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22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155" i="13" l="1"/>
  <c r="E151" i="13"/>
  <c r="C151" i="13" s="1"/>
  <c r="D151" i="13"/>
  <c r="E150" i="13"/>
  <c r="C150" i="13" s="1"/>
  <c r="D150" i="13"/>
  <c r="E149" i="13"/>
  <c r="D149" i="13"/>
  <c r="C149" i="13"/>
  <c r="E148" i="13"/>
  <c r="D148" i="13"/>
  <c r="C148" i="13"/>
  <c r="E147" i="13"/>
  <c r="C147" i="13" s="1"/>
  <c r="D147" i="13"/>
  <c r="E146" i="13"/>
  <c r="C146" i="13" s="1"/>
  <c r="D146" i="13"/>
  <c r="E145" i="13"/>
  <c r="D145" i="13"/>
  <c r="C145" i="13"/>
  <c r="BO145" i="13" s="1"/>
  <c r="E144" i="13"/>
  <c r="D144" i="13"/>
  <c r="C144" i="13"/>
  <c r="BU144" i="13" s="1"/>
  <c r="E143" i="13"/>
  <c r="C143" i="13" s="1"/>
  <c r="D143" i="13"/>
  <c r="E142" i="13"/>
  <c r="C142" i="13" s="1"/>
  <c r="D142" i="13"/>
  <c r="E141" i="13"/>
  <c r="D141" i="13"/>
  <c r="C141" i="13"/>
  <c r="E140" i="13"/>
  <c r="D140" i="13"/>
  <c r="C140" i="13"/>
  <c r="E139" i="13"/>
  <c r="C139" i="13" s="1"/>
  <c r="D139" i="13"/>
  <c r="E138" i="13"/>
  <c r="C138" i="13" s="1"/>
  <c r="D138" i="13"/>
  <c r="BW133" i="13"/>
  <c r="BQ133" i="13"/>
  <c r="C133" i="13"/>
  <c r="BW132" i="13"/>
  <c r="BQ132" i="13"/>
  <c r="C132" i="13"/>
  <c r="BW131" i="13"/>
  <c r="BQ131" i="13"/>
  <c r="C131" i="13"/>
  <c r="BW130" i="13"/>
  <c r="BR130" i="13"/>
  <c r="BP130" i="13"/>
  <c r="C130" i="13"/>
  <c r="BX130" i="13" s="1"/>
  <c r="BW129" i="13"/>
  <c r="BQ129" i="13"/>
  <c r="BP129" i="13"/>
  <c r="L129" i="13"/>
  <c r="C129" i="13"/>
  <c r="BV129" i="13" s="1"/>
  <c r="BW128" i="13"/>
  <c r="BV128" i="13"/>
  <c r="BU128" i="13"/>
  <c r="BP128" i="13"/>
  <c r="L128" i="13" s="1"/>
  <c r="BO128" i="13"/>
  <c r="C128" i="13"/>
  <c r="BQ128" i="13" s="1"/>
  <c r="BW127" i="13"/>
  <c r="C127" i="13"/>
  <c r="BW126" i="13"/>
  <c r="BQ126" i="13"/>
  <c r="BP126" i="13"/>
  <c r="L126" i="13"/>
  <c r="C126" i="13"/>
  <c r="BV126" i="13" s="1"/>
  <c r="BV125" i="13"/>
  <c r="BQ125" i="13"/>
  <c r="C125" i="13"/>
  <c r="BP125" i="13" s="1"/>
  <c r="L125" i="13" s="1"/>
  <c r="BV121" i="13"/>
  <c r="BP121" i="13"/>
  <c r="D121" i="13"/>
  <c r="C121" i="13"/>
  <c r="B121" i="13" s="1"/>
  <c r="BV120" i="13"/>
  <c r="BU120" i="13"/>
  <c r="BR120" i="13"/>
  <c r="BP120" i="13"/>
  <c r="D120" i="13"/>
  <c r="C120" i="13"/>
  <c r="B120" i="13"/>
  <c r="BV119" i="13"/>
  <c r="BP119" i="13"/>
  <c r="D119" i="13"/>
  <c r="C119" i="13"/>
  <c r="B119" i="13"/>
  <c r="BO119" i="13" s="1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 s="1"/>
  <c r="B107" i="13"/>
  <c r="B106" i="13"/>
  <c r="B105" i="13"/>
  <c r="B100" i="13"/>
  <c r="B99" i="13"/>
  <c r="B98" i="13"/>
  <c r="B96" i="13"/>
  <c r="B95" i="13"/>
  <c r="B94" i="13"/>
  <c r="B93" i="13"/>
  <c r="B92" i="13"/>
  <c r="BV87" i="13"/>
  <c r="BU87" i="13"/>
  <c r="BP87" i="13"/>
  <c r="E87" i="13"/>
  <c r="BO87" i="13" s="1"/>
  <c r="D87" i="13"/>
  <c r="C87" i="13" s="1"/>
  <c r="BY86" i="13"/>
  <c r="BX86" i="13"/>
  <c r="BU86" i="13"/>
  <c r="BS86" i="13"/>
  <c r="BR86" i="13"/>
  <c r="AO86" i="13" s="1"/>
  <c r="BP86" i="13"/>
  <c r="BO86" i="13"/>
  <c r="E86" i="13"/>
  <c r="BV86" i="13" s="1"/>
  <c r="D86" i="13"/>
  <c r="C86" i="13"/>
  <c r="BQ86" i="13" s="1"/>
  <c r="BQ85" i="13"/>
  <c r="E85" i="13"/>
  <c r="D85" i="13"/>
  <c r="C85" i="13" s="1"/>
  <c r="BU84" i="13"/>
  <c r="BP84" i="13"/>
  <c r="BO84" i="13"/>
  <c r="E84" i="13"/>
  <c r="BV84" i="13" s="1"/>
  <c r="D84" i="13"/>
  <c r="C84" i="13" s="1"/>
  <c r="BV79" i="13"/>
  <c r="BP79" i="13"/>
  <c r="BO79" i="13"/>
  <c r="V79" i="13" s="1"/>
  <c r="B79" i="13"/>
  <c r="BU79" i="13" s="1"/>
  <c r="BW61" i="13"/>
  <c r="BV61" i="13"/>
  <c r="BU61" i="13"/>
  <c r="BQ61" i="13"/>
  <c r="BP61" i="13"/>
  <c r="BO61" i="13"/>
  <c r="Y61" i="13" s="1"/>
  <c r="B61" i="13"/>
  <c r="BW60" i="13"/>
  <c r="BV60" i="13"/>
  <c r="BU60" i="13"/>
  <c r="BQ60" i="13"/>
  <c r="BP60" i="13"/>
  <c r="BO60" i="13"/>
  <c r="Y60" i="13" s="1"/>
  <c r="B60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BW58" i="13"/>
  <c r="BQ58" i="13"/>
  <c r="B58" i="13"/>
  <c r="BW57" i="13"/>
  <c r="BQ57" i="13"/>
  <c r="BO57" i="13"/>
  <c r="Y57" i="13" s="1"/>
  <c r="B57" i="13"/>
  <c r="BP57" i="13" s="1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U51" i="13"/>
  <c r="B51" i="13"/>
  <c r="BW50" i="13"/>
  <c r="BQ50" i="13"/>
  <c r="BP50" i="13"/>
  <c r="B50" i="13"/>
  <c r="BW46" i="13"/>
  <c r="BQ46" i="13"/>
  <c r="D46" i="13"/>
  <c r="C46" i="13"/>
  <c r="B46" i="13" s="1"/>
  <c r="BY45" i="13"/>
  <c r="BS45" i="13"/>
  <c r="D45" i="13"/>
  <c r="C45" i="13"/>
  <c r="B45" i="13"/>
  <c r="D44" i="13"/>
  <c r="C44" i="13"/>
  <c r="BX43" i="13"/>
  <c r="BR43" i="13"/>
  <c r="D43" i="13"/>
  <c r="C43" i="13"/>
  <c r="B43" i="13" s="1"/>
  <c r="BW42" i="13"/>
  <c r="BQ42" i="13"/>
  <c r="BP42" i="13"/>
  <c r="D42" i="13"/>
  <c r="C42" i="13"/>
  <c r="B42" i="13" s="1"/>
  <c r="BY41" i="13"/>
  <c r="BU41" i="13"/>
  <c r="BS41" i="13"/>
  <c r="D41" i="13"/>
  <c r="C41" i="13"/>
  <c r="B41" i="13"/>
  <c r="D40" i="13"/>
  <c r="C40" i="13"/>
  <c r="BX39" i="13"/>
  <c r="BR39" i="13"/>
  <c r="BP39" i="13"/>
  <c r="D39" i="13"/>
  <c r="C39" i="13"/>
  <c r="B39" i="13" s="1"/>
  <c r="BW38" i="13"/>
  <c r="BQ38" i="13"/>
  <c r="D38" i="13"/>
  <c r="C38" i="13"/>
  <c r="B38" i="13" s="1"/>
  <c r="D37" i="13"/>
  <c r="C37" i="13"/>
  <c r="B37" i="13" s="1"/>
  <c r="D36" i="13"/>
  <c r="C36" i="13"/>
  <c r="B36" i="13" s="1"/>
  <c r="D35" i="13"/>
  <c r="C35" i="13"/>
  <c r="B35" i="13"/>
  <c r="BS35" i="13" s="1"/>
  <c r="D34" i="13"/>
  <c r="C34" i="13"/>
  <c r="B34" i="13" s="1"/>
  <c r="D33" i="13"/>
  <c r="B33" i="13" s="1"/>
  <c r="C33" i="13"/>
  <c r="D32" i="13"/>
  <c r="C32" i="13"/>
  <c r="B32" i="13" s="1"/>
  <c r="D31" i="13"/>
  <c r="C31" i="13"/>
  <c r="B31" i="13"/>
  <c r="BS31" i="13" s="1"/>
  <c r="D26" i="13"/>
  <c r="C26" i="13"/>
  <c r="B26" i="13" s="1"/>
  <c r="D25" i="13"/>
  <c r="B25" i="13" s="1"/>
  <c r="C25" i="13"/>
  <c r="D24" i="13"/>
  <c r="C24" i="13"/>
  <c r="B24" i="13"/>
  <c r="BY24" i="13" s="1"/>
  <c r="D23" i="13"/>
  <c r="B23" i="13" s="1"/>
  <c r="C23" i="13"/>
  <c r="D22" i="13"/>
  <c r="C22" i="13"/>
  <c r="B22" i="13"/>
  <c r="BY22" i="13" s="1"/>
  <c r="D21" i="13"/>
  <c r="B21" i="13" s="1"/>
  <c r="C21" i="13"/>
  <c r="D20" i="13"/>
  <c r="B20" i="13" s="1"/>
  <c r="D19" i="13"/>
  <c r="B19" i="13"/>
  <c r="BV19" i="13" s="1"/>
  <c r="D18" i="13"/>
  <c r="B18" i="13" s="1"/>
  <c r="C18" i="13"/>
  <c r="D17" i="13"/>
  <c r="C17" i="13"/>
  <c r="B17" i="13"/>
  <c r="BY17" i="13" s="1"/>
  <c r="D16" i="13"/>
  <c r="B16" i="13" s="1"/>
  <c r="C16" i="13"/>
  <c r="D15" i="13"/>
  <c r="C15" i="13"/>
  <c r="B15" i="13"/>
  <c r="BY15" i="13" s="1"/>
  <c r="D14" i="13"/>
  <c r="B14" i="13" s="1"/>
  <c r="C14" i="13"/>
  <c r="D13" i="13"/>
  <c r="C13" i="13"/>
  <c r="B13" i="13"/>
  <c r="BY13" i="13" s="1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A5" i="13"/>
  <c r="A4" i="13"/>
  <c r="A3" i="13"/>
  <c r="A2" i="13"/>
  <c r="BW18" i="13" l="1"/>
  <c r="BR18" i="13"/>
  <c r="BV18" i="13"/>
  <c r="BY18" i="13"/>
  <c r="BU18" i="13"/>
  <c r="BP18" i="13"/>
  <c r="BX18" i="13"/>
  <c r="BS18" i="13"/>
  <c r="BO18" i="13"/>
  <c r="BQ18" i="13"/>
  <c r="BW26" i="13"/>
  <c r="BR26" i="13"/>
  <c r="BV26" i="13"/>
  <c r="BP26" i="13"/>
  <c r="BU26" i="13"/>
  <c r="BY26" i="13"/>
  <c r="BS26" i="13"/>
  <c r="BX26" i="13"/>
  <c r="BQ26" i="13"/>
  <c r="BO26" i="13"/>
  <c r="BY33" i="13"/>
  <c r="BU33" i="13"/>
  <c r="BP33" i="13"/>
  <c r="BS33" i="13"/>
  <c r="BX33" i="13"/>
  <c r="BR33" i="13"/>
  <c r="BW33" i="13"/>
  <c r="BQ33" i="13"/>
  <c r="BV33" i="13"/>
  <c r="BO33" i="13"/>
  <c r="AT33" i="13" s="1"/>
  <c r="BV37" i="13"/>
  <c r="BQ37" i="13"/>
  <c r="BX37" i="13"/>
  <c r="BR37" i="13"/>
  <c r="BW37" i="13"/>
  <c r="BO37" i="13"/>
  <c r="BU37" i="13"/>
  <c r="BS37" i="13"/>
  <c r="BY37" i="13"/>
  <c r="BP37" i="13"/>
  <c r="BW21" i="13"/>
  <c r="BR21" i="13"/>
  <c r="BQ21" i="13"/>
  <c r="BY21" i="13"/>
  <c r="BU21" i="13"/>
  <c r="BP21" i="13"/>
  <c r="BX21" i="13"/>
  <c r="BS21" i="13"/>
  <c r="BO21" i="13"/>
  <c r="AT21" i="13" s="1"/>
  <c r="BV21" i="13"/>
  <c r="BW32" i="13"/>
  <c r="BR32" i="13"/>
  <c r="BY32" i="13"/>
  <c r="BS32" i="13"/>
  <c r="BX32" i="13"/>
  <c r="BQ32" i="13"/>
  <c r="BV32" i="13"/>
  <c r="BP32" i="13"/>
  <c r="BU32" i="13"/>
  <c r="BO32" i="13"/>
  <c r="AT32" i="13" s="1"/>
  <c r="BW34" i="13"/>
  <c r="BR34" i="13"/>
  <c r="BV34" i="13"/>
  <c r="BP34" i="13"/>
  <c r="BU34" i="13"/>
  <c r="BO34" i="13"/>
  <c r="BY34" i="13"/>
  <c r="BS34" i="13"/>
  <c r="BX34" i="13"/>
  <c r="BQ34" i="13"/>
  <c r="AS119" i="13"/>
  <c r="BW121" i="13"/>
  <c r="BQ121" i="13"/>
  <c r="BU121" i="13"/>
  <c r="BR121" i="13"/>
  <c r="BX121" i="13"/>
  <c r="BO121" i="13"/>
  <c r="AS121" i="13" s="1"/>
  <c r="BW14" i="13"/>
  <c r="BR14" i="13"/>
  <c r="BQ14" i="13"/>
  <c r="BY14" i="13"/>
  <c r="BU14" i="13"/>
  <c r="BP14" i="13"/>
  <c r="BX14" i="13"/>
  <c r="BS14" i="13"/>
  <c r="BO14" i="13"/>
  <c r="BV14" i="13"/>
  <c r="B12" i="13"/>
  <c r="BW23" i="13"/>
  <c r="BR23" i="13"/>
  <c r="BV23" i="13"/>
  <c r="BY23" i="13"/>
  <c r="BU23" i="13"/>
  <c r="BP23" i="13"/>
  <c r="BX23" i="13"/>
  <c r="BS23" i="13"/>
  <c r="BO23" i="13"/>
  <c r="AT23" i="13" s="1"/>
  <c r="BQ23" i="13"/>
  <c r="BX36" i="13"/>
  <c r="BW36" i="13"/>
  <c r="BR36" i="13"/>
  <c r="BS36" i="13"/>
  <c r="BY36" i="13"/>
  <c r="BQ36" i="13"/>
  <c r="BV36" i="13"/>
  <c r="BP36" i="13"/>
  <c r="BU36" i="13"/>
  <c r="BO36" i="13"/>
  <c r="BW16" i="13"/>
  <c r="BR16" i="13"/>
  <c r="BQ16" i="13"/>
  <c r="BY16" i="13"/>
  <c r="BU16" i="13"/>
  <c r="BP16" i="13"/>
  <c r="BX16" i="13"/>
  <c r="BS16" i="13"/>
  <c r="BO16" i="13"/>
  <c r="AT16" i="13" s="1"/>
  <c r="BV16" i="13"/>
  <c r="BY20" i="13"/>
  <c r="BU20" i="13"/>
  <c r="BP20" i="13"/>
  <c r="BX20" i="13"/>
  <c r="BS20" i="13"/>
  <c r="BW20" i="13"/>
  <c r="BR20" i="13"/>
  <c r="BV20" i="13"/>
  <c r="BQ20" i="13"/>
  <c r="BO20" i="13"/>
  <c r="BY25" i="13"/>
  <c r="BU25" i="13"/>
  <c r="BP25" i="13"/>
  <c r="BS25" i="13"/>
  <c r="BX25" i="13"/>
  <c r="BR25" i="13"/>
  <c r="BW25" i="13"/>
  <c r="BQ25" i="13"/>
  <c r="BV25" i="13"/>
  <c r="BO25" i="13"/>
  <c r="BQ84" i="13"/>
  <c r="AO84" i="13" s="1"/>
  <c r="BY84" i="13"/>
  <c r="BS84" i="13"/>
  <c r="BX84" i="13"/>
  <c r="BR84" i="13"/>
  <c r="BW84" i="13"/>
  <c r="BS13" i="13"/>
  <c r="BO17" i="13"/>
  <c r="BS17" i="13"/>
  <c r="BX17" i="13"/>
  <c r="BU19" i="13"/>
  <c r="BO22" i="13"/>
  <c r="BS22" i="13"/>
  <c r="BX22" i="13"/>
  <c r="BO24" i="13"/>
  <c r="BS24" i="13"/>
  <c r="BX24" i="13"/>
  <c r="D12" i="13"/>
  <c r="BQ13" i="13"/>
  <c r="BV13" i="13"/>
  <c r="BQ15" i="13"/>
  <c r="BV15" i="13"/>
  <c r="BQ17" i="13"/>
  <c r="BV17" i="13"/>
  <c r="BR19" i="13"/>
  <c r="BW19" i="13"/>
  <c r="BQ22" i="13"/>
  <c r="BV22" i="13"/>
  <c r="BQ24" i="13"/>
  <c r="BV24" i="13"/>
  <c r="BR31" i="13"/>
  <c r="BX31" i="13"/>
  <c r="BR35" i="13"/>
  <c r="BX35" i="13"/>
  <c r="BV51" i="13"/>
  <c r="BO51" i="13"/>
  <c r="BP51" i="13"/>
  <c r="BW51" i="13"/>
  <c r="BX85" i="13"/>
  <c r="BS85" i="13"/>
  <c r="BW85" i="13"/>
  <c r="BX119" i="13"/>
  <c r="BP127" i="13"/>
  <c r="BV127" i="13"/>
  <c r="BQ127" i="13"/>
  <c r="BV138" i="13"/>
  <c r="BP138" i="13"/>
  <c r="BU138" i="13"/>
  <c r="BV140" i="13"/>
  <c r="BP140" i="13"/>
  <c r="BO140" i="13"/>
  <c r="AP140" i="13" s="1"/>
  <c r="BV141" i="13"/>
  <c r="BP141" i="13"/>
  <c r="BU141" i="13"/>
  <c r="BV146" i="13"/>
  <c r="BP146" i="13"/>
  <c r="BU146" i="13"/>
  <c r="BV148" i="13"/>
  <c r="BP148" i="13"/>
  <c r="BO148" i="13"/>
  <c r="BV149" i="13"/>
  <c r="BP149" i="13"/>
  <c r="BU149" i="13"/>
  <c r="BR13" i="13"/>
  <c r="BW13" i="13"/>
  <c r="BR15" i="13"/>
  <c r="BW15" i="13"/>
  <c r="BR17" i="13"/>
  <c r="BW17" i="13"/>
  <c r="BO19" i="13"/>
  <c r="BS19" i="13"/>
  <c r="BX19" i="13"/>
  <c r="BR22" i="13"/>
  <c r="BW22" i="13"/>
  <c r="BR24" i="13"/>
  <c r="BW24" i="13"/>
  <c r="BX38" i="13"/>
  <c r="BS38" i="13"/>
  <c r="BO38" i="13"/>
  <c r="AT38" i="13" s="1"/>
  <c r="BU38" i="13"/>
  <c r="BY38" i="13"/>
  <c r="BR38" i="13"/>
  <c r="BV38" i="13"/>
  <c r="BV43" i="13"/>
  <c r="BQ43" i="13"/>
  <c r="BU43" i="13"/>
  <c r="BO43" i="13"/>
  <c r="BY43" i="13"/>
  <c r="BS43" i="13"/>
  <c r="BW43" i="13"/>
  <c r="BV45" i="13"/>
  <c r="BQ45" i="13"/>
  <c r="BX45" i="13"/>
  <c r="BR45" i="13"/>
  <c r="BW45" i="13"/>
  <c r="BP45" i="13"/>
  <c r="BO45" i="13"/>
  <c r="AT45" i="13" s="1"/>
  <c r="BX46" i="13"/>
  <c r="BS46" i="13"/>
  <c r="BO46" i="13"/>
  <c r="BU46" i="13"/>
  <c r="BY46" i="13"/>
  <c r="BR46" i="13"/>
  <c r="BV46" i="13"/>
  <c r="BQ51" i="13"/>
  <c r="BP58" i="13"/>
  <c r="BO58" i="13"/>
  <c r="Y58" i="13" s="1"/>
  <c r="BV58" i="13"/>
  <c r="BO85" i="13"/>
  <c r="AO85" i="13" s="1"/>
  <c r="BV85" i="13"/>
  <c r="BP85" i="13"/>
  <c r="BU85" i="13"/>
  <c r="BY85" i="13"/>
  <c r="BO138" i="13"/>
  <c r="BV143" i="13"/>
  <c r="BP143" i="13"/>
  <c r="BU143" i="13"/>
  <c r="BO143" i="13"/>
  <c r="BO146" i="13"/>
  <c r="AP146" i="13" s="1"/>
  <c r="BV151" i="13"/>
  <c r="BP151" i="13"/>
  <c r="BU151" i="13"/>
  <c r="BO151" i="13"/>
  <c r="BO13" i="13"/>
  <c r="BX13" i="13"/>
  <c r="BO15" i="13"/>
  <c r="BS15" i="13"/>
  <c r="BX15" i="13"/>
  <c r="BP19" i="13"/>
  <c r="BY19" i="13"/>
  <c r="BY31" i="13"/>
  <c r="BU31" i="13"/>
  <c r="BP31" i="13"/>
  <c r="BO31" i="13"/>
  <c r="BV31" i="13"/>
  <c r="BY35" i="13"/>
  <c r="BU35" i="13"/>
  <c r="BP35" i="13"/>
  <c r="BO35" i="13"/>
  <c r="AT35" i="13" s="1"/>
  <c r="BV35" i="13"/>
  <c r="BW119" i="13"/>
  <c r="BQ119" i="13"/>
  <c r="BU119" i="13"/>
  <c r="BR119" i="13"/>
  <c r="BV142" i="13"/>
  <c r="BP142" i="13"/>
  <c r="BU142" i="13"/>
  <c r="BV144" i="13"/>
  <c r="BP144" i="13"/>
  <c r="BO144" i="13"/>
  <c r="BV145" i="13"/>
  <c r="BP145" i="13"/>
  <c r="AP145" i="13" s="1"/>
  <c r="BU145" i="13"/>
  <c r="BV150" i="13"/>
  <c r="BP150" i="13"/>
  <c r="BU150" i="13"/>
  <c r="BP155" i="13"/>
  <c r="BV155" i="13"/>
  <c r="BU155" i="13"/>
  <c r="C12" i="13"/>
  <c r="BP13" i="13"/>
  <c r="BU13" i="13"/>
  <c r="BP15" i="13"/>
  <c r="BU15" i="13"/>
  <c r="BP17" i="13"/>
  <c r="BU17" i="13"/>
  <c r="BQ19" i="13"/>
  <c r="BP22" i="13"/>
  <c r="BU22" i="13"/>
  <c r="BP24" i="13"/>
  <c r="BU24" i="13"/>
  <c r="BQ31" i="13"/>
  <c r="BW31" i="13"/>
  <c r="BQ35" i="13"/>
  <c r="BW35" i="13"/>
  <c r="BP38" i="13"/>
  <c r="BV39" i="13"/>
  <c r="BQ39" i="13"/>
  <c r="BU39" i="13"/>
  <c r="BO39" i="13"/>
  <c r="AT39" i="13" s="1"/>
  <c r="BY39" i="13"/>
  <c r="BS39" i="13"/>
  <c r="BW39" i="13"/>
  <c r="BV41" i="13"/>
  <c r="BQ41" i="13"/>
  <c r="BX41" i="13"/>
  <c r="BR41" i="13"/>
  <c r="BW41" i="13"/>
  <c r="BP41" i="13"/>
  <c r="BO41" i="13"/>
  <c r="BX42" i="13"/>
  <c r="BS42" i="13"/>
  <c r="BO42" i="13"/>
  <c r="AT42" i="13" s="1"/>
  <c r="BU42" i="13"/>
  <c r="BY42" i="13"/>
  <c r="BR42" i="13"/>
  <c r="BV42" i="13"/>
  <c r="BP43" i="13"/>
  <c r="BU45" i="13"/>
  <c r="BP46" i="13"/>
  <c r="BU58" i="13"/>
  <c r="BR85" i="13"/>
  <c r="BV139" i="13"/>
  <c r="BP139" i="13"/>
  <c r="BU139" i="13"/>
  <c r="BO139" i="13"/>
  <c r="BU140" i="13"/>
  <c r="BO141" i="13"/>
  <c r="BO142" i="13"/>
  <c r="AP142" i="13" s="1"/>
  <c r="BV147" i="13"/>
  <c r="BP147" i="13"/>
  <c r="BU147" i="13"/>
  <c r="BO147" i="13"/>
  <c r="AP147" i="13" s="1"/>
  <c r="BU148" i="13"/>
  <c r="BO149" i="13"/>
  <c r="AP149" i="13" s="1"/>
  <c r="BO150" i="13"/>
  <c r="BO155" i="13"/>
  <c r="V155" i="13" s="1"/>
  <c r="BU57" i="13"/>
  <c r="BX87" i="13"/>
  <c r="BS87" i="13"/>
  <c r="BQ87" i="13"/>
  <c r="AO87" i="13" s="1"/>
  <c r="BW87" i="13"/>
  <c r="BW120" i="13"/>
  <c r="BQ120" i="13"/>
  <c r="BO120" i="13"/>
  <c r="AS120" i="13" s="1"/>
  <c r="BW125" i="13"/>
  <c r="BX131" i="13"/>
  <c r="BP131" i="13"/>
  <c r="BV131" i="13"/>
  <c r="BX132" i="13"/>
  <c r="BP132" i="13"/>
  <c r="BV132" i="13"/>
  <c r="BX133" i="13"/>
  <c r="BP133" i="13"/>
  <c r="BV133" i="13"/>
  <c r="B40" i="13"/>
  <c r="B44" i="13"/>
  <c r="BV50" i="13"/>
  <c r="BO50" i="13"/>
  <c r="N50" i="13" s="1"/>
  <c r="BU50" i="13"/>
  <c r="B56" i="13"/>
  <c r="BV57" i="13"/>
  <c r="BW86" i="13"/>
  <c r="BR87" i="13"/>
  <c r="BY87" i="13"/>
  <c r="BX120" i="13"/>
  <c r="BO131" i="13"/>
  <c r="L131" i="13" s="1"/>
  <c r="BO132" i="13"/>
  <c r="BO133" i="13"/>
  <c r="L133" i="13" s="1"/>
  <c r="BO130" i="13"/>
  <c r="BV130" i="13"/>
  <c r="BQ130" i="13"/>
  <c r="BV155" i="12"/>
  <c r="BP155" i="12"/>
  <c r="BO155" i="12"/>
  <c r="V155" i="12" s="1"/>
  <c r="B155" i="12"/>
  <c r="BU155" i="12" s="1"/>
  <c r="E151" i="12"/>
  <c r="D151" i="12"/>
  <c r="C151" i="12" s="1"/>
  <c r="BU151" i="12" s="1"/>
  <c r="E150" i="12"/>
  <c r="D150" i="12"/>
  <c r="C150" i="12" s="1"/>
  <c r="BU149" i="12"/>
  <c r="E149" i="12"/>
  <c r="D149" i="12"/>
  <c r="C149" i="12" s="1"/>
  <c r="BU148" i="12"/>
  <c r="E148" i="12"/>
  <c r="D148" i="12"/>
  <c r="C148" i="12" s="1"/>
  <c r="E147" i="12"/>
  <c r="D147" i="12"/>
  <c r="C147" i="12" s="1"/>
  <c r="E146" i="12"/>
  <c r="D146" i="12"/>
  <c r="C146" i="12" s="1"/>
  <c r="BU145" i="12"/>
  <c r="E145" i="12"/>
  <c r="D145" i="12"/>
  <c r="C145" i="12" s="1"/>
  <c r="BU144" i="12"/>
  <c r="E144" i="12"/>
  <c r="D144" i="12"/>
  <c r="C144" i="12" s="1"/>
  <c r="E143" i="12"/>
  <c r="D143" i="12"/>
  <c r="C143" i="12" s="1"/>
  <c r="E142" i="12"/>
  <c r="D142" i="12"/>
  <c r="C142" i="12" s="1"/>
  <c r="BU141" i="12"/>
  <c r="E141" i="12"/>
  <c r="D141" i="12"/>
  <c r="C141" i="12" s="1"/>
  <c r="BU140" i="12"/>
  <c r="E140" i="12"/>
  <c r="D140" i="12"/>
  <c r="C140" i="12" s="1"/>
  <c r="E139" i="12"/>
  <c r="D139" i="12"/>
  <c r="C139" i="12" s="1"/>
  <c r="BU139" i="12" s="1"/>
  <c r="E138" i="12"/>
  <c r="D138" i="12"/>
  <c r="C138" i="12" s="1"/>
  <c r="BU138" i="12" s="1"/>
  <c r="BX133" i="12"/>
  <c r="BW133" i="12"/>
  <c r="BV133" i="12"/>
  <c r="BP133" i="12"/>
  <c r="BO133" i="12"/>
  <c r="L133" i="12" s="1"/>
  <c r="C133" i="12"/>
  <c r="BQ133" i="12" s="1"/>
  <c r="BX132" i="12"/>
  <c r="BW132" i="12"/>
  <c r="BV132" i="12"/>
  <c r="BP132" i="12"/>
  <c r="BO132" i="12"/>
  <c r="L132" i="12"/>
  <c r="C132" i="12"/>
  <c r="BQ132" i="12" s="1"/>
  <c r="BX131" i="12"/>
  <c r="BW131" i="12"/>
  <c r="BV131" i="12"/>
  <c r="BP131" i="12"/>
  <c r="BO131" i="12"/>
  <c r="C131" i="12"/>
  <c r="BQ131" i="12" s="1"/>
  <c r="L131" i="12" s="1"/>
  <c r="BW130" i="12"/>
  <c r="BV130" i="12"/>
  <c r="BP130" i="12"/>
  <c r="BO130" i="12"/>
  <c r="C130" i="12"/>
  <c r="BX130" i="12" s="1"/>
  <c r="BW129" i="12"/>
  <c r="BV129" i="12"/>
  <c r="C129" i="12"/>
  <c r="BU128" i="12"/>
  <c r="BQ128" i="12"/>
  <c r="C128" i="12"/>
  <c r="BQ127" i="12"/>
  <c r="BP127" i="12"/>
  <c r="L127" i="12" s="1"/>
  <c r="C127" i="12"/>
  <c r="BV127" i="12" s="1"/>
  <c r="C126" i="12"/>
  <c r="BQ125" i="12"/>
  <c r="BP125" i="12"/>
  <c r="L125" i="12" s="1"/>
  <c r="C125" i="12"/>
  <c r="BV125" i="12" s="1"/>
  <c r="D121" i="12"/>
  <c r="C121" i="12"/>
  <c r="D120" i="12"/>
  <c r="C120" i="12"/>
  <c r="D119" i="12"/>
  <c r="C119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B107" i="12"/>
  <c r="B106" i="12"/>
  <c r="B105" i="12"/>
  <c r="B100" i="12"/>
  <c r="B99" i="12"/>
  <c r="B98" i="12"/>
  <c r="B96" i="12"/>
  <c r="B95" i="12"/>
  <c r="B94" i="12"/>
  <c r="B93" i="12"/>
  <c r="B92" i="12"/>
  <c r="BU87" i="12"/>
  <c r="BP87" i="12"/>
  <c r="BO87" i="12"/>
  <c r="E87" i="12"/>
  <c r="BV87" i="12" s="1"/>
  <c r="D87" i="12"/>
  <c r="C87" i="12" s="1"/>
  <c r="E86" i="12"/>
  <c r="D86" i="12"/>
  <c r="BU85" i="12"/>
  <c r="BP85" i="12"/>
  <c r="BO85" i="12"/>
  <c r="E85" i="12"/>
  <c r="BV85" i="12" s="1"/>
  <c r="D85" i="12"/>
  <c r="C85" i="12" s="1"/>
  <c r="BV84" i="12"/>
  <c r="E84" i="12"/>
  <c r="D84" i="12"/>
  <c r="B79" i="12"/>
  <c r="BW61" i="12"/>
  <c r="BU61" i="12"/>
  <c r="BQ61" i="12"/>
  <c r="B61" i="12"/>
  <c r="BW60" i="12"/>
  <c r="BU60" i="12"/>
  <c r="BQ60" i="12"/>
  <c r="B60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W58" i="12"/>
  <c r="BQ58" i="12"/>
  <c r="B58" i="12"/>
  <c r="BW57" i="12"/>
  <c r="BQ57" i="12"/>
  <c r="BP57" i="12"/>
  <c r="B57" i="12"/>
  <c r="B56" i="12" s="1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V51" i="12"/>
  <c r="BQ51" i="12"/>
  <c r="B51" i="12"/>
  <c r="BW50" i="12"/>
  <c r="BQ50" i="12"/>
  <c r="BP50" i="12"/>
  <c r="BO50" i="12"/>
  <c r="B50" i="12"/>
  <c r="BU50" i="12" s="1"/>
  <c r="D46" i="12"/>
  <c r="C46" i="12"/>
  <c r="B46" i="12" s="1"/>
  <c r="D45" i="12"/>
  <c r="C45" i="12"/>
  <c r="B45" i="12"/>
  <c r="BV45" i="12" s="1"/>
  <c r="BU44" i="12"/>
  <c r="BS44" i="12"/>
  <c r="BO44" i="12"/>
  <c r="D44" i="12"/>
  <c r="B44" i="12" s="1"/>
  <c r="C44" i="12"/>
  <c r="BW43" i="12"/>
  <c r="D43" i="12"/>
  <c r="B43" i="12" s="1"/>
  <c r="BR43" i="12" s="1"/>
  <c r="C43" i="12"/>
  <c r="BV42" i="12"/>
  <c r="BQ42" i="12"/>
  <c r="BP42" i="12"/>
  <c r="D42" i="12"/>
  <c r="C42" i="12"/>
  <c r="B42" i="12" s="1"/>
  <c r="BW41" i="12"/>
  <c r="D41" i="12"/>
  <c r="C41" i="12"/>
  <c r="B41" i="12"/>
  <c r="BS41" i="12" s="1"/>
  <c r="BY40" i="12"/>
  <c r="BQ40" i="12"/>
  <c r="BP40" i="12"/>
  <c r="D40" i="12"/>
  <c r="C40" i="12"/>
  <c r="B40" i="12" s="1"/>
  <c r="BW39" i="12"/>
  <c r="D39" i="12"/>
  <c r="C39" i="12"/>
  <c r="B39" i="12"/>
  <c r="BS39" i="12" s="1"/>
  <c r="BY38" i="12"/>
  <c r="BQ38" i="12"/>
  <c r="BP38" i="12"/>
  <c r="D38" i="12"/>
  <c r="C38" i="12"/>
  <c r="B38" i="12" s="1"/>
  <c r="BW37" i="12"/>
  <c r="D37" i="12"/>
  <c r="C37" i="12"/>
  <c r="B37" i="12"/>
  <c r="BY36" i="12"/>
  <c r="BQ36" i="12"/>
  <c r="BP36" i="12"/>
  <c r="D36" i="12"/>
  <c r="C36" i="12"/>
  <c r="B36" i="12" s="1"/>
  <c r="BV36" i="12" s="1"/>
  <c r="BW35" i="12"/>
  <c r="D35" i="12"/>
  <c r="C35" i="12"/>
  <c r="B35" i="12"/>
  <c r="BY34" i="12"/>
  <c r="BQ34" i="12"/>
  <c r="BP34" i="12"/>
  <c r="D34" i="12"/>
  <c r="C34" i="12"/>
  <c r="B34" i="12" s="1"/>
  <c r="BW33" i="12"/>
  <c r="D33" i="12"/>
  <c r="C33" i="12"/>
  <c r="B33" i="12"/>
  <c r="BY32" i="12"/>
  <c r="BQ32" i="12"/>
  <c r="BP32" i="12"/>
  <c r="D32" i="12"/>
  <c r="C32" i="12"/>
  <c r="B32" i="12" s="1"/>
  <c r="BW31" i="12"/>
  <c r="D31" i="12"/>
  <c r="C31" i="12"/>
  <c r="B31" i="12"/>
  <c r="BY26" i="12"/>
  <c r="BQ26" i="12"/>
  <c r="BP26" i="12"/>
  <c r="D26" i="12"/>
  <c r="C26" i="12"/>
  <c r="B26" i="12" s="1"/>
  <c r="BW25" i="12"/>
  <c r="D25" i="12"/>
  <c r="C25" i="12"/>
  <c r="B25" i="12"/>
  <c r="BS25" i="12" s="1"/>
  <c r="BY24" i="12"/>
  <c r="BQ24" i="12"/>
  <c r="BP24" i="12"/>
  <c r="D24" i="12"/>
  <c r="C24" i="12"/>
  <c r="B24" i="12" s="1"/>
  <c r="BW23" i="12"/>
  <c r="D23" i="12"/>
  <c r="C23" i="12"/>
  <c r="B23" i="12"/>
  <c r="BY22" i="12"/>
  <c r="BQ22" i="12"/>
  <c r="BP22" i="12"/>
  <c r="D22" i="12"/>
  <c r="C22" i="12"/>
  <c r="B22" i="12" s="1"/>
  <c r="BV22" i="12" s="1"/>
  <c r="BW21" i="12"/>
  <c r="D21" i="12"/>
  <c r="C21" i="12"/>
  <c r="B21" i="12"/>
  <c r="BS21" i="12" s="1"/>
  <c r="D20" i="12"/>
  <c r="B20" i="12" s="1"/>
  <c r="BW19" i="12"/>
  <c r="BV19" i="12"/>
  <c r="BQ19" i="12"/>
  <c r="BO19" i="12"/>
  <c r="D19" i="12"/>
  <c r="B19" i="12" s="1"/>
  <c r="BY18" i="12"/>
  <c r="BX18" i="12"/>
  <c r="BS18" i="12"/>
  <c r="BR18" i="12"/>
  <c r="BO18" i="12"/>
  <c r="D18" i="12"/>
  <c r="C18" i="12"/>
  <c r="B18" i="12"/>
  <c r="D17" i="12"/>
  <c r="C17" i="12"/>
  <c r="B17" i="12" s="1"/>
  <c r="D16" i="12"/>
  <c r="C16" i="12"/>
  <c r="B16" i="12"/>
  <c r="BY16" i="12" s="1"/>
  <c r="BV15" i="12"/>
  <c r="BU15" i="12"/>
  <c r="BP15" i="12"/>
  <c r="D15" i="12"/>
  <c r="C15" i="12"/>
  <c r="B15" i="12" s="1"/>
  <c r="BY14" i="12"/>
  <c r="BX14" i="12"/>
  <c r="BS14" i="12"/>
  <c r="BR14" i="12"/>
  <c r="D14" i="12"/>
  <c r="C14" i="12"/>
  <c r="B14" i="12"/>
  <c r="D13" i="12"/>
  <c r="D12" i="12" s="1"/>
  <c r="C13" i="12"/>
  <c r="B13" i="12" s="1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5" i="12"/>
  <c r="A4" i="12"/>
  <c r="A3" i="12"/>
  <c r="A2" i="12"/>
  <c r="BX44" i="13" l="1"/>
  <c r="BS44" i="13"/>
  <c r="BO44" i="13"/>
  <c r="BW44" i="13"/>
  <c r="BQ44" i="13"/>
  <c r="BV44" i="13"/>
  <c r="BP44" i="13"/>
  <c r="BU44" i="13"/>
  <c r="BR44" i="13"/>
  <c r="BY44" i="13"/>
  <c r="AP151" i="13"/>
  <c r="AT43" i="13"/>
  <c r="L127" i="13"/>
  <c r="N51" i="13"/>
  <c r="AT22" i="13"/>
  <c r="AT17" i="13"/>
  <c r="AT37" i="13"/>
  <c r="AT26" i="13"/>
  <c r="L130" i="13"/>
  <c r="AP139" i="13"/>
  <c r="AT41" i="13"/>
  <c r="AP144" i="13"/>
  <c r="AT31" i="13"/>
  <c r="AT15" i="13"/>
  <c r="AP143" i="13"/>
  <c r="AP138" i="13"/>
  <c r="AT19" i="13"/>
  <c r="AT24" i="13"/>
  <c r="AT25" i="13"/>
  <c r="AT14" i="13"/>
  <c r="AT34" i="13"/>
  <c r="L132" i="13"/>
  <c r="BX40" i="13"/>
  <c r="BS40" i="13"/>
  <c r="BO40" i="13"/>
  <c r="BW40" i="13"/>
  <c r="BQ40" i="13"/>
  <c r="BV40" i="13"/>
  <c r="BP40" i="13"/>
  <c r="BY40" i="13"/>
  <c r="BU40" i="13"/>
  <c r="B200" i="13" s="1"/>
  <c r="BR40" i="13"/>
  <c r="AP150" i="13"/>
  <c r="AP141" i="13"/>
  <c r="AT13" i="13"/>
  <c r="AT46" i="13"/>
  <c r="AP148" i="13"/>
  <c r="AT20" i="13"/>
  <c r="AT36" i="13"/>
  <c r="A200" i="13"/>
  <c r="AT18" i="13"/>
  <c r="BX20" i="12"/>
  <c r="BS20" i="12"/>
  <c r="BO20" i="12"/>
  <c r="BW20" i="12"/>
  <c r="BQ20" i="12"/>
  <c r="BV20" i="12"/>
  <c r="BP20" i="12"/>
  <c r="BU20" i="12"/>
  <c r="BY20" i="12"/>
  <c r="BR20" i="12"/>
  <c r="BW46" i="12"/>
  <c r="BR46" i="12"/>
  <c r="BY46" i="12"/>
  <c r="BS46" i="12"/>
  <c r="BU46" i="12"/>
  <c r="BO46" i="12"/>
  <c r="BQ46" i="12"/>
  <c r="BP46" i="12"/>
  <c r="BX46" i="12"/>
  <c r="BV46" i="12"/>
  <c r="BX13" i="12"/>
  <c r="BS13" i="12"/>
  <c r="BO13" i="12"/>
  <c r="AT13" i="12" s="1"/>
  <c r="B12" i="12"/>
  <c r="BQ13" i="12"/>
  <c r="BW13" i="12"/>
  <c r="BX17" i="12"/>
  <c r="BS17" i="12"/>
  <c r="BO17" i="12"/>
  <c r="BV58" i="12"/>
  <c r="BO58" i="12"/>
  <c r="Y58" i="12" s="1"/>
  <c r="BP58" i="12"/>
  <c r="BQ87" i="12"/>
  <c r="BW87" i="12"/>
  <c r="BR87" i="12"/>
  <c r="AO87" i="12" s="1"/>
  <c r="BX87" i="12"/>
  <c r="BY87" i="12"/>
  <c r="BV143" i="12"/>
  <c r="BO143" i="12"/>
  <c r="AP143" i="12" s="1"/>
  <c r="BP143" i="12"/>
  <c r="BV147" i="12"/>
  <c r="BO147" i="12"/>
  <c r="BP147" i="12"/>
  <c r="C12" i="12"/>
  <c r="BR13" i="12"/>
  <c r="BY17" i="12"/>
  <c r="BY23" i="12"/>
  <c r="BU23" i="12"/>
  <c r="BP23" i="12"/>
  <c r="BV23" i="12"/>
  <c r="BQ23" i="12"/>
  <c r="BO23" i="12"/>
  <c r="BX23" i="12"/>
  <c r="BY31" i="12"/>
  <c r="BU31" i="12"/>
  <c r="BP31" i="12"/>
  <c r="BV31" i="12"/>
  <c r="BQ31" i="12"/>
  <c r="BO31" i="12"/>
  <c r="AT31" i="12" s="1"/>
  <c r="BX31" i="12"/>
  <c r="BY33" i="12"/>
  <c r="BU33" i="12"/>
  <c r="BP33" i="12"/>
  <c r="BV33" i="12"/>
  <c r="BQ33" i="12"/>
  <c r="BY35" i="12"/>
  <c r="BU35" i="12"/>
  <c r="BP35" i="12"/>
  <c r="BV35" i="12"/>
  <c r="BQ35" i="12"/>
  <c r="BO35" i="12"/>
  <c r="AT35" i="12" s="1"/>
  <c r="BX35" i="12"/>
  <c r="BY37" i="12"/>
  <c r="BU37" i="12"/>
  <c r="BP37" i="12"/>
  <c r="BV37" i="12"/>
  <c r="BQ37" i="12"/>
  <c r="BO39" i="12"/>
  <c r="BO41" i="12"/>
  <c r="AT41" i="12" s="1"/>
  <c r="BX41" i="12"/>
  <c r="BO86" i="12"/>
  <c r="C86" i="12"/>
  <c r="BU86" i="12"/>
  <c r="BP86" i="12"/>
  <c r="BV142" i="12"/>
  <c r="BO142" i="12"/>
  <c r="AP142" i="12" s="1"/>
  <c r="BP142" i="12"/>
  <c r="BV146" i="12"/>
  <c r="BO146" i="12"/>
  <c r="BP146" i="12"/>
  <c r="BV150" i="12"/>
  <c r="BO150" i="12"/>
  <c r="BP150" i="12"/>
  <c r="BU13" i="12"/>
  <c r="BV14" i="12"/>
  <c r="BQ14" i="12"/>
  <c r="BO14" i="12"/>
  <c r="AT14" i="12" s="1"/>
  <c r="BU14" i="12"/>
  <c r="BX15" i="12"/>
  <c r="BS15" i="12"/>
  <c r="BO15" i="12"/>
  <c r="BQ15" i="12"/>
  <c r="BW15" i="12"/>
  <c r="BR16" i="12"/>
  <c r="BX16" i="12"/>
  <c r="BU17" i="12"/>
  <c r="BV18" i="12"/>
  <c r="BQ18" i="12"/>
  <c r="BU18" i="12"/>
  <c r="BY19" i="12"/>
  <c r="BU19" i="12"/>
  <c r="BP19" i="12"/>
  <c r="AT19" i="12" s="1"/>
  <c r="BR19" i="12"/>
  <c r="BX19" i="12"/>
  <c r="BR21" i="12"/>
  <c r="BU22" i="12"/>
  <c r="BW24" i="12"/>
  <c r="BR24" i="12"/>
  <c r="BX24" i="12"/>
  <c r="BS24" i="12"/>
  <c r="BO24" i="12"/>
  <c r="BU24" i="12"/>
  <c r="BW26" i="12"/>
  <c r="BR26" i="12"/>
  <c r="BX26" i="12"/>
  <c r="BS26" i="12"/>
  <c r="BO26" i="12"/>
  <c r="BU26" i="12"/>
  <c r="BR31" i="12"/>
  <c r="BW32" i="12"/>
  <c r="BR32" i="12"/>
  <c r="BX32" i="12"/>
  <c r="BS32" i="12"/>
  <c r="BO32" i="12"/>
  <c r="AT32" i="12" s="1"/>
  <c r="BU32" i="12"/>
  <c r="BR33" i="12"/>
  <c r="BW34" i="12"/>
  <c r="BR34" i="12"/>
  <c r="BX34" i="12"/>
  <c r="BS34" i="12"/>
  <c r="BO34" i="12"/>
  <c r="BU34" i="12"/>
  <c r="BR35" i="12"/>
  <c r="BU36" i="12"/>
  <c r="BW38" i="12"/>
  <c r="BR38" i="12"/>
  <c r="BX38" i="12"/>
  <c r="BS38" i="12"/>
  <c r="BO38" i="12"/>
  <c r="BU38" i="12"/>
  <c r="BW40" i="12"/>
  <c r="BR40" i="12"/>
  <c r="BX40" i="12"/>
  <c r="BS40" i="12"/>
  <c r="BO40" i="12"/>
  <c r="BU40" i="12"/>
  <c r="BR41" i="12"/>
  <c r="BW42" i="12"/>
  <c r="BR42" i="12"/>
  <c r="BY42" i="12"/>
  <c r="BS42" i="12"/>
  <c r="BU42" i="12"/>
  <c r="BO42" i="12"/>
  <c r="BQ43" i="12"/>
  <c r="BQ85" i="12"/>
  <c r="BW85" i="12"/>
  <c r="BR85" i="12"/>
  <c r="BX85" i="12"/>
  <c r="BY85" i="12"/>
  <c r="BS85" i="12"/>
  <c r="BV141" i="12"/>
  <c r="BO141" i="12"/>
  <c r="BP141" i="12"/>
  <c r="BU143" i="12"/>
  <c r="BV145" i="12"/>
  <c r="BO145" i="12"/>
  <c r="BP145" i="12"/>
  <c r="BV149" i="12"/>
  <c r="BO149" i="12"/>
  <c r="AP149" i="12" s="1"/>
  <c r="BP149" i="12"/>
  <c r="BP13" i="12"/>
  <c r="BV13" i="12"/>
  <c r="BP14" i="12"/>
  <c r="BW14" i="12"/>
  <c r="BR15" i="12"/>
  <c r="BY15" i="12"/>
  <c r="BS16" i="12"/>
  <c r="BP17" i="12"/>
  <c r="BV17" i="12"/>
  <c r="BP18" i="12"/>
  <c r="AT18" i="12" s="1"/>
  <c r="BW18" i="12"/>
  <c r="BS19" i="12"/>
  <c r="BS23" i="12"/>
  <c r="BV24" i="12"/>
  <c r="BV26" i="12"/>
  <c r="BS31" i="12"/>
  <c r="BV32" i="12"/>
  <c r="BS33" i="12"/>
  <c r="BV34" i="12"/>
  <c r="BS35" i="12"/>
  <c r="BS37" i="12"/>
  <c r="BV38" i="12"/>
  <c r="BV40" i="12"/>
  <c r="BX42" i="12"/>
  <c r="BW44" i="12"/>
  <c r="BR44" i="12"/>
  <c r="BV44" i="12"/>
  <c r="BP44" i="12"/>
  <c r="BX44" i="12"/>
  <c r="BQ44" i="12"/>
  <c r="AT44" i="12" s="1"/>
  <c r="BY44" i="12"/>
  <c r="N50" i="12"/>
  <c r="BU51" i="12"/>
  <c r="BW51" i="12"/>
  <c r="BO51" i="12"/>
  <c r="N51" i="12" s="1"/>
  <c r="BP51" i="12"/>
  <c r="BU58" i="12"/>
  <c r="BV60" i="12"/>
  <c r="BP60" i="12"/>
  <c r="B59" i="12"/>
  <c r="BO60" i="12"/>
  <c r="Y60" i="12" s="1"/>
  <c r="BO84" i="12"/>
  <c r="C84" i="12"/>
  <c r="BU84" i="12"/>
  <c r="BP84" i="12"/>
  <c r="BV86" i="12"/>
  <c r="B119" i="12"/>
  <c r="BV119" i="12"/>
  <c r="BP119" i="12"/>
  <c r="B120" i="12"/>
  <c r="BV120" i="12"/>
  <c r="BP120" i="12"/>
  <c r="BP126" i="12"/>
  <c r="BQ126" i="12"/>
  <c r="BV126" i="12"/>
  <c r="BW126" i="12"/>
  <c r="BV140" i="12"/>
  <c r="BO140" i="12"/>
  <c r="AP140" i="12" s="1"/>
  <c r="BP140" i="12"/>
  <c r="BU142" i="12"/>
  <c r="BV144" i="12"/>
  <c r="BO144" i="12"/>
  <c r="AP144" i="12" s="1"/>
  <c r="BP144" i="12"/>
  <c r="BU146" i="12"/>
  <c r="BV148" i="12"/>
  <c r="BO148" i="12"/>
  <c r="AP148" i="12" s="1"/>
  <c r="BP148" i="12"/>
  <c r="BU150" i="12"/>
  <c r="BV16" i="12"/>
  <c r="BQ16" i="12"/>
  <c r="BO16" i="12"/>
  <c r="BU16" i="12"/>
  <c r="BQ17" i="12"/>
  <c r="BW17" i="12"/>
  <c r="BY45" i="12"/>
  <c r="BU45" i="12"/>
  <c r="BP45" i="12"/>
  <c r="BW45" i="12"/>
  <c r="BQ45" i="12"/>
  <c r="BX45" i="12"/>
  <c r="BR45" i="12"/>
  <c r="BO45" i="12"/>
  <c r="BO79" i="12"/>
  <c r="BP79" i="12"/>
  <c r="BU79" i="12"/>
  <c r="BV79" i="12"/>
  <c r="BS87" i="12"/>
  <c r="BV139" i="12"/>
  <c r="BO139" i="12"/>
  <c r="AP139" i="12" s="1"/>
  <c r="BP139" i="12"/>
  <c r="BV151" i="12"/>
  <c r="BO151" i="12"/>
  <c r="BP151" i="12"/>
  <c r="BY13" i="12"/>
  <c r="BP16" i="12"/>
  <c r="BW16" i="12"/>
  <c r="BR17" i="12"/>
  <c r="BY21" i="12"/>
  <c r="BU21" i="12"/>
  <c r="BP21" i="12"/>
  <c r="BV21" i="12"/>
  <c r="BQ21" i="12"/>
  <c r="BO21" i="12"/>
  <c r="BX21" i="12"/>
  <c r="BY25" i="12"/>
  <c r="BU25" i="12"/>
  <c r="BP25" i="12"/>
  <c r="BV25" i="12"/>
  <c r="BQ25" i="12"/>
  <c r="BO25" i="12"/>
  <c r="BX25" i="12"/>
  <c r="BO33" i="12"/>
  <c r="BX33" i="12"/>
  <c r="BO37" i="12"/>
  <c r="BX37" i="12"/>
  <c r="BY39" i="12"/>
  <c r="BU39" i="12"/>
  <c r="BP39" i="12"/>
  <c r="BV39" i="12"/>
  <c r="BQ39" i="12"/>
  <c r="BX39" i="12"/>
  <c r="BY41" i="12"/>
  <c r="BU41" i="12"/>
  <c r="BP41" i="12"/>
  <c r="BV41" i="12"/>
  <c r="BQ41" i="12"/>
  <c r="BY43" i="12"/>
  <c r="BU43" i="12"/>
  <c r="BP43" i="12"/>
  <c r="BS43" i="12"/>
  <c r="BV43" i="12"/>
  <c r="BO43" i="12"/>
  <c r="BX43" i="12"/>
  <c r="BS45" i="12"/>
  <c r="BV138" i="12"/>
  <c r="BO138" i="12"/>
  <c r="BP138" i="12"/>
  <c r="BW22" i="12"/>
  <c r="BR22" i="12"/>
  <c r="BX22" i="12"/>
  <c r="BS22" i="12"/>
  <c r="BO22" i="12"/>
  <c r="BR23" i="12"/>
  <c r="BR25" i="12"/>
  <c r="BW36" i="12"/>
  <c r="BR36" i="12"/>
  <c r="BX36" i="12"/>
  <c r="BS36" i="12"/>
  <c r="BO36" i="12"/>
  <c r="AT36" i="12" s="1"/>
  <c r="BR37" i="12"/>
  <c r="BR39" i="12"/>
  <c r="BU147" i="12"/>
  <c r="BV50" i="12"/>
  <c r="BV61" i="12"/>
  <c r="BO61" i="12"/>
  <c r="BP61" i="12"/>
  <c r="B121" i="12"/>
  <c r="BV121" i="12"/>
  <c r="BP121" i="12"/>
  <c r="BV128" i="12"/>
  <c r="BO128" i="12"/>
  <c r="L128" i="12" s="1"/>
  <c r="BW128" i="12"/>
  <c r="BP128" i="12"/>
  <c r="BP129" i="12"/>
  <c r="BQ129" i="12"/>
  <c r="BV57" i="12"/>
  <c r="BO57" i="12"/>
  <c r="Y57" i="12" s="1"/>
  <c r="BU57" i="12"/>
  <c r="AO85" i="12"/>
  <c r="BW125" i="12"/>
  <c r="BW127" i="12"/>
  <c r="BR130" i="12"/>
  <c r="BQ130" i="12"/>
  <c r="L130" i="12" s="1"/>
  <c r="B155" i="11"/>
  <c r="BO151" i="11"/>
  <c r="E151" i="11"/>
  <c r="D151" i="11"/>
  <c r="C151" i="11" s="1"/>
  <c r="BP150" i="11"/>
  <c r="E150" i="11"/>
  <c r="D150" i="11"/>
  <c r="C150" i="11"/>
  <c r="E149" i="11"/>
  <c r="D149" i="11"/>
  <c r="C149" i="11" s="1"/>
  <c r="E148" i="11"/>
  <c r="D148" i="11"/>
  <c r="C148" i="11"/>
  <c r="E147" i="11"/>
  <c r="D147" i="11"/>
  <c r="C147" i="11" s="1"/>
  <c r="BP146" i="11"/>
  <c r="E146" i="11"/>
  <c r="D146" i="11"/>
  <c r="C146" i="11"/>
  <c r="BO145" i="11"/>
  <c r="E145" i="11"/>
  <c r="D145" i="11"/>
  <c r="C145" i="11" s="1"/>
  <c r="BP144" i="11"/>
  <c r="E144" i="11"/>
  <c r="D144" i="11"/>
  <c r="C144" i="11"/>
  <c r="BO143" i="11"/>
  <c r="E143" i="11"/>
  <c r="D143" i="11"/>
  <c r="C143" i="11" s="1"/>
  <c r="BP142" i="11"/>
  <c r="E142" i="11"/>
  <c r="D142" i="11"/>
  <c r="C142" i="11"/>
  <c r="E141" i="11"/>
  <c r="D141" i="11"/>
  <c r="C141" i="11" s="1"/>
  <c r="E140" i="11"/>
  <c r="D140" i="11"/>
  <c r="C140" i="11"/>
  <c r="E139" i="11"/>
  <c r="D139" i="11"/>
  <c r="C139" i="11" s="1"/>
  <c r="BP138" i="11"/>
  <c r="E138" i="11"/>
  <c r="D138" i="11"/>
  <c r="C138" i="11"/>
  <c r="BQ133" i="11"/>
  <c r="C133" i="11"/>
  <c r="C132" i="11"/>
  <c r="BQ131" i="11"/>
  <c r="C131" i="11"/>
  <c r="BW130" i="11"/>
  <c r="BV130" i="11"/>
  <c r="BR130" i="11"/>
  <c r="BP130" i="11"/>
  <c r="BO130" i="11"/>
  <c r="C130" i="11"/>
  <c r="BX130" i="11" s="1"/>
  <c r="C129" i="11"/>
  <c r="C128" i="11"/>
  <c r="BW127" i="11"/>
  <c r="BQ127" i="11"/>
  <c r="BP127" i="11"/>
  <c r="L127" i="11"/>
  <c r="C127" i="11"/>
  <c r="BV127" i="11" s="1"/>
  <c r="C126" i="11"/>
  <c r="BW125" i="11"/>
  <c r="BQ125" i="11"/>
  <c r="BP125" i="11"/>
  <c r="L125" i="11"/>
  <c r="C125" i="11"/>
  <c r="BV125" i="11" s="1"/>
  <c r="D121" i="11"/>
  <c r="C121" i="11"/>
  <c r="D120" i="11"/>
  <c r="C120" i="11"/>
  <c r="D119" i="11"/>
  <c r="C119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108" i="11" s="1"/>
  <c r="C108" i="11"/>
  <c r="B107" i="11"/>
  <c r="B106" i="11"/>
  <c r="B105" i="11"/>
  <c r="B100" i="11"/>
  <c r="B99" i="11"/>
  <c r="B98" i="11"/>
  <c r="B96" i="11"/>
  <c r="B95" i="11"/>
  <c r="B94" i="11"/>
  <c r="B93" i="11"/>
  <c r="B92" i="11"/>
  <c r="BW87" i="11"/>
  <c r="BU87" i="11"/>
  <c r="BP87" i="11"/>
  <c r="BO87" i="11"/>
  <c r="E87" i="11"/>
  <c r="BV87" i="11" s="1"/>
  <c r="D87" i="11"/>
  <c r="C87" i="11" s="1"/>
  <c r="BS87" i="11" s="1"/>
  <c r="E86" i="11"/>
  <c r="D86" i="11"/>
  <c r="BW85" i="11"/>
  <c r="BU85" i="11"/>
  <c r="BP85" i="11"/>
  <c r="BO85" i="11"/>
  <c r="E85" i="11"/>
  <c r="BV85" i="11" s="1"/>
  <c r="D85" i="11"/>
  <c r="C85" i="11" s="1"/>
  <c r="BV84" i="11"/>
  <c r="E84" i="11"/>
  <c r="D84" i="11"/>
  <c r="B79" i="11"/>
  <c r="BP79" i="11" s="1"/>
  <c r="BW61" i="11"/>
  <c r="BQ61" i="11"/>
  <c r="B61" i="11"/>
  <c r="BW60" i="11"/>
  <c r="BU60" i="11"/>
  <c r="BQ60" i="11"/>
  <c r="BP60" i="11"/>
  <c r="B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W58" i="11"/>
  <c r="BQ58" i="11"/>
  <c r="BO58" i="11"/>
  <c r="B58" i="11"/>
  <c r="BU58" i="11" s="1"/>
  <c r="BW57" i="11"/>
  <c r="BQ57" i="11"/>
  <c r="BP57" i="11"/>
  <c r="BO57" i="11"/>
  <c r="Y57" i="11" s="1"/>
  <c r="B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W51" i="11"/>
  <c r="BV51" i="11"/>
  <c r="BU51" i="11"/>
  <c r="BP51" i="11"/>
  <c r="BO51" i="11"/>
  <c r="B51" i="11"/>
  <c r="BQ51" i="11" s="1"/>
  <c r="BW50" i="11"/>
  <c r="BV50" i="11"/>
  <c r="BU50" i="11"/>
  <c r="BP50" i="11"/>
  <c r="N50" i="11" s="1"/>
  <c r="BO50" i="11"/>
  <c r="B50" i="11"/>
  <c r="BQ50" i="11" s="1"/>
  <c r="BY46" i="11"/>
  <c r="BP46" i="11"/>
  <c r="D46" i="11"/>
  <c r="C46" i="11"/>
  <c r="B46" i="11" s="1"/>
  <c r="D45" i="11"/>
  <c r="C45" i="11"/>
  <c r="BP44" i="11"/>
  <c r="D44" i="11"/>
  <c r="C44" i="11"/>
  <c r="B44" i="11" s="1"/>
  <c r="BW44" i="11" s="1"/>
  <c r="BY43" i="11"/>
  <c r="BP43" i="11"/>
  <c r="D43" i="11"/>
  <c r="C43" i="11"/>
  <c r="B43" i="11" s="1"/>
  <c r="BY42" i="11"/>
  <c r="BP42" i="11"/>
  <c r="D42" i="11"/>
  <c r="C42" i="11"/>
  <c r="B42" i="11" s="1"/>
  <c r="BU42" i="11" s="1"/>
  <c r="BY41" i="11"/>
  <c r="BP41" i="11"/>
  <c r="D41" i="11"/>
  <c r="C41" i="11"/>
  <c r="B41" i="11" s="1"/>
  <c r="BY40" i="11"/>
  <c r="BP40" i="11"/>
  <c r="D40" i="11"/>
  <c r="C40" i="11"/>
  <c r="B40" i="11" s="1"/>
  <c r="BU40" i="11" s="1"/>
  <c r="BY39" i="11"/>
  <c r="BP39" i="11"/>
  <c r="D39" i="11"/>
  <c r="C39" i="11"/>
  <c r="B39" i="11" s="1"/>
  <c r="BY38" i="11"/>
  <c r="BP38" i="11"/>
  <c r="D38" i="11"/>
  <c r="C38" i="11"/>
  <c r="B38" i="11" s="1"/>
  <c r="BU38" i="11" s="1"/>
  <c r="BY37" i="11"/>
  <c r="BP37" i="11"/>
  <c r="D37" i="11"/>
  <c r="C37" i="11"/>
  <c r="B37" i="11" s="1"/>
  <c r="BY36" i="11"/>
  <c r="BP36" i="11"/>
  <c r="D36" i="11"/>
  <c r="C36" i="11"/>
  <c r="B36" i="11" s="1"/>
  <c r="BU36" i="11" s="1"/>
  <c r="BY35" i="11"/>
  <c r="BP35" i="11"/>
  <c r="D35" i="11"/>
  <c r="C35" i="11"/>
  <c r="B35" i="11" s="1"/>
  <c r="BY34" i="11"/>
  <c r="BP34" i="11"/>
  <c r="D34" i="11"/>
  <c r="C34" i="11"/>
  <c r="B34" i="11" s="1"/>
  <c r="BU34" i="11" s="1"/>
  <c r="BP33" i="11"/>
  <c r="D33" i="11"/>
  <c r="C33" i="11"/>
  <c r="B33" i="11" s="1"/>
  <c r="BY33" i="11" s="1"/>
  <c r="BP32" i="11"/>
  <c r="D32" i="11"/>
  <c r="C32" i="11"/>
  <c r="B32" i="11" s="1"/>
  <c r="BY32" i="11" s="1"/>
  <c r="BR31" i="11"/>
  <c r="BP31" i="11"/>
  <c r="D31" i="11"/>
  <c r="C31" i="11"/>
  <c r="B31" i="11" s="1"/>
  <c r="BR26" i="11"/>
  <c r="D26" i="11"/>
  <c r="C26" i="11"/>
  <c r="B26" i="11" s="1"/>
  <c r="D25" i="11"/>
  <c r="C25" i="11"/>
  <c r="B25" i="11" s="1"/>
  <c r="D24" i="11"/>
  <c r="C24" i="11"/>
  <c r="B24" i="11"/>
  <c r="BU24" i="11" s="1"/>
  <c r="D23" i="11"/>
  <c r="C23" i="11"/>
  <c r="D22" i="11"/>
  <c r="C22" i="11"/>
  <c r="B22" i="11" s="1"/>
  <c r="BP22" i="11" s="1"/>
  <c r="BS21" i="11"/>
  <c r="BR21" i="11"/>
  <c r="D21" i="11"/>
  <c r="C21" i="11"/>
  <c r="B21" i="11"/>
  <c r="BW21" i="11" s="1"/>
  <c r="D20" i="11"/>
  <c r="B20" i="11"/>
  <c r="BW19" i="11"/>
  <c r="BR19" i="11"/>
  <c r="BQ19" i="11"/>
  <c r="D19" i="11"/>
  <c r="B19" i="11" s="1"/>
  <c r="BW18" i="11"/>
  <c r="D18" i="11"/>
  <c r="C18" i="11"/>
  <c r="B18" i="11"/>
  <c r="BR18" i="11" s="1"/>
  <c r="D17" i="11"/>
  <c r="C17" i="11"/>
  <c r="BW16" i="11"/>
  <c r="D16" i="11"/>
  <c r="C16" i="11"/>
  <c r="B16" i="11"/>
  <c r="BR16" i="11" s="1"/>
  <c r="D15" i="11"/>
  <c r="C15" i="11"/>
  <c r="BW14" i="11"/>
  <c r="D14" i="11"/>
  <c r="C14" i="11"/>
  <c r="B14" i="11"/>
  <c r="BR14" i="11" s="1"/>
  <c r="D13" i="11"/>
  <c r="C13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5" i="11"/>
  <c r="A4" i="11"/>
  <c r="A3" i="11"/>
  <c r="A2" i="11"/>
  <c r="AT40" i="13" l="1"/>
  <c r="AT44" i="13"/>
  <c r="BU120" i="12"/>
  <c r="BO120" i="12"/>
  <c r="BQ120" i="12"/>
  <c r="BR120" i="12"/>
  <c r="BX120" i="12"/>
  <c r="BW120" i="12"/>
  <c r="AT20" i="12"/>
  <c r="AT43" i="12"/>
  <c r="AT33" i="12"/>
  <c r="AP151" i="12"/>
  <c r="L126" i="12"/>
  <c r="AT38" i="12"/>
  <c r="AT34" i="12"/>
  <c r="AT15" i="12"/>
  <c r="AP146" i="12"/>
  <c r="BX86" i="12"/>
  <c r="BS86" i="12"/>
  <c r="BY86" i="12"/>
  <c r="BW86" i="12"/>
  <c r="BQ86" i="12"/>
  <c r="AO86" i="12" s="1"/>
  <c r="BR86" i="12"/>
  <c r="AT39" i="12"/>
  <c r="AP147" i="12"/>
  <c r="Y61" i="12"/>
  <c r="AT21" i="12"/>
  <c r="V79" i="12"/>
  <c r="AP145" i="12"/>
  <c r="AP141" i="12"/>
  <c r="AP150" i="12"/>
  <c r="AT17" i="12"/>
  <c r="BU121" i="12"/>
  <c r="BO121" i="12"/>
  <c r="BR121" i="12"/>
  <c r="BW121" i="12"/>
  <c r="BX121" i="12"/>
  <c r="BQ121" i="12"/>
  <c r="L129" i="12"/>
  <c r="AP138" i="12"/>
  <c r="AT24" i="12"/>
  <c r="AT22" i="12"/>
  <c r="AT37" i="12"/>
  <c r="AT25" i="12"/>
  <c r="AT45" i="12"/>
  <c r="AT16" i="12"/>
  <c r="BU119" i="12"/>
  <c r="BO119" i="12"/>
  <c r="BX119" i="12"/>
  <c r="BQ119" i="12"/>
  <c r="BW119" i="12"/>
  <c r="BR119" i="12"/>
  <c r="BX84" i="12"/>
  <c r="BS84" i="12"/>
  <c r="BY84" i="12"/>
  <c r="B200" i="12" s="1"/>
  <c r="BW84" i="12"/>
  <c r="BQ84" i="12"/>
  <c r="AO84" i="12" s="1"/>
  <c r="BR84" i="12"/>
  <c r="AT42" i="12"/>
  <c r="AT40" i="12"/>
  <c r="AT26" i="12"/>
  <c r="AT23" i="12"/>
  <c r="A200" i="12"/>
  <c r="AT46" i="12"/>
  <c r="BX20" i="11"/>
  <c r="BS20" i="11"/>
  <c r="BO20" i="11"/>
  <c r="BW20" i="11"/>
  <c r="BR20" i="11"/>
  <c r="BW22" i="11"/>
  <c r="BX25" i="11"/>
  <c r="BS25" i="11"/>
  <c r="BO25" i="11"/>
  <c r="BV25" i="11"/>
  <c r="BQ25" i="11"/>
  <c r="BW25" i="11"/>
  <c r="BU25" i="11"/>
  <c r="BY25" i="11"/>
  <c r="BV61" i="11"/>
  <c r="BO61" i="11"/>
  <c r="Y61" i="11" s="1"/>
  <c r="BU61" i="11"/>
  <c r="BP61" i="11"/>
  <c r="BO14" i="11"/>
  <c r="BO16" i="11"/>
  <c r="BO18" i="11"/>
  <c r="BX18" i="11"/>
  <c r="BV20" i="11"/>
  <c r="BX22" i="11"/>
  <c r="BS24" i="11"/>
  <c r="BV141" i="11"/>
  <c r="BU141" i="11"/>
  <c r="BP141" i="11"/>
  <c r="BO141" i="11"/>
  <c r="B13" i="11"/>
  <c r="B15" i="11"/>
  <c r="B17" i="11"/>
  <c r="BY19" i="11"/>
  <c r="BU19" i="11"/>
  <c r="BP19" i="11"/>
  <c r="BX19" i="11"/>
  <c r="BS19" i="11"/>
  <c r="BO19" i="11"/>
  <c r="BV19" i="11"/>
  <c r="BP20" i="11"/>
  <c r="BY20" i="11"/>
  <c r="BP25" i="11"/>
  <c r="BX31" i="11"/>
  <c r="BS31" i="11"/>
  <c r="BO31" i="11"/>
  <c r="BV31" i="11"/>
  <c r="BQ31" i="11"/>
  <c r="BW31" i="11"/>
  <c r="BU31" i="11"/>
  <c r="BY31" i="11"/>
  <c r="BV140" i="11"/>
  <c r="BU140" i="11"/>
  <c r="BO140" i="11"/>
  <c r="BP140" i="11"/>
  <c r="BV149" i="11"/>
  <c r="BU149" i="11"/>
  <c r="BP149" i="11"/>
  <c r="BO149" i="11"/>
  <c r="AP149" i="11" s="1"/>
  <c r="BU20" i="11"/>
  <c r="BV22" i="11"/>
  <c r="BQ22" i="11"/>
  <c r="BU22" i="11"/>
  <c r="BO22" i="11"/>
  <c r="AT22" i="11" s="1"/>
  <c r="BY22" i="11"/>
  <c r="BS22" i="11"/>
  <c r="BV24" i="11"/>
  <c r="BQ24" i="11"/>
  <c r="BX24" i="11"/>
  <c r="BR24" i="11"/>
  <c r="BW24" i="11"/>
  <c r="BP24" i="11"/>
  <c r="BO24" i="11"/>
  <c r="BV14" i="11"/>
  <c r="BQ14" i="11"/>
  <c r="BY14" i="11"/>
  <c r="BU14" i="11"/>
  <c r="BP14" i="11"/>
  <c r="BX14" i="11"/>
  <c r="BV16" i="11"/>
  <c r="BQ16" i="11"/>
  <c r="BY16" i="11"/>
  <c r="BU16" i="11"/>
  <c r="BP16" i="11"/>
  <c r="BX16" i="11"/>
  <c r="BV18" i="11"/>
  <c r="BQ18" i="11"/>
  <c r="BY18" i="11"/>
  <c r="BU18" i="11"/>
  <c r="BP18" i="11"/>
  <c r="BV26" i="11"/>
  <c r="BQ26" i="11"/>
  <c r="BX26" i="11"/>
  <c r="BS26" i="11"/>
  <c r="BO26" i="11"/>
  <c r="BW26" i="11"/>
  <c r="BU26" i="11"/>
  <c r="BY26" i="11"/>
  <c r="C12" i="11"/>
  <c r="BS14" i="11"/>
  <c r="BS16" i="11"/>
  <c r="BS18" i="11"/>
  <c r="BQ20" i="11"/>
  <c r="BV21" i="11"/>
  <c r="BQ21" i="11"/>
  <c r="BY21" i="11"/>
  <c r="BU21" i="11"/>
  <c r="BP21" i="11"/>
  <c r="BO21" i="11"/>
  <c r="BX21" i="11"/>
  <c r="BR22" i="11"/>
  <c r="BY24" i="11"/>
  <c r="BR25" i="11"/>
  <c r="BP26" i="11"/>
  <c r="BV32" i="11"/>
  <c r="BQ32" i="11"/>
  <c r="BX32" i="11"/>
  <c r="BS32" i="11"/>
  <c r="BO32" i="11"/>
  <c r="BW32" i="11"/>
  <c r="BU32" i="11"/>
  <c r="BR32" i="11"/>
  <c r="BX33" i="11"/>
  <c r="BS33" i="11"/>
  <c r="BO33" i="11"/>
  <c r="BV33" i="11"/>
  <c r="BQ33" i="11"/>
  <c r="BW33" i="11"/>
  <c r="BU33" i="11"/>
  <c r="BR33" i="11"/>
  <c r="BO86" i="11"/>
  <c r="BU86" i="11"/>
  <c r="BV86" i="11"/>
  <c r="BP86" i="11"/>
  <c r="BV128" i="11"/>
  <c r="BO128" i="11"/>
  <c r="BU128" i="11"/>
  <c r="BW128" i="11"/>
  <c r="BP128" i="11"/>
  <c r="BQ128" i="11"/>
  <c r="BV148" i="11"/>
  <c r="BU148" i="11"/>
  <c r="BO148" i="11"/>
  <c r="BP148" i="11"/>
  <c r="BX35" i="11"/>
  <c r="BS35" i="11"/>
  <c r="BO35" i="11"/>
  <c r="AT35" i="11" s="1"/>
  <c r="BV35" i="11"/>
  <c r="BQ35" i="11"/>
  <c r="BR35" i="11"/>
  <c r="BX37" i="11"/>
  <c r="BS37" i="11"/>
  <c r="BO37" i="11"/>
  <c r="BV37" i="11"/>
  <c r="BQ37" i="11"/>
  <c r="BR37" i="11"/>
  <c r="BX39" i="11"/>
  <c r="BS39" i="11"/>
  <c r="BO39" i="11"/>
  <c r="AT39" i="11" s="1"/>
  <c r="BV39" i="11"/>
  <c r="BQ39" i="11"/>
  <c r="BR39" i="11"/>
  <c r="BX41" i="11"/>
  <c r="BS41" i="11"/>
  <c r="BO41" i="11"/>
  <c r="BV41" i="11"/>
  <c r="BQ41" i="11"/>
  <c r="BR41" i="11"/>
  <c r="BX43" i="11"/>
  <c r="BS43" i="11"/>
  <c r="BO43" i="11"/>
  <c r="AT43" i="11" s="1"/>
  <c r="BV43" i="11"/>
  <c r="BQ43" i="11"/>
  <c r="BR43" i="11"/>
  <c r="BO84" i="11"/>
  <c r="BU84" i="11"/>
  <c r="BP119" i="11"/>
  <c r="BV119" i="11"/>
  <c r="BP121" i="11"/>
  <c r="BV121" i="11"/>
  <c r="BP126" i="11"/>
  <c r="BW126" i="11"/>
  <c r="BQ126" i="11"/>
  <c r="BX132" i="11"/>
  <c r="BP132" i="11"/>
  <c r="BW132" i="11"/>
  <c r="BO132" i="11"/>
  <c r="L132" i="11" s="1"/>
  <c r="BV132" i="11"/>
  <c r="BV139" i="11"/>
  <c r="BU139" i="11"/>
  <c r="BP139" i="11"/>
  <c r="BV146" i="11"/>
  <c r="BU146" i="11"/>
  <c r="BO146" i="11"/>
  <c r="AP146" i="11" s="1"/>
  <c r="BV147" i="11"/>
  <c r="BU147" i="11"/>
  <c r="BP147" i="11"/>
  <c r="BU35" i="11"/>
  <c r="BU37" i="11"/>
  <c r="BU39" i="11"/>
  <c r="BU41" i="11"/>
  <c r="BU43" i="11"/>
  <c r="BV46" i="11"/>
  <c r="BQ46" i="11"/>
  <c r="BU46" i="11"/>
  <c r="BO46" i="11"/>
  <c r="AT46" i="11" s="1"/>
  <c r="BX46" i="11"/>
  <c r="BR46" i="11"/>
  <c r="BS46" i="11"/>
  <c r="Y58" i="11"/>
  <c r="BP84" i="11"/>
  <c r="BQ85" i="11"/>
  <c r="BX85" i="11"/>
  <c r="BR85" i="11"/>
  <c r="BY85" i="11"/>
  <c r="BV126" i="11"/>
  <c r="BP129" i="11"/>
  <c r="L129" i="11" s="1"/>
  <c r="BW129" i="11"/>
  <c r="BQ129" i="11"/>
  <c r="BQ132" i="11"/>
  <c r="BV144" i="11"/>
  <c r="BU144" i="11"/>
  <c r="BO144" i="11"/>
  <c r="AP144" i="11" s="1"/>
  <c r="BV145" i="11"/>
  <c r="BU145" i="11"/>
  <c r="BP145" i="11"/>
  <c r="AP145" i="11" s="1"/>
  <c r="BP155" i="11"/>
  <c r="BO155" i="11"/>
  <c r="BV155" i="11"/>
  <c r="BV34" i="11"/>
  <c r="BQ34" i="11"/>
  <c r="BX34" i="11"/>
  <c r="BS34" i="11"/>
  <c r="BO34" i="11"/>
  <c r="AT34" i="11" s="1"/>
  <c r="BR34" i="11"/>
  <c r="BV36" i="11"/>
  <c r="BQ36" i="11"/>
  <c r="BX36" i="11"/>
  <c r="BS36" i="11"/>
  <c r="BO36" i="11"/>
  <c r="BR36" i="11"/>
  <c r="BV38" i="11"/>
  <c r="BQ38" i="11"/>
  <c r="BX38" i="11"/>
  <c r="BS38" i="11"/>
  <c r="BO38" i="11"/>
  <c r="AT38" i="11" s="1"/>
  <c r="BR38" i="11"/>
  <c r="BV40" i="11"/>
  <c r="BQ40" i="11"/>
  <c r="BX40" i="11"/>
  <c r="BS40" i="11"/>
  <c r="BO40" i="11"/>
  <c r="BR40" i="11"/>
  <c r="BV42" i="11"/>
  <c r="BQ42" i="11"/>
  <c r="BX42" i="11"/>
  <c r="BS42" i="11"/>
  <c r="BO42" i="11"/>
  <c r="AT42" i="11" s="1"/>
  <c r="BR42" i="11"/>
  <c r="BV44" i="11"/>
  <c r="BQ44" i="11"/>
  <c r="BX44" i="11"/>
  <c r="BR44" i="11"/>
  <c r="BU44" i="11"/>
  <c r="BO44" i="11"/>
  <c r="BS44" i="11"/>
  <c r="N51" i="11"/>
  <c r="BO79" i="11"/>
  <c r="V79" i="11" s="1"/>
  <c r="BU79" i="11"/>
  <c r="BQ87" i="11"/>
  <c r="AO87" i="11" s="1"/>
  <c r="BY87" i="11"/>
  <c r="BX87" i="11"/>
  <c r="BR87" i="11"/>
  <c r="BV120" i="11"/>
  <c r="BP120" i="11"/>
  <c r="BV138" i="11"/>
  <c r="BU138" i="11"/>
  <c r="BO138" i="11"/>
  <c r="AP138" i="11" s="1"/>
  <c r="B23" i="11"/>
  <c r="BW34" i="11"/>
  <c r="BW35" i="11"/>
  <c r="BW36" i="11"/>
  <c r="BW37" i="11"/>
  <c r="BW38" i="11"/>
  <c r="BW39" i="11"/>
  <c r="BW40" i="11"/>
  <c r="BW41" i="11"/>
  <c r="BW42" i="11"/>
  <c r="BW43" i="11"/>
  <c r="BY44" i="11"/>
  <c r="BW46" i="11"/>
  <c r="BV60" i="11"/>
  <c r="BO60" i="11"/>
  <c r="Y60" i="11" s="1"/>
  <c r="B59" i="11"/>
  <c r="BV79" i="11"/>
  <c r="BS85" i="11"/>
  <c r="BV129" i="11"/>
  <c r="BX131" i="11"/>
  <c r="BP131" i="11"/>
  <c r="BW131" i="11"/>
  <c r="BO131" i="11"/>
  <c r="L131" i="11" s="1"/>
  <c r="BV131" i="11"/>
  <c r="BX133" i="11"/>
  <c r="BP133" i="11"/>
  <c r="BW133" i="11"/>
  <c r="BO133" i="11"/>
  <c r="L133" i="11" s="1"/>
  <c r="BV133" i="11"/>
  <c r="BO139" i="11"/>
  <c r="BV142" i="11"/>
  <c r="BU142" i="11"/>
  <c r="BO142" i="11"/>
  <c r="AP142" i="11" s="1"/>
  <c r="BV143" i="11"/>
  <c r="BU143" i="11"/>
  <c r="BP143" i="11"/>
  <c r="AP143" i="11" s="1"/>
  <c r="BO147" i="11"/>
  <c r="AP147" i="11" s="1"/>
  <c r="BV150" i="11"/>
  <c r="BU150" i="11"/>
  <c r="BO150" i="11"/>
  <c r="AP150" i="11" s="1"/>
  <c r="BV151" i="11"/>
  <c r="BU151" i="11"/>
  <c r="BP151" i="11"/>
  <c r="AP151" i="11" s="1"/>
  <c r="BU155" i="11"/>
  <c r="B45" i="11"/>
  <c r="BV58" i="11"/>
  <c r="C86" i="11"/>
  <c r="B119" i="11"/>
  <c r="B121" i="11"/>
  <c r="BU57" i="11"/>
  <c r="B56" i="11"/>
  <c r="BV57" i="11"/>
  <c r="BP58" i="11"/>
  <c r="C84" i="11"/>
  <c r="B120" i="11"/>
  <c r="BQ130" i="11"/>
  <c r="L130" i="11" s="1"/>
  <c r="BV155" i="10"/>
  <c r="BP155" i="10"/>
  <c r="BO155" i="10"/>
  <c r="V155" i="10" s="1"/>
  <c r="B155" i="10"/>
  <c r="BU155" i="10" s="1"/>
  <c r="BU151" i="10"/>
  <c r="BP151" i="10"/>
  <c r="E151" i="10"/>
  <c r="D151" i="10"/>
  <c r="C151" i="10" s="1"/>
  <c r="BU150" i="10"/>
  <c r="BP150" i="10"/>
  <c r="E150" i="10"/>
  <c r="D150" i="10"/>
  <c r="C150" i="10" s="1"/>
  <c r="BU149" i="10"/>
  <c r="BP149" i="10"/>
  <c r="E149" i="10"/>
  <c r="D149" i="10"/>
  <c r="C149" i="10" s="1"/>
  <c r="BU148" i="10"/>
  <c r="BP148" i="10"/>
  <c r="E148" i="10"/>
  <c r="D148" i="10"/>
  <c r="C148" i="10" s="1"/>
  <c r="BU147" i="10"/>
  <c r="BP147" i="10"/>
  <c r="E147" i="10"/>
  <c r="D147" i="10"/>
  <c r="C147" i="10" s="1"/>
  <c r="BU146" i="10"/>
  <c r="BP146" i="10"/>
  <c r="E146" i="10"/>
  <c r="D146" i="10"/>
  <c r="C146" i="10" s="1"/>
  <c r="BU145" i="10"/>
  <c r="BP145" i="10"/>
  <c r="E145" i="10"/>
  <c r="D145" i="10"/>
  <c r="C145" i="10" s="1"/>
  <c r="BU144" i="10"/>
  <c r="BP144" i="10"/>
  <c r="E144" i="10"/>
  <c r="D144" i="10"/>
  <c r="C144" i="10" s="1"/>
  <c r="BU143" i="10"/>
  <c r="BP143" i="10"/>
  <c r="E143" i="10"/>
  <c r="D143" i="10"/>
  <c r="C143" i="10" s="1"/>
  <c r="BU142" i="10"/>
  <c r="BP142" i="10"/>
  <c r="E142" i="10"/>
  <c r="D142" i="10"/>
  <c r="C142" i="10" s="1"/>
  <c r="BU141" i="10"/>
  <c r="BP141" i="10"/>
  <c r="E141" i="10"/>
  <c r="D141" i="10"/>
  <c r="C141" i="10" s="1"/>
  <c r="BU140" i="10"/>
  <c r="BP140" i="10"/>
  <c r="E140" i="10"/>
  <c r="D140" i="10"/>
  <c r="C140" i="10" s="1"/>
  <c r="BU139" i="10"/>
  <c r="BP139" i="10"/>
  <c r="E139" i="10"/>
  <c r="D139" i="10"/>
  <c r="C139" i="10" s="1"/>
  <c r="BU138" i="10"/>
  <c r="BP138" i="10"/>
  <c r="E138" i="10"/>
  <c r="D138" i="10"/>
  <c r="C138" i="10" s="1"/>
  <c r="BX133" i="10"/>
  <c r="BW133" i="10"/>
  <c r="BV133" i="10"/>
  <c r="BP133" i="10"/>
  <c r="BO133" i="10"/>
  <c r="L133" i="10"/>
  <c r="C133" i="10"/>
  <c r="BQ133" i="10" s="1"/>
  <c r="BX132" i="10"/>
  <c r="BW132" i="10"/>
  <c r="BV132" i="10"/>
  <c r="BP132" i="10"/>
  <c r="BO132" i="10"/>
  <c r="C132" i="10"/>
  <c r="BQ132" i="10" s="1"/>
  <c r="L132" i="10" s="1"/>
  <c r="BX131" i="10"/>
  <c r="BW131" i="10"/>
  <c r="BV131" i="10"/>
  <c r="BP131" i="10"/>
  <c r="BO131" i="10"/>
  <c r="C131" i="10"/>
  <c r="BQ131" i="10" s="1"/>
  <c r="L131" i="10" s="1"/>
  <c r="BW130" i="10"/>
  <c r="BV130" i="10"/>
  <c r="BP130" i="10"/>
  <c r="BO130" i="10"/>
  <c r="C130" i="10"/>
  <c r="BX130" i="10" s="1"/>
  <c r="C129" i="10"/>
  <c r="C128" i="10"/>
  <c r="BQ127" i="10"/>
  <c r="BP127" i="10"/>
  <c r="L127" i="10" s="1"/>
  <c r="C127" i="10"/>
  <c r="BV127" i="10" s="1"/>
  <c r="C126" i="10"/>
  <c r="BQ125" i="10"/>
  <c r="BP125" i="10"/>
  <c r="C125" i="10"/>
  <c r="BV125" i="10" s="1"/>
  <c r="D121" i="10"/>
  <c r="C121" i="10"/>
  <c r="D120" i="10"/>
  <c r="C120" i="10"/>
  <c r="D119" i="10"/>
  <c r="C119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B107" i="10"/>
  <c r="B106" i="10"/>
  <c r="B105" i="10"/>
  <c r="B100" i="10"/>
  <c r="B99" i="10"/>
  <c r="B98" i="10"/>
  <c r="B96" i="10"/>
  <c r="B95" i="10"/>
  <c r="B94" i="10"/>
  <c r="B93" i="10"/>
  <c r="B92" i="10"/>
  <c r="BY87" i="10"/>
  <c r="BU87" i="10"/>
  <c r="BP87" i="10"/>
  <c r="BO87" i="10"/>
  <c r="E87" i="10"/>
  <c r="BV87" i="10" s="1"/>
  <c r="D87" i="10"/>
  <c r="C87" i="10"/>
  <c r="E86" i="10"/>
  <c r="D86" i="10"/>
  <c r="BY85" i="10"/>
  <c r="BU85" i="10"/>
  <c r="BP85" i="10"/>
  <c r="BO85" i="10"/>
  <c r="E85" i="10"/>
  <c r="BV85" i="10" s="1"/>
  <c r="D85" i="10"/>
  <c r="C85" i="10"/>
  <c r="E84" i="10"/>
  <c r="D84" i="10"/>
  <c r="BV79" i="10"/>
  <c r="B79" i="10"/>
  <c r="BW61" i="10"/>
  <c r="BQ61" i="10"/>
  <c r="B61" i="10"/>
  <c r="BW60" i="10"/>
  <c r="BU60" i="10"/>
  <c r="BQ60" i="10"/>
  <c r="B60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BW58" i="10"/>
  <c r="BQ58" i="10"/>
  <c r="BP58" i="10"/>
  <c r="B58" i="10"/>
  <c r="BW57" i="10"/>
  <c r="BU57" i="10"/>
  <c r="BQ57" i="10"/>
  <c r="B57" i="10"/>
  <c r="B56" i="10" s="1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W51" i="10"/>
  <c r="BQ51" i="10"/>
  <c r="BP51" i="10"/>
  <c r="BO51" i="10"/>
  <c r="B51" i="10"/>
  <c r="BU51" i="10" s="1"/>
  <c r="BV50" i="10"/>
  <c r="BQ50" i="10"/>
  <c r="B50" i="10"/>
  <c r="BU46" i="10"/>
  <c r="BS46" i="10"/>
  <c r="D46" i="10"/>
  <c r="B46" i="10" s="1"/>
  <c r="BO46" i="10" s="1"/>
  <c r="C46" i="10"/>
  <c r="D45" i="10"/>
  <c r="B45" i="10" s="1"/>
  <c r="C45" i="10"/>
  <c r="D44" i="10"/>
  <c r="C44" i="10"/>
  <c r="B44" i="10"/>
  <c r="BP44" i="10" s="1"/>
  <c r="D43" i="10"/>
  <c r="C43" i="10"/>
  <c r="B43" i="10"/>
  <c r="BY42" i="10"/>
  <c r="D42" i="10"/>
  <c r="C42" i="10"/>
  <c r="B42" i="10"/>
  <c r="BY41" i="10"/>
  <c r="BQ41" i="10"/>
  <c r="BP41" i="10"/>
  <c r="D41" i="10"/>
  <c r="C41" i="10"/>
  <c r="B41" i="10" s="1"/>
  <c r="BV41" i="10" s="1"/>
  <c r="BW40" i="10"/>
  <c r="D40" i="10"/>
  <c r="C40" i="10"/>
  <c r="B40" i="10"/>
  <c r="BS40" i="10" s="1"/>
  <c r="BY39" i="10"/>
  <c r="BQ39" i="10"/>
  <c r="BP39" i="10"/>
  <c r="D39" i="10"/>
  <c r="C39" i="10"/>
  <c r="B39" i="10" s="1"/>
  <c r="BV39" i="10" s="1"/>
  <c r="BW38" i="10"/>
  <c r="D38" i="10"/>
  <c r="C38" i="10"/>
  <c r="B38" i="10"/>
  <c r="BY37" i="10"/>
  <c r="BQ37" i="10"/>
  <c r="BP37" i="10"/>
  <c r="D37" i="10"/>
  <c r="C37" i="10"/>
  <c r="B37" i="10" s="1"/>
  <c r="BV37" i="10" s="1"/>
  <c r="BW36" i="10"/>
  <c r="D36" i="10"/>
  <c r="C36" i="10"/>
  <c r="B36" i="10"/>
  <c r="BS36" i="10" s="1"/>
  <c r="BY35" i="10"/>
  <c r="BQ35" i="10"/>
  <c r="BP35" i="10"/>
  <c r="D35" i="10"/>
  <c r="C35" i="10"/>
  <c r="B35" i="10" s="1"/>
  <c r="BV35" i="10" s="1"/>
  <c r="BW34" i="10"/>
  <c r="D34" i="10"/>
  <c r="C34" i="10"/>
  <c r="B34" i="10"/>
  <c r="BY33" i="10"/>
  <c r="BQ33" i="10"/>
  <c r="BP33" i="10"/>
  <c r="D33" i="10"/>
  <c r="C33" i="10"/>
  <c r="B33" i="10" s="1"/>
  <c r="BV33" i="10" s="1"/>
  <c r="BW32" i="10"/>
  <c r="D32" i="10"/>
  <c r="C32" i="10"/>
  <c r="B32" i="10"/>
  <c r="BS32" i="10" s="1"/>
  <c r="BY31" i="10"/>
  <c r="BQ31" i="10"/>
  <c r="BP31" i="10"/>
  <c r="D31" i="10"/>
  <c r="C31" i="10"/>
  <c r="B31" i="10" s="1"/>
  <c r="BV31" i="10" s="1"/>
  <c r="D26" i="10"/>
  <c r="C26" i="10"/>
  <c r="B26" i="10"/>
  <c r="BV25" i="10"/>
  <c r="BU25" i="10"/>
  <c r="BP25" i="10"/>
  <c r="D25" i="10"/>
  <c r="C25" i="10"/>
  <c r="B25" i="10" s="1"/>
  <c r="BY25" i="10" s="1"/>
  <c r="BY24" i="10"/>
  <c r="BX24" i="10"/>
  <c r="BS24" i="10"/>
  <c r="BR24" i="10"/>
  <c r="D24" i="10"/>
  <c r="C24" i="10"/>
  <c r="B24" i="10"/>
  <c r="BW24" i="10" s="1"/>
  <c r="D23" i="10"/>
  <c r="C23" i="10"/>
  <c r="B23" i="10" s="1"/>
  <c r="BV23" i="10" s="1"/>
  <c r="D22" i="10"/>
  <c r="C22" i="10"/>
  <c r="B22" i="10"/>
  <c r="BU21" i="10"/>
  <c r="D21" i="10"/>
  <c r="C21" i="10"/>
  <c r="B21" i="10"/>
  <c r="D20" i="10"/>
  <c r="B20" i="10"/>
  <c r="BW20" i="10" s="1"/>
  <c r="D19" i="10"/>
  <c r="B19" i="10" s="1"/>
  <c r="BW18" i="10"/>
  <c r="BR18" i="10"/>
  <c r="D18" i="10"/>
  <c r="C18" i="10"/>
  <c r="B18" i="10"/>
  <c r="BY18" i="10" s="1"/>
  <c r="D17" i="10"/>
  <c r="C17" i="10"/>
  <c r="B17" i="10" s="1"/>
  <c r="BW16" i="10"/>
  <c r="BR16" i="10"/>
  <c r="D16" i="10"/>
  <c r="C16" i="10"/>
  <c r="B16" i="10"/>
  <c r="BY16" i="10" s="1"/>
  <c r="D15" i="10"/>
  <c r="C15" i="10"/>
  <c r="B15" i="10" s="1"/>
  <c r="BW14" i="10"/>
  <c r="BR14" i="10"/>
  <c r="D14" i="10"/>
  <c r="C14" i="10"/>
  <c r="B14" i="10"/>
  <c r="BY14" i="10" s="1"/>
  <c r="D13" i="10"/>
  <c r="C13" i="10"/>
  <c r="B13" i="10" s="1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12" i="10"/>
  <c r="A5" i="10"/>
  <c r="A4" i="10"/>
  <c r="A3" i="10"/>
  <c r="A2" i="10"/>
  <c r="AS120" i="12" l="1"/>
  <c r="AS119" i="12"/>
  <c r="AS121" i="12"/>
  <c r="L128" i="11"/>
  <c r="AT14" i="11"/>
  <c r="BU120" i="11"/>
  <c r="BO120" i="11"/>
  <c r="BX120" i="11"/>
  <c r="BR120" i="11"/>
  <c r="BW120" i="11"/>
  <c r="BQ120" i="11"/>
  <c r="AT44" i="11"/>
  <c r="AP148" i="11"/>
  <c r="AT32" i="11"/>
  <c r="AT26" i="11"/>
  <c r="AT19" i="11"/>
  <c r="BX13" i="11"/>
  <c r="BS13" i="11"/>
  <c r="BO13" i="11"/>
  <c r="B12" i="11"/>
  <c r="A200" i="11" s="1"/>
  <c r="BW13" i="11"/>
  <c r="BR13" i="11"/>
  <c r="BV13" i="11"/>
  <c r="BY13" i="11"/>
  <c r="BU13" i="11"/>
  <c r="BQ13" i="11"/>
  <c r="BP13" i="11"/>
  <c r="AT20" i="11"/>
  <c r="BX84" i="11"/>
  <c r="BS84" i="11"/>
  <c r="BW84" i="11"/>
  <c r="BQ84" i="11"/>
  <c r="BR84" i="11"/>
  <c r="AO84" i="11" s="1"/>
  <c r="BY84" i="11"/>
  <c r="AP139" i="11"/>
  <c r="AT40" i="11"/>
  <c r="AT36" i="11"/>
  <c r="V155" i="11"/>
  <c r="AO85" i="11"/>
  <c r="AP140" i="11"/>
  <c r="AT31" i="11"/>
  <c r="AP141" i="11"/>
  <c r="AT18" i="11"/>
  <c r="BU119" i="11"/>
  <c r="BO119" i="11"/>
  <c r="BX119" i="11"/>
  <c r="BR119" i="11"/>
  <c r="BW119" i="11"/>
  <c r="BQ119" i="11"/>
  <c r="BX15" i="11"/>
  <c r="BS15" i="11"/>
  <c r="BO15" i="11"/>
  <c r="BW15" i="11"/>
  <c r="BR15" i="11"/>
  <c r="BV15" i="11"/>
  <c r="BP15" i="11"/>
  <c r="BU15" i="11"/>
  <c r="BQ15" i="11"/>
  <c r="BY15" i="11"/>
  <c r="BX86" i="11"/>
  <c r="BS86" i="11"/>
  <c r="AO86" i="11" s="1"/>
  <c r="BW86" i="11"/>
  <c r="BQ86" i="11"/>
  <c r="BR86" i="11"/>
  <c r="BY86" i="11"/>
  <c r="BU121" i="11"/>
  <c r="BO121" i="11"/>
  <c r="BX121" i="11"/>
  <c r="BR121" i="11"/>
  <c r="BW121" i="11"/>
  <c r="BQ121" i="11"/>
  <c r="BX45" i="11"/>
  <c r="BS45" i="11"/>
  <c r="BO45" i="11"/>
  <c r="BU45" i="11"/>
  <c r="BW45" i="11"/>
  <c r="BQ45" i="11"/>
  <c r="BR45" i="11"/>
  <c r="BY45" i="11"/>
  <c r="BP45" i="11"/>
  <c r="BV45" i="11"/>
  <c r="BX23" i="11"/>
  <c r="BS23" i="11"/>
  <c r="BO23" i="11"/>
  <c r="BW23" i="11"/>
  <c r="BQ23" i="11"/>
  <c r="BV23" i="11"/>
  <c r="BP23" i="11"/>
  <c r="BY23" i="11"/>
  <c r="BU23" i="11"/>
  <c r="BR23" i="11"/>
  <c r="L126" i="11"/>
  <c r="AT41" i="11"/>
  <c r="AT37" i="11"/>
  <c r="AT33" i="11"/>
  <c r="AT21" i="11"/>
  <c r="AT24" i="11"/>
  <c r="BX17" i="11"/>
  <c r="BS17" i="11"/>
  <c r="BO17" i="11"/>
  <c r="BW17" i="11"/>
  <c r="BR17" i="11"/>
  <c r="BV17" i="11"/>
  <c r="BU17" i="11"/>
  <c r="BQ17" i="11"/>
  <c r="BY17" i="11"/>
  <c r="BP17" i="11"/>
  <c r="AT16" i="11"/>
  <c r="AT25" i="11"/>
  <c r="BW13" i="10"/>
  <c r="BR13" i="10"/>
  <c r="BV13" i="10"/>
  <c r="BY13" i="10"/>
  <c r="BP13" i="10"/>
  <c r="BX13" i="10"/>
  <c r="BS13" i="10"/>
  <c r="BO13" i="10"/>
  <c r="AT13" i="10" s="1"/>
  <c r="B12" i="10"/>
  <c r="BQ13" i="10"/>
  <c r="BU13" i="10"/>
  <c r="BX19" i="10"/>
  <c r="BS19" i="10"/>
  <c r="BO19" i="10"/>
  <c r="BQ19" i="10"/>
  <c r="BY19" i="10"/>
  <c r="BU19" i="10"/>
  <c r="BP19" i="10"/>
  <c r="BW19" i="10"/>
  <c r="BR19" i="10"/>
  <c r="BV19" i="10"/>
  <c r="BW17" i="10"/>
  <c r="BR17" i="10"/>
  <c r="BV17" i="10"/>
  <c r="BP17" i="10"/>
  <c r="BX17" i="10"/>
  <c r="BS17" i="10"/>
  <c r="BO17" i="10"/>
  <c r="AT17" i="10" s="1"/>
  <c r="BQ17" i="10"/>
  <c r="BY17" i="10"/>
  <c r="BU17" i="10"/>
  <c r="BW15" i="10"/>
  <c r="BR15" i="10"/>
  <c r="BQ15" i="10"/>
  <c r="BY15" i="10"/>
  <c r="BU15" i="10"/>
  <c r="BP15" i="10"/>
  <c r="BX15" i="10"/>
  <c r="BS15" i="10"/>
  <c r="BO15" i="10"/>
  <c r="AT15" i="10" s="1"/>
  <c r="BV15" i="10"/>
  <c r="BP20" i="10"/>
  <c r="BY20" i="10"/>
  <c r="BV22" i="10"/>
  <c r="BQ22" i="10"/>
  <c r="BO22" i="10"/>
  <c r="BU22" i="10"/>
  <c r="BQ23" i="10"/>
  <c r="BW23" i="10"/>
  <c r="BV26" i="10"/>
  <c r="BQ26" i="10"/>
  <c r="BY26" i="10"/>
  <c r="BU26" i="10"/>
  <c r="BO26" i="10"/>
  <c r="BW26" i="10"/>
  <c r="BY45" i="10"/>
  <c r="BU45" i="10"/>
  <c r="BP45" i="10"/>
  <c r="BV45" i="10"/>
  <c r="BO45" i="10"/>
  <c r="BS45" i="10"/>
  <c r="BX45" i="10"/>
  <c r="BP129" i="10"/>
  <c r="L129" i="10" s="1"/>
  <c r="BQ129" i="10"/>
  <c r="BW129" i="10"/>
  <c r="BV129" i="10"/>
  <c r="D12" i="10"/>
  <c r="BO16" i="10"/>
  <c r="BS16" i="10"/>
  <c r="BX16" i="10"/>
  <c r="BS18" i="10"/>
  <c r="BX18" i="10"/>
  <c r="BQ20" i="10"/>
  <c r="BX21" i="10"/>
  <c r="BS21" i="10"/>
  <c r="BO21" i="10"/>
  <c r="BP21" i="10"/>
  <c r="BV21" i="10"/>
  <c r="BR23" i="10"/>
  <c r="BY23" i="10"/>
  <c r="BP26" i="10"/>
  <c r="BX26" i="10"/>
  <c r="BV34" i="10"/>
  <c r="BQ34" i="10"/>
  <c r="BY34" i="10"/>
  <c r="BU34" i="10"/>
  <c r="BP34" i="10"/>
  <c r="BO34" i="10"/>
  <c r="BX34" i="10"/>
  <c r="BV38" i="10"/>
  <c r="BQ38" i="10"/>
  <c r="BY38" i="10"/>
  <c r="BU38" i="10"/>
  <c r="BP38" i="10"/>
  <c r="BO38" i="10"/>
  <c r="AT38" i="10" s="1"/>
  <c r="BX38" i="10"/>
  <c r="BW42" i="10"/>
  <c r="BR42" i="10"/>
  <c r="BX42" i="10"/>
  <c r="BQ42" i="10"/>
  <c r="BV42" i="10"/>
  <c r="BP42" i="10"/>
  <c r="BO42" i="10"/>
  <c r="AT42" i="10" s="1"/>
  <c r="BY43" i="10"/>
  <c r="BU43" i="10"/>
  <c r="BP43" i="10"/>
  <c r="BX43" i="10"/>
  <c r="BR43" i="10"/>
  <c r="BW43" i="10"/>
  <c r="BQ43" i="10"/>
  <c r="BO43" i="10"/>
  <c r="BV44" i="10"/>
  <c r="BQ87" i="10"/>
  <c r="BW87" i="10"/>
  <c r="BR87" i="10"/>
  <c r="AO87" i="10" s="1"/>
  <c r="BX87" i="10"/>
  <c r="BP126" i="10"/>
  <c r="BQ126" i="10"/>
  <c r="BV126" i="10"/>
  <c r="BQ14" i="10"/>
  <c r="BV14" i="10"/>
  <c r="BQ16" i="10"/>
  <c r="BV16" i="10"/>
  <c r="BQ18" i="10"/>
  <c r="BV18" i="10"/>
  <c r="BO20" i="10"/>
  <c r="BS20" i="10"/>
  <c r="BX20" i="10"/>
  <c r="BR21" i="10"/>
  <c r="BY21" i="10"/>
  <c r="BS22" i="10"/>
  <c r="BY22" i="10"/>
  <c r="BP23" i="10"/>
  <c r="BP24" i="10"/>
  <c r="BR25" i="10"/>
  <c r="BS26" i="10"/>
  <c r="BS34" i="10"/>
  <c r="BS38" i="10"/>
  <c r="BU42" i="10"/>
  <c r="BV43" i="10"/>
  <c r="BW45" i="10"/>
  <c r="BU50" i="10"/>
  <c r="BP50" i="10"/>
  <c r="BW50" i="10"/>
  <c r="BO50" i="10"/>
  <c r="N51" i="10"/>
  <c r="BV61" i="10"/>
  <c r="BO61" i="10"/>
  <c r="Y61" i="10" s="1"/>
  <c r="BP61" i="10"/>
  <c r="BU61" i="10"/>
  <c r="BO79" i="10"/>
  <c r="V79" i="10" s="1"/>
  <c r="BP79" i="10"/>
  <c r="BU79" i="10"/>
  <c r="L130" i="10"/>
  <c r="BU20" i="10"/>
  <c r="BX23" i="10"/>
  <c r="BS23" i="10"/>
  <c r="BO23" i="10"/>
  <c r="BW44" i="10"/>
  <c r="BR44" i="10"/>
  <c r="BU44" i="10"/>
  <c r="BO44" i="10"/>
  <c r="AT44" i="10" s="1"/>
  <c r="BY44" i="10"/>
  <c r="BS44" i="10"/>
  <c r="BQ44" i="10"/>
  <c r="BO14" i="10"/>
  <c r="BS14" i="10"/>
  <c r="BX14" i="10"/>
  <c r="BO18" i="10"/>
  <c r="BV20" i="10"/>
  <c r="BP22" i="10"/>
  <c r="BW22" i="10"/>
  <c r="BV32" i="10"/>
  <c r="BQ32" i="10"/>
  <c r="BY32" i="10"/>
  <c r="BU32" i="10"/>
  <c r="BP32" i="10"/>
  <c r="BO32" i="10"/>
  <c r="BX32" i="10"/>
  <c r="BV36" i="10"/>
  <c r="BQ36" i="10"/>
  <c r="BY36" i="10"/>
  <c r="BU36" i="10"/>
  <c r="BP36" i="10"/>
  <c r="BO36" i="10"/>
  <c r="BX36" i="10"/>
  <c r="BV40" i="10"/>
  <c r="BQ40" i="10"/>
  <c r="BY40" i="10"/>
  <c r="BU40" i="10"/>
  <c r="BP40" i="10"/>
  <c r="BO40" i="10"/>
  <c r="BX40" i="10"/>
  <c r="BQ45" i="10"/>
  <c r="BQ85" i="10"/>
  <c r="BW85" i="10"/>
  <c r="BR85" i="10"/>
  <c r="BX85" i="10"/>
  <c r="BP14" i="10"/>
  <c r="BU14" i="10"/>
  <c r="BP16" i="10"/>
  <c r="BU16" i="10"/>
  <c r="BP18" i="10"/>
  <c r="BU18" i="10"/>
  <c r="BR20" i="10"/>
  <c r="BQ21" i="10"/>
  <c r="BW21" i="10"/>
  <c r="BR22" i="10"/>
  <c r="BX22" i="10"/>
  <c r="BU23" i="10"/>
  <c r="BV24" i="10"/>
  <c r="BQ24" i="10"/>
  <c r="BO24" i="10"/>
  <c r="BU24" i="10"/>
  <c r="BX25" i="10"/>
  <c r="BS25" i="10"/>
  <c r="BO25" i="10"/>
  <c r="BQ25" i="10"/>
  <c r="BW25" i="10"/>
  <c r="BR26" i="10"/>
  <c r="BX31" i="10"/>
  <c r="BS31" i="10"/>
  <c r="BO31" i="10"/>
  <c r="AT31" i="10" s="1"/>
  <c r="BW31" i="10"/>
  <c r="BR31" i="10"/>
  <c r="BU31" i="10"/>
  <c r="BR32" i="10"/>
  <c r="BX33" i="10"/>
  <c r="BS33" i="10"/>
  <c r="BO33" i="10"/>
  <c r="AT33" i="10" s="1"/>
  <c r="BW33" i="10"/>
  <c r="BR33" i="10"/>
  <c r="BU33" i="10"/>
  <c r="BR34" i="10"/>
  <c r="BX35" i="10"/>
  <c r="BS35" i="10"/>
  <c r="BO35" i="10"/>
  <c r="BW35" i="10"/>
  <c r="BR35" i="10"/>
  <c r="BU35" i="10"/>
  <c r="BR36" i="10"/>
  <c r="BX37" i="10"/>
  <c r="BS37" i="10"/>
  <c r="BO37" i="10"/>
  <c r="BW37" i="10"/>
  <c r="BR37" i="10"/>
  <c r="BU37" i="10"/>
  <c r="BR38" i="10"/>
  <c r="BX39" i="10"/>
  <c r="BS39" i="10"/>
  <c r="BO39" i="10"/>
  <c r="AT39" i="10" s="1"/>
  <c r="BW39" i="10"/>
  <c r="BR39" i="10"/>
  <c r="BU39" i="10"/>
  <c r="BR40" i="10"/>
  <c r="BX41" i="10"/>
  <c r="BS41" i="10"/>
  <c r="BO41" i="10"/>
  <c r="AT41" i="10" s="1"/>
  <c r="BW41" i="10"/>
  <c r="BR41" i="10"/>
  <c r="BU41" i="10"/>
  <c r="BS42" i="10"/>
  <c r="BS43" i="10"/>
  <c r="BX44" i="10"/>
  <c r="BR45" i="10"/>
  <c r="BW46" i="10"/>
  <c r="BR46" i="10"/>
  <c r="BX46" i="10"/>
  <c r="BQ46" i="10"/>
  <c r="BV46" i="10"/>
  <c r="BP46" i="10"/>
  <c r="AT46" i="10" s="1"/>
  <c r="BY46" i="10"/>
  <c r="BV57" i="10"/>
  <c r="BO57" i="10"/>
  <c r="BP57" i="10"/>
  <c r="BS85" i="10"/>
  <c r="BS87" i="10"/>
  <c r="B120" i="10"/>
  <c r="BV120" i="10"/>
  <c r="BP120" i="10"/>
  <c r="B121" i="10"/>
  <c r="BV121" i="10"/>
  <c r="BP121" i="10"/>
  <c r="BW126" i="10"/>
  <c r="BV128" i="10"/>
  <c r="BO128" i="10"/>
  <c r="L128" i="10" s="1"/>
  <c r="BW128" i="10"/>
  <c r="BP128" i="10"/>
  <c r="BU128" i="10"/>
  <c r="BQ128" i="10"/>
  <c r="BV58" i="10"/>
  <c r="BO58" i="10"/>
  <c r="Y58" i="10" s="1"/>
  <c r="BU58" i="10"/>
  <c r="BO84" i="10"/>
  <c r="C84" i="10"/>
  <c r="BU84" i="10"/>
  <c r="BP84" i="10"/>
  <c r="BV84" i="10"/>
  <c r="BO86" i="10"/>
  <c r="C86" i="10"/>
  <c r="BU86" i="10"/>
  <c r="BP86" i="10"/>
  <c r="BV86" i="10"/>
  <c r="B119" i="10"/>
  <c r="BV119" i="10"/>
  <c r="BP119" i="10"/>
  <c r="BV138" i="10"/>
  <c r="BO138" i="10"/>
  <c r="AP138" i="10" s="1"/>
  <c r="BV139" i="10"/>
  <c r="BO139" i="10"/>
  <c r="AP139" i="10" s="1"/>
  <c r="BV140" i="10"/>
  <c r="BO140" i="10"/>
  <c r="AP140" i="10" s="1"/>
  <c r="BV141" i="10"/>
  <c r="BO141" i="10"/>
  <c r="AP141" i="10" s="1"/>
  <c r="BV142" i="10"/>
  <c r="BO142" i="10"/>
  <c r="AP142" i="10" s="1"/>
  <c r="BV143" i="10"/>
  <c r="BO143" i="10"/>
  <c r="AP143" i="10" s="1"/>
  <c r="BV144" i="10"/>
  <c r="BO144" i="10"/>
  <c r="AP144" i="10" s="1"/>
  <c r="BV145" i="10"/>
  <c r="BO145" i="10"/>
  <c r="AP145" i="10" s="1"/>
  <c r="BV146" i="10"/>
  <c r="BO146" i="10"/>
  <c r="AP146" i="10" s="1"/>
  <c r="BV147" i="10"/>
  <c r="BO147" i="10"/>
  <c r="AP147" i="10" s="1"/>
  <c r="BV148" i="10"/>
  <c r="BO148" i="10"/>
  <c r="AP148" i="10" s="1"/>
  <c r="BV149" i="10"/>
  <c r="BO149" i="10"/>
  <c r="AP149" i="10" s="1"/>
  <c r="BV150" i="10"/>
  <c r="BO150" i="10"/>
  <c r="AP150" i="10" s="1"/>
  <c r="BV151" i="10"/>
  <c r="BO151" i="10"/>
  <c r="AP151" i="10" s="1"/>
  <c r="BV51" i="10"/>
  <c r="BV60" i="10"/>
  <c r="BO60" i="10"/>
  <c r="BP60" i="10"/>
  <c r="AO85" i="10"/>
  <c r="L125" i="10"/>
  <c r="BW125" i="10"/>
  <c r="BW127" i="10"/>
  <c r="BR130" i="10"/>
  <c r="BQ130" i="10"/>
  <c r="BV155" i="9"/>
  <c r="B155" i="9"/>
  <c r="E151" i="9"/>
  <c r="D151" i="9"/>
  <c r="C151" i="9"/>
  <c r="E150" i="9"/>
  <c r="D150" i="9"/>
  <c r="C150" i="9" s="1"/>
  <c r="BO150" i="9" s="1"/>
  <c r="BP149" i="9"/>
  <c r="E149" i="9"/>
  <c r="D149" i="9"/>
  <c r="C149" i="9"/>
  <c r="E148" i="9"/>
  <c r="D148" i="9"/>
  <c r="C148" i="9" s="1"/>
  <c r="BO148" i="9" s="1"/>
  <c r="E147" i="9"/>
  <c r="D147" i="9"/>
  <c r="C147" i="9"/>
  <c r="BO146" i="9"/>
  <c r="E146" i="9"/>
  <c r="D146" i="9"/>
  <c r="C146" i="9" s="1"/>
  <c r="BP145" i="9"/>
  <c r="E145" i="9"/>
  <c r="D145" i="9"/>
  <c r="C145" i="9"/>
  <c r="E144" i="9"/>
  <c r="D144" i="9"/>
  <c r="C144" i="9" s="1"/>
  <c r="E143" i="9"/>
  <c r="D143" i="9"/>
  <c r="C143" i="9"/>
  <c r="E142" i="9"/>
  <c r="D142" i="9"/>
  <c r="C142" i="9" s="1"/>
  <c r="BO142" i="9" s="1"/>
  <c r="BP141" i="9"/>
  <c r="E141" i="9"/>
  <c r="D141" i="9"/>
  <c r="C141" i="9"/>
  <c r="E140" i="9"/>
  <c r="D140" i="9"/>
  <c r="C140" i="9" s="1"/>
  <c r="BO140" i="9" s="1"/>
  <c r="E139" i="9"/>
  <c r="D139" i="9"/>
  <c r="C139" i="9"/>
  <c r="BO138" i="9"/>
  <c r="E138" i="9"/>
  <c r="D138" i="9"/>
  <c r="C138" i="9" s="1"/>
  <c r="BV133" i="9"/>
  <c r="BQ133" i="9"/>
  <c r="C133" i="9"/>
  <c r="BV132" i="9"/>
  <c r="BQ132" i="9"/>
  <c r="C132" i="9"/>
  <c r="BV131" i="9"/>
  <c r="BQ131" i="9"/>
  <c r="C131" i="9"/>
  <c r="BW130" i="9"/>
  <c r="BV130" i="9"/>
  <c r="BR130" i="9"/>
  <c r="BP130" i="9"/>
  <c r="BO130" i="9"/>
  <c r="C130" i="9"/>
  <c r="BX130" i="9" s="1"/>
  <c r="BQ129" i="9"/>
  <c r="C129" i="9"/>
  <c r="BW128" i="9"/>
  <c r="BP128" i="9"/>
  <c r="C128" i="9"/>
  <c r="BW127" i="9"/>
  <c r="BQ127" i="9"/>
  <c r="BP127" i="9"/>
  <c r="L127" i="9" s="1"/>
  <c r="C127" i="9"/>
  <c r="BV127" i="9" s="1"/>
  <c r="BQ126" i="9"/>
  <c r="C126" i="9"/>
  <c r="BW125" i="9"/>
  <c r="BQ125" i="9"/>
  <c r="BP125" i="9"/>
  <c r="L125" i="9" s="1"/>
  <c r="C125" i="9"/>
  <c r="BV125" i="9" s="1"/>
  <c r="BV121" i="9"/>
  <c r="BP121" i="9"/>
  <c r="D121" i="9"/>
  <c r="C121" i="9"/>
  <c r="B121" i="9" s="1"/>
  <c r="BV120" i="9"/>
  <c r="BP120" i="9"/>
  <c r="D120" i="9"/>
  <c r="C120" i="9"/>
  <c r="B120" i="9" s="1"/>
  <c r="D119" i="9"/>
  <c r="C119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B107" i="9"/>
  <c r="B106" i="9"/>
  <c r="B105" i="9"/>
  <c r="B100" i="9"/>
  <c r="B99" i="9"/>
  <c r="B98" i="9"/>
  <c r="B96" i="9"/>
  <c r="B95" i="9"/>
  <c r="B94" i="9"/>
  <c r="B93" i="9"/>
  <c r="B92" i="9"/>
  <c r="BY87" i="9"/>
  <c r="BU87" i="9"/>
  <c r="BP87" i="9"/>
  <c r="BO87" i="9"/>
  <c r="E87" i="9"/>
  <c r="BV87" i="9" s="1"/>
  <c r="D87" i="9"/>
  <c r="C87" i="9" s="1"/>
  <c r="BV86" i="9"/>
  <c r="BP86" i="9"/>
  <c r="E86" i="9"/>
  <c r="D86" i="9"/>
  <c r="BW85" i="9"/>
  <c r="BU85" i="9"/>
  <c r="BS85" i="9"/>
  <c r="BP85" i="9"/>
  <c r="BO85" i="9"/>
  <c r="E85" i="9"/>
  <c r="BV85" i="9" s="1"/>
  <c r="D85" i="9"/>
  <c r="C85" i="9" s="1"/>
  <c r="E84" i="9"/>
  <c r="D84" i="9"/>
  <c r="B79" i="9"/>
  <c r="BW61" i="9"/>
  <c r="BU61" i="9"/>
  <c r="BQ61" i="9"/>
  <c r="BP61" i="9"/>
  <c r="B61" i="9"/>
  <c r="BW60" i="9"/>
  <c r="BQ60" i="9"/>
  <c r="B60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W58" i="9"/>
  <c r="BQ58" i="9"/>
  <c r="BO58" i="9"/>
  <c r="B58" i="9"/>
  <c r="BU58" i="9" s="1"/>
  <c r="BW57" i="9"/>
  <c r="BQ57" i="9"/>
  <c r="BP57" i="9"/>
  <c r="BO57" i="9"/>
  <c r="Y57" i="9" s="1"/>
  <c r="B57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W51" i="9"/>
  <c r="BV51" i="9"/>
  <c r="BU51" i="9"/>
  <c r="BP51" i="9"/>
  <c r="BO51" i="9"/>
  <c r="N51" i="9" s="1"/>
  <c r="B51" i="9"/>
  <c r="BQ51" i="9" s="1"/>
  <c r="BW50" i="9"/>
  <c r="BV50" i="9"/>
  <c r="BU50" i="9"/>
  <c r="BP50" i="9"/>
  <c r="BO50" i="9"/>
  <c r="N50" i="9"/>
  <c r="B50" i="9"/>
  <c r="BQ50" i="9" s="1"/>
  <c r="BW46" i="9"/>
  <c r="BP46" i="9"/>
  <c r="D46" i="9"/>
  <c r="C46" i="9"/>
  <c r="B46" i="9" s="1"/>
  <c r="BY46" i="9" s="1"/>
  <c r="D45" i="9"/>
  <c r="C45" i="9"/>
  <c r="BS44" i="9"/>
  <c r="D44" i="9"/>
  <c r="C44" i="9"/>
  <c r="B44" i="9" s="1"/>
  <c r="BR43" i="9"/>
  <c r="D43" i="9"/>
  <c r="C43" i="9"/>
  <c r="B43" i="9" s="1"/>
  <c r="BR42" i="9"/>
  <c r="D42" i="9"/>
  <c r="C42" i="9"/>
  <c r="B42" i="9" s="1"/>
  <c r="D41" i="9"/>
  <c r="C41" i="9"/>
  <c r="B41" i="9" s="1"/>
  <c r="BR40" i="9"/>
  <c r="D40" i="9"/>
  <c r="C40" i="9"/>
  <c r="B40" i="9" s="1"/>
  <c r="BR39" i="9"/>
  <c r="D39" i="9"/>
  <c r="C39" i="9"/>
  <c r="B39" i="9" s="1"/>
  <c r="BR38" i="9"/>
  <c r="D38" i="9"/>
  <c r="C38" i="9"/>
  <c r="B38" i="9" s="1"/>
  <c r="D37" i="9"/>
  <c r="C37" i="9"/>
  <c r="B37" i="9" s="1"/>
  <c r="BP36" i="9"/>
  <c r="D36" i="9"/>
  <c r="C36" i="9"/>
  <c r="B36" i="9" s="1"/>
  <c r="D35" i="9"/>
  <c r="C35" i="9"/>
  <c r="BP34" i="9"/>
  <c r="D34" i="9"/>
  <c r="C34" i="9"/>
  <c r="B34" i="9" s="1"/>
  <c r="D33" i="9"/>
  <c r="C33" i="9"/>
  <c r="D32" i="9"/>
  <c r="C32" i="9"/>
  <c r="B32" i="9" s="1"/>
  <c r="D31" i="9"/>
  <c r="C31" i="9"/>
  <c r="BY26" i="9"/>
  <c r="BW26" i="9"/>
  <c r="BP26" i="9"/>
  <c r="D26" i="9"/>
  <c r="C26" i="9"/>
  <c r="B26" i="9" s="1"/>
  <c r="BY25" i="9"/>
  <c r="BW25" i="9"/>
  <c r="BU25" i="9"/>
  <c r="BP25" i="9"/>
  <c r="D25" i="9"/>
  <c r="C25" i="9"/>
  <c r="B25" i="9" s="1"/>
  <c r="BY24" i="9"/>
  <c r="BW24" i="9"/>
  <c r="BU24" i="9"/>
  <c r="BP24" i="9"/>
  <c r="D24" i="9"/>
  <c r="C24" i="9"/>
  <c r="B24" i="9" s="1"/>
  <c r="BY23" i="9"/>
  <c r="BW23" i="9"/>
  <c r="BU23" i="9"/>
  <c r="BP23" i="9"/>
  <c r="D23" i="9"/>
  <c r="C23" i="9"/>
  <c r="B23" i="9" s="1"/>
  <c r="BY22" i="9"/>
  <c r="BW22" i="9"/>
  <c r="BU22" i="9"/>
  <c r="BP22" i="9"/>
  <c r="D22" i="9"/>
  <c r="C22" i="9"/>
  <c r="B22" i="9" s="1"/>
  <c r="BY21" i="9"/>
  <c r="BW21" i="9"/>
  <c r="BU21" i="9"/>
  <c r="BP21" i="9"/>
  <c r="D21" i="9"/>
  <c r="C21" i="9"/>
  <c r="B21" i="9" s="1"/>
  <c r="BY20" i="9"/>
  <c r="BW20" i="9"/>
  <c r="BU20" i="9"/>
  <c r="BP20" i="9"/>
  <c r="D20" i="9"/>
  <c r="B20" i="9"/>
  <c r="BS19" i="9"/>
  <c r="D19" i="9"/>
  <c r="B19" i="9" s="1"/>
  <c r="BY18" i="9"/>
  <c r="BP18" i="9"/>
  <c r="D18" i="9"/>
  <c r="C18" i="9"/>
  <c r="B18" i="9" s="1"/>
  <c r="BW18" i="9" s="1"/>
  <c r="BY17" i="9"/>
  <c r="BP17" i="9"/>
  <c r="D17" i="9"/>
  <c r="C17" i="9"/>
  <c r="B17" i="9" s="1"/>
  <c r="BY16" i="9"/>
  <c r="BS16" i="9"/>
  <c r="D16" i="9"/>
  <c r="C16" i="9"/>
  <c r="B16" i="9"/>
  <c r="D15" i="9"/>
  <c r="D12" i="9" s="1"/>
  <c r="C15" i="9"/>
  <c r="D14" i="9"/>
  <c r="C14" i="9"/>
  <c r="B14" i="9" s="1"/>
  <c r="D13" i="9"/>
  <c r="C13" i="9"/>
  <c r="B13" i="9" s="1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C12" i="9"/>
  <c r="A5" i="9"/>
  <c r="A4" i="9"/>
  <c r="A3" i="9"/>
  <c r="A2" i="9"/>
  <c r="AS119" i="11" l="1"/>
  <c r="B200" i="11"/>
  <c r="AS120" i="11"/>
  <c r="AT17" i="11"/>
  <c r="AT23" i="11"/>
  <c r="AT15" i="11"/>
  <c r="AS121" i="11"/>
  <c r="AT13" i="11"/>
  <c r="AT45" i="11"/>
  <c r="Y57" i="10"/>
  <c r="AT32" i="10"/>
  <c r="AT23" i="10"/>
  <c r="AT20" i="10"/>
  <c r="AT26" i="10"/>
  <c r="AT22" i="10"/>
  <c r="Y60" i="10"/>
  <c r="BU121" i="10"/>
  <c r="BO121" i="10"/>
  <c r="BR121" i="10"/>
  <c r="BQ121" i="10"/>
  <c r="BX121" i="10"/>
  <c r="BW121" i="10"/>
  <c r="AT35" i="10"/>
  <c r="AT25" i="10"/>
  <c r="AT24" i="10"/>
  <c r="AT36" i="10"/>
  <c r="AT18" i="10"/>
  <c r="N50" i="10"/>
  <c r="L126" i="10"/>
  <c r="AT19" i="10"/>
  <c r="BX84" i="10"/>
  <c r="BS84" i="10"/>
  <c r="BY84" i="10"/>
  <c r="BW84" i="10"/>
  <c r="BQ84" i="10"/>
  <c r="AO84" i="10" s="1"/>
  <c r="BR84" i="10"/>
  <c r="AT43" i="10"/>
  <c r="BU120" i="10"/>
  <c r="BO120" i="10"/>
  <c r="BQ120" i="10"/>
  <c r="BX120" i="10"/>
  <c r="BR120" i="10"/>
  <c r="BW120" i="10"/>
  <c r="AT14" i="10"/>
  <c r="BU119" i="10"/>
  <c r="BO119" i="10"/>
  <c r="AS119" i="10" s="1"/>
  <c r="BX119" i="10"/>
  <c r="BW119" i="10"/>
  <c r="BQ119" i="10"/>
  <c r="BR119" i="10"/>
  <c r="BX86" i="10"/>
  <c r="BS86" i="10"/>
  <c r="BY86" i="10"/>
  <c r="BW86" i="10"/>
  <c r="B200" i="10" s="1"/>
  <c r="BQ86" i="10"/>
  <c r="AO86" i="10" s="1"/>
  <c r="BR86" i="10"/>
  <c r="AT37" i="10"/>
  <c r="AT40" i="10"/>
  <c r="AT34" i="10"/>
  <c r="AT21" i="10"/>
  <c r="AT16" i="10"/>
  <c r="AT45" i="10"/>
  <c r="A200" i="10"/>
  <c r="BX13" i="9"/>
  <c r="BS13" i="9"/>
  <c r="BU13" i="9"/>
  <c r="BO13" i="9"/>
  <c r="BY13" i="9"/>
  <c r="BR13" i="9"/>
  <c r="BW13" i="9"/>
  <c r="BQ13" i="9"/>
  <c r="BV13" i="9"/>
  <c r="BP13" i="9"/>
  <c r="BV14" i="9"/>
  <c r="BQ14" i="9"/>
  <c r="BU14" i="9"/>
  <c r="BO14" i="9"/>
  <c r="BY14" i="9"/>
  <c r="BS14" i="9"/>
  <c r="BX14" i="9"/>
  <c r="BR14" i="9"/>
  <c r="BW14" i="9"/>
  <c r="BP14" i="9"/>
  <c r="BV32" i="9"/>
  <c r="BQ32" i="9"/>
  <c r="BU32" i="9"/>
  <c r="BO32" i="9"/>
  <c r="AT32" i="9" s="1"/>
  <c r="BX32" i="9"/>
  <c r="BR32" i="9"/>
  <c r="BS32" i="9"/>
  <c r="BX37" i="9"/>
  <c r="BS37" i="9"/>
  <c r="BO37" i="9"/>
  <c r="BV37" i="9"/>
  <c r="BQ37" i="9"/>
  <c r="BU37" i="9"/>
  <c r="BY37" i="9"/>
  <c r="BP37" i="9"/>
  <c r="BX41" i="9"/>
  <c r="BS41" i="9"/>
  <c r="BO41" i="9"/>
  <c r="BV41" i="9"/>
  <c r="BQ41" i="9"/>
  <c r="BU41" i="9"/>
  <c r="BY41" i="9"/>
  <c r="BP41" i="9"/>
  <c r="BW41" i="9"/>
  <c r="BV144" i="9"/>
  <c r="BU144" i="9"/>
  <c r="BP144" i="9"/>
  <c r="BV16" i="9"/>
  <c r="BQ16" i="9"/>
  <c r="BO16" i="9"/>
  <c r="BU16" i="9"/>
  <c r="BV17" i="9"/>
  <c r="BQ17" i="9"/>
  <c r="BX17" i="9"/>
  <c r="BS17" i="9"/>
  <c r="BO17" i="9"/>
  <c r="AT17" i="9" s="1"/>
  <c r="BR17" i="9"/>
  <c r="BR18" i="9"/>
  <c r="BW19" i="9"/>
  <c r="BR19" i="9"/>
  <c r="BY19" i="9"/>
  <c r="BU19" i="9"/>
  <c r="BP19" i="9"/>
  <c r="BV19" i="9"/>
  <c r="BW32" i="9"/>
  <c r="BV34" i="9"/>
  <c r="BQ34" i="9"/>
  <c r="BX34" i="9"/>
  <c r="BR34" i="9"/>
  <c r="BU34" i="9"/>
  <c r="BO34" i="9"/>
  <c r="BS34" i="9"/>
  <c r="BV38" i="9"/>
  <c r="BQ38" i="9"/>
  <c r="BX38" i="9"/>
  <c r="BS38" i="9"/>
  <c r="BO38" i="9"/>
  <c r="BU38" i="9"/>
  <c r="BY38" i="9"/>
  <c r="BP38" i="9"/>
  <c r="BW38" i="9"/>
  <c r="BV42" i="9"/>
  <c r="BQ42" i="9"/>
  <c r="BX42" i="9"/>
  <c r="BS42" i="9"/>
  <c r="BO42" i="9"/>
  <c r="BU42" i="9"/>
  <c r="BY42" i="9"/>
  <c r="BP42" i="9"/>
  <c r="BW42" i="9"/>
  <c r="BO84" i="9"/>
  <c r="BU84" i="9"/>
  <c r="BP84" i="9"/>
  <c r="BV84" i="9"/>
  <c r="BU120" i="9"/>
  <c r="BO120" i="9"/>
  <c r="AS120" i="9" s="1"/>
  <c r="BX120" i="9"/>
  <c r="BR120" i="9"/>
  <c r="BQ120" i="9"/>
  <c r="BW120" i="9"/>
  <c r="BU121" i="9"/>
  <c r="BO121" i="9"/>
  <c r="BX121" i="9"/>
  <c r="BR121" i="9"/>
  <c r="BW121" i="9"/>
  <c r="BQ121" i="9"/>
  <c r="BP16" i="9"/>
  <c r="BW16" i="9"/>
  <c r="BU17" i="9"/>
  <c r="BU18" i="9"/>
  <c r="BO19" i="9"/>
  <c r="BX19" i="9"/>
  <c r="BY32" i="9"/>
  <c r="BW34" i="9"/>
  <c r="BV36" i="9"/>
  <c r="BQ36" i="9"/>
  <c r="BX36" i="9"/>
  <c r="BU36" i="9"/>
  <c r="BO36" i="9"/>
  <c r="BY36" i="9"/>
  <c r="BR36" i="9"/>
  <c r="BS36" i="9"/>
  <c r="BX39" i="9"/>
  <c r="BS39" i="9"/>
  <c r="BO39" i="9"/>
  <c r="BV39" i="9"/>
  <c r="BQ39" i="9"/>
  <c r="BU39" i="9"/>
  <c r="BY39" i="9"/>
  <c r="BP39" i="9"/>
  <c r="BW39" i="9"/>
  <c r="BX43" i="9"/>
  <c r="BS43" i="9"/>
  <c r="BO43" i="9"/>
  <c r="BV43" i="9"/>
  <c r="BQ43" i="9"/>
  <c r="BU43" i="9"/>
  <c r="BY43" i="9"/>
  <c r="BP43" i="9"/>
  <c r="BW43" i="9"/>
  <c r="BV60" i="9"/>
  <c r="BO60" i="9"/>
  <c r="B59" i="9"/>
  <c r="BU60" i="9"/>
  <c r="BP60" i="9"/>
  <c r="BO79" i="9"/>
  <c r="BU79" i="9"/>
  <c r="BP79" i="9"/>
  <c r="BO144" i="9"/>
  <c r="AP144" i="9" s="1"/>
  <c r="BV147" i="9"/>
  <c r="BU147" i="9"/>
  <c r="BO147" i="9"/>
  <c r="AP147" i="9" s="1"/>
  <c r="BP147" i="9"/>
  <c r="BV151" i="9"/>
  <c r="BU151" i="9"/>
  <c r="BO151" i="9"/>
  <c r="AP151" i="9" s="1"/>
  <c r="BP151" i="9"/>
  <c r="B15" i="9"/>
  <c r="BR16" i="9"/>
  <c r="BX16" i="9"/>
  <c r="BW17" i="9"/>
  <c r="BQ19" i="9"/>
  <c r="BV20" i="9"/>
  <c r="BQ20" i="9"/>
  <c r="BX20" i="9"/>
  <c r="BS20" i="9"/>
  <c r="BO20" i="9"/>
  <c r="BR20" i="9"/>
  <c r="BX21" i="9"/>
  <c r="BS21" i="9"/>
  <c r="BO21" i="9"/>
  <c r="AT21" i="9" s="1"/>
  <c r="BV21" i="9"/>
  <c r="BQ21" i="9"/>
  <c r="BR21" i="9"/>
  <c r="BV22" i="9"/>
  <c r="BQ22" i="9"/>
  <c r="BX22" i="9"/>
  <c r="BS22" i="9"/>
  <c r="BO22" i="9"/>
  <c r="BR22" i="9"/>
  <c r="BX23" i="9"/>
  <c r="BS23" i="9"/>
  <c r="BO23" i="9"/>
  <c r="AT23" i="9" s="1"/>
  <c r="BV23" i="9"/>
  <c r="BQ23" i="9"/>
  <c r="BR23" i="9"/>
  <c r="BV24" i="9"/>
  <c r="BQ24" i="9"/>
  <c r="BX24" i="9"/>
  <c r="BS24" i="9"/>
  <c r="BO24" i="9"/>
  <c r="BR24" i="9"/>
  <c r="BX25" i="9"/>
  <c r="BS25" i="9"/>
  <c r="BO25" i="9"/>
  <c r="AT25" i="9" s="1"/>
  <c r="BV25" i="9"/>
  <c r="BQ25" i="9"/>
  <c r="BR25" i="9"/>
  <c r="BV26" i="9"/>
  <c r="BQ26" i="9"/>
  <c r="BX26" i="9"/>
  <c r="BR26" i="9"/>
  <c r="BU26" i="9"/>
  <c r="BO26" i="9"/>
  <c r="AT26" i="9" s="1"/>
  <c r="BS26" i="9"/>
  <c r="BP32" i="9"/>
  <c r="BY34" i="9"/>
  <c r="BW36" i="9"/>
  <c r="BR37" i="9"/>
  <c r="BV40" i="9"/>
  <c r="BQ40" i="9"/>
  <c r="BX40" i="9"/>
  <c r="BS40" i="9"/>
  <c r="BO40" i="9"/>
  <c r="BU40" i="9"/>
  <c r="BY40" i="9"/>
  <c r="BP40" i="9"/>
  <c r="BW40" i="9"/>
  <c r="BR41" i="9"/>
  <c r="BV44" i="9"/>
  <c r="BQ44" i="9"/>
  <c r="BX44" i="9"/>
  <c r="BR44" i="9"/>
  <c r="BU44" i="9"/>
  <c r="BO44" i="9"/>
  <c r="BW44" i="9"/>
  <c r="BP44" i="9"/>
  <c r="BY44" i="9"/>
  <c r="BV79" i="9"/>
  <c r="BQ87" i="9"/>
  <c r="AO87" i="9" s="1"/>
  <c r="BX87" i="9"/>
  <c r="BR87" i="9"/>
  <c r="BS87" i="9"/>
  <c r="BW87" i="9"/>
  <c r="BV119" i="9"/>
  <c r="BP119" i="9"/>
  <c r="BW37" i="9"/>
  <c r="BV140" i="9"/>
  <c r="BU140" i="9"/>
  <c r="BP140" i="9"/>
  <c r="AP140" i="9" s="1"/>
  <c r="BX18" i="9"/>
  <c r="BS18" i="9"/>
  <c r="BO18" i="9"/>
  <c r="BV18" i="9"/>
  <c r="BQ18" i="9"/>
  <c r="BV139" i="9"/>
  <c r="BU139" i="9"/>
  <c r="BO139" i="9"/>
  <c r="BP139" i="9"/>
  <c r="BV143" i="9"/>
  <c r="BU143" i="9"/>
  <c r="BO143" i="9"/>
  <c r="BP143" i="9"/>
  <c r="BV148" i="9"/>
  <c r="BU148" i="9"/>
  <c r="BP148" i="9"/>
  <c r="AP148" i="9" s="1"/>
  <c r="B31" i="9"/>
  <c r="B35" i="9"/>
  <c r="BV61" i="9"/>
  <c r="BO61" i="9"/>
  <c r="Y61" i="9" s="1"/>
  <c r="BO86" i="9"/>
  <c r="BU86" i="9"/>
  <c r="BV138" i="9"/>
  <c r="BU138" i="9"/>
  <c r="BP138" i="9"/>
  <c r="BV145" i="9"/>
  <c r="BU145" i="9"/>
  <c r="BO145" i="9"/>
  <c r="AP145" i="9" s="1"/>
  <c r="BV146" i="9"/>
  <c r="BU146" i="9"/>
  <c r="BP146" i="9"/>
  <c r="B33" i="9"/>
  <c r="BV46" i="9"/>
  <c r="BQ46" i="9"/>
  <c r="BU46" i="9"/>
  <c r="BO46" i="9"/>
  <c r="AT46" i="9" s="1"/>
  <c r="BX46" i="9"/>
  <c r="BR46" i="9"/>
  <c r="BS46" i="9"/>
  <c r="Y58" i="9"/>
  <c r="BQ85" i="9"/>
  <c r="AO85" i="9" s="1"/>
  <c r="BX85" i="9"/>
  <c r="BR85" i="9"/>
  <c r="BY85" i="9"/>
  <c r="AP138" i="9"/>
  <c r="BV141" i="9"/>
  <c r="BU141" i="9"/>
  <c r="BO141" i="9"/>
  <c r="AP141" i="9" s="1"/>
  <c r="BV142" i="9"/>
  <c r="BU142" i="9"/>
  <c r="BP142" i="9"/>
  <c r="AP142" i="9" s="1"/>
  <c r="AP146" i="9"/>
  <c r="BV149" i="9"/>
  <c r="BU149" i="9"/>
  <c r="BO149" i="9"/>
  <c r="AP149" i="9" s="1"/>
  <c r="BV150" i="9"/>
  <c r="BU150" i="9"/>
  <c r="BP150" i="9"/>
  <c r="AP150" i="9" s="1"/>
  <c r="B45" i="9"/>
  <c r="BV58" i="9"/>
  <c r="C86" i="9"/>
  <c r="BP126" i="9"/>
  <c r="L126" i="9" s="1"/>
  <c r="BW126" i="9"/>
  <c r="BV128" i="9"/>
  <c r="BO128" i="9"/>
  <c r="L128" i="9" s="1"/>
  <c r="BU128" i="9"/>
  <c r="BP129" i="9"/>
  <c r="L129" i="9" s="1"/>
  <c r="BW129" i="9"/>
  <c r="BP155" i="9"/>
  <c r="BO155" i="9"/>
  <c r="BU57" i="9"/>
  <c r="B56" i="9"/>
  <c r="BV57" i="9"/>
  <c r="BP58" i="9"/>
  <c r="C84" i="9"/>
  <c r="B119" i="9"/>
  <c r="BV126" i="9"/>
  <c r="BQ128" i="9"/>
  <c r="BV129" i="9"/>
  <c r="BX131" i="9"/>
  <c r="BP131" i="9"/>
  <c r="BW131" i="9"/>
  <c r="BO131" i="9"/>
  <c r="BX132" i="9"/>
  <c r="BP132" i="9"/>
  <c r="BW132" i="9"/>
  <c r="BO132" i="9"/>
  <c r="BX133" i="9"/>
  <c r="BP133" i="9"/>
  <c r="BW133" i="9"/>
  <c r="BO133" i="9"/>
  <c r="BU155" i="9"/>
  <c r="BQ130" i="9"/>
  <c r="L130" i="9" s="1"/>
  <c r="BV155" i="8"/>
  <c r="BP155" i="8"/>
  <c r="V155" i="8" s="1"/>
  <c r="BO155" i="8"/>
  <c r="B155" i="8"/>
  <c r="BU155" i="8" s="1"/>
  <c r="E151" i="8"/>
  <c r="D151" i="8"/>
  <c r="E150" i="8"/>
  <c r="D150" i="8"/>
  <c r="E149" i="8"/>
  <c r="D149" i="8"/>
  <c r="E148" i="8"/>
  <c r="D148" i="8"/>
  <c r="E147" i="8"/>
  <c r="D147" i="8"/>
  <c r="E146" i="8"/>
  <c r="D146" i="8"/>
  <c r="E145" i="8"/>
  <c r="D145" i="8"/>
  <c r="E144" i="8"/>
  <c r="D144" i="8"/>
  <c r="E143" i="8"/>
  <c r="D143" i="8"/>
  <c r="E142" i="8"/>
  <c r="D142" i="8"/>
  <c r="E141" i="8"/>
  <c r="D141" i="8"/>
  <c r="E140" i="8"/>
  <c r="D140" i="8"/>
  <c r="E139" i="8"/>
  <c r="D139" i="8"/>
  <c r="E138" i="8"/>
  <c r="D138" i="8"/>
  <c r="BX133" i="8"/>
  <c r="BW133" i="8"/>
  <c r="BV133" i="8"/>
  <c r="BP133" i="8"/>
  <c r="BO133" i="8"/>
  <c r="L133" i="8" s="1"/>
  <c r="C133" i="8"/>
  <c r="BQ133" i="8" s="1"/>
  <c r="BX132" i="8"/>
  <c r="BW132" i="8"/>
  <c r="BV132" i="8"/>
  <c r="BP132" i="8"/>
  <c r="BO132" i="8"/>
  <c r="L132" i="8"/>
  <c r="C132" i="8"/>
  <c r="BQ132" i="8" s="1"/>
  <c r="BX131" i="8"/>
  <c r="BW131" i="8"/>
  <c r="BV131" i="8"/>
  <c r="BP131" i="8"/>
  <c r="BO131" i="8"/>
  <c r="L131" i="8" s="1"/>
  <c r="C131" i="8"/>
  <c r="BQ131" i="8" s="1"/>
  <c r="BW130" i="8"/>
  <c r="BQ130" i="8"/>
  <c r="BO130" i="8"/>
  <c r="C130" i="8"/>
  <c r="BR130" i="8" s="1"/>
  <c r="C129" i="8"/>
  <c r="BO128" i="8"/>
  <c r="C128" i="8"/>
  <c r="BQ127" i="8"/>
  <c r="C127" i="8"/>
  <c r="BW127" i="8" s="1"/>
  <c r="BV126" i="8"/>
  <c r="C126" i="8"/>
  <c r="BQ126" i="8" s="1"/>
  <c r="BV125" i="8"/>
  <c r="BP125" i="8"/>
  <c r="C125" i="8"/>
  <c r="BW125" i="8" s="1"/>
  <c r="D121" i="8"/>
  <c r="B121" i="8" s="1"/>
  <c r="C121" i="8"/>
  <c r="BX120" i="8"/>
  <c r="BU120" i="8"/>
  <c r="BQ120" i="8"/>
  <c r="D120" i="8"/>
  <c r="C120" i="8"/>
  <c r="B120" i="8"/>
  <c r="BW120" i="8" s="1"/>
  <c r="BX119" i="8"/>
  <c r="D119" i="8"/>
  <c r="B119" i="8" s="1"/>
  <c r="C119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B107" i="8"/>
  <c r="B106" i="8"/>
  <c r="B105" i="8"/>
  <c r="B100" i="8"/>
  <c r="B99" i="8"/>
  <c r="B98" i="8"/>
  <c r="B96" i="8"/>
  <c r="B95" i="8"/>
  <c r="B94" i="8"/>
  <c r="B93" i="8"/>
  <c r="B92" i="8"/>
  <c r="BV87" i="8"/>
  <c r="BP87" i="8"/>
  <c r="E87" i="8"/>
  <c r="BU87" i="8" s="1"/>
  <c r="D87" i="8"/>
  <c r="C87" i="8"/>
  <c r="BW86" i="8"/>
  <c r="BV86" i="8"/>
  <c r="BS86" i="8"/>
  <c r="BQ86" i="8"/>
  <c r="BO86" i="8"/>
  <c r="E86" i="8"/>
  <c r="D86" i="8"/>
  <c r="C86" i="8"/>
  <c r="BY86" i="8" s="1"/>
  <c r="E85" i="8"/>
  <c r="D85" i="8"/>
  <c r="E84" i="8"/>
  <c r="BV84" i="8" s="1"/>
  <c r="D84" i="8"/>
  <c r="B79" i="8"/>
  <c r="BW61" i="8"/>
  <c r="BV61" i="8"/>
  <c r="BQ61" i="8"/>
  <c r="BO61" i="8"/>
  <c r="Y61" i="8"/>
  <c r="B61" i="8"/>
  <c r="BP61" i="8" s="1"/>
  <c r="BW60" i="8"/>
  <c r="BU60" i="8"/>
  <c r="BQ60" i="8"/>
  <c r="B60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W58" i="8"/>
  <c r="BQ58" i="8"/>
  <c r="BP58" i="8"/>
  <c r="B58" i="8"/>
  <c r="BW57" i="8"/>
  <c r="BU57" i="8"/>
  <c r="BQ57" i="8"/>
  <c r="B57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V51" i="8"/>
  <c r="BP51" i="8"/>
  <c r="B51" i="8"/>
  <c r="BV50" i="8"/>
  <c r="BQ50" i="8"/>
  <c r="B50" i="8"/>
  <c r="BY46" i="8"/>
  <c r="BX46" i="8"/>
  <c r="BQ46" i="8"/>
  <c r="BO46" i="8"/>
  <c r="D46" i="8"/>
  <c r="C46" i="8"/>
  <c r="B46" i="8" s="1"/>
  <c r="D45" i="8"/>
  <c r="C45" i="8"/>
  <c r="B45" i="8"/>
  <c r="BP44" i="8"/>
  <c r="D44" i="8"/>
  <c r="C44" i="8"/>
  <c r="B44" i="8"/>
  <c r="BS43" i="8"/>
  <c r="BR43" i="8"/>
  <c r="D43" i="8"/>
  <c r="B43" i="8" s="1"/>
  <c r="C43" i="8"/>
  <c r="BX42" i="8"/>
  <c r="BU42" i="8"/>
  <c r="D42" i="8"/>
  <c r="C42" i="8"/>
  <c r="B42" i="8"/>
  <c r="BU41" i="8"/>
  <c r="BS41" i="8"/>
  <c r="D41" i="8"/>
  <c r="B41" i="8" s="1"/>
  <c r="C41" i="8"/>
  <c r="D40" i="8"/>
  <c r="B40" i="8" s="1"/>
  <c r="BW40" i="8" s="1"/>
  <c r="C40" i="8"/>
  <c r="D39" i="8"/>
  <c r="C39" i="8"/>
  <c r="B39" i="8"/>
  <c r="D38" i="8"/>
  <c r="C38" i="8"/>
  <c r="B38" i="8"/>
  <c r="D37" i="8"/>
  <c r="B37" i="8" s="1"/>
  <c r="C37" i="8"/>
  <c r="BW36" i="8"/>
  <c r="BR36" i="8"/>
  <c r="D36" i="8"/>
  <c r="B36" i="8" s="1"/>
  <c r="C36" i="8"/>
  <c r="BX35" i="8"/>
  <c r="BP35" i="8"/>
  <c r="D35" i="8"/>
  <c r="C35" i="8"/>
  <c r="B35" i="8"/>
  <c r="BV34" i="8"/>
  <c r="BS34" i="8"/>
  <c r="D34" i="8"/>
  <c r="C34" i="8"/>
  <c r="B34" i="8"/>
  <c r="BU33" i="8"/>
  <c r="BS33" i="8"/>
  <c r="D33" i="8"/>
  <c r="B33" i="8" s="1"/>
  <c r="C33" i="8"/>
  <c r="D32" i="8"/>
  <c r="B32" i="8" s="1"/>
  <c r="C32" i="8"/>
  <c r="D31" i="8"/>
  <c r="C31" i="8"/>
  <c r="B31" i="8"/>
  <c r="D26" i="8"/>
  <c r="C26" i="8"/>
  <c r="B26" i="8"/>
  <c r="D25" i="8"/>
  <c r="B25" i="8" s="1"/>
  <c r="BU25" i="8" s="1"/>
  <c r="C25" i="8"/>
  <c r="BW24" i="8"/>
  <c r="BR24" i="8"/>
  <c r="D24" i="8"/>
  <c r="B24" i="8" s="1"/>
  <c r="C24" i="8"/>
  <c r="BX23" i="8"/>
  <c r="BP23" i="8"/>
  <c r="D23" i="8"/>
  <c r="C23" i="8"/>
  <c r="B23" i="8"/>
  <c r="BV22" i="8"/>
  <c r="BS22" i="8"/>
  <c r="D22" i="8"/>
  <c r="C22" i="8"/>
  <c r="B22" i="8"/>
  <c r="BU21" i="8"/>
  <c r="BS21" i="8"/>
  <c r="D21" i="8"/>
  <c r="B21" i="8" s="1"/>
  <c r="C21" i="8"/>
  <c r="D20" i="8"/>
  <c r="B20" i="8" s="1"/>
  <c r="BY19" i="8"/>
  <c r="BU19" i="8"/>
  <c r="BS19" i="8"/>
  <c r="BO19" i="8"/>
  <c r="D19" i="8"/>
  <c r="B19" i="8"/>
  <c r="D18" i="8"/>
  <c r="C18" i="8"/>
  <c r="D17" i="8"/>
  <c r="C17" i="8"/>
  <c r="B17" i="8"/>
  <c r="BO16" i="8"/>
  <c r="D16" i="8"/>
  <c r="C16" i="8"/>
  <c r="B16" i="8"/>
  <c r="D15" i="8"/>
  <c r="B15" i="8" s="1"/>
  <c r="C15" i="8"/>
  <c r="D14" i="8"/>
  <c r="C14" i="8"/>
  <c r="D13" i="8"/>
  <c r="B13" i="8" s="1"/>
  <c r="C13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5" i="8"/>
  <c r="A4" i="8"/>
  <c r="A3" i="8"/>
  <c r="A2" i="8"/>
  <c r="AS121" i="10" l="1"/>
  <c r="AS120" i="10"/>
  <c r="BU119" i="9"/>
  <c r="BO119" i="9"/>
  <c r="BX119" i="9"/>
  <c r="BQ119" i="9"/>
  <c r="BW119" i="9"/>
  <c r="BR119" i="9"/>
  <c r="BX33" i="9"/>
  <c r="BS33" i="9"/>
  <c r="BO33" i="9"/>
  <c r="BW33" i="9"/>
  <c r="BQ33" i="9"/>
  <c r="BU33" i="9"/>
  <c r="BV33" i="9"/>
  <c r="BR33" i="9"/>
  <c r="BP33" i="9"/>
  <c r="BY33" i="9"/>
  <c r="AP143" i="9"/>
  <c r="AP139" i="9"/>
  <c r="AT24" i="9"/>
  <c r="AT22" i="9"/>
  <c r="AT20" i="9"/>
  <c r="AT36" i="9"/>
  <c r="AT19" i="9"/>
  <c r="AT34" i="9"/>
  <c r="L133" i="9"/>
  <c r="L132" i="9"/>
  <c r="L131" i="9"/>
  <c r="BX84" i="9"/>
  <c r="BS84" i="9"/>
  <c r="BW84" i="9"/>
  <c r="BQ84" i="9"/>
  <c r="AO84" i="9" s="1"/>
  <c r="BY84" i="9"/>
  <c r="BR84" i="9"/>
  <c r="BX45" i="9"/>
  <c r="BS45" i="9"/>
  <c r="BO45" i="9"/>
  <c r="BU45" i="9"/>
  <c r="BW45" i="9"/>
  <c r="BQ45" i="9"/>
  <c r="BP45" i="9"/>
  <c r="BV45" i="9"/>
  <c r="BY45" i="9"/>
  <c r="BR45" i="9"/>
  <c r="AT40" i="9"/>
  <c r="BX15" i="9"/>
  <c r="B200" i="9" s="1"/>
  <c r="BS15" i="9"/>
  <c r="BO15" i="9"/>
  <c r="BW15" i="9"/>
  <c r="BQ15" i="9"/>
  <c r="BV15" i="9"/>
  <c r="BP15" i="9"/>
  <c r="BU15" i="9"/>
  <c r="BY15" i="9"/>
  <c r="BR15" i="9"/>
  <c r="V79" i="9"/>
  <c r="Y60" i="9"/>
  <c r="AT43" i="9"/>
  <c r="AS121" i="9"/>
  <c r="AT42" i="9"/>
  <c r="AT16" i="9"/>
  <c r="B12" i="9"/>
  <c r="A200" i="9" s="1"/>
  <c r="BX86" i="9"/>
  <c r="BS86" i="9"/>
  <c r="BW86" i="9"/>
  <c r="BQ86" i="9"/>
  <c r="AO86" i="9" s="1"/>
  <c r="BR86" i="9"/>
  <c r="BY86" i="9"/>
  <c r="BX31" i="9"/>
  <c r="BS31" i="9"/>
  <c r="BO31" i="9"/>
  <c r="BU31" i="9"/>
  <c r="BW31" i="9"/>
  <c r="BQ31" i="9"/>
  <c r="BP31" i="9"/>
  <c r="BY31" i="9"/>
  <c r="BV31" i="9"/>
  <c r="BR31" i="9"/>
  <c r="V155" i="9"/>
  <c r="BX35" i="9"/>
  <c r="BS35" i="9"/>
  <c r="BO35" i="9"/>
  <c r="BU35" i="9"/>
  <c r="BW35" i="9"/>
  <c r="BQ35" i="9"/>
  <c r="BR35" i="9"/>
  <c r="BP35" i="9"/>
  <c r="BY35" i="9"/>
  <c r="BV35" i="9"/>
  <c r="AT18" i="9"/>
  <c r="AT44" i="9"/>
  <c r="AT39" i="9"/>
  <c r="AT38" i="9"/>
  <c r="AT41" i="9"/>
  <c r="AT37" i="9"/>
  <c r="AT14" i="9"/>
  <c r="AT13" i="9"/>
  <c r="BY13" i="8"/>
  <c r="BU13" i="8"/>
  <c r="BP13" i="8"/>
  <c r="BS13" i="8"/>
  <c r="BR13" i="8"/>
  <c r="BX13" i="8"/>
  <c r="BV13" i="8"/>
  <c r="BQ13" i="8"/>
  <c r="BO13" i="8"/>
  <c r="BW13" i="8"/>
  <c r="BY15" i="8"/>
  <c r="BU15" i="8"/>
  <c r="BP15" i="8"/>
  <c r="BW15" i="8"/>
  <c r="BQ15" i="8"/>
  <c r="BV15" i="8"/>
  <c r="BO15" i="8"/>
  <c r="BX15" i="8"/>
  <c r="BY17" i="8"/>
  <c r="BU17" i="8"/>
  <c r="BP17" i="8"/>
  <c r="BS17" i="8"/>
  <c r="BR17" i="8"/>
  <c r="BX17" i="8"/>
  <c r="BY20" i="8"/>
  <c r="BU20" i="8"/>
  <c r="BP20" i="8"/>
  <c r="BV20" i="8"/>
  <c r="BO20" i="8"/>
  <c r="AT20" i="8" s="1"/>
  <c r="BS20" i="8"/>
  <c r="BX20" i="8"/>
  <c r="BY25" i="8"/>
  <c r="BW31" i="8"/>
  <c r="BR31" i="8"/>
  <c r="BU31" i="8"/>
  <c r="BO31" i="8"/>
  <c r="AT31" i="8" s="1"/>
  <c r="BY31" i="8"/>
  <c r="BS31" i="8"/>
  <c r="BY32" i="8"/>
  <c r="BU32" i="8"/>
  <c r="BP32" i="8"/>
  <c r="BV32" i="8"/>
  <c r="BO32" i="8"/>
  <c r="BS32" i="8"/>
  <c r="BX32" i="8"/>
  <c r="BW37" i="8"/>
  <c r="BR37" i="8"/>
  <c r="BX37" i="8"/>
  <c r="BQ37" i="8"/>
  <c r="BV37" i="8"/>
  <c r="BP37" i="8"/>
  <c r="BY37" i="8"/>
  <c r="BW39" i="8"/>
  <c r="BR39" i="8"/>
  <c r="BU39" i="8"/>
  <c r="BO39" i="8"/>
  <c r="BY39" i="8"/>
  <c r="BS39" i="8"/>
  <c r="BQ39" i="8"/>
  <c r="BX40" i="8"/>
  <c r="BY45" i="8"/>
  <c r="BU45" i="8"/>
  <c r="BP45" i="8"/>
  <c r="BS45" i="8"/>
  <c r="BV45" i="8"/>
  <c r="BR45" i="8"/>
  <c r="BQ45" i="8"/>
  <c r="BU85" i="8"/>
  <c r="BO85" i="8"/>
  <c r="BV85" i="8"/>
  <c r="BP85" i="8"/>
  <c r="C85" i="8"/>
  <c r="BQ129" i="8"/>
  <c r="BV129" i="8"/>
  <c r="BP129" i="8"/>
  <c r="BW129" i="8"/>
  <c r="C12" i="8"/>
  <c r="B14" i="8"/>
  <c r="BW16" i="8"/>
  <c r="BR16" i="8"/>
  <c r="BY16" i="8"/>
  <c r="BS16" i="8"/>
  <c r="BX16" i="8"/>
  <c r="BQ16" i="8"/>
  <c r="BP16" i="8"/>
  <c r="AT16" i="8" s="1"/>
  <c r="BV17" i="8"/>
  <c r="BQ20" i="8"/>
  <c r="BO25" i="8"/>
  <c r="BY26" i="8"/>
  <c r="BU26" i="8"/>
  <c r="BP26" i="8"/>
  <c r="BX26" i="8"/>
  <c r="BR26" i="8"/>
  <c r="BW26" i="8"/>
  <c r="BQ26" i="8"/>
  <c r="BO26" i="8"/>
  <c r="BV31" i="8"/>
  <c r="BQ32" i="8"/>
  <c r="BO37" i="8"/>
  <c r="BY38" i="8"/>
  <c r="BU38" i="8"/>
  <c r="BP38" i="8"/>
  <c r="BX38" i="8"/>
  <c r="BR38" i="8"/>
  <c r="BW38" i="8"/>
  <c r="BQ38" i="8"/>
  <c r="BO38" i="8"/>
  <c r="AT38" i="8" s="1"/>
  <c r="BV39" i="8"/>
  <c r="BQ40" i="8"/>
  <c r="BW45" i="8"/>
  <c r="BR15" i="8"/>
  <c r="BU16" i="8"/>
  <c r="BW17" i="8"/>
  <c r="BR20" i="8"/>
  <c r="BW21" i="8"/>
  <c r="BR21" i="8"/>
  <c r="BX21" i="8"/>
  <c r="BQ21" i="8"/>
  <c r="BV21" i="8"/>
  <c r="BP21" i="8"/>
  <c r="BY21" i="8"/>
  <c r="BW23" i="8"/>
  <c r="BR23" i="8"/>
  <c r="BU23" i="8"/>
  <c r="BO23" i="8"/>
  <c r="AT23" i="8" s="1"/>
  <c r="BY23" i="8"/>
  <c r="BS23" i="8"/>
  <c r="BQ23" i="8"/>
  <c r="BY24" i="8"/>
  <c r="BU24" i="8"/>
  <c r="BP24" i="8"/>
  <c r="BV24" i="8"/>
  <c r="BO24" i="8"/>
  <c r="AT24" i="8" s="1"/>
  <c r="BS24" i="8"/>
  <c r="BX24" i="8"/>
  <c r="BS25" i="8"/>
  <c r="BS26" i="8"/>
  <c r="BX31" i="8"/>
  <c r="BR32" i="8"/>
  <c r="BW33" i="8"/>
  <c r="BR33" i="8"/>
  <c r="BX33" i="8"/>
  <c r="BQ33" i="8"/>
  <c r="BV33" i="8"/>
  <c r="BP33" i="8"/>
  <c r="BY33" i="8"/>
  <c r="BW35" i="8"/>
  <c r="BR35" i="8"/>
  <c r="BU35" i="8"/>
  <c r="BO35" i="8"/>
  <c r="BY35" i="8"/>
  <c r="BS35" i="8"/>
  <c r="BQ35" i="8"/>
  <c r="BY36" i="8"/>
  <c r="BU36" i="8"/>
  <c r="BP36" i="8"/>
  <c r="BV36" i="8"/>
  <c r="BO36" i="8"/>
  <c r="BS36" i="8"/>
  <c r="BX36" i="8"/>
  <c r="BS37" i="8"/>
  <c r="BS38" i="8"/>
  <c r="BX39" i="8"/>
  <c r="BR40" i="8"/>
  <c r="BW41" i="8"/>
  <c r="BR41" i="8"/>
  <c r="BX41" i="8"/>
  <c r="BQ41" i="8"/>
  <c r="BV41" i="8"/>
  <c r="BP41" i="8"/>
  <c r="BY41" i="8"/>
  <c r="BW44" i="8"/>
  <c r="BR44" i="8"/>
  <c r="BY44" i="8"/>
  <c r="BS44" i="8"/>
  <c r="BV44" i="8"/>
  <c r="BO44" i="8"/>
  <c r="AT44" i="8" s="1"/>
  <c r="BU44" i="8"/>
  <c r="BQ44" i="8"/>
  <c r="BX45" i="8"/>
  <c r="BP79" i="8"/>
  <c r="BU79" i="8"/>
  <c r="BV79" i="8"/>
  <c r="BO79" i="8"/>
  <c r="BW87" i="8"/>
  <c r="BR87" i="8"/>
  <c r="BX87" i="8"/>
  <c r="BQ87" i="8"/>
  <c r="BY87" i="8"/>
  <c r="BS87" i="8"/>
  <c r="BR121" i="8"/>
  <c r="BW121" i="8"/>
  <c r="BO121" i="8"/>
  <c r="BU121" i="8"/>
  <c r="BX121" i="8"/>
  <c r="BQ121" i="8"/>
  <c r="BS15" i="8"/>
  <c r="BV16" i="8"/>
  <c r="BO17" i="8"/>
  <c r="B18" i="8"/>
  <c r="BW20" i="8"/>
  <c r="BO21" i="8"/>
  <c r="BY22" i="8"/>
  <c r="BU22" i="8"/>
  <c r="BP22" i="8"/>
  <c r="BX22" i="8"/>
  <c r="BR22" i="8"/>
  <c r="BW22" i="8"/>
  <c r="BQ22" i="8"/>
  <c r="BO22" i="8"/>
  <c r="BV23" i="8"/>
  <c r="BQ24" i="8"/>
  <c r="BV26" i="8"/>
  <c r="BP31" i="8"/>
  <c r="BW32" i="8"/>
  <c r="BO33" i="8"/>
  <c r="BY34" i="8"/>
  <c r="BU34" i="8"/>
  <c r="BP34" i="8"/>
  <c r="BX34" i="8"/>
  <c r="BR34" i="8"/>
  <c r="BW34" i="8"/>
  <c r="BQ34" i="8"/>
  <c r="BO34" i="8"/>
  <c r="BV35" i="8"/>
  <c r="BQ36" i="8"/>
  <c r="BU37" i="8"/>
  <c r="BV38" i="8"/>
  <c r="BP39" i="8"/>
  <c r="BO41" i="8"/>
  <c r="BW42" i="8"/>
  <c r="BR42" i="8"/>
  <c r="BV42" i="8"/>
  <c r="BP42" i="8"/>
  <c r="BS42" i="8"/>
  <c r="BY42" i="8"/>
  <c r="BQ42" i="8"/>
  <c r="BO42" i="8"/>
  <c r="BY43" i="8"/>
  <c r="BU43" i="8"/>
  <c r="BP43" i="8"/>
  <c r="BW43" i="8"/>
  <c r="BQ43" i="8"/>
  <c r="BX43" i="8"/>
  <c r="BO43" i="8"/>
  <c r="AT43" i="8" s="1"/>
  <c r="BV43" i="8"/>
  <c r="BX44" i="8"/>
  <c r="BO45" i="8"/>
  <c r="AT45" i="8" s="1"/>
  <c r="BQ17" i="8"/>
  <c r="BW25" i="8"/>
  <c r="BR25" i="8"/>
  <c r="BX25" i="8"/>
  <c r="BQ25" i="8"/>
  <c r="BV25" i="8"/>
  <c r="BP25" i="8"/>
  <c r="BQ31" i="8"/>
  <c r="BY40" i="8"/>
  <c r="BU40" i="8"/>
  <c r="BP40" i="8"/>
  <c r="BV40" i="8"/>
  <c r="BO40" i="8"/>
  <c r="BS40" i="8"/>
  <c r="BV19" i="8"/>
  <c r="BQ19" i="8"/>
  <c r="BP19" i="8"/>
  <c r="AT19" i="8" s="1"/>
  <c r="BW19" i="8"/>
  <c r="BW46" i="8"/>
  <c r="BR46" i="8"/>
  <c r="BV46" i="8"/>
  <c r="BP46" i="8"/>
  <c r="AT46" i="8" s="1"/>
  <c r="BS46" i="8"/>
  <c r="BU50" i="8"/>
  <c r="BW50" i="8"/>
  <c r="BO50" i="8"/>
  <c r="N50" i="8" s="1"/>
  <c r="BU51" i="8"/>
  <c r="BQ51" i="8"/>
  <c r="BW51" i="8"/>
  <c r="BV57" i="8"/>
  <c r="BO57" i="8"/>
  <c r="BP57" i="8"/>
  <c r="BP60" i="8"/>
  <c r="BV60" i="8"/>
  <c r="B59" i="8"/>
  <c r="BR119" i="8"/>
  <c r="BW119" i="8"/>
  <c r="BO119" i="8"/>
  <c r="AS119" i="8" s="1"/>
  <c r="BU119" i="8"/>
  <c r="BR19" i="8"/>
  <c r="BX19" i="8"/>
  <c r="BU46" i="8"/>
  <c r="BP50" i="8"/>
  <c r="BO51" i="8"/>
  <c r="N51" i="8" s="1"/>
  <c r="B56" i="8"/>
  <c r="BO60" i="8"/>
  <c r="Y60" i="8" s="1"/>
  <c r="BQ119" i="8"/>
  <c r="L125" i="8"/>
  <c r="BW128" i="8"/>
  <c r="BP128" i="8"/>
  <c r="L128" i="8" s="1"/>
  <c r="BU128" i="8"/>
  <c r="L130" i="8"/>
  <c r="BV58" i="8"/>
  <c r="BO58" i="8"/>
  <c r="Y58" i="8" s="1"/>
  <c r="BU58" i="8"/>
  <c r="BU61" i="8"/>
  <c r="C84" i="8"/>
  <c r="BO84" i="8"/>
  <c r="BU86" i="8"/>
  <c r="BP86" i="8"/>
  <c r="BR86" i="8"/>
  <c r="BX86" i="8"/>
  <c r="BO87" i="8"/>
  <c r="BV120" i="8"/>
  <c r="BP120" i="8"/>
  <c r="BR120" i="8"/>
  <c r="BQ125" i="8"/>
  <c r="BP126" i="8"/>
  <c r="L126" i="8" s="1"/>
  <c r="BP127" i="8"/>
  <c r="L127" i="8" s="1"/>
  <c r="BV128" i="8"/>
  <c r="BP130" i="8"/>
  <c r="BX130" i="8"/>
  <c r="C139" i="8"/>
  <c r="C141" i="8"/>
  <c r="C143" i="8"/>
  <c r="C145" i="8"/>
  <c r="C147" i="8"/>
  <c r="C149" i="8"/>
  <c r="C151" i="8"/>
  <c r="BU84" i="8"/>
  <c r="BP84" i="8"/>
  <c r="BV119" i="8"/>
  <c r="BP119" i="8"/>
  <c r="BO120" i="8"/>
  <c r="BV121" i="8"/>
  <c r="BP121" i="8"/>
  <c r="BW126" i="8"/>
  <c r="BV127" i="8"/>
  <c r="BQ128" i="8"/>
  <c r="BV130" i="8"/>
  <c r="C138" i="8"/>
  <c r="C140" i="8"/>
  <c r="C142" i="8"/>
  <c r="C144" i="8"/>
  <c r="C146" i="8"/>
  <c r="C148" i="8"/>
  <c r="C150" i="8"/>
  <c r="BV155" i="7"/>
  <c r="BO155" i="7"/>
  <c r="V155" i="7"/>
  <c r="B155" i="7"/>
  <c r="BP155" i="7" s="1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E144" i="7"/>
  <c r="D144" i="7"/>
  <c r="E143" i="7"/>
  <c r="D143" i="7"/>
  <c r="E142" i="7"/>
  <c r="D142" i="7"/>
  <c r="E141" i="7"/>
  <c r="D141" i="7"/>
  <c r="E140" i="7"/>
  <c r="D140" i="7"/>
  <c r="E139" i="7"/>
  <c r="D139" i="7"/>
  <c r="E138" i="7"/>
  <c r="D138" i="7"/>
  <c r="BW133" i="7"/>
  <c r="BV133" i="7"/>
  <c r="BP133" i="7"/>
  <c r="BO133" i="7"/>
  <c r="C133" i="7"/>
  <c r="BX133" i="7" s="1"/>
  <c r="BX132" i="7"/>
  <c r="BW132" i="7"/>
  <c r="BV132" i="7"/>
  <c r="BP132" i="7"/>
  <c r="BO132" i="7"/>
  <c r="L132" i="7" s="1"/>
  <c r="C132" i="7"/>
  <c r="BQ132" i="7" s="1"/>
  <c r="BX131" i="7"/>
  <c r="BW131" i="7"/>
  <c r="BV131" i="7"/>
  <c r="BP131" i="7"/>
  <c r="BO131" i="7"/>
  <c r="L131" i="7"/>
  <c r="C131" i="7"/>
  <c r="BQ131" i="7" s="1"/>
  <c r="BW130" i="7"/>
  <c r="BV130" i="7"/>
  <c r="BP130" i="7"/>
  <c r="BO130" i="7"/>
  <c r="C130" i="7"/>
  <c r="BX130" i="7" s="1"/>
  <c r="BW129" i="7"/>
  <c r="BV129" i="7"/>
  <c r="C129" i="7"/>
  <c r="BU128" i="7"/>
  <c r="BQ128" i="7"/>
  <c r="C128" i="7"/>
  <c r="BQ127" i="7"/>
  <c r="BP127" i="7"/>
  <c r="C127" i="7"/>
  <c r="BV127" i="7" s="1"/>
  <c r="BV126" i="7"/>
  <c r="C126" i="7"/>
  <c r="BW126" i="7" s="1"/>
  <c r="BQ125" i="7"/>
  <c r="BP125" i="7"/>
  <c r="L125" i="7" s="1"/>
  <c r="C125" i="7"/>
  <c r="BV125" i="7" s="1"/>
  <c r="D121" i="7"/>
  <c r="C121" i="7"/>
  <c r="D120" i="7"/>
  <c r="C120" i="7"/>
  <c r="D119" i="7"/>
  <c r="C119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B107" i="7"/>
  <c r="B106" i="7"/>
  <c r="B105" i="7"/>
  <c r="B100" i="7"/>
  <c r="B99" i="7"/>
  <c r="B98" i="7"/>
  <c r="B96" i="7"/>
  <c r="B95" i="7"/>
  <c r="B94" i="7"/>
  <c r="B93" i="7"/>
  <c r="B92" i="7"/>
  <c r="BU87" i="7"/>
  <c r="BP87" i="7"/>
  <c r="BO87" i="7"/>
  <c r="E87" i="7"/>
  <c r="BV87" i="7" s="1"/>
  <c r="D87" i="7"/>
  <c r="C87" i="7" s="1"/>
  <c r="E86" i="7"/>
  <c r="D86" i="7"/>
  <c r="BU85" i="7"/>
  <c r="BP85" i="7"/>
  <c r="BO85" i="7"/>
  <c r="E85" i="7"/>
  <c r="BV85" i="7" s="1"/>
  <c r="D85" i="7"/>
  <c r="C85" i="7" s="1"/>
  <c r="E84" i="7"/>
  <c r="D84" i="7"/>
  <c r="BU79" i="7"/>
  <c r="B79" i="7"/>
  <c r="BV79" i="7" s="1"/>
  <c r="BW61" i="7"/>
  <c r="BU61" i="7"/>
  <c r="BQ61" i="7"/>
  <c r="B61" i="7"/>
  <c r="BW60" i="7"/>
  <c r="BU60" i="7"/>
  <c r="BQ60" i="7"/>
  <c r="B60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W58" i="7"/>
  <c r="BQ58" i="7"/>
  <c r="B58" i="7"/>
  <c r="BW57" i="7"/>
  <c r="BQ57" i="7"/>
  <c r="BP57" i="7"/>
  <c r="B57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V51" i="7"/>
  <c r="BQ51" i="7"/>
  <c r="B51" i="7"/>
  <c r="BW50" i="7"/>
  <c r="BP50" i="7"/>
  <c r="BO50" i="7"/>
  <c r="B50" i="7"/>
  <c r="BU50" i="7" s="1"/>
  <c r="D46" i="7"/>
  <c r="C46" i="7"/>
  <c r="B46" i="7" s="1"/>
  <c r="D45" i="7"/>
  <c r="C45" i="7"/>
  <c r="B45" i="7"/>
  <c r="D44" i="7"/>
  <c r="C44" i="7"/>
  <c r="BW43" i="7"/>
  <c r="BR43" i="7"/>
  <c r="D43" i="7"/>
  <c r="B43" i="7" s="1"/>
  <c r="C43" i="7"/>
  <c r="D42" i="7"/>
  <c r="C42" i="7"/>
  <c r="BW41" i="7"/>
  <c r="BS41" i="7"/>
  <c r="D41" i="7"/>
  <c r="C41" i="7"/>
  <c r="B41" i="7"/>
  <c r="BS40" i="7"/>
  <c r="BQ40" i="7"/>
  <c r="D40" i="7"/>
  <c r="C40" i="7"/>
  <c r="B40" i="7" s="1"/>
  <c r="BW39" i="7"/>
  <c r="BV39" i="7"/>
  <c r="BO39" i="7"/>
  <c r="D39" i="7"/>
  <c r="C39" i="7"/>
  <c r="B39" i="7"/>
  <c r="D38" i="7"/>
  <c r="C38" i="7"/>
  <c r="B38" i="7"/>
  <c r="BS37" i="7"/>
  <c r="BR37" i="7"/>
  <c r="D37" i="7"/>
  <c r="B37" i="7" s="1"/>
  <c r="C37" i="7"/>
  <c r="D36" i="7"/>
  <c r="C36" i="7"/>
  <c r="B36" i="7" s="1"/>
  <c r="BO35" i="7"/>
  <c r="D35" i="7"/>
  <c r="C35" i="7"/>
  <c r="B35" i="7"/>
  <c r="BV34" i="7"/>
  <c r="BO34" i="7"/>
  <c r="D34" i="7"/>
  <c r="C34" i="7"/>
  <c r="B34" i="7"/>
  <c r="BS33" i="7"/>
  <c r="D33" i="7"/>
  <c r="B33" i="7" s="1"/>
  <c r="C33" i="7"/>
  <c r="D32" i="7"/>
  <c r="C32" i="7"/>
  <c r="B32" i="7" s="1"/>
  <c r="D31" i="7"/>
  <c r="B31" i="7" s="1"/>
  <c r="C31" i="7"/>
  <c r="BV26" i="7"/>
  <c r="BU26" i="7"/>
  <c r="BO26" i="7"/>
  <c r="D26" i="7"/>
  <c r="C26" i="7"/>
  <c r="B26" i="7"/>
  <c r="BV25" i="7"/>
  <c r="D25" i="7"/>
  <c r="C25" i="7"/>
  <c r="B25" i="7"/>
  <c r="BS24" i="7"/>
  <c r="D24" i="7"/>
  <c r="C24" i="7"/>
  <c r="B24" i="7"/>
  <c r="D23" i="7"/>
  <c r="B23" i="7" s="1"/>
  <c r="C23" i="7"/>
  <c r="D22" i="7"/>
  <c r="B22" i="7" s="1"/>
  <c r="C22" i="7"/>
  <c r="D21" i="7"/>
  <c r="C21" i="7"/>
  <c r="B21" i="7"/>
  <c r="BW20" i="7"/>
  <c r="BV20" i="7"/>
  <c r="BS20" i="7"/>
  <c r="BQ20" i="7"/>
  <c r="BO20" i="7"/>
  <c r="D20" i="7"/>
  <c r="B20" i="7" s="1"/>
  <c r="D19" i="7"/>
  <c r="B19" i="7"/>
  <c r="BU18" i="7"/>
  <c r="BO18" i="7"/>
  <c r="D18" i="7"/>
  <c r="C18" i="7"/>
  <c r="B18" i="7"/>
  <c r="D17" i="7"/>
  <c r="B17" i="7" s="1"/>
  <c r="C17" i="7"/>
  <c r="D16" i="7"/>
  <c r="C16" i="7"/>
  <c r="B16" i="7" s="1"/>
  <c r="D15" i="7"/>
  <c r="C15" i="7"/>
  <c r="B15" i="7"/>
  <c r="BU14" i="7"/>
  <c r="BO14" i="7"/>
  <c r="D14" i="7"/>
  <c r="C14" i="7"/>
  <c r="C12" i="7" s="1"/>
  <c r="B14" i="7"/>
  <c r="D13" i="7"/>
  <c r="B13" i="7" s="1"/>
  <c r="C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A5" i="7"/>
  <c r="A4" i="7"/>
  <c r="A3" i="7"/>
  <c r="A2" i="7"/>
  <c r="AT15" i="9" l="1"/>
  <c r="AT35" i="9"/>
  <c r="AT31" i="9"/>
  <c r="AS119" i="9"/>
  <c r="AT45" i="9"/>
  <c r="AT33" i="9"/>
  <c r="BO144" i="8"/>
  <c r="BU144" i="8"/>
  <c r="BV144" i="8"/>
  <c r="BP144" i="8"/>
  <c r="BO149" i="8"/>
  <c r="BU149" i="8"/>
  <c r="BP149" i="8"/>
  <c r="BV149" i="8"/>
  <c r="BO141" i="8"/>
  <c r="BU141" i="8"/>
  <c r="BP141" i="8"/>
  <c r="BV141" i="8"/>
  <c r="AT15" i="8"/>
  <c r="BO150" i="8"/>
  <c r="BU150" i="8"/>
  <c r="BV150" i="8"/>
  <c r="BP150" i="8"/>
  <c r="BO147" i="8"/>
  <c r="BU147" i="8"/>
  <c r="BP147" i="8"/>
  <c r="BV147" i="8"/>
  <c r="BO139" i="8"/>
  <c r="BU139" i="8"/>
  <c r="BP139" i="8"/>
  <c r="BV139" i="8"/>
  <c r="BO148" i="8"/>
  <c r="BU148" i="8"/>
  <c r="BV148" i="8"/>
  <c r="BP148" i="8"/>
  <c r="BO140" i="8"/>
  <c r="AP140" i="8" s="1"/>
  <c r="BU140" i="8"/>
  <c r="BV140" i="8"/>
  <c r="BP140" i="8"/>
  <c r="AS120" i="8"/>
  <c r="BO145" i="8"/>
  <c r="AP145" i="8" s="1"/>
  <c r="BU145" i="8"/>
  <c r="BP145" i="8"/>
  <c r="BV145" i="8"/>
  <c r="AO86" i="8"/>
  <c r="AT40" i="8"/>
  <c r="AT17" i="8"/>
  <c r="AT37" i="8"/>
  <c r="L129" i="8"/>
  <c r="AT32" i="8"/>
  <c r="BO146" i="8"/>
  <c r="BU146" i="8"/>
  <c r="BV146" i="8"/>
  <c r="BP146" i="8"/>
  <c r="BO138" i="8"/>
  <c r="BU138" i="8"/>
  <c r="BV138" i="8"/>
  <c r="BP138" i="8"/>
  <c r="BO151" i="8"/>
  <c r="BU151" i="8"/>
  <c r="BP151" i="8"/>
  <c r="BV151" i="8"/>
  <c r="BO143" i="8"/>
  <c r="BU143" i="8"/>
  <c r="BP143" i="8"/>
  <c r="BV143" i="8"/>
  <c r="AO87" i="8"/>
  <c r="Y57" i="8"/>
  <c r="AT42" i="8"/>
  <c r="AT41" i="8"/>
  <c r="AT22" i="8"/>
  <c r="AT21" i="8"/>
  <c r="AT36" i="8"/>
  <c r="AT35" i="8"/>
  <c r="BW14" i="8"/>
  <c r="BR14" i="8"/>
  <c r="BV14" i="8"/>
  <c r="BP14" i="8"/>
  <c r="BU14" i="8"/>
  <c r="BO14" i="8"/>
  <c r="BS14" i="8"/>
  <c r="BQ14" i="8"/>
  <c r="BY14" i="8"/>
  <c r="BX14" i="8"/>
  <c r="B12" i="8"/>
  <c r="A200" i="8" s="1"/>
  <c r="AO84" i="8"/>
  <c r="AS121" i="8"/>
  <c r="BO142" i="8"/>
  <c r="AP142" i="8" s="1"/>
  <c r="BU142" i="8"/>
  <c r="BV142" i="8"/>
  <c r="BP142" i="8"/>
  <c r="BY84" i="8"/>
  <c r="BX84" i="8"/>
  <c r="BR84" i="8"/>
  <c r="BQ84" i="8"/>
  <c r="BS84" i="8"/>
  <c r="BW84" i="8"/>
  <c r="AT34" i="8"/>
  <c r="AT33" i="8"/>
  <c r="BW18" i="8"/>
  <c r="BR18" i="8"/>
  <c r="BV18" i="8"/>
  <c r="BP18" i="8"/>
  <c r="BO18" i="8"/>
  <c r="BU18" i="8"/>
  <c r="BX18" i="8"/>
  <c r="BS18" i="8"/>
  <c r="BQ18" i="8"/>
  <c r="BY18" i="8"/>
  <c r="V79" i="8"/>
  <c r="AT26" i="8"/>
  <c r="AT25" i="8"/>
  <c r="BW85" i="8"/>
  <c r="BR85" i="8"/>
  <c r="BX85" i="8"/>
  <c r="BQ85" i="8"/>
  <c r="AO85" i="8" s="1"/>
  <c r="BY85" i="8"/>
  <c r="BS85" i="8"/>
  <c r="AT39" i="8"/>
  <c r="AT13" i="8"/>
  <c r="B200" i="8"/>
  <c r="BY22" i="7"/>
  <c r="BU22" i="7"/>
  <c r="BP22" i="7"/>
  <c r="BV22" i="7"/>
  <c r="BO22" i="7"/>
  <c r="BS22" i="7"/>
  <c r="BX22" i="7"/>
  <c r="BR22" i="7"/>
  <c r="BW22" i="7"/>
  <c r="BQ22" i="7"/>
  <c r="BW46" i="7"/>
  <c r="BR46" i="7"/>
  <c r="BU46" i="7"/>
  <c r="BO46" i="7"/>
  <c r="AT46" i="7" s="1"/>
  <c r="BY46" i="7"/>
  <c r="BS46" i="7"/>
  <c r="BP46" i="7"/>
  <c r="BX46" i="7"/>
  <c r="BV46" i="7"/>
  <c r="BQ46" i="7"/>
  <c r="BY13" i="7"/>
  <c r="BU13" i="7"/>
  <c r="BP13" i="7"/>
  <c r="BX13" i="7"/>
  <c r="BW13" i="7"/>
  <c r="BQ13" i="7"/>
  <c r="BV13" i="7"/>
  <c r="BO13" i="7"/>
  <c r="B12" i="7"/>
  <c r="BS13" i="7"/>
  <c r="BR13" i="7"/>
  <c r="BY17" i="7"/>
  <c r="BU17" i="7"/>
  <c r="BP17" i="7"/>
  <c r="BW17" i="7"/>
  <c r="BQ17" i="7"/>
  <c r="BV17" i="7"/>
  <c r="BO17" i="7"/>
  <c r="BS17" i="7"/>
  <c r="BX17" i="7"/>
  <c r="BR17" i="7"/>
  <c r="BW23" i="7"/>
  <c r="BR23" i="7"/>
  <c r="BY23" i="7"/>
  <c r="BX23" i="7"/>
  <c r="BQ23" i="7"/>
  <c r="BV23" i="7"/>
  <c r="BP23" i="7"/>
  <c r="BU23" i="7"/>
  <c r="BO23" i="7"/>
  <c r="BS23" i="7"/>
  <c r="BY31" i="7"/>
  <c r="BU31" i="7"/>
  <c r="BP31" i="7"/>
  <c r="BS31" i="7"/>
  <c r="BR31" i="7"/>
  <c r="BX31" i="7"/>
  <c r="BQ31" i="7"/>
  <c r="BW31" i="7"/>
  <c r="BO31" i="7"/>
  <c r="BV31" i="7"/>
  <c r="BW16" i="7"/>
  <c r="BR16" i="7"/>
  <c r="BX16" i="7"/>
  <c r="BV16" i="7"/>
  <c r="BP16" i="7"/>
  <c r="BU16" i="7"/>
  <c r="BO16" i="7"/>
  <c r="BY16" i="7"/>
  <c r="BS16" i="7"/>
  <c r="BQ16" i="7"/>
  <c r="BY15" i="7"/>
  <c r="BU15" i="7"/>
  <c r="BP15" i="7"/>
  <c r="BO15" i="7"/>
  <c r="BV15" i="7"/>
  <c r="BV19" i="7"/>
  <c r="BQ19" i="7"/>
  <c r="BP19" i="7"/>
  <c r="BW19" i="7"/>
  <c r="BW21" i="7"/>
  <c r="BR21" i="7"/>
  <c r="BP21" i="7"/>
  <c r="BV21" i="7"/>
  <c r="BY25" i="7"/>
  <c r="BW25" i="7"/>
  <c r="BR25" i="7"/>
  <c r="BP25" i="7"/>
  <c r="BW32" i="7"/>
  <c r="BR32" i="7"/>
  <c r="BV32" i="7"/>
  <c r="BP32" i="7"/>
  <c r="BW36" i="7"/>
  <c r="BR36" i="7"/>
  <c r="BV36" i="7"/>
  <c r="BP36" i="7"/>
  <c r="BU36" i="7"/>
  <c r="BO36" i="7"/>
  <c r="BW38" i="7"/>
  <c r="BR38" i="7"/>
  <c r="BY38" i="7"/>
  <c r="BS38" i="7"/>
  <c r="BX38" i="7"/>
  <c r="BQ38" i="7"/>
  <c r="BW14" i="7"/>
  <c r="BR14" i="7"/>
  <c r="BP14" i="7"/>
  <c r="AT14" i="7" s="1"/>
  <c r="BV14" i="7"/>
  <c r="BQ15" i="7"/>
  <c r="BW15" i="7"/>
  <c r="BW18" i="7"/>
  <c r="BR18" i="7"/>
  <c r="BP18" i="7"/>
  <c r="AT18" i="7" s="1"/>
  <c r="BV18" i="7"/>
  <c r="BR19" i="7"/>
  <c r="BX19" i="7"/>
  <c r="BQ21" i="7"/>
  <c r="BX21" i="7"/>
  <c r="BY24" i="7"/>
  <c r="BU24" i="7"/>
  <c r="BP24" i="7"/>
  <c r="BO24" i="7"/>
  <c r="BV24" i="7"/>
  <c r="BQ25" i="7"/>
  <c r="BX25" i="7"/>
  <c r="BU32" i="7"/>
  <c r="BY33" i="7"/>
  <c r="BU33" i="7"/>
  <c r="BP33" i="7"/>
  <c r="BW33" i="7"/>
  <c r="BQ33" i="7"/>
  <c r="BV33" i="7"/>
  <c r="BO33" i="7"/>
  <c r="BX33" i="7"/>
  <c r="BY35" i="7"/>
  <c r="BU35" i="7"/>
  <c r="BP35" i="7"/>
  <c r="BS35" i="7"/>
  <c r="AT35" i="7" s="1"/>
  <c r="BX35" i="7"/>
  <c r="BR35" i="7"/>
  <c r="BQ35" i="7"/>
  <c r="BY36" i="7"/>
  <c r="BU38" i="7"/>
  <c r="BV58" i="7"/>
  <c r="BO58" i="7"/>
  <c r="Y58" i="7" s="1"/>
  <c r="B56" i="7"/>
  <c r="BP58" i="7"/>
  <c r="BU58" i="7"/>
  <c r="BQ85" i="7"/>
  <c r="BW85" i="7"/>
  <c r="BR85" i="7"/>
  <c r="BS85" i="7"/>
  <c r="BY85" i="7"/>
  <c r="BX85" i="7"/>
  <c r="BQ87" i="7"/>
  <c r="BW87" i="7"/>
  <c r="BR87" i="7"/>
  <c r="AO87" i="7" s="1"/>
  <c r="BS87" i="7"/>
  <c r="BY87" i="7"/>
  <c r="BQ14" i="7"/>
  <c r="BX14" i="7"/>
  <c r="BR15" i="7"/>
  <c r="BX15" i="7"/>
  <c r="BQ18" i="7"/>
  <c r="BX18" i="7"/>
  <c r="BS19" i="7"/>
  <c r="BY19" i="7"/>
  <c r="BS21" i="7"/>
  <c r="BY21" i="7"/>
  <c r="BQ24" i="7"/>
  <c r="BW24" i="7"/>
  <c r="BS25" i="7"/>
  <c r="BW26" i="7"/>
  <c r="BR26" i="7"/>
  <c r="BY26" i="7"/>
  <c r="BS26" i="7"/>
  <c r="BP26" i="7"/>
  <c r="AT26" i="7" s="1"/>
  <c r="BX26" i="7"/>
  <c r="BO32" i="7"/>
  <c r="BX32" i="7"/>
  <c r="BW34" i="7"/>
  <c r="BR34" i="7"/>
  <c r="BY34" i="7"/>
  <c r="BS34" i="7"/>
  <c r="BX34" i="7"/>
  <c r="BQ34" i="7"/>
  <c r="AT34" i="7" s="1"/>
  <c r="BP34" i="7"/>
  <c r="BV35" i="7"/>
  <c r="BQ36" i="7"/>
  <c r="BV38" i="7"/>
  <c r="BW40" i="7"/>
  <c r="BR40" i="7"/>
  <c r="BV40" i="7"/>
  <c r="BP40" i="7"/>
  <c r="BU40" i="7"/>
  <c r="BO40" i="7"/>
  <c r="AT40" i="7" s="1"/>
  <c r="BX40" i="7"/>
  <c r="BY45" i="7"/>
  <c r="BU45" i="7"/>
  <c r="BP45" i="7"/>
  <c r="BX45" i="7"/>
  <c r="BR45" i="7"/>
  <c r="BW45" i="7"/>
  <c r="BQ45" i="7"/>
  <c r="BV45" i="7"/>
  <c r="BS45" i="7"/>
  <c r="BO45" i="7"/>
  <c r="BX87" i="7"/>
  <c r="BS14" i="7"/>
  <c r="BY14" i="7"/>
  <c r="BS15" i="7"/>
  <c r="BS18" i="7"/>
  <c r="BY18" i="7"/>
  <c r="BO19" i="7"/>
  <c r="BU19" i="7"/>
  <c r="BY20" i="7"/>
  <c r="BU20" i="7"/>
  <c r="BP20" i="7"/>
  <c r="BR20" i="7"/>
  <c r="BX20" i="7"/>
  <c r="BO21" i="7"/>
  <c r="AT21" i="7" s="1"/>
  <c r="BU21" i="7"/>
  <c r="BR24" i="7"/>
  <c r="BX24" i="7"/>
  <c r="BO25" i="7"/>
  <c r="AT25" i="7" s="1"/>
  <c r="BU25" i="7"/>
  <c r="BQ26" i="7"/>
  <c r="BQ32" i="7"/>
  <c r="BY32" i="7"/>
  <c r="BR33" i="7"/>
  <c r="BU34" i="7"/>
  <c r="BW35" i="7"/>
  <c r="BS36" i="7"/>
  <c r="BY37" i="7"/>
  <c r="BU37" i="7"/>
  <c r="BP37" i="7"/>
  <c r="BW37" i="7"/>
  <c r="BQ37" i="7"/>
  <c r="BV37" i="7"/>
  <c r="BO37" i="7"/>
  <c r="AT37" i="7" s="1"/>
  <c r="BX37" i="7"/>
  <c r="BO38" i="7"/>
  <c r="BY39" i="7"/>
  <c r="BU39" i="7"/>
  <c r="BP39" i="7"/>
  <c r="AT39" i="7" s="1"/>
  <c r="BS39" i="7"/>
  <c r="BX39" i="7"/>
  <c r="BR39" i="7"/>
  <c r="BQ39" i="7"/>
  <c r="BY40" i="7"/>
  <c r="BO84" i="7"/>
  <c r="C84" i="7"/>
  <c r="BU84" i="7"/>
  <c r="BP84" i="7"/>
  <c r="BV84" i="7"/>
  <c r="BO86" i="7"/>
  <c r="C86" i="7"/>
  <c r="BU86" i="7"/>
  <c r="BP86" i="7"/>
  <c r="BV86" i="7"/>
  <c r="BS32" i="7"/>
  <c r="BX36" i="7"/>
  <c r="BP38" i="7"/>
  <c r="BV41" i="7"/>
  <c r="BQ41" i="7"/>
  <c r="BY41" i="7"/>
  <c r="BU41" i="7"/>
  <c r="BP41" i="7"/>
  <c r="BO41" i="7"/>
  <c r="BX41" i="7"/>
  <c r="BY43" i="7"/>
  <c r="BU43" i="7"/>
  <c r="BP43" i="7"/>
  <c r="BV43" i="7"/>
  <c r="BO43" i="7"/>
  <c r="BS43" i="7"/>
  <c r="BX43" i="7"/>
  <c r="BR41" i="7"/>
  <c r="B42" i="7"/>
  <c r="BQ43" i="7"/>
  <c r="B44" i="7"/>
  <c r="BU51" i="7"/>
  <c r="BP51" i="7"/>
  <c r="BW51" i="7"/>
  <c r="BO51" i="7"/>
  <c r="N51" i="7" s="1"/>
  <c r="BP60" i="7"/>
  <c r="BO60" i="7"/>
  <c r="BV60" i="7"/>
  <c r="B59" i="7"/>
  <c r="BP61" i="7"/>
  <c r="BO61" i="7"/>
  <c r="BV61" i="7"/>
  <c r="AO85" i="7"/>
  <c r="B119" i="7"/>
  <c r="BV119" i="7"/>
  <c r="BP119" i="7"/>
  <c r="L127" i="7"/>
  <c r="BQ50" i="7"/>
  <c r="N50" i="7" s="1"/>
  <c r="BV57" i="7"/>
  <c r="BO57" i="7"/>
  <c r="Y57" i="7" s="1"/>
  <c r="BU57" i="7"/>
  <c r="B121" i="7"/>
  <c r="BV121" i="7"/>
  <c r="BP121" i="7"/>
  <c r="BV128" i="7"/>
  <c r="BO128" i="7"/>
  <c r="L128" i="7" s="1"/>
  <c r="BW128" i="7"/>
  <c r="BP128" i="7"/>
  <c r="BP129" i="7"/>
  <c r="BQ129" i="7"/>
  <c r="BV50" i="7"/>
  <c r="BO79" i="7"/>
  <c r="BP79" i="7"/>
  <c r="B120" i="7"/>
  <c r="BV120" i="7"/>
  <c r="BP120" i="7"/>
  <c r="BP126" i="7"/>
  <c r="BQ126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BW125" i="7"/>
  <c r="BW127" i="7"/>
  <c r="BR130" i="7"/>
  <c r="BQ133" i="7"/>
  <c r="L133" i="7" s="1"/>
  <c r="BU155" i="7"/>
  <c r="BQ130" i="7"/>
  <c r="L130" i="7" s="1"/>
  <c r="AT14" i="8" l="1"/>
  <c r="AP148" i="8"/>
  <c r="AP139" i="8"/>
  <c r="AP147" i="8"/>
  <c r="AP150" i="8"/>
  <c r="AT18" i="8"/>
  <c r="AP143" i="8"/>
  <c r="AP151" i="8"/>
  <c r="AP138" i="8"/>
  <c r="AP146" i="8"/>
  <c r="AP141" i="8"/>
  <c r="AP149" i="8"/>
  <c r="AP144" i="8"/>
  <c r="BV148" i="7"/>
  <c r="BO148" i="7"/>
  <c r="AP148" i="7" s="1"/>
  <c r="BU148" i="7"/>
  <c r="BP148" i="7"/>
  <c r="BV144" i="7"/>
  <c r="BO144" i="7"/>
  <c r="AP144" i="7" s="1"/>
  <c r="BU144" i="7"/>
  <c r="BP144" i="7"/>
  <c r="BV140" i="7"/>
  <c r="BO140" i="7"/>
  <c r="AP140" i="7" s="1"/>
  <c r="BU140" i="7"/>
  <c r="BP140" i="7"/>
  <c r="BU120" i="7"/>
  <c r="BO120" i="7"/>
  <c r="BW120" i="7"/>
  <c r="BR120" i="7"/>
  <c r="BX120" i="7"/>
  <c r="BQ120" i="7"/>
  <c r="BU119" i="7"/>
  <c r="BO119" i="7"/>
  <c r="BR119" i="7"/>
  <c r="BQ119" i="7"/>
  <c r="BX119" i="7"/>
  <c r="BW119" i="7"/>
  <c r="BX86" i="7"/>
  <c r="BS86" i="7"/>
  <c r="BY86" i="7"/>
  <c r="BR86" i="7"/>
  <c r="BQ86" i="7"/>
  <c r="BW86" i="7"/>
  <c r="BV151" i="7"/>
  <c r="BO151" i="7"/>
  <c r="BU151" i="7"/>
  <c r="BP151" i="7"/>
  <c r="L126" i="7"/>
  <c r="L129" i="7"/>
  <c r="BW44" i="7"/>
  <c r="BR44" i="7"/>
  <c r="BX44" i="7"/>
  <c r="BQ44" i="7"/>
  <c r="BV44" i="7"/>
  <c r="BP44" i="7"/>
  <c r="BU44" i="7"/>
  <c r="BS44" i="7"/>
  <c r="BO44" i="7"/>
  <c r="BY44" i="7"/>
  <c r="BX84" i="7"/>
  <c r="BS84" i="7"/>
  <c r="BY84" i="7"/>
  <c r="BR84" i="7"/>
  <c r="BQ84" i="7"/>
  <c r="AO84" i="7" s="1"/>
  <c r="BW84" i="7"/>
  <c r="BV150" i="7"/>
  <c r="BO150" i="7"/>
  <c r="AP150" i="7" s="1"/>
  <c r="BU150" i="7"/>
  <c r="BP150" i="7"/>
  <c r="BV146" i="7"/>
  <c r="BO146" i="7"/>
  <c r="AP146" i="7" s="1"/>
  <c r="BU146" i="7"/>
  <c r="BP146" i="7"/>
  <c r="BV142" i="7"/>
  <c r="BO142" i="7"/>
  <c r="AP142" i="7" s="1"/>
  <c r="BU142" i="7"/>
  <c r="BP142" i="7"/>
  <c r="BV138" i="7"/>
  <c r="BO138" i="7"/>
  <c r="AP138" i="7" s="1"/>
  <c r="BU138" i="7"/>
  <c r="BP138" i="7"/>
  <c r="V79" i="7"/>
  <c r="BV149" i="7"/>
  <c r="BO149" i="7"/>
  <c r="BU149" i="7"/>
  <c r="BP149" i="7"/>
  <c r="BV145" i="7"/>
  <c r="BO145" i="7"/>
  <c r="BU145" i="7"/>
  <c r="BP145" i="7"/>
  <c r="BV141" i="7"/>
  <c r="BO141" i="7"/>
  <c r="BU141" i="7"/>
  <c r="BP141" i="7"/>
  <c r="Y61" i="7"/>
  <c r="Y60" i="7"/>
  <c r="BW42" i="7"/>
  <c r="BR42" i="7"/>
  <c r="BU42" i="7"/>
  <c r="B200" i="7" s="1"/>
  <c r="BO42" i="7"/>
  <c r="BY42" i="7"/>
  <c r="BS42" i="7"/>
  <c r="BV42" i="7"/>
  <c r="BQ42" i="7"/>
  <c r="BP42" i="7"/>
  <c r="BX42" i="7"/>
  <c r="AT41" i="7"/>
  <c r="AT38" i="7"/>
  <c r="AT20" i="7"/>
  <c r="AT19" i="7"/>
  <c r="AT32" i="7"/>
  <c r="AT33" i="7"/>
  <c r="AT24" i="7"/>
  <c r="AT36" i="7"/>
  <c r="AT15" i="7"/>
  <c r="AT16" i="7"/>
  <c r="AT31" i="7"/>
  <c r="AT13" i="7"/>
  <c r="BU121" i="7"/>
  <c r="BO121" i="7"/>
  <c r="BX121" i="7"/>
  <c r="BW121" i="7"/>
  <c r="BR121" i="7"/>
  <c r="BQ121" i="7"/>
  <c r="BV147" i="7"/>
  <c r="BO147" i="7"/>
  <c r="AP147" i="7" s="1"/>
  <c r="BU147" i="7"/>
  <c r="BP147" i="7"/>
  <c r="BV143" i="7"/>
  <c r="BO143" i="7"/>
  <c r="AP143" i="7" s="1"/>
  <c r="BU143" i="7"/>
  <c r="BP143" i="7"/>
  <c r="BV139" i="7"/>
  <c r="BO139" i="7"/>
  <c r="AP139" i="7" s="1"/>
  <c r="BU139" i="7"/>
  <c r="BP139" i="7"/>
  <c r="AT43" i="7"/>
  <c r="AO86" i="7"/>
  <c r="AT23" i="7"/>
  <c r="AT17" i="7"/>
  <c r="AT45" i="7"/>
  <c r="A200" i="7"/>
  <c r="AT22" i="7"/>
  <c r="AS120" i="7" l="1"/>
  <c r="AT44" i="7"/>
  <c r="AS121" i="7"/>
  <c r="AT42" i="7"/>
  <c r="AP141" i="7"/>
  <c r="AP145" i="7"/>
  <c r="AP149" i="7"/>
  <c r="AP151" i="7"/>
  <c r="AS119" i="7"/>
  <c r="B155" i="6" l="1"/>
  <c r="E151" i="6"/>
  <c r="C151" i="6" s="1"/>
  <c r="D151" i="6"/>
  <c r="E150" i="6"/>
  <c r="C150" i="6" s="1"/>
  <c r="D150" i="6"/>
  <c r="BO149" i="6"/>
  <c r="E149" i="6"/>
  <c r="C149" i="6" s="1"/>
  <c r="D149" i="6"/>
  <c r="E148" i="6"/>
  <c r="C148" i="6" s="1"/>
  <c r="D148" i="6"/>
  <c r="BO147" i="6"/>
  <c r="E147" i="6"/>
  <c r="D147" i="6"/>
  <c r="C147" i="6"/>
  <c r="E146" i="6"/>
  <c r="C146" i="6" s="1"/>
  <c r="D146" i="6"/>
  <c r="E145" i="6"/>
  <c r="C145" i="6" s="1"/>
  <c r="D145" i="6"/>
  <c r="E144" i="6"/>
  <c r="C144" i="6" s="1"/>
  <c r="D144" i="6"/>
  <c r="BO143" i="6"/>
  <c r="E143" i="6"/>
  <c r="D143" i="6"/>
  <c r="C143" i="6"/>
  <c r="E142" i="6"/>
  <c r="C142" i="6" s="1"/>
  <c r="D142" i="6"/>
  <c r="BO141" i="6"/>
  <c r="E141" i="6"/>
  <c r="C141" i="6" s="1"/>
  <c r="D141" i="6"/>
  <c r="E140" i="6"/>
  <c r="D140" i="6"/>
  <c r="C140" i="6"/>
  <c r="BU140" i="6" s="1"/>
  <c r="BO139" i="6"/>
  <c r="E139" i="6"/>
  <c r="D139" i="6"/>
  <c r="C139" i="6"/>
  <c r="E138" i="6"/>
  <c r="D138" i="6"/>
  <c r="C138" i="6"/>
  <c r="BU138" i="6" s="1"/>
  <c r="C133" i="6"/>
  <c r="C132" i="6"/>
  <c r="C131" i="6"/>
  <c r="BW130" i="6"/>
  <c r="BV130" i="6"/>
  <c r="BR130" i="6"/>
  <c r="BP130" i="6"/>
  <c r="BO130" i="6"/>
  <c r="C130" i="6"/>
  <c r="BX130" i="6" s="1"/>
  <c r="BW129" i="6"/>
  <c r="BQ129" i="6"/>
  <c r="L129" i="6"/>
  <c r="C129" i="6"/>
  <c r="BP129" i="6" s="1"/>
  <c r="BW128" i="6"/>
  <c r="BU128" i="6"/>
  <c r="BP128" i="6"/>
  <c r="C128" i="6"/>
  <c r="BV128" i="6" s="1"/>
  <c r="BW127" i="6"/>
  <c r="BQ127" i="6"/>
  <c r="L127" i="6" s="1"/>
  <c r="BP127" i="6"/>
  <c r="C127" i="6"/>
  <c r="BV127" i="6" s="1"/>
  <c r="BW126" i="6"/>
  <c r="BQ126" i="6"/>
  <c r="L126" i="6"/>
  <c r="C126" i="6"/>
  <c r="BP126" i="6" s="1"/>
  <c r="BW125" i="6"/>
  <c r="BQ125" i="6"/>
  <c r="L125" i="6" s="1"/>
  <c r="BP125" i="6"/>
  <c r="C125" i="6"/>
  <c r="BV125" i="6" s="1"/>
  <c r="BX121" i="6"/>
  <c r="BV121" i="6"/>
  <c r="BP121" i="6"/>
  <c r="D121" i="6"/>
  <c r="C121" i="6"/>
  <c r="B121" i="6" s="1"/>
  <c r="BX120" i="6"/>
  <c r="BV120" i="6"/>
  <c r="BP120" i="6"/>
  <c r="D120" i="6"/>
  <c r="C120" i="6"/>
  <c r="B120" i="6" s="1"/>
  <c r="BV119" i="6"/>
  <c r="BP119" i="6"/>
  <c r="D119" i="6"/>
  <c r="C119" i="6"/>
  <c r="B119" i="6" s="1"/>
  <c r="BX119" i="6" s="1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B107" i="6"/>
  <c r="B106" i="6"/>
  <c r="B105" i="6"/>
  <c r="B100" i="6"/>
  <c r="B99" i="6"/>
  <c r="B98" i="6"/>
  <c r="B96" i="6"/>
  <c r="B95" i="6"/>
  <c r="B94" i="6"/>
  <c r="B93" i="6"/>
  <c r="B92" i="6"/>
  <c r="BU87" i="6"/>
  <c r="BP87" i="6"/>
  <c r="BO87" i="6"/>
  <c r="E87" i="6"/>
  <c r="BV87" i="6" s="1"/>
  <c r="D87" i="6"/>
  <c r="C87" i="6" s="1"/>
  <c r="BU86" i="6"/>
  <c r="BP86" i="6"/>
  <c r="E86" i="6"/>
  <c r="BO86" i="6" s="1"/>
  <c r="D86" i="6"/>
  <c r="C86" i="6" s="1"/>
  <c r="BW86" i="6" s="1"/>
  <c r="BU85" i="6"/>
  <c r="BP85" i="6"/>
  <c r="BO85" i="6"/>
  <c r="E85" i="6"/>
  <c r="BV85" i="6" s="1"/>
  <c r="D85" i="6"/>
  <c r="C85" i="6"/>
  <c r="BX85" i="6" s="1"/>
  <c r="BV84" i="6"/>
  <c r="BU84" i="6"/>
  <c r="BP84" i="6"/>
  <c r="E84" i="6"/>
  <c r="BO84" i="6" s="1"/>
  <c r="D84" i="6"/>
  <c r="C84" i="6" s="1"/>
  <c r="BW84" i="6" s="1"/>
  <c r="BU79" i="6"/>
  <c r="B79" i="6"/>
  <c r="BO79" i="6" s="1"/>
  <c r="BW61" i="6"/>
  <c r="BQ61" i="6"/>
  <c r="BP61" i="6"/>
  <c r="B61" i="6"/>
  <c r="BW60" i="6"/>
  <c r="BQ60" i="6"/>
  <c r="B60" i="6"/>
  <c r="BP60" i="6" s="1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BW58" i="6"/>
  <c r="BQ58" i="6"/>
  <c r="B58" i="6"/>
  <c r="BV58" i="6" s="1"/>
  <c r="BW57" i="6"/>
  <c r="BV57" i="6"/>
  <c r="BQ57" i="6"/>
  <c r="BP57" i="6"/>
  <c r="B57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W51" i="6"/>
  <c r="BV51" i="6"/>
  <c r="BU51" i="6"/>
  <c r="BP51" i="6"/>
  <c r="BO51" i="6"/>
  <c r="N51" i="6"/>
  <c r="B51" i="6"/>
  <c r="BQ51" i="6" s="1"/>
  <c r="BW50" i="6"/>
  <c r="BV50" i="6"/>
  <c r="BU50" i="6"/>
  <c r="BP50" i="6"/>
  <c r="BO50" i="6"/>
  <c r="B50" i="6"/>
  <c r="BQ50" i="6" s="1"/>
  <c r="BX46" i="6"/>
  <c r="BU46" i="6"/>
  <c r="BO46" i="6"/>
  <c r="D46" i="6"/>
  <c r="C46" i="6"/>
  <c r="B46" i="6"/>
  <c r="BW45" i="6"/>
  <c r="BQ45" i="6"/>
  <c r="D45" i="6"/>
  <c r="C45" i="6"/>
  <c r="B45" i="6" s="1"/>
  <c r="D44" i="6"/>
  <c r="C44" i="6"/>
  <c r="B44" i="6"/>
  <c r="BO44" i="6" s="1"/>
  <c r="D43" i="6"/>
  <c r="C43" i="6"/>
  <c r="B43" i="6"/>
  <c r="BX43" i="6" s="1"/>
  <c r="D42" i="6"/>
  <c r="C42" i="6"/>
  <c r="B42" i="6"/>
  <c r="BX42" i="6" s="1"/>
  <c r="D41" i="6"/>
  <c r="C41" i="6"/>
  <c r="B41" i="6"/>
  <c r="BX41" i="6" s="1"/>
  <c r="D40" i="6"/>
  <c r="C40" i="6"/>
  <c r="B40" i="6"/>
  <c r="BX40" i="6" s="1"/>
  <c r="D39" i="6"/>
  <c r="C39" i="6"/>
  <c r="B39" i="6"/>
  <c r="BX39" i="6" s="1"/>
  <c r="D38" i="6"/>
  <c r="C38" i="6"/>
  <c r="B38" i="6"/>
  <c r="BX38" i="6" s="1"/>
  <c r="BV37" i="6"/>
  <c r="BQ37" i="6"/>
  <c r="D37" i="6"/>
  <c r="C37" i="6"/>
  <c r="B37" i="6"/>
  <c r="D36" i="6"/>
  <c r="C36" i="6"/>
  <c r="B36" i="6"/>
  <c r="BU36" i="6" s="1"/>
  <c r="D35" i="6"/>
  <c r="B35" i="6" s="1"/>
  <c r="C35" i="6"/>
  <c r="D34" i="6"/>
  <c r="B34" i="6" s="1"/>
  <c r="C34" i="6"/>
  <c r="BW33" i="6"/>
  <c r="BS33" i="6"/>
  <c r="BQ33" i="6"/>
  <c r="D33" i="6"/>
  <c r="C33" i="6"/>
  <c r="B33" i="6"/>
  <c r="D32" i="6"/>
  <c r="C32" i="6"/>
  <c r="B32" i="6"/>
  <c r="BU32" i="6" s="1"/>
  <c r="BW31" i="6"/>
  <c r="BS31" i="6"/>
  <c r="BQ31" i="6"/>
  <c r="D31" i="6"/>
  <c r="C31" i="6"/>
  <c r="B31" i="6"/>
  <c r="BX31" i="6" s="1"/>
  <c r="D26" i="6"/>
  <c r="B26" i="6" s="1"/>
  <c r="C26" i="6"/>
  <c r="D25" i="6"/>
  <c r="B25" i="6" s="1"/>
  <c r="C25" i="6"/>
  <c r="D24" i="6"/>
  <c r="C24" i="6"/>
  <c r="B24" i="6" s="1"/>
  <c r="D23" i="6"/>
  <c r="C23" i="6"/>
  <c r="B23" i="6" s="1"/>
  <c r="D22" i="6"/>
  <c r="C22" i="6"/>
  <c r="B22" i="6" s="1"/>
  <c r="D21" i="6"/>
  <c r="C21" i="6"/>
  <c r="B21" i="6" s="1"/>
  <c r="D20" i="6"/>
  <c r="B20" i="6"/>
  <c r="BV20" i="6" s="1"/>
  <c r="D19" i="6"/>
  <c r="D12" i="6" s="1"/>
  <c r="D18" i="6"/>
  <c r="C18" i="6"/>
  <c r="B18" i="6" s="1"/>
  <c r="D17" i="6"/>
  <c r="C17" i="6"/>
  <c r="B17" i="6" s="1"/>
  <c r="D16" i="6"/>
  <c r="C16" i="6"/>
  <c r="B16" i="6" s="1"/>
  <c r="D15" i="6"/>
  <c r="C15" i="6"/>
  <c r="B15" i="6" s="1"/>
  <c r="D14" i="6"/>
  <c r="C14" i="6"/>
  <c r="B14" i="6" s="1"/>
  <c r="D13" i="6"/>
  <c r="C13" i="6"/>
  <c r="B13" i="6" s="1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12" i="6"/>
  <c r="A5" i="6"/>
  <c r="A4" i="6"/>
  <c r="A3" i="6"/>
  <c r="A2" i="6"/>
  <c r="BV13" i="6" l="1"/>
  <c r="BQ13" i="6"/>
  <c r="BY13" i="6"/>
  <c r="BP13" i="6"/>
  <c r="BX13" i="6"/>
  <c r="BS13" i="6"/>
  <c r="BO13" i="6"/>
  <c r="BW13" i="6"/>
  <c r="BR13" i="6"/>
  <c r="BU13" i="6"/>
  <c r="BV15" i="6"/>
  <c r="BQ15" i="6"/>
  <c r="BY15" i="6"/>
  <c r="BU15" i="6"/>
  <c r="BP15" i="6"/>
  <c r="BX15" i="6"/>
  <c r="BS15" i="6"/>
  <c r="BO15" i="6"/>
  <c r="BW15" i="6"/>
  <c r="BR15" i="6"/>
  <c r="BV17" i="6"/>
  <c r="BQ17" i="6"/>
  <c r="BY17" i="6"/>
  <c r="BU17" i="6"/>
  <c r="BP17" i="6"/>
  <c r="BX17" i="6"/>
  <c r="BS17" i="6"/>
  <c r="BO17" i="6"/>
  <c r="BW17" i="6"/>
  <c r="BR17" i="6"/>
  <c r="BY25" i="6"/>
  <c r="BU25" i="6"/>
  <c r="BP25" i="6"/>
  <c r="BX25" i="6"/>
  <c r="BR25" i="6"/>
  <c r="BW25" i="6"/>
  <c r="BQ25" i="6"/>
  <c r="BV25" i="6"/>
  <c r="BO25" i="6"/>
  <c r="BS25" i="6"/>
  <c r="BV22" i="6"/>
  <c r="BQ22" i="6"/>
  <c r="BY22" i="6"/>
  <c r="BU22" i="6"/>
  <c r="BP22" i="6"/>
  <c r="BX22" i="6"/>
  <c r="BS22" i="6"/>
  <c r="BO22" i="6"/>
  <c r="AT22" i="6" s="1"/>
  <c r="BW22" i="6"/>
  <c r="BR22" i="6"/>
  <c r="BW24" i="6"/>
  <c r="BR24" i="6"/>
  <c r="BX24" i="6"/>
  <c r="BQ24" i="6"/>
  <c r="BV24" i="6"/>
  <c r="BP24" i="6"/>
  <c r="BU24" i="6"/>
  <c r="BO24" i="6"/>
  <c r="BY24" i="6"/>
  <c r="BS24" i="6"/>
  <c r="BY35" i="6"/>
  <c r="BU35" i="6"/>
  <c r="BP35" i="6"/>
  <c r="BV35" i="6"/>
  <c r="BO35" i="6"/>
  <c r="BS35" i="6"/>
  <c r="BX35" i="6"/>
  <c r="BR35" i="6"/>
  <c r="BW35" i="6"/>
  <c r="BQ35" i="6"/>
  <c r="BV142" i="6"/>
  <c r="BP142" i="6"/>
  <c r="BO142" i="6"/>
  <c r="BU142" i="6"/>
  <c r="BV148" i="6"/>
  <c r="BP148" i="6"/>
  <c r="BO148" i="6"/>
  <c r="BU148" i="6"/>
  <c r="BX14" i="6"/>
  <c r="BS14" i="6"/>
  <c r="BO14" i="6"/>
  <c r="BW14" i="6"/>
  <c r="BR14" i="6"/>
  <c r="BV14" i="6"/>
  <c r="BQ14" i="6"/>
  <c r="BY14" i="6"/>
  <c r="BU14" i="6"/>
  <c r="BP14" i="6"/>
  <c r="BX16" i="6"/>
  <c r="BS16" i="6"/>
  <c r="BO16" i="6"/>
  <c r="BW16" i="6"/>
  <c r="BR16" i="6"/>
  <c r="BV16" i="6"/>
  <c r="BQ16" i="6"/>
  <c r="BY16" i="6"/>
  <c r="BU16" i="6"/>
  <c r="BP16" i="6"/>
  <c r="BX18" i="6"/>
  <c r="BS18" i="6"/>
  <c r="BO18" i="6"/>
  <c r="BW18" i="6"/>
  <c r="BR18" i="6"/>
  <c r="BV18" i="6"/>
  <c r="BQ18" i="6"/>
  <c r="BY18" i="6"/>
  <c r="BU18" i="6"/>
  <c r="BP18" i="6"/>
  <c r="BW26" i="6"/>
  <c r="BR26" i="6"/>
  <c r="BU26" i="6"/>
  <c r="BO26" i="6"/>
  <c r="BY26" i="6"/>
  <c r="BS26" i="6"/>
  <c r="BX26" i="6"/>
  <c r="BQ26" i="6"/>
  <c r="BV26" i="6"/>
  <c r="BP26" i="6"/>
  <c r="BV150" i="6"/>
  <c r="BP150" i="6"/>
  <c r="BO150" i="6"/>
  <c r="BU150" i="6"/>
  <c r="BX21" i="6"/>
  <c r="BS21" i="6"/>
  <c r="BO21" i="6"/>
  <c r="BW21" i="6"/>
  <c r="BR21" i="6"/>
  <c r="BV21" i="6"/>
  <c r="BQ21" i="6"/>
  <c r="BY21" i="6"/>
  <c r="BU21" i="6"/>
  <c r="BP21" i="6"/>
  <c r="BX23" i="6"/>
  <c r="BS23" i="6"/>
  <c r="BO23" i="6"/>
  <c r="BW23" i="6"/>
  <c r="BR23" i="6"/>
  <c r="BV23" i="6"/>
  <c r="BQ23" i="6"/>
  <c r="BY23" i="6"/>
  <c r="BU23" i="6"/>
  <c r="BP23" i="6"/>
  <c r="BW34" i="6"/>
  <c r="BR34" i="6"/>
  <c r="BU34" i="6"/>
  <c r="BO34" i="6"/>
  <c r="BY34" i="6"/>
  <c r="BS34" i="6"/>
  <c r="BX34" i="6"/>
  <c r="BQ34" i="6"/>
  <c r="BV34" i="6"/>
  <c r="BP34" i="6"/>
  <c r="BV144" i="6"/>
  <c r="BP144" i="6"/>
  <c r="BO144" i="6"/>
  <c r="BU144" i="6"/>
  <c r="BV146" i="6"/>
  <c r="BP146" i="6"/>
  <c r="BO146" i="6"/>
  <c r="BU146" i="6"/>
  <c r="BR20" i="6"/>
  <c r="BW20" i="6"/>
  <c r="BS32" i="6"/>
  <c r="BY32" i="6"/>
  <c r="BS36" i="6"/>
  <c r="BY36" i="6"/>
  <c r="BV38" i="6"/>
  <c r="BV39" i="6"/>
  <c r="BV40" i="6"/>
  <c r="BV41" i="6"/>
  <c r="BV42" i="6"/>
  <c r="BV43" i="6"/>
  <c r="BX44" i="6"/>
  <c r="BU120" i="6"/>
  <c r="BO120" i="6"/>
  <c r="BW120" i="6"/>
  <c r="BQ120" i="6"/>
  <c r="BR120" i="6"/>
  <c r="BX131" i="6"/>
  <c r="BP131" i="6"/>
  <c r="BV131" i="6"/>
  <c r="BO131" i="6"/>
  <c r="BW131" i="6"/>
  <c r="BX133" i="6"/>
  <c r="BP133" i="6"/>
  <c r="BV133" i="6"/>
  <c r="BO133" i="6"/>
  <c r="L133" i="6" s="1"/>
  <c r="BW133" i="6"/>
  <c r="BV151" i="6"/>
  <c r="BP151" i="6"/>
  <c r="BU151" i="6"/>
  <c r="B19" i="6"/>
  <c r="BO20" i="6"/>
  <c r="BS20" i="6"/>
  <c r="BX20" i="6"/>
  <c r="BR31" i="6"/>
  <c r="BO32" i="6"/>
  <c r="BY33" i="6"/>
  <c r="BU33" i="6"/>
  <c r="BP33" i="6"/>
  <c r="BO33" i="6"/>
  <c r="BV33" i="6"/>
  <c r="BO36" i="6"/>
  <c r="BW37" i="6"/>
  <c r="BR37" i="6"/>
  <c r="BY37" i="6"/>
  <c r="BU37" i="6"/>
  <c r="BP37" i="6"/>
  <c r="BO37" i="6"/>
  <c r="BX37" i="6"/>
  <c r="BO38" i="6"/>
  <c r="BO39" i="6"/>
  <c r="BO40" i="6"/>
  <c r="BO41" i="6"/>
  <c r="BO42" i="6"/>
  <c r="BO43" i="6"/>
  <c r="BX45" i="6"/>
  <c r="BS45" i="6"/>
  <c r="BO45" i="6"/>
  <c r="BY45" i="6"/>
  <c r="BR45" i="6"/>
  <c r="BV45" i="6"/>
  <c r="BP45" i="6"/>
  <c r="BU45" i="6"/>
  <c r="BU57" i="6"/>
  <c r="B56" i="6"/>
  <c r="BO57" i="6"/>
  <c r="Y57" i="6" s="1"/>
  <c r="BQ87" i="6"/>
  <c r="BX87" i="6"/>
  <c r="BS87" i="6"/>
  <c r="BR87" i="6"/>
  <c r="BW87" i="6"/>
  <c r="BQ131" i="6"/>
  <c r="BQ133" i="6"/>
  <c r="AP139" i="6"/>
  <c r="BV149" i="6"/>
  <c r="BP149" i="6"/>
  <c r="BU149" i="6"/>
  <c r="BO151" i="6"/>
  <c r="BP20" i="6"/>
  <c r="BU20" i="6"/>
  <c r="BY20" i="6"/>
  <c r="BW32" i="6"/>
  <c r="BR32" i="6"/>
  <c r="BP32" i="6"/>
  <c r="BV32" i="6"/>
  <c r="BW36" i="6"/>
  <c r="BR36" i="6"/>
  <c r="BP36" i="6"/>
  <c r="BV36" i="6"/>
  <c r="BY38" i="6"/>
  <c r="BU38" i="6"/>
  <c r="BP38" i="6"/>
  <c r="BW38" i="6"/>
  <c r="BR38" i="6"/>
  <c r="BQ38" i="6"/>
  <c r="BW39" i="6"/>
  <c r="BR39" i="6"/>
  <c r="BY39" i="6"/>
  <c r="BU39" i="6"/>
  <c r="BP39" i="6"/>
  <c r="BQ39" i="6"/>
  <c r="BY40" i="6"/>
  <c r="BU40" i="6"/>
  <c r="BP40" i="6"/>
  <c r="BW40" i="6"/>
  <c r="BR40" i="6"/>
  <c r="BQ40" i="6"/>
  <c r="BW41" i="6"/>
  <c r="BR41" i="6"/>
  <c r="BY41" i="6"/>
  <c r="BU41" i="6"/>
  <c r="BP41" i="6"/>
  <c r="BQ41" i="6"/>
  <c r="BY42" i="6"/>
  <c r="BU42" i="6"/>
  <c r="BP42" i="6"/>
  <c r="BW42" i="6"/>
  <c r="BR42" i="6"/>
  <c r="BQ42" i="6"/>
  <c r="BW43" i="6"/>
  <c r="BR43" i="6"/>
  <c r="BY43" i="6"/>
  <c r="BU43" i="6"/>
  <c r="BP43" i="6"/>
  <c r="BQ43" i="6"/>
  <c r="BV44" i="6"/>
  <c r="BQ44" i="6"/>
  <c r="BW44" i="6"/>
  <c r="BP44" i="6"/>
  <c r="BY44" i="6"/>
  <c r="BS44" i="6"/>
  <c r="BR44" i="6"/>
  <c r="AT44" i="6" s="1"/>
  <c r="BU58" i="6"/>
  <c r="BO58" i="6"/>
  <c r="BX84" i="6"/>
  <c r="BS84" i="6"/>
  <c r="BY84" i="6"/>
  <c r="BR84" i="6"/>
  <c r="BQ84" i="6"/>
  <c r="AO84" i="6" s="1"/>
  <c r="BQ85" i="6"/>
  <c r="BW85" i="6"/>
  <c r="BY85" i="6"/>
  <c r="BS85" i="6"/>
  <c r="AO85" i="6" s="1"/>
  <c r="BX86" i="6"/>
  <c r="BS86" i="6"/>
  <c r="BQ86" i="6"/>
  <c r="BY86" i="6"/>
  <c r="BR86" i="6"/>
  <c r="BX132" i="6"/>
  <c r="BP132" i="6"/>
  <c r="BV132" i="6"/>
  <c r="BO132" i="6"/>
  <c r="BW132" i="6"/>
  <c r="BV138" i="6"/>
  <c r="BP138" i="6"/>
  <c r="BO138" i="6"/>
  <c r="BV140" i="6"/>
  <c r="BP140" i="6"/>
  <c r="BO140" i="6"/>
  <c r="AP140" i="6" s="1"/>
  <c r="BV145" i="6"/>
  <c r="BP145" i="6"/>
  <c r="BU145" i="6"/>
  <c r="AP149" i="6"/>
  <c r="BP155" i="6"/>
  <c r="BV155" i="6"/>
  <c r="BO155" i="6"/>
  <c r="V155" i="6" s="1"/>
  <c r="BQ20" i="6"/>
  <c r="BY31" i="6"/>
  <c r="BU31" i="6"/>
  <c r="BP31" i="6"/>
  <c r="BO31" i="6"/>
  <c r="AT31" i="6" s="1"/>
  <c r="BV31" i="6"/>
  <c r="BQ32" i="6"/>
  <c r="BX32" i="6"/>
  <c r="BR33" i="6"/>
  <c r="BX33" i="6"/>
  <c r="BQ36" i="6"/>
  <c r="BX36" i="6"/>
  <c r="BS37" i="6"/>
  <c r="BS38" i="6"/>
  <c r="BS39" i="6"/>
  <c r="BS40" i="6"/>
  <c r="BS41" i="6"/>
  <c r="BS42" i="6"/>
  <c r="BS43" i="6"/>
  <c r="BU44" i="6"/>
  <c r="BV46" i="6"/>
  <c r="BQ46" i="6"/>
  <c r="BY46" i="6"/>
  <c r="BS46" i="6"/>
  <c r="BW46" i="6"/>
  <c r="BP46" i="6"/>
  <c r="AT46" i="6" s="1"/>
  <c r="BR46" i="6"/>
  <c r="N50" i="6"/>
  <c r="BP58" i="6"/>
  <c r="BR85" i="6"/>
  <c r="BY87" i="6"/>
  <c r="BQ132" i="6"/>
  <c r="BV141" i="6"/>
  <c r="BP141" i="6"/>
  <c r="AP141" i="6" s="1"/>
  <c r="BU141" i="6"/>
  <c r="BO145" i="6"/>
  <c r="AP147" i="6"/>
  <c r="BU155" i="6"/>
  <c r="BV61" i="6"/>
  <c r="BO61" i="6"/>
  <c r="Y61" i="6" s="1"/>
  <c r="BU61" i="6"/>
  <c r="BP79" i="6"/>
  <c r="V79" i="6" s="1"/>
  <c r="BU121" i="6"/>
  <c r="BO121" i="6"/>
  <c r="BW121" i="6"/>
  <c r="BQ121" i="6"/>
  <c r="BR121" i="6"/>
  <c r="BV60" i="6"/>
  <c r="BO60" i="6"/>
  <c r="Y60" i="6" s="1"/>
  <c r="BU60" i="6"/>
  <c r="BV79" i="6"/>
  <c r="BU119" i="6"/>
  <c r="BO119" i="6"/>
  <c r="AS119" i="6" s="1"/>
  <c r="BW119" i="6"/>
  <c r="BQ119" i="6"/>
  <c r="BR119" i="6"/>
  <c r="BV139" i="6"/>
  <c r="BP139" i="6"/>
  <c r="BU139" i="6"/>
  <c r="BV143" i="6"/>
  <c r="BP143" i="6"/>
  <c r="AP143" i="6" s="1"/>
  <c r="BU143" i="6"/>
  <c r="BV147" i="6"/>
  <c r="BP147" i="6"/>
  <c r="BU147" i="6"/>
  <c r="BV86" i="6"/>
  <c r="BV126" i="6"/>
  <c r="BQ128" i="6"/>
  <c r="BV129" i="6"/>
  <c r="BO128" i="6"/>
  <c r="BQ130" i="6"/>
  <c r="L130" i="6" s="1"/>
  <c r="AT41" i="6" l="1"/>
  <c r="AP151" i="6"/>
  <c r="AT43" i="6"/>
  <c r="AT39" i="6"/>
  <c r="BW19" i="6"/>
  <c r="BR19" i="6"/>
  <c r="BV19" i="6"/>
  <c r="BQ19" i="6"/>
  <c r="BY19" i="6"/>
  <c r="BU19" i="6"/>
  <c r="B200" i="6" s="1"/>
  <c r="BP19" i="6"/>
  <c r="BX19" i="6"/>
  <c r="BS19" i="6"/>
  <c r="BO19" i="6"/>
  <c r="L131" i="6"/>
  <c r="AT34" i="6"/>
  <c r="AT24" i="6"/>
  <c r="AT25" i="6"/>
  <c r="B12" i="6"/>
  <c r="A200" i="6" s="1"/>
  <c r="L128" i="6"/>
  <c r="AP138" i="6"/>
  <c r="L132" i="6"/>
  <c r="AT45" i="6"/>
  <c r="AT42" i="6"/>
  <c r="AT38" i="6"/>
  <c r="AT36" i="6"/>
  <c r="AT21" i="6"/>
  <c r="AP150" i="6"/>
  <c r="AT18" i="6"/>
  <c r="AT14" i="6"/>
  <c r="AP148" i="6"/>
  <c r="AP142" i="6"/>
  <c r="AT35" i="6"/>
  <c r="AT15" i="6"/>
  <c r="AT13" i="6"/>
  <c r="AT26" i="6"/>
  <c r="AS121" i="6"/>
  <c r="AP145" i="6"/>
  <c r="AO86" i="6"/>
  <c r="Y58" i="6"/>
  <c r="AO87" i="6"/>
  <c r="AT40" i="6"/>
  <c r="AT37" i="6"/>
  <c r="AT33" i="6"/>
  <c r="AT32" i="6"/>
  <c r="AT20" i="6"/>
  <c r="AS120" i="6"/>
  <c r="AP146" i="6"/>
  <c r="AP144" i="6"/>
  <c r="AT23" i="6"/>
  <c r="AT16" i="6"/>
  <c r="AT17" i="6"/>
  <c r="AT19" i="6" l="1"/>
  <c r="B155" i="5" l="1"/>
  <c r="BO151" i="5"/>
  <c r="E151" i="5"/>
  <c r="D151" i="5"/>
  <c r="C151" i="5" s="1"/>
  <c r="BP150" i="5"/>
  <c r="E150" i="5"/>
  <c r="D150" i="5"/>
  <c r="C150" i="5"/>
  <c r="E149" i="5"/>
  <c r="D149" i="5"/>
  <c r="C149" i="5" s="1"/>
  <c r="BO149" i="5" s="1"/>
  <c r="E148" i="5"/>
  <c r="D148" i="5"/>
  <c r="C148" i="5"/>
  <c r="E147" i="5"/>
  <c r="D147" i="5"/>
  <c r="C147" i="5" s="1"/>
  <c r="BP146" i="5"/>
  <c r="E146" i="5"/>
  <c r="D146" i="5"/>
  <c r="C146" i="5"/>
  <c r="BO145" i="5"/>
  <c r="E145" i="5"/>
  <c r="D145" i="5"/>
  <c r="C145" i="5" s="1"/>
  <c r="BP144" i="5"/>
  <c r="E144" i="5"/>
  <c r="D144" i="5"/>
  <c r="C144" i="5"/>
  <c r="BO143" i="5"/>
  <c r="E143" i="5"/>
  <c r="D143" i="5"/>
  <c r="C143" i="5" s="1"/>
  <c r="BP142" i="5"/>
  <c r="E142" i="5"/>
  <c r="D142" i="5"/>
  <c r="C142" i="5"/>
  <c r="E141" i="5"/>
  <c r="D141" i="5"/>
  <c r="C141" i="5" s="1"/>
  <c r="BO141" i="5" s="1"/>
  <c r="E140" i="5"/>
  <c r="D140" i="5"/>
  <c r="C140" i="5"/>
  <c r="E139" i="5"/>
  <c r="D139" i="5"/>
  <c r="C139" i="5" s="1"/>
  <c r="BP138" i="5"/>
  <c r="E138" i="5"/>
  <c r="D138" i="5"/>
  <c r="C138" i="5"/>
  <c r="BQ133" i="5"/>
  <c r="C133" i="5"/>
  <c r="C132" i="5"/>
  <c r="BQ131" i="5"/>
  <c r="C131" i="5"/>
  <c r="BV130" i="5"/>
  <c r="BR130" i="5"/>
  <c r="BO130" i="5"/>
  <c r="C130" i="5"/>
  <c r="BX130" i="5" s="1"/>
  <c r="BV129" i="5"/>
  <c r="BP129" i="5"/>
  <c r="C129" i="5"/>
  <c r="BW129" i="5" s="1"/>
  <c r="BW128" i="5"/>
  <c r="BQ128" i="5"/>
  <c r="BP128" i="5"/>
  <c r="BO128" i="5"/>
  <c r="C128" i="5"/>
  <c r="BU128" i="5" s="1"/>
  <c r="BW127" i="5"/>
  <c r="BP127" i="5"/>
  <c r="C127" i="5"/>
  <c r="C126" i="5"/>
  <c r="BV125" i="5"/>
  <c r="C125" i="5"/>
  <c r="BQ125" i="5" s="1"/>
  <c r="D121" i="5"/>
  <c r="BV121" i="5" s="1"/>
  <c r="C121" i="5"/>
  <c r="B121" i="5"/>
  <c r="BW121" i="5" s="1"/>
  <c r="BV120" i="5"/>
  <c r="BQ120" i="5"/>
  <c r="BO120" i="5"/>
  <c r="D120" i="5"/>
  <c r="BP120" i="5" s="1"/>
  <c r="C120" i="5"/>
  <c r="B120" i="5" s="1"/>
  <c r="BP119" i="5"/>
  <c r="D119" i="5"/>
  <c r="BV119" i="5" s="1"/>
  <c r="C119" i="5"/>
  <c r="B119" i="5"/>
  <c r="BW119" i="5" s="1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 s="1"/>
  <c r="B107" i="5"/>
  <c r="B106" i="5"/>
  <c r="B105" i="5"/>
  <c r="B100" i="5"/>
  <c r="B99" i="5"/>
  <c r="B98" i="5"/>
  <c r="B96" i="5"/>
  <c r="B95" i="5"/>
  <c r="B94" i="5"/>
  <c r="B93" i="5"/>
  <c r="B92" i="5"/>
  <c r="BV87" i="5"/>
  <c r="E87" i="5"/>
  <c r="D87" i="5"/>
  <c r="BV86" i="5"/>
  <c r="BU86" i="5"/>
  <c r="BP86" i="5"/>
  <c r="BO86" i="5"/>
  <c r="E86" i="5"/>
  <c r="D86" i="5"/>
  <c r="C86" i="5" s="1"/>
  <c r="BX86" i="5" s="1"/>
  <c r="BV85" i="5"/>
  <c r="BO85" i="5"/>
  <c r="E85" i="5"/>
  <c r="D85" i="5"/>
  <c r="C85" i="5"/>
  <c r="BX84" i="5"/>
  <c r="BU84" i="5"/>
  <c r="BQ84" i="5"/>
  <c r="BO84" i="5"/>
  <c r="E84" i="5"/>
  <c r="BV84" i="5" s="1"/>
  <c r="D84" i="5"/>
  <c r="C84" i="5" s="1"/>
  <c r="BU79" i="5"/>
  <c r="BP79" i="5"/>
  <c r="BO79" i="5"/>
  <c r="V79" i="5" s="1"/>
  <c r="B79" i="5"/>
  <c r="BV79" i="5" s="1"/>
  <c r="BW61" i="5"/>
  <c r="BQ61" i="5"/>
  <c r="BO61" i="5"/>
  <c r="B61" i="5"/>
  <c r="BU61" i="5" s="1"/>
  <c r="BW60" i="5"/>
  <c r="BQ60" i="5"/>
  <c r="BP60" i="5"/>
  <c r="BO60" i="5"/>
  <c r="B60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W58" i="5"/>
  <c r="BV58" i="5"/>
  <c r="BU58" i="5"/>
  <c r="BQ58" i="5"/>
  <c r="BP58" i="5"/>
  <c r="BO58" i="5"/>
  <c r="Y58" i="5"/>
  <c r="B58" i="5"/>
  <c r="BW57" i="5"/>
  <c r="BV57" i="5"/>
  <c r="BU57" i="5"/>
  <c r="BQ57" i="5"/>
  <c r="BP57" i="5"/>
  <c r="BO57" i="5"/>
  <c r="Y57" i="5"/>
  <c r="B57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B51" i="5"/>
  <c r="BO51" i="5" s="1"/>
  <c r="BU50" i="5"/>
  <c r="BO50" i="5"/>
  <c r="B50" i="5"/>
  <c r="BS46" i="5"/>
  <c r="D46" i="5"/>
  <c r="B46" i="5" s="1"/>
  <c r="BW46" i="5" s="1"/>
  <c r="C46" i="5"/>
  <c r="BP45" i="5"/>
  <c r="D45" i="5"/>
  <c r="C45" i="5"/>
  <c r="B45" i="5"/>
  <c r="BW44" i="5"/>
  <c r="BS44" i="5"/>
  <c r="BQ44" i="5"/>
  <c r="D44" i="5"/>
  <c r="C44" i="5"/>
  <c r="B44" i="5"/>
  <c r="D43" i="5"/>
  <c r="B43" i="5" s="1"/>
  <c r="C43" i="5"/>
  <c r="D42" i="5"/>
  <c r="B42" i="5" s="1"/>
  <c r="C42" i="5"/>
  <c r="D41" i="5"/>
  <c r="C41" i="5"/>
  <c r="B41" i="5" s="1"/>
  <c r="BV40" i="5"/>
  <c r="BO40" i="5"/>
  <c r="D40" i="5"/>
  <c r="C40" i="5"/>
  <c r="B40" i="5"/>
  <c r="BQ40" i="5" s="1"/>
  <c r="D39" i="5"/>
  <c r="B39" i="5" s="1"/>
  <c r="C39" i="5"/>
  <c r="D38" i="5"/>
  <c r="C38" i="5"/>
  <c r="B38" i="5" s="1"/>
  <c r="D37" i="5"/>
  <c r="C37" i="5"/>
  <c r="B37" i="5"/>
  <c r="BX37" i="5" s="1"/>
  <c r="BU36" i="5"/>
  <c r="BO36" i="5"/>
  <c r="D36" i="5"/>
  <c r="C36" i="5"/>
  <c r="B36" i="5"/>
  <c r="D35" i="5"/>
  <c r="B35" i="5" s="1"/>
  <c r="C35" i="5"/>
  <c r="D34" i="5"/>
  <c r="C34" i="5"/>
  <c r="B34" i="5" s="1"/>
  <c r="D33" i="5"/>
  <c r="C33" i="5"/>
  <c r="B33" i="5"/>
  <c r="BU32" i="5"/>
  <c r="BO32" i="5"/>
  <c r="D32" i="5"/>
  <c r="C32" i="5"/>
  <c r="B32" i="5"/>
  <c r="D31" i="5"/>
  <c r="B31" i="5" s="1"/>
  <c r="C31" i="5"/>
  <c r="BX26" i="5"/>
  <c r="BR26" i="5"/>
  <c r="D26" i="5"/>
  <c r="C26" i="5"/>
  <c r="B26" i="5"/>
  <c r="BW26" i="5" s="1"/>
  <c r="D25" i="5"/>
  <c r="C25" i="5"/>
  <c r="B25" i="5" s="1"/>
  <c r="BW24" i="5"/>
  <c r="BR24" i="5"/>
  <c r="D24" i="5"/>
  <c r="C24" i="5"/>
  <c r="B24" i="5"/>
  <c r="BV24" i="5" s="1"/>
  <c r="D23" i="5"/>
  <c r="C23" i="5"/>
  <c r="B23" i="5" s="1"/>
  <c r="BW22" i="5"/>
  <c r="BR22" i="5"/>
  <c r="D22" i="5"/>
  <c r="C22" i="5"/>
  <c r="B22" i="5"/>
  <c r="BV22" i="5" s="1"/>
  <c r="D21" i="5"/>
  <c r="C21" i="5"/>
  <c r="B21" i="5" s="1"/>
  <c r="D20" i="5"/>
  <c r="B20" i="5" s="1"/>
  <c r="BX19" i="5"/>
  <c r="BS19" i="5"/>
  <c r="BO19" i="5"/>
  <c r="D19" i="5"/>
  <c r="B19" i="5"/>
  <c r="BW19" i="5" s="1"/>
  <c r="D18" i="5"/>
  <c r="C18" i="5"/>
  <c r="B18" i="5" s="1"/>
  <c r="BW17" i="5"/>
  <c r="BR17" i="5"/>
  <c r="D17" i="5"/>
  <c r="C17" i="5"/>
  <c r="B17" i="5"/>
  <c r="BV17" i="5" s="1"/>
  <c r="D16" i="5"/>
  <c r="C16" i="5"/>
  <c r="B16" i="5" s="1"/>
  <c r="BW15" i="5"/>
  <c r="BR15" i="5"/>
  <c r="D15" i="5"/>
  <c r="C15" i="5"/>
  <c r="B15" i="5"/>
  <c r="BV15" i="5" s="1"/>
  <c r="D14" i="5"/>
  <c r="D12" i="5" s="1"/>
  <c r="C14" i="5"/>
  <c r="B14" i="5" s="1"/>
  <c r="BW13" i="5"/>
  <c r="BR13" i="5"/>
  <c r="D13" i="5"/>
  <c r="C13" i="5"/>
  <c r="B13" i="5"/>
  <c r="BV13" i="5" s="1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5" i="5"/>
  <c r="A4" i="5"/>
  <c r="A3" i="5"/>
  <c r="A2" i="5"/>
  <c r="BW38" i="5" l="1"/>
  <c r="BR38" i="5"/>
  <c r="BV38" i="5"/>
  <c r="BP38" i="5"/>
  <c r="BY38" i="5"/>
  <c r="BX38" i="5"/>
  <c r="BQ38" i="5"/>
  <c r="BU38" i="5"/>
  <c r="BO38" i="5"/>
  <c r="BS38" i="5"/>
  <c r="BV20" i="5"/>
  <c r="BQ20" i="5"/>
  <c r="BX20" i="5"/>
  <c r="BS20" i="5"/>
  <c r="BO20" i="5"/>
  <c r="AT20" i="5" s="1"/>
  <c r="BW20" i="5"/>
  <c r="BR20" i="5"/>
  <c r="BY20" i="5"/>
  <c r="BU20" i="5"/>
  <c r="BP20" i="5"/>
  <c r="BX23" i="5"/>
  <c r="BS23" i="5"/>
  <c r="BO23" i="5"/>
  <c r="BV23" i="5"/>
  <c r="BY23" i="5"/>
  <c r="BU23" i="5"/>
  <c r="BP23" i="5"/>
  <c r="BW23" i="5"/>
  <c r="BR23" i="5"/>
  <c r="BQ23" i="5"/>
  <c r="BW34" i="5"/>
  <c r="BR34" i="5"/>
  <c r="BV34" i="5"/>
  <c r="BP34" i="5"/>
  <c r="BU34" i="5"/>
  <c r="BO34" i="5"/>
  <c r="BY34" i="5"/>
  <c r="BS34" i="5"/>
  <c r="BX34" i="5"/>
  <c r="BQ34" i="5"/>
  <c r="BX18" i="5"/>
  <c r="BS18" i="5"/>
  <c r="BO18" i="5"/>
  <c r="AT18" i="5" s="1"/>
  <c r="BY18" i="5"/>
  <c r="BU18" i="5"/>
  <c r="BP18" i="5"/>
  <c r="BW18" i="5"/>
  <c r="BR18" i="5"/>
  <c r="BV18" i="5"/>
  <c r="BQ18" i="5"/>
  <c r="BX21" i="5"/>
  <c r="BS21" i="5"/>
  <c r="BO21" i="5"/>
  <c r="BQ21" i="5"/>
  <c r="BP21" i="5"/>
  <c r="BW21" i="5"/>
  <c r="BR21" i="5"/>
  <c r="BV21" i="5"/>
  <c r="BY21" i="5"/>
  <c r="BU21" i="5"/>
  <c r="BW41" i="5"/>
  <c r="BR41" i="5"/>
  <c r="BU41" i="5"/>
  <c r="BO41" i="5"/>
  <c r="BS41" i="5"/>
  <c r="BX41" i="5"/>
  <c r="BP41" i="5"/>
  <c r="BV41" i="5"/>
  <c r="BY41" i="5"/>
  <c r="BQ41" i="5"/>
  <c r="BX16" i="5"/>
  <c r="BS16" i="5"/>
  <c r="BO16" i="5"/>
  <c r="BP16" i="5"/>
  <c r="BW16" i="5"/>
  <c r="BR16" i="5"/>
  <c r="BV16" i="5"/>
  <c r="BQ16" i="5"/>
  <c r="BY16" i="5"/>
  <c r="BU16" i="5"/>
  <c r="BW43" i="5"/>
  <c r="BR43" i="5"/>
  <c r="BX43" i="5"/>
  <c r="BQ43" i="5"/>
  <c r="BU43" i="5"/>
  <c r="BO43" i="5"/>
  <c r="AT43" i="5" s="1"/>
  <c r="BS43" i="5"/>
  <c r="BV43" i="5"/>
  <c r="BP43" i="5"/>
  <c r="BY43" i="5"/>
  <c r="BX14" i="5"/>
  <c r="BS14" i="5"/>
  <c r="BO14" i="5"/>
  <c r="B12" i="5"/>
  <c r="BW14" i="5"/>
  <c r="BR14" i="5"/>
  <c r="BV14" i="5"/>
  <c r="BQ14" i="5"/>
  <c r="BY14" i="5"/>
  <c r="BU14" i="5"/>
  <c r="BP14" i="5"/>
  <c r="BX25" i="5"/>
  <c r="BS25" i="5"/>
  <c r="BO25" i="5"/>
  <c r="BV25" i="5"/>
  <c r="BQ25" i="5"/>
  <c r="BW25" i="5"/>
  <c r="BR25" i="5"/>
  <c r="BY25" i="5"/>
  <c r="BU25" i="5"/>
  <c r="BP25" i="5"/>
  <c r="BY31" i="5"/>
  <c r="BU31" i="5"/>
  <c r="BP31" i="5"/>
  <c r="BW31" i="5"/>
  <c r="BQ31" i="5"/>
  <c r="BS31" i="5"/>
  <c r="BX31" i="5"/>
  <c r="BR31" i="5"/>
  <c r="BV31" i="5"/>
  <c r="BO31" i="5"/>
  <c r="AT31" i="5" s="1"/>
  <c r="BY35" i="5"/>
  <c r="BU35" i="5"/>
  <c r="BP35" i="5"/>
  <c r="BW35" i="5"/>
  <c r="BQ35" i="5"/>
  <c r="BX35" i="5"/>
  <c r="BR35" i="5"/>
  <c r="BV35" i="5"/>
  <c r="BO35" i="5"/>
  <c r="BS35" i="5"/>
  <c r="BY39" i="5"/>
  <c r="BU39" i="5"/>
  <c r="BP39" i="5"/>
  <c r="BW39" i="5"/>
  <c r="BQ39" i="5"/>
  <c r="BV39" i="5"/>
  <c r="BO39" i="5"/>
  <c r="BS39" i="5"/>
  <c r="BX39" i="5"/>
  <c r="BR39" i="5"/>
  <c r="BY33" i="5"/>
  <c r="BU33" i="5"/>
  <c r="BP33" i="5"/>
  <c r="BY42" i="5"/>
  <c r="BU42" i="5"/>
  <c r="BP42" i="5"/>
  <c r="BV42" i="5"/>
  <c r="BO42" i="5"/>
  <c r="BY85" i="5"/>
  <c r="BW85" i="5"/>
  <c r="BQ85" i="5"/>
  <c r="BS85" i="5"/>
  <c r="BR85" i="5"/>
  <c r="AO85" i="5" s="1"/>
  <c r="BU121" i="5"/>
  <c r="BS13" i="5"/>
  <c r="BX13" i="5"/>
  <c r="BO15" i="5"/>
  <c r="BS15" i="5"/>
  <c r="BX15" i="5"/>
  <c r="BO17" i="5"/>
  <c r="BS17" i="5"/>
  <c r="BX17" i="5"/>
  <c r="BP19" i="5"/>
  <c r="AT19" i="5" s="1"/>
  <c r="BY19" i="5"/>
  <c r="BO22" i="5"/>
  <c r="BS22" i="5"/>
  <c r="BX22" i="5"/>
  <c r="BO24" i="5"/>
  <c r="BS24" i="5"/>
  <c r="BX24" i="5"/>
  <c r="BS26" i="5"/>
  <c r="BY26" i="5"/>
  <c r="BW32" i="5"/>
  <c r="BR32" i="5"/>
  <c r="BV32" i="5"/>
  <c r="BQ33" i="5"/>
  <c r="BW33" i="5"/>
  <c r="BW36" i="5"/>
  <c r="BR36" i="5"/>
  <c r="BP36" i="5"/>
  <c r="AT36" i="5" s="1"/>
  <c r="BV36" i="5"/>
  <c r="BQ37" i="5"/>
  <c r="BW37" i="5"/>
  <c r="BP40" i="5"/>
  <c r="BW45" i="5"/>
  <c r="BR45" i="5"/>
  <c r="BU45" i="5"/>
  <c r="BO45" i="5"/>
  <c r="BX45" i="5"/>
  <c r="BQ45" i="5"/>
  <c r="BU87" i="5"/>
  <c r="BP87" i="5"/>
  <c r="BW126" i="5"/>
  <c r="BP126" i="5"/>
  <c r="L126" i="5" s="1"/>
  <c r="BV126" i="5"/>
  <c r="BX132" i="5"/>
  <c r="BP132" i="5"/>
  <c r="BW132" i="5"/>
  <c r="BO132" i="5"/>
  <c r="BV132" i="5"/>
  <c r="BV138" i="5"/>
  <c r="BU138" i="5"/>
  <c r="BO138" i="5"/>
  <c r="AP138" i="5" s="1"/>
  <c r="BV139" i="5"/>
  <c r="BU139" i="5"/>
  <c r="BP139" i="5"/>
  <c r="BV147" i="5"/>
  <c r="BU147" i="5"/>
  <c r="BP147" i="5"/>
  <c r="C12" i="5"/>
  <c r="BP13" i="5"/>
  <c r="BU13" i="5"/>
  <c r="BY13" i="5"/>
  <c r="BP15" i="5"/>
  <c r="BU15" i="5"/>
  <c r="BY15" i="5"/>
  <c r="BP17" i="5"/>
  <c r="BU17" i="5"/>
  <c r="BY17" i="5"/>
  <c r="BQ19" i="5"/>
  <c r="BV19" i="5"/>
  <c r="BP22" i="5"/>
  <c r="BU22" i="5"/>
  <c r="BY22" i="5"/>
  <c r="BP24" i="5"/>
  <c r="BU24" i="5"/>
  <c r="BY24" i="5"/>
  <c r="BP26" i="5"/>
  <c r="BU26" i="5"/>
  <c r="BQ32" i="5"/>
  <c r="BX32" i="5"/>
  <c r="BR33" i="5"/>
  <c r="BX33" i="5"/>
  <c r="BQ36" i="5"/>
  <c r="BX36" i="5"/>
  <c r="BR37" i="5"/>
  <c r="BQ42" i="5"/>
  <c r="BX42" i="5"/>
  <c r="BV45" i="5"/>
  <c r="BW50" i="5"/>
  <c r="BP50" i="5"/>
  <c r="BV50" i="5"/>
  <c r="BQ50" i="5"/>
  <c r="Y60" i="5"/>
  <c r="BW84" i="5"/>
  <c r="BR84" i="5"/>
  <c r="BY84" i="5"/>
  <c r="BS84" i="5"/>
  <c r="AO84" i="5" s="1"/>
  <c r="BU85" i="5"/>
  <c r="BP85" i="5"/>
  <c r="BX85" i="5"/>
  <c r="BO87" i="5"/>
  <c r="BQ126" i="5"/>
  <c r="BQ132" i="5"/>
  <c r="BV144" i="5"/>
  <c r="BU144" i="5"/>
  <c r="BO144" i="5"/>
  <c r="AP144" i="5" s="1"/>
  <c r="BV145" i="5"/>
  <c r="BU145" i="5"/>
  <c r="BP145" i="5"/>
  <c r="AP145" i="5" s="1"/>
  <c r="BP155" i="5"/>
  <c r="BO155" i="5"/>
  <c r="BV155" i="5"/>
  <c r="BO33" i="5"/>
  <c r="BV33" i="5"/>
  <c r="BY37" i="5"/>
  <c r="BU37" i="5"/>
  <c r="BP37" i="5"/>
  <c r="BO37" i="5"/>
  <c r="BV37" i="5"/>
  <c r="BS42" i="5"/>
  <c r="BX121" i="5"/>
  <c r="BR121" i="5"/>
  <c r="BO121" i="5"/>
  <c r="AS121" i="5" s="1"/>
  <c r="BQ121" i="5"/>
  <c r="BV140" i="5"/>
  <c r="BU140" i="5"/>
  <c r="BO140" i="5"/>
  <c r="BV141" i="5"/>
  <c r="BU141" i="5"/>
  <c r="BP141" i="5"/>
  <c r="AP141" i="5" s="1"/>
  <c r="BV148" i="5"/>
  <c r="BU148" i="5"/>
  <c r="BO148" i="5"/>
  <c r="BV149" i="5"/>
  <c r="BU149" i="5"/>
  <c r="BP149" i="5"/>
  <c r="AP149" i="5" s="1"/>
  <c r="BO13" i="5"/>
  <c r="BU19" i="5"/>
  <c r="BO26" i="5"/>
  <c r="BP32" i="5"/>
  <c r="AT32" i="5" s="1"/>
  <c r="BY40" i="5"/>
  <c r="BU40" i="5"/>
  <c r="BX40" i="5"/>
  <c r="BR40" i="5"/>
  <c r="BW40" i="5"/>
  <c r="BW42" i="5"/>
  <c r="BS45" i="5"/>
  <c r="BY46" i="5"/>
  <c r="BU46" i="5"/>
  <c r="BP46" i="5"/>
  <c r="BV46" i="5"/>
  <c r="BO46" i="5"/>
  <c r="BX46" i="5"/>
  <c r="BR46" i="5"/>
  <c r="BW51" i="5"/>
  <c r="BP51" i="5"/>
  <c r="BQ51" i="5"/>
  <c r="N51" i="5" s="1"/>
  <c r="BV51" i="5"/>
  <c r="BX119" i="5"/>
  <c r="BR119" i="5"/>
  <c r="BQ119" i="5"/>
  <c r="BO119" i="5"/>
  <c r="BU119" i="5"/>
  <c r="BV146" i="5"/>
  <c r="BU146" i="5"/>
  <c r="BO146" i="5"/>
  <c r="AP146" i="5" s="1"/>
  <c r="BQ13" i="5"/>
  <c r="BQ15" i="5"/>
  <c r="BQ17" i="5"/>
  <c r="BR19" i="5"/>
  <c r="BQ22" i="5"/>
  <c r="BQ24" i="5"/>
  <c r="BQ26" i="5"/>
  <c r="BV26" i="5"/>
  <c r="BS32" i="5"/>
  <c r="BY32" i="5"/>
  <c r="BS33" i="5"/>
  <c r="BS36" i="5"/>
  <c r="BY36" i="5"/>
  <c r="BS37" i="5"/>
  <c r="BS40" i="5"/>
  <c r="AT40" i="5" s="1"/>
  <c r="BR42" i="5"/>
  <c r="BY45" i="5"/>
  <c r="BQ46" i="5"/>
  <c r="N50" i="5"/>
  <c r="BU51" i="5"/>
  <c r="BW86" i="5"/>
  <c r="BR86" i="5"/>
  <c r="BY86" i="5"/>
  <c r="BS86" i="5"/>
  <c r="BQ86" i="5"/>
  <c r="AO86" i="5" s="1"/>
  <c r="C87" i="5"/>
  <c r="BX120" i="5"/>
  <c r="BR120" i="5"/>
  <c r="AS120" i="5" s="1"/>
  <c r="BW120" i="5"/>
  <c r="BU120" i="5"/>
  <c r="BP121" i="5"/>
  <c r="BQ127" i="5"/>
  <c r="L127" i="5" s="1"/>
  <c r="BV127" i="5"/>
  <c r="L128" i="5"/>
  <c r="BX131" i="5"/>
  <c r="BP131" i="5"/>
  <c r="BW131" i="5"/>
  <c r="BO131" i="5"/>
  <c r="BV131" i="5"/>
  <c r="BX133" i="5"/>
  <c r="BP133" i="5"/>
  <c r="BW133" i="5"/>
  <c r="BO133" i="5"/>
  <c r="BV133" i="5"/>
  <c r="BO139" i="5"/>
  <c r="AP139" i="5" s="1"/>
  <c r="BP140" i="5"/>
  <c r="BV142" i="5"/>
  <c r="BU142" i="5"/>
  <c r="BO142" i="5"/>
  <c r="AP142" i="5" s="1"/>
  <c r="BV143" i="5"/>
  <c r="BU143" i="5"/>
  <c r="BP143" i="5"/>
  <c r="AP143" i="5" s="1"/>
  <c r="BO147" i="5"/>
  <c r="AP147" i="5" s="1"/>
  <c r="BP148" i="5"/>
  <c r="BV150" i="5"/>
  <c r="BU150" i="5"/>
  <c r="BO150" i="5"/>
  <c r="AP150" i="5" s="1"/>
  <c r="BV151" i="5"/>
  <c r="BU151" i="5"/>
  <c r="BP151" i="5"/>
  <c r="AP151" i="5" s="1"/>
  <c r="BU155" i="5"/>
  <c r="BY44" i="5"/>
  <c r="BU44" i="5"/>
  <c r="BP44" i="5"/>
  <c r="BO44" i="5"/>
  <c r="BV44" i="5"/>
  <c r="BV61" i="5"/>
  <c r="BW125" i="5"/>
  <c r="BR44" i="5"/>
  <c r="BX44" i="5"/>
  <c r="BU60" i="5"/>
  <c r="B59" i="5"/>
  <c r="BV60" i="5"/>
  <c r="BP61" i="5"/>
  <c r="Y61" i="5" s="1"/>
  <c r="BP84" i="5"/>
  <c r="BP125" i="5"/>
  <c r="L125" i="5" s="1"/>
  <c r="BV128" i="5"/>
  <c r="BQ129" i="5"/>
  <c r="L129" i="5" s="1"/>
  <c r="BP130" i="5"/>
  <c r="BW130" i="5"/>
  <c r="BQ130" i="5"/>
  <c r="AT44" i="5" l="1"/>
  <c r="AT33" i="5"/>
  <c r="AT23" i="5"/>
  <c r="AT13" i="5"/>
  <c r="AP148" i="5"/>
  <c r="AT42" i="5"/>
  <c r="AT25" i="5"/>
  <c r="AT16" i="5"/>
  <c r="AT21" i="5"/>
  <c r="L130" i="5"/>
  <c r="L133" i="5"/>
  <c r="AT46" i="5"/>
  <c r="V155" i="5"/>
  <c r="AT22" i="5"/>
  <c r="AT15" i="5"/>
  <c r="AT41" i="5"/>
  <c r="B200" i="5"/>
  <c r="AT14" i="5"/>
  <c r="L131" i="5"/>
  <c r="BY87" i="5"/>
  <c r="BS87" i="5"/>
  <c r="BW87" i="5"/>
  <c r="BQ87" i="5"/>
  <c r="AO87" i="5" s="1"/>
  <c r="BR87" i="5"/>
  <c r="BX87" i="5"/>
  <c r="AS119" i="5"/>
  <c r="AT26" i="5"/>
  <c r="AP140" i="5"/>
  <c r="AT37" i="5"/>
  <c r="L132" i="5"/>
  <c r="AT45" i="5"/>
  <c r="AT24" i="5"/>
  <c r="AT17" i="5"/>
  <c r="AT39" i="5"/>
  <c r="AT35" i="5"/>
  <c r="A200" i="5"/>
  <c r="AT34" i="5"/>
  <c r="AT38" i="5"/>
  <c r="B155" i="4" l="1"/>
  <c r="E151" i="4"/>
  <c r="D151" i="4"/>
  <c r="C151" i="4"/>
  <c r="BO151" i="4" s="1"/>
  <c r="E150" i="4"/>
  <c r="D150" i="4"/>
  <c r="C150" i="4"/>
  <c r="BO150" i="4" s="1"/>
  <c r="E149" i="4"/>
  <c r="D149" i="4"/>
  <c r="C149" i="4"/>
  <c r="BO149" i="4" s="1"/>
  <c r="E148" i="4"/>
  <c r="D148" i="4"/>
  <c r="C148" i="4"/>
  <c r="BO148" i="4" s="1"/>
  <c r="E147" i="4"/>
  <c r="D147" i="4"/>
  <c r="C147" i="4"/>
  <c r="BO147" i="4" s="1"/>
  <c r="E146" i="4"/>
  <c r="D146" i="4"/>
  <c r="C146" i="4"/>
  <c r="BO146" i="4" s="1"/>
  <c r="E145" i="4"/>
  <c r="D145" i="4"/>
  <c r="C145" i="4"/>
  <c r="BO145" i="4" s="1"/>
  <c r="E144" i="4"/>
  <c r="D144" i="4"/>
  <c r="C144" i="4"/>
  <c r="BO144" i="4" s="1"/>
  <c r="E143" i="4"/>
  <c r="D143" i="4"/>
  <c r="C143" i="4"/>
  <c r="BO143" i="4" s="1"/>
  <c r="E142" i="4"/>
  <c r="D142" i="4"/>
  <c r="C142" i="4"/>
  <c r="BO142" i="4" s="1"/>
  <c r="E141" i="4"/>
  <c r="D141" i="4"/>
  <c r="C141" i="4"/>
  <c r="BO141" i="4" s="1"/>
  <c r="E140" i="4"/>
  <c r="D140" i="4"/>
  <c r="C140" i="4"/>
  <c r="BO140" i="4" s="1"/>
  <c r="E139" i="4"/>
  <c r="D139" i="4"/>
  <c r="C139" i="4"/>
  <c r="BO139" i="4" s="1"/>
  <c r="E138" i="4"/>
  <c r="D138" i="4"/>
  <c r="C138" i="4"/>
  <c r="BO138" i="4" s="1"/>
  <c r="C133" i="4"/>
  <c r="BQ132" i="4"/>
  <c r="C132" i="4"/>
  <c r="C131" i="4"/>
  <c r="BW130" i="4"/>
  <c r="BV130" i="4"/>
  <c r="BR130" i="4"/>
  <c r="BP130" i="4"/>
  <c r="BO130" i="4"/>
  <c r="C130" i="4"/>
  <c r="BX130" i="4" s="1"/>
  <c r="BW129" i="4"/>
  <c r="BQ129" i="4"/>
  <c r="C129" i="4"/>
  <c r="BP129" i="4" s="1"/>
  <c r="BW128" i="4"/>
  <c r="BU128" i="4"/>
  <c r="BP128" i="4"/>
  <c r="C128" i="4"/>
  <c r="BV128" i="4" s="1"/>
  <c r="BW127" i="4"/>
  <c r="BQ127" i="4"/>
  <c r="BP127" i="4"/>
  <c r="L127" i="4"/>
  <c r="C127" i="4"/>
  <c r="BV127" i="4" s="1"/>
  <c r="BW126" i="4"/>
  <c r="BQ126" i="4"/>
  <c r="C126" i="4"/>
  <c r="BP126" i="4" s="1"/>
  <c r="BW125" i="4"/>
  <c r="BQ125" i="4"/>
  <c r="BP125" i="4"/>
  <c r="L125" i="4"/>
  <c r="C125" i="4"/>
  <c r="BV125" i="4" s="1"/>
  <c r="BV121" i="4"/>
  <c r="BP121" i="4"/>
  <c r="D121" i="4"/>
  <c r="C121" i="4"/>
  <c r="B121" i="4" s="1"/>
  <c r="BV120" i="4"/>
  <c r="BP120" i="4"/>
  <c r="D120" i="4"/>
  <c r="C120" i="4"/>
  <c r="B120" i="4" s="1"/>
  <c r="BP119" i="4"/>
  <c r="D119" i="4"/>
  <c r="BV119" i="4" s="1"/>
  <c r="C119" i="4"/>
  <c r="B119" i="4" s="1"/>
  <c r="BR119" i="4" s="1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B107" i="4"/>
  <c r="B106" i="4"/>
  <c r="B105" i="4"/>
  <c r="B100" i="4"/>
  <c r="B99" i="4"/>
  <c r="B98" i="4"/>
  <c r="B96" i="4"/>
  <c r="B95" i="4"/>
  <c r="B94" i="4"/>
  <c r="B93" i="4"/>
  <c r="B92" i="4"/>
  <c r="BU87" i="4"/>
  <c r="BP87" i="4"/>
  <c r="BO87" i="4"/>
  <c r="E87" i="4"/>
  <c r="BV87" i="4" s="1"/>
  <c r="D87" i="4"/>
  <c r="C87" i="4"/>
  <c r="BU86" i="4"/>
  <c r="E86" i="4"/>
  <c r="BO86" i="4" s="1"/>
  <c r="D86" i="4"/>
  <c r="BX85" i="4"/>
  <c r="BU85" i="4"/>
  <c r="BP85" i="4"/>
  <c r="BO85" i="4"/>
  <c r="E85" i="4"/>
  <c r="BV85" i="4" s="1"/>
  <c r="D85" i="4"/>
  <c r="C85" i="4" s="1"/>
  <c r="BW84" i="4"/>
  <c r="BV84" i="4"/>
  <c r="BU84" i="4"/>
  <c r="BP84" i="4"/>
  <c r="E84" i="4"/>
  <c r="BO84" i="4" s="1"/>
  <c r="D84" i="4"/>
  <c r="C84" i="4" s="1"/>
  <c r="BQ84" i="4" s="1"/>
  <c r="B79" i="4"/>
  <c r="BO79" i="4" s="1"/>
  <c r="BW61" i="4"/>
  <c r="BQ61" i="4"/>
  <c r="BP61" i="4"/>
  <c r="B61" i="4"/>
  <c r="BW60" i="4"/>
  <c r="BQ60" i="4"/>
  <c r="B60" i="4"/>
  <c r="BP60" i="4" s="1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BW58" i="4"/>
  <c r="BQ58" i="4"/>
  <c r="BP58" i="4"/>
  <c r="BO58" i="4"/>
  <c r="B58" i="4"/>
  <c r="BU58" i="4" s="1"/>
  <c r="BW57" i="4"/>
  <c r="BQ57" i="4"/>
  <c r="B57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W51" i="4"/>
  <c r="BV51" i="4"/>
  <c r="BU51" i="4"/>
  <c r="BP51" i="4"/>
  <c r="BO51" i="4"/>
  <c r="N51" i="4"/>
  <c r="B51" i="4"/>
  <c r="BQ51" i="4" s="1"/>
  <c r="BW50" i="4"/>
  <c r="BV50" i="4"/>
  <c r="BU50" i="4"/>
  <c r="BP50" i="4"/>
  <c r="BO50" i="4"/>
  <c r="N50" i="4" s="1"/>
  <c r="B50" i="4"/>
  <c r="BQ50" i="4" s="1"/>
  <c r="BO46" i="4"/>
  <c r="D46" i="4"/>
  <c r="C46" i="4"/>
  <c r="B46" i="4"/>
  <c r="BU46" i="4" s="1"/>
  <c r="D45" i="4"/>
  <c r="C45" i="4"/>
  <c r="BX44" i="4"/>
  <c r="D44" i="4"/>
  <c r="C44" i="4"/>
  <c r="B44" i="4" s="1"/>
  <c r="BO43" i="4"/>
  <c r="D43" i="4"/>
  <c r="C43" i="4"/>
  <c r="B43" i="4"/>
  <c r="BQ42" i="4"/>
  <c r="D42" i="4"/>
  <c r="C42" i="4"/>
  <c r="B42" i="4" s="1"/>
  <c r="BV42" i="4" s="1"/>
  <c r="BO41" i="4"/>
  <c r="D41" i="4"/>
  <c r="C41" i="4"/>
  <c r="B41" i="4"/>
  <c r="BQ40" i="4"/>
  <c r="D40" i="4"/>
  <c r="C40" i="4"/>
  <c r="B40" i="4" s="1"/>
  <c r="BO39" i="4"/>
  <c r="D39" i="4"/>
  <c r="C39" i="4"/>
  <c r="B39" i="4"/>
  <c r="BQ38" i="4"/>
  <c r="D38" i="4"/>
  <c r="C38" i="4"/>
  <c r="B38" i="4" s="1"/>
  <c r="BV38" i="4" s="1"/>
  <c r="BX37" i="4"/>
  <c r="BO37" i="4"/>
  <c r="D37" i="4"/>
  <c r="C37" i="4"/>
  <c r="B37" i="4"/>
  <c r="BQ36" i="4"/>
  <c r="D36" i="4"/>
  <c r="C36" i="4"/>
  <c r="B36" i="4" s="1"/>
  <c r="BO35" i="4"/>
  <c r="D35" i="4"/>
  <c r="C35" i="4"/>
  <c r="B35" i="4"/>
  <c r="BQ34" i="4"/>
  <c r="D34" i="4"/>
  <c r="C34" i="4"/>
  <c r="B34" i="4" s="1"/>
  <c r="BV34" i="4" s="1"/>
  <c r="BO33" i="4"/>
  <c r="D33" i="4"/>
  <c r="C33" i="4"/>
  <c r="B33" i="4"/>
  <c r="BQ32" i="4"/>
  <c r="D32" i="4"/>
  <c r="C32" i="4"/>
  <c r="B32" i="4" s="1"/>
  <c r="BV32" i="4" s="1"/>
  <c r="BO31" i="4"/>
  <c r="D31" i="4"/>
  <c r="C31" i="4"/>
  <c r="B31" i="4"/>
  <c r="BQ26" i="4"/>
  <c r="D26" i="4"/>
  <c r="C26" i="4"/>
  <c r="B26" i="4" s="1"/>
  <c r="BO25" i="4"/>
  <c r="D25" i="4"/>
  <c r="C25" i="4"/>
  <c r="B25" i="4"/>
  <c r="BX25" i="4" s="1"/>
  <c r="BO24" i="4"/>
  <c r="D24" i="4"/>
  <c r="C24" i="4"/>
  <c r="B24" i="4"/>
  <c r="BV23" i="4"/>
  <c r="D23" i="4"/>
  <c r="B23" i="4" s="1"/>
  <c r="C23" i="4"/>
  <c r="BX22" i="4"/>
  <c r="BO22" i="4"/>
  <c r="D22" i="4"/>
  <c r="C22" i="4"/>
  <c r="B22" i="4"/>
  <c r="D21" i="4"/>
  <c r="B21" i="4" s="1"/>
  <c r="C21" i="4"/>
  <c r="BX20" i="4"/>
  <c r="BS20" i="4"/>
  <c r="BO20" i="4"/>
  <c r="D20" i="4"/>
  <c r="B20" i="4"/>
  <c r="BW20" i="4" s="1"/>
  <c r="D19" i="4"/>
  <c r="B19" i="4" s="1"/>
  <c r="D18" i="4"/>
  <c r="C18" i="4"/>
  <c r="B18" i="4" s="1"/>
  <c r="D17" i="4"/>
  <c r="C17" i="4"/>
  <c r="B17" i="4" s="1"/>
  <c r="D16" i="4"/>
  <c r="C16" i="4"/>
  <c r="B16" i="4" s="1"/>
  <c r="D15" i="4"/>
  <c r="C15" i="4"/>
  <c r="B15" i="4" s="1"/>
  <c r="D14" i="4"/>
  <c r="C14" i="4"/>
  <c r="B14" i="4" s="1"/>
  <c r="D13" i="4"/>
  <c r="C13" i="4"/>
  <c r="B13" i="4" s="1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5" i="4"/>
  <c r="A4" i="4"/>
  <c r="A3" i="4"/>
  <c r="A2" i="4"/>
  <c r="BW15" i="4" l="1"/>
  <c r="BR15" i="4"/>
  <c r="BV15" i="4"/>
  <c r="BQ15" i="4"/>
  <c r="BY15" i="4"/>
  <c r="BP15" i="4"/>
  <c r="BO15" i="4"/>
  <c r="BU15" i="4"/>
  <c r="BX15" i="4"/>
  <c r="BS15" i="4"/>
  <c r="BW13" i="4"/>
  <c r="BR13" i="4"/>
  <c r="BV13" i="4"/>
  <c r="BQ13" i="4"/>
  <c r="BY13" i="4"/>
  <c r="BP13" i="4"/>
  <c r="BX13" i="4"/>
  <c r="BO13" i="4"/>
  <c r="BU13" i="4"/>
  <c r="B12" i="4"/>
  <c r="BS13" i="4"/>
  <c r="BW17" i="4"/>
  <c r="BR17" i="4"/>
  <c r="BV17" i="4"/>
  <c r="BQ17" i="4"/>
  <c r="BY17" i="4"/>
  <c r="BP17" i="4"/>
  <c r="BX17" i="4"/>
  <c r="BO17" i="4"/>
  <c r="BU17" i="4"/>
  <c r="BS17" i="4"/>
  <c r="BX19" i="4"/>
  <c r="BS19" i="4"/>
  <c r="BO19" i="4"/>
  <c r="BW19" i="4"/>
  <c r="BR19" i="4"/>
  <c r="BU19" i="4"/>
  <c r="BQ19" i="4"/>
  <c r="BY19" i="4"/>
  <c r="BP19" i="4"/>
  <c r="BV19" i="4"/>
  <c r="BY14" i="4"/>
  <c r="BU14" i="4"/>
  <c r="BP14" i="4"/>
  <c r="BX14" i="4"/>
  <c r="BS14" i="4"/>
  <c r="BO14" i="4"/>
  <c r="BR14" i="4"/>
  <c r="BY16" i="4"/>
  <c r="BU16" i="4"/>
  <c r="BP16" i="4"/>
  <c r="BX16" i="4"/>
  <c r="BS16" i="4"/>
  <c r="BO16" i="4"/>
  <c r="BR16" i="4"/>
  <c r="BY18" i="4"/>
  <c r="BU18" i="4"/>
  <c r="BP18" i="4"/>
  <c r="BX18" i="4"/>
  <c r="BS18" i="4"/>
  <c r="BO18" i="4"/>
  <c r="BR18" i="4"/>
  <c r="BY21" i="4"/>
  <c r="BU21" i="4"/>
  <c r="BP21" i="4"/>
  <c r="BX21" i="4"/>
  <c r="BS21" i="4"/>
  <c r="BO21" i="4"/>
  <c r="AT21" i="4" s="1"/>
  <c r="BW21" i="4"/>
  <c r="BR21" i="4"/>
  <c r="BX133" i="4"/>
  <c r="BP133" i="4"/>
  <c r="BW133" i="4"/>
  <c r="BO133" i="4"/>
  <c r="L133" i="4" s="1"/>
  <c r="BV133" i="4"/>
  <c r="BQ133" i="4"/>
  <c r="C12" i="4"/>
  <c r="D12" i="4"/>
  <c r="BV16" i="4"/>
  <c r="BV18" i="4"/>
  <c r="BW16" i="4"/>
  <c r="BW18" i="4"/>
  <c r="BV31" i="4"/>
  <c r="BQ31" i="4"/>
  <c r="BY31" i="4"/>
  <c r="BU31" i="4"/>
  <c r="BP31" i="4"/>
  <c r="BW31" i="4"/>
  <c r="BS31" i="4"/>
  <c r="BR31" i="4"/>
  <c r="AT31" i="4" s="1"/>
  <c r="BV33" i="4"/>
  <c r="BQ33" i="4"/>
  <c r="BY33" i="4"/>
  <c r="BU33" i="4"/>
  <c r="BP33" i="4"/>
  <c r="BW33" i="4"/>
  <c r="BS33" i="4"/>
  <c r="BR33" i="4"/>
  <c r="BX33" i="4"/>
  <c r="BV35" i="4"/>
  <c r="BQ35" i="4"/>
  <c r="AT35" i="4" s="1"/>
  <c r="BY35" i="4"/>
  <c r="BU35" i="4"/>
  <c r="BP35" i="4"/>
  <c r="BW35" i="4"/>
  <c r="BR35" i="4"/>
  <c r="BS35" i="4"/>
  <c r="BX35" i="4"/>
  <c r="BV37" i="4"/>
  <c r="BQ37" i="4"/>
  <c r="BY37" i="4"/>
  <c r="BU37" i="4"/>
  <c r="BP37" i="4"/>
  <c r="AT37" i="4" s="1"/>
  <c r="BW37" i="4"/>
  <c r="BS37" i="4"/>
  <c r="BR37" i="4"/>
  <c r="BV39" i="4"/>
  <c r="BQ39" i="4"/>
  <c r="AT39" i="4" s="1"/>
  <c r="BY39" i="4"/>
  <c r="BU39" i="4"/>
  <c r="BP39" i="4"/>
  <c r="BW39" i="4"/>
  <c r="BR39" i="4"/>
  <c r="BS39" i="4"/>
  <c r="BX39" i="4"/>
  <c r="BV41" i="4"/>
  <c r="BQ41" i="4"/>
  <c r="BY41" i="4"/>
  <c r="BU41" i="4"/>
  <c r="BP41" i="4"/>
  <c r="AT41" i="4" s="1"/>
  <c r="BW41" i="4"/>
  <c r="BS41" i="4"/>
  <c r="BR41" i="4"/>
  <c r="BX41" i="4"/>
  <c r="BV43" i="4"/>
  <c r="BQ43" i="4"/>
  <c r="BY43" i="4"/>
  <c r="BU43" i="4"/>
  <c r="BP43" i="4"/>
  <c r="BW43" i="4"/>
  <c r="BR43" i="4"/>
  <c r="AT43" i="4" s="1"/>
  <c r="BS43" i="4"/>
  <c r="BX43" i="4"/>
  <c r="BV14" i="4"/>
  <c r="BQ21" i="4"/>
  <c r="BX24" i="4"/>
  <c r="BW24" i="4"/>
  <c r="BY24" i="4"/>
  <c r="BR24" i="4"/>
  <c r="BU24" i="4"/>
  <c r="BP24" i="4"/>
  <c r="AT24" i="4" s="1"/>
  <c r="BV24" i="4"/>
  <c r="BQ24" i="4"/>
  <c r="BS24" i="4"/>
  <c r="AT33" i="4"/>
  <c r="BW14" i="4"/>
  <c r="BV21" i="4"/>
  <c r="BY23" i="4"/>
  <c r="BU23" i="4"/>
  <c r="BP23" i="4"/>
  <c r="BX23" i="4"/>
  <c r="BS23" i="4"/>
  <c r="BO23" i="4"/>
  <c r="BW23" i="4"/>
  <c r="BR23" i="4"/>
  <c r="BV25" i="4"/>
  <c r="BQ25" i="4"/>
  <c r="BY25" i="4"/>
  <c r="BU25" i="4"/>
  <c r="BP25" i="4"/>
  <c r="AT25" i="4" s="1"/>
  <c r="BW25" i="4"/>
  <c r="BR25" i="4"/>
  <c r="BS25" i="4"/>
  <c r="BX31" i="4"/>
  <c r="BQ14" i="4"/>
  <c r="BQ16" i="4"/>
  <c r="BQ18" i="4"/>
  <c r="BW22" i="4"/>
  <c r="BR22" i="4"/>
  <c r="BU22" i="4"/>
  <c r="BV22" i="4"/>
  <c r="BQ22" i="4"/>
  <c r="BY22" i="4"/>
  <c r="BP22" i="4"/>
  <c r="AT22" i="4" s="1"/>
  <c r="BS22" i="4"/>
  <c r="BQ23" i="4"/>
  <c r="BP20" i="4"/>
  <c r="AT20" i="4" s="1"/>
  <c r="BU20" i="4"/>
  <c r="BY20" i="4"/>
  <c r="BX26" i="4"/>
  <c r="BS26" i="4"/>
  <c r="BO26" i="4"/>
  <c r="BW26" i="4"/>
  <c r="BR26" i="4"/>
  <c r="BU26" i="4"/>
  <c r="BU32" i="4"/>
  <c r="BX36" i="4"/>
  <c r="BS36" i="4"/>
  <c r="BO36" i="4"/>
  <c r="AT36" i="4" s="1"/>
  <c r="BW36" i="4"/>
  <c r="BR36" i="4"/>
  <c r="BU36" i="4"/>
  <c r="BX40" i="4"/>
  <c r="BS40" i="4"/>
  <c r="BO40" i="4"/>
  <c r="BW40" i="4"/>
  <c r="BR40" i="4"/>
  <c r="BU40" i="4"/>
  <c r="BU42" i="4"/>
  <c r="BV44" i="4"/>
  <c r="BQ44" i="4"/>
  <c r="BW44" i="4"/>
  <c r="BP44" i="4"/>
  <c r="BU44" i="4"/>
  <c r="BO44" i="4"/>
  <c r="AT44" i="4" s="1"/>
  <c r="BY44" i="4"/>
  <c r="BS44" i="4"/>
  <c r="BQ87" i="4"/>
  <c r="AO87" i="4" s="1"/>
  <c r="BY87" i="4"/>
  <c r="BS87" i="4"/>
  <c r="BX87" i="4"/>
  <c r="BR87" i="4"/>
  <c r="BW87" i="4"/>
  <c r="AP146" i="4"/>
  <c r="BQ20" i="4"/>
  <c r="BV20" i="4"/>
  <c r="BV26" i="4"/>
  <c r="BV36" i="4"/>
  <c r="BV40" i="4"/>
  <c r="BQ85" i="4"/>
  <c r="BW85" i="4"/>
  <c r="BY85" i="4"/>
  <c r="BS85" i="4"/>
  <c r="AO85" i="4" s="1"/>
  <c r="BR85" i="4"/>
  <c r="AP145" i="4"/>
  <c r="AP149" i="4"/>
  <c r="BX32" i="4"/>
  <c r="BS32" i="4"/>
  <c r="BO32" i="4"/>
  <c r="AT32" i="4" s="1"/>
  <c r="BW32" i="4"/>
  <c r="BR32" i="4"/>
  <c r="BX34" i="4"/>
  <c r="BS34" i="4"/>
  <c r="BO34" i="4"/>
  <c r="BW34" i="4"/>
  <c r="BR34" i="4"/>
  <c r="BU34" i="4"/>
  <c r="BX38" i="4"/>
  <c r="BS38" i="4"/>
  <c r="BO38" i="4"/>
  <c r="BW38" i="4"/>
  <c r="BR38" i="4"/>
  <c r="BU38" i="4"/>
  <c r="BX42" i="4"/>
  <c r="BS42" i="4"/>
  <c r="BO42" i="4"/>
  <c r="BW42" i="4"/>
  <c r="BR42" i="4"/>
  <c r="BV46" i="4"/>
  <c r="BQ46" i="4"/>
  <c r="AT46" i="4" s="1"/>
  <c r="BY46" i="4"/>
  <c r="BS46" i="4"/>
  <c r="BX46" i="4"/>
  <c r="BR46" i="4"/>
  <c r="BW46" i="4"/>
  <c r="BP46" i="4"/>
  <c r="BU57" i="4"/>
  <c r="B56" i="4"/>
  <c r="BP57" i="4"/>
  <c r="BO57" i="4"/>
  <c r="Y57" i="4" s="1"/>
  <c r="BX131" i="4"/>
  <c r="BP131" i="4"/>
  <c r="BW131" i="4"/>
  <c r="BO131" i="4"/>
  <c r="BV131" i="4"/>
  <c r="BQ131" i="4"/>
  <c r="BR20" i="4"/>
  <c r="BP26" i="4"/>
  <c r="BY26" i="4"/>
  <c r="BP32" i="4"/>
  <c r="BY32" i="4"/>
  <c r="BP34" i="4"/>
  <c r="BY34" i="4"/>
  <c r="BP36" i="4"/>
  <c r="BY36" i="4"/>
  <c r="BP38" i="4"/>
  <c r="BY38" i="4"/>
  <c r="BP40" i="4"/>
  <c r="BY40" i="4"/>
  <c r="BP42" i="4"/>
  <c r="BY42" i="4"/>
  <c r="BR44" i="4"/>
  <c r="BV57" i="4"/>
  <c r="BX84" i="4"/>
  <c r="BS84" i="4"/>
  <c r="BY84" i="4"/>
  <c r="BR84" i="4"/>
  <c r="AO84" i="4" s="1"/>
  <c r="BU119" i="4"/>
  <c r="BO119" i="4"/>
  <c r="BW119" i="4"/>
  <c r="BQ119" i="4"/>
  <c r="BX119" i="4"/>
  <c r="BV61" i="4"/>
  <c r="BO61" i="4"/>
  <c r="Y61" i="4" s="1"/>
  <c r="BU61" i="4"/>
  <c r="BP79" i="4"/>
  <c r="V79" i="4" s="1"/>
  <c r="BP86" i="4"/>
  <c r="BV86" i="4"/>
  <c r="BU121" i="4"/>
  <c r="BO121" i="4"/>
  <c r="BX121" i="4"/>
  <c r="BR121" i="4"/>
  <c r="BW121" i="4"/>
  <c r="BQ121" i="4"/>
  <c r="B45" i="4"/>
  <c r="BV58" i="4"/>
  <c r="BU79" i="4"/>
  <c r="C86" i="4"/>
  <c r="L126" i="4"/>
  <c r="L129" i="4"/>
  <c r="BX132" i="4"/>
  <c r="BP132" i="4"/>
  <c r="BW132" i="4"/>
  <c r="BO132" i="4"/>
  <c r="BV132" i="4"/>
  <c r="BV138" i="4"/>
  <c r="BU138" i="4"/>
  <c r="BP138" i="4"/>
  <c r="AP138" i="4" s="1"/>
  <c r="BV139" i="4"/>
  <c r="BU139" i="4"/>
  <c r="BP139" i="4"/>
  <c r="AP139" i="4" s="1"/>
  <c r="BV140" i="4"/>
  <c r="BU140" i="4"/>
  <c r="BP140" i="4"/>
  <c r="AP140" i="4" s="1"/>
  <c r="BV141" i="4"/>
  <c r="BU141" i="4"/>
  <c r="BP141" i="4"/>
  <c r="AP141" i="4" s="1"/>
  <c r="BV142" i="4"/>
  <c r="BU142" i="4"/>
  <c r="BP142" i="4"/>
  <c r="AP142" i="4" s="1"/>
  <c r="BV143" i="4"/>
  <c r="BU143" i="4"/>
  <c r="BP143" i="4"/>
  <c r="AP143" i="4" s="1"/>
  <c r="BV144" i="4"/>
  <c r="BU144" i="4"/>
  <c r="BP144" i="4"/>
  <c r="AP144" i="4" s="1"/>
  <c r="BV145" i="4"/>
  <c r="BU145" i="4"/>
  <c r="BP145" i="4"/>
  <c r="BV146" i="4"/>
  <c r="BU146" i="4"/>
  <c r="BP146" i="4"/>
  <c r="BV147" i="4"/>
  <c r="BU147" i="4"/>
  <c r="BP147" i="4"/>
  <c r="AP147" i="4" s="1"/>
  <c r="BV148" i="4"/>
  <c r="BU148" i="4"/>
  <c r="BP148" i="4"/>
  <c r="AP148" i="4" s="1"/>
  <c r="BV149" i="4"/>
  <c r="BU149" i="4"/>
  <c r="BP149" i="4"/>
  <c r="BV150" i="4"/>
  <c r="BU150" i="4"/>
  <c r="BP150" i="4"/>
  <c r="AP150" i="4" s="1"/>
  <c r="BV151" i="4"/>
  <c r="BU151" i="4"/>
  <c r="BP151" i="4"/>
  <c r="AP151" i="4" s="1"/>
  <c r="BP155" i="4"/>
  <c r="BO155" i="4"/>
  <c r="V155" i="4" s="1"/>
  <c r="BV155" i="4"/>
  <c r="Y58" i="4"/>
  <c r="BV60" i="4"/>
  <c r="BO60" i="4"/>
  <c r="Y60" i="4" s="1"/>
  <c r="BU60" i="4"/>
  <c r="BV79" i="4"/>
  <c r="BU120" i="4"/>
  <c r="BO120" i="4"/>
  <c r="AS120" i="4" s="1"/>
  <c r="BX120" i="4"/>
  <c r="BW120" i="4"/>
  <c r="BQ120" i="4"/>
  <c r="BR120" i="4"/>
  <c r="BU155" i="4"/>
  <c r="BV126" i="4"/>
  <c r="BQ128" i="4"/>
  <c r="BV129" i="4"/>
  <c r="BO128" i="4"/>
  <c r="L128" i="4" s="1"/>
  <c r="BQ130" i="4"/>
  <c r="L130" i="4" s="1"/>
  <c r="BX45" i="4" l="1"/>
  <c r="BS45" i="4"/>
  <c r="BO45" i="4"/>
  <c r="BY45" i="4"/>
  <c r="BR45" i="4"/>
  <c r="BW45" i="4"/>
  <c r="BQ45" i="4"/>
  <c r="BV45" i="4"/>
  <c r="B200" i="4" s="1"/>
  <c r="BP45" i="4"/>
  <c r="BU45" i="4"/>
  <c r="AT42" i="4"/>
  <c r="AT34" i="4"/>
  <c r="A200" i="4"/>
  <c r="BX86" i="4"/>
  <c r="BS86" i="4"/>
  <c r="BY86" i="4"/>
  <c r="BR86" i="4"/>
  <c r="BW86" i="4"/>
  <c r="BQ86" i="4"/>
  <c r="AO86" i="4" s="1"/>
  <c r="AT14" i="4"/>
  <c r="AT15" i="4"/>
  <c r="L131" i="4"/>
  <c r="AT38" i="4"/>
  <c r="AT40" i="4"/>
  <c r="AT16" i="4"/>
  <c r="AT19" i="4"/>
  <c r="AT13" i="4"/>
  <c r="AS121" i="4"/>
  <c r="AT23" i="4"/>
  <c r="L132" i="4"/>
  <c r="AS119" i="4"/>
  <c r="AT26" i="4"/>
  <c r="AT18" i="4"/>
  <c r="AT17" i="4"/>
  <c r="AT45" i="4" l="1"/>
  <c r="B155" i="3" l="1"/>
  <c r="E151" i="3"/>
  <c r="D151" i="3"/>
  <c r="C151" i="3" s="1"/>
  <c r="BO151" i="3" s="1"/>
  <c r="BP150" i="3"/>
  <c r="E150" i="3"/>
  <c r="D150" i="3"/>
  <c r="C150" i="3"/>
  <c r="E149" i="3"/>
  <c r="D149" i="3"/>
  <c r="C149" i="3" s="1"/>
  <c r="E148" i="3"/>
  <c r="D148" i="3"/>
  <c r="C148" i="3"/>
  <c r="E147" i="3"/>
  <c r="D147" i="3"/>
  <c r="C147" i="3" s="1"/>
  <c r="BP146" i="3"/>
  <c r="E146" i="3"/>
  <c r="D146" i="3"/>
  <c r="C146" i="3"/>
  <c r="BO145" i="3"/>
  <c r="E145" i="3"/>
  <c r="D145" i="3"/>
  <c r="C145" i="3" s="1"/>
  <c r="E144" i="3"/>
  <c r="D144" i="3"/>
  <c r="C144" i="3"/>
  <c r="BP144" i="3" s="1"/>
  <c r="BO143" i="3"/>
  <c r="E143" i="3"/>
  <c r="D143" i="3"/>
  <c r="C143" i="3" s="1"/>
  <c r="BP142" i="3"/>
  <c r="E142" i="3"/>
  <c r="D142" i="3"/>
  <c r="C142" i="3"/>
  <c r="E141" i="3"/>
  <c r="D141" i="3"/>
  <c r="C141" i="3" s="1"/>
  <c r="E140" i="3"/>
  <c r="D140" i="3"/>
  <c r="C140" i="3"/>
  <c r="E139" i="3"/>
  <c r="D139" i="3"/>
  <c r="C139" i="3" s="1"/>
  <c r="BP138" i="3"/>
  <c r="E138" i="3"/>
  <c r="D138" i="3"/>
  <c r="C138" i="3"/>
  <c r="BQ133" i="3"/>
  <c r="C133" i="3"/>
  <c r="BQ132" i="3"/>
  <c r="C132" i="3"/>
  <c r="BQ131" i="3"/>
  <c r="C131" i="3"/>
  <c r="BW130" i="3"/>
  <c r="BV130" i="3"/>
  <c r="BR130" i="3"/>
  <c r="BP130" i="3"/>
  <c r="BO130" i="3"/>
  <c r="C130" i="3"/>
  <c r="BX130" i="3" s="1"/>
  <c r="C129" i="3"/>
  <c r="C128" i="3"/>
  <c r="BW127" i="3"/>
  <c r="BQ127" i="3"/>
  <c r="BP127" i="3"/>
  <c r="L127" i="3"/>
  <c r="C127" i="3"/>
  <c r="BV127" i="3" s="1"/>
  <c r="BV126" i="3"/>
  <c r="C126" i="3"/>
  <c r="BW125" i="3"/>
  <c r="BQ125" i="3"/>
  <c r="BP125" i="3"/>
  <c r="L125" i="3"/>
  <c r="C125" i="3"/>
  <c r="BV125" i="3" s="1"/>
  <c r="D121" i="3"/>
  <c r="C121" i="3"/>
  <c r="D120" i="3"/>
  <c r="C120" i="3"/>
  <c r="D119" i="3"/>
  <c r="C119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 s="1"/>
  <c r="C108" i="3"/>
  <c r="B107" i="3"/>
  <c r="B106" i="3"/>
  <c r="B105" i="3"/>
  <c r="B100" i="3"/>
  <c r="B99" i="3"/>
  <c r="B98" i="3"/>
  <c r="B96" i="3"/>
  <c r="B95" i="3"/>
  <c r="B94" i="3"/>
  <c r="B93" i="3"/>
  <c r="B92" i="3"/>
  <c r="BX87" i="3"/>
  <c r="BU87" i="3"/>
  <c r="BR87" i="3"/>
  <c r="BP87" i="3"/>
  <c r="BO87" i="3"/>
  <c r="E87" i="3"/>
  <c r="BV87" i="3" s="1"/>
  <c r="D87" i="3"/>
  <c r="C87" i="3"/>
  <c r="BW86" i="3"/>
  <c r="BV86" i="3"/>
  <c r="BU86" i="3"/>
  <c r="BP86" i="3"/>
  <c r="E86" i="3"/>
  <c r="BO86" i="3" s="1"/>
  <c r="D86" i="3"/>
  <c r="C86" i="3" s="1"/>
  <c r="BX85" i="3"/>
  <c r="BU85" i="3"/>
  <c r="BR85" i="3"/>
  <c r="BP85" i="3"/>
  <c r="BO85" i="3"/>
  <c r="E85" i="3"/>
  <c r="BV85" i="3" s="1"/>
  <c r="D85" i="3"/>
  <c r="C85" i="3"/>
  <c r="BW84" i="3"/>
  <c r="BU84" i="3"/>
  <c r="BQ84" i="3"/>
  <c r="E84" i="3"/>
  <c r="BO84" i="3" s="1"/>
  <c r="D84" i="3"/>
  <c r="C84" i="3" s="1"/>
  <c r="BU79" i="3"/>
  <c r="BP79" i="3"/>
  <c r="V79" i="3"/>
  <c r="B79" i="3"/>
  <c r="BO79" i="3" s="1"/>
  <c r="BW61" i="3"/>
  <c r="BQ61" i="3"/>
  <c r="B61" i="3"/>
  <c r="BP61" i="3" s="1"/>
  <c r="BW60" i="3"/>
  <c r="BQ60" i="3"/>
  <c r="BP60" i="3"/>
  <c r="B60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BW58" i="3"/>
  <c r="BQ58" i="3"/>
  <c r="B58" i="3"/>
  <c r="BV58" i="3" s="1"/>
  <c r="BW57" i="3"/>
  <c r="BV57" i="3"/>
  <c r="BQ57" i="3"/>
  <c r="BP57" i="3"/>
  <c r="B57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W51" i="3"/>
  <c r="BV51" i="3"/>
  <c r="BU51" i="3"/>
  <c r="BP51" i="3"/>
  <c r="BO51" i="3"/>
  <c r="N51" i="3"/>
  <c r="B51" i="3"/>
  <c r="BQ51" i="3" s="1"/>
  <c r="BW50" i="3"/>
  <c r="BV50" i="3"/>
  <c r="BU50" i="3"/>
  <c r="BP50" i="3"/>
  <c r="BO50" i="3"/>
  <c r="B50" i="3"/>
  <c r="BQ50" i="3" s="1"/>
  <c r="BX46" i="3"/>
  <c r="BU46" i="3"/>
  <c r="BO46" i="3"/>
  <c r="D46" i="3"/>
  <c r="C46" i="3"/>
  <c r="B46" i="3"/>
  <c r="BW45" i="3"/>
  <c r="BQ45" i="3"/>
  <c r="D45" i="3"/>
  <c r="C45" i="3"/>
  <c r="B45" i="3" s="1"/>
  <c r="D44" i="3"/>
  <c r="B44" i="3" s="1"/>
  <c r="C44" i="3"/>
  <c r="D43" i="3"/>
  <c r="B43" i="3" s="1"/>
  <c r="C43" i="3"/>
  <c r="D42" i="3"/>
  <c r="B42" i="3" s="1"/>
  <c r="C42" i="3"/>
  <c r="D41" i="3"/>
  <c r="B41" i="3" s="1"/>
  <c r="C41" i="3"/>
  <c r="D40" i="3"/>
  <c r="B40" i="3" s="1"/>
  <c r="C40" i="3"/>
  <c r="D39" i="3"/>
  <c r="B39" i="3" s="1"/>
  <c r="C39" i="3"/>
  <c r="D38" i="3"/>
  <c r="B38" i="3" s="1"/>
  <c r="C38" i="3"/>
  <c r="D37" i="3"/>
  <c r="B37" i="3" s="1"/>
  <c r="C37" i="3"/>
  <c r="D36" i="3"/>
  <c r="B36" i="3" s="1"/>
  <c r="C36" i="3"/>
  <c r="D35" i="3"/>
  <c r="B35" i="3" s="1"/>
  <c r="C35" i="3"/>
  <c r="D34" i="3"/>
  <c r="B34" i="3" s="1"/>
  <c r="C34" i="3"/>
  <c r="D33" i="3"/>
  <c r="B33" i="3" s="1"/>
  <c r="C33" i="3"/>
  <c r="D32" i="3"/>
  <c r="B32" i="3" s="1"/>
  <c r="C32" i="3"/>
  <c r="D31" i="3"/>
  <c r="B31" i="3" s="1"/>
  <c r="C31" i="3"/>
  <c r="D26" i="3"/>
  <c r="B26" i="3" s="1"/>
  <c r="C26" i="3"/>
  <c r="BV25" i="3"/>
  <c r="BQ25" i="3"/>
  <c r="D25" i="3"/>
  <c r="C25" i="3"/>
  <c r="B25" i="3"/>
  <c r="D24" i="3"/>
  <c r="C24" i="3"/>
  <c r="B24" i="3" s="1"/>
  <c r="D23" i="3"/>
  <c r="C23" i="3"/>
  <c r="B23" i="3" s="1"/>
  <c r="D22" i="3"/>
  <c r="C22" i="3"/>
  <c r="B22" i="3" s="1"/>
  <c r="D21" i="3"/>
  <c r="C21" i="3"/>
  <c r="B21" i="3" s="1"/>
  <c r="D20" i="3"/>
  <c r="B20" i="3"/>
  <c r="BX20" i="3" s="1"/>
  <c r="D19" i="3"/>
  <c r="B19" i="3" s="1"/>
  <c r="D18" i="3"/>
  <c r="C18" i="3"/>
  <c r="B18" i="3" s="1"/>
  <c r="D17" i="3"/>
  <c r="C17" i="3"/>
  <c r="B17" i="3" s="1"/>
  <c r="D16" i="3"/>
  <c r="C16" i="3"/>
  <c r="B16" i="3" s="1"/>
  <c r="D15" i="3"/>
  <c r="C15" i="3"/>
  <c r="B15" i="3" s="1"/>
  <c r="D14" i="3"/>
  <c r="C14" i="3"/>
  <c r="B14" i="3" s="1"/>
  <c r="D13" i="3"/>
  <c r="C13" i="3"/>
  <c r="B13" i="3" s="1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C12" i="3"/>
  <c r="A5" i="3"/>
  <c r="A4" i="3"/>
  <c r="A3" i="3"/>
  <c r="A2" i="3"/>
  <c r="BX17" i="3" l="1"/>
  <c r="BS17" i="3"/>
  <c r="BO17" i="3"/>
  <c r="BW17" i="3"/>
  <c r="BR17" i="3"/>
  <c r="BY17" i="3"/>
  <c r="BU17" i="3"/>
  <c r="BV17" i="3"/>
  <c r="BQ17" i="3"/>
  <c r="BP17" i="3"/>
  <c r="BX22" i="3"/>
  <c r="BS22" i="3"/>
  <c r="BO22" i="3"/>
  <c r="BW22" i="3"/>
  <c r="BR22" i="3"/>
  <c r="BV22" i="3"/>
  <c r="BQ22" i="3"/>
  <c r="BY22" i="3"/>
  <c r="BU22" i="3"/>
  <c r="BP22" i="3"/>
  <c r="BW26" i="3"/>
  <c r="BR26" i="3"/>
  <c r="BY26" i="3"/>
  <c r="BU26" i="3"/>
  <c r="BP26" i="3"/>
  <c r="BS26" i="3"/>
  <c r="BQ26" i="3"/>
  <c r="BX26" i="3"/>
  <c r="BO26" i="3"/>
  <c r="AT26" i="3" s="1"/>
  <c r="BV26" i="3"/>
  <c r="BW42" i="3"/>
  <c r="BR42" i="3"/>
  <c r="BY42" i="3"/>
  <c r="BU42" i="3"/>
  <c r="BP42" i="3"/>
  <c r="BS42" i="3"/>
  <c r="BQ42" i="3"/>
  <c r="BX42" i="3"/>
  <c r="BO42" i="3"/>
  <c r="BV42" i="3"/>
  <c r="BV18" i="3"/>
  <c r="BQ18" i="3"/>
  <c r="BY18" i="3"/>
  <c r="BU18" i="3"/>
  <c r="BP18" i="3"/>
  <c r="BW18" i="3"/>
  <c r="BR18" i="3"/>
  <c r="BX18" i="3"/>
  <c r="BS18" i="3"/>
  <c r="BO18" i="3"/>
  <c r="BX13" i="3"/>
  <c r="BS13" i="3"/>
  <c r="BO13" i="3"/>
  <c r="B12" i="3"/>
  <c r="BW13" i="3"/>
  <c r="BR13" i="3"/>
  <c r="BY13" i="3"/>
  <c r="BU13" i="3"/>
  <c r="BV13" i="3"/>
  <c r="BQ13" i="3"/>
  <c r="BP13" i="3"/>
  <c r="BX15" i="3"/>
  <c r="BS15" i="3"/>
  <c r="BO15" i="3"/>
  <c r="BW15" i="3"/>
  <c r="BR15" i="3"/>
  <c r="BY15" i="3"/>
  <c r="BP15" i="3"/>
  <c r="BV15" i="3"/>
  <c r="BQ15" i="3"/>
  <c r="BU15" i="3"/>
  <c r="BY19" i="3"/>
  <c r="BU19" i="3"/>
  <c r="BP19" i="3"/>
  <c r="BX19" i="3"/>
  <c r="BS19" i="3"/>
  <c r="BO19" i="3"/>
  <c r="BV19" i="3"/>
  <c r="BW19" i="3"/>
  <c r="BR19" i="3"/>
  <c r="BQ19" i="3"/>
  <c r="BX24" i="3"/>
  <c r="BS24" i="3"/>
  <c r="BO24" i="3"/>
  <c r="BW24" i="3"/>
  <c r="BR24" i="3"/>
  <c r="BV24" i="3"/>
  <c r="BQ24" i="3"/>
  <c r="BY24" i="3"/>
  <c r="BU24" i="3"/>
  <c r="BP24" i="3"/>
  <c r="BW32" i="3"/>
  <c r="BR32" i="3"/>
  <c r="BY32" i="3"/>
  <c r="BU32" i="3"/>
  <c r="BP32" i="3"/>
  <c r="BS32" i="3"/>
  <c r="BQ32" i="3"/>
  <c r="BX32" i="3"/>
  <c r="BO32" i="3"/>
  <c r="AT32" i="3" s="1"/>
  <c r="BV32" i="3"/>
  <c r="BW34" i="3"/>
  <c r="BR34" i="3"/>
  <c r="BY34" i="3"/>
  <c r="BU34" i="3"/>
  <c r="BP34" i="3"/>
  <c r="BS34" i="3"/>
  <c r="BQ34" i="3"/>
  <c r="BX34" i="3"/>
  <c r="BO34" i="3"/>
  <c r="BV34" i="3"/>
  <c r="BW36" i="3"/>
  <c r="BR36" i="3"/>
  <c r="BY36" i="3"/>
  <c r="BU36" i="3"/>
  <c r="BP36" i="3"/>
  <c r="BS36" i="3"/>
  <c r="BQ36" i="3"/>
  <c r="BX36" i="3"/>
  <c r="BO36" i="3"/>
  <c r="AT36" i="3" s="1"/>
  <c r="BV36" i="3"/>
  <c r="BW38" i="3"/>
  <c r="BR38" i="3"/>
  <c r="BY38" i="3"/>
  <c r="BU38" i="3"/>
  <c r="BP38" i="3"/>
  <c r="BS38" i="3"/>
  <c r="BQ38" i="3"/>
  <c r="BX38" i="3"/>
  <c r="BO38" i="3"/>
  <c r="BV38" i="3"/>
  <c r="BW40" i="3"/>
  <c r="BR40" i="3"/>
  <c r="BY40" i="3"/>
  <c r="BU40" i="3"/>
  <c r="BP40" i="3"/>
  <c r="BS40" i="3"/>
  <c r="BQ40" i="3"/>
  <c r="BX40" i="3"/>
  <c r="BO40" i="3"/>
  <c r="AT40" i="3" s="1"/>
  <c r="BV40" i="3"/>
  <c r="BV44" i="3"/>
  <c r="BQ44" i="3"/>
  <c r="BY44" i="3"/>
  <c r="BS44" i="3"/>
  <c r="BW44" i="3"/>
  <c r="BP44" i="3"/>
  <c r="BU44" i="3"/>
  <c r="BR44" i="3"/>
  <c r="BO44" i="3"/>
  <c r="BX44" i="3"/>
  <c r="BV14" i="3"/>
  <c r="BQ14" i="3"/>
  <c r="BY14" i="3"/>
  <c r="BU14" i="3"/>
  <c r="BP14" i="3"/>
  <c r="BW14" i="3"/>
  <c r="BR14" i="3"/>
  <c r="BX14" i="3"/>
  <c r="BS14" i="3"/>
  <c r="BO14" i="3"/>
  <c r="BV16" i="3"/>
  <c r="BQ16" i="3"/>
  <c r="BY16" i="3"/>
  <c r="BU16" i="3"/>
  <c r="BP16" i="3"/>
  <c r="BX16" i="3"/>
  <c r="BS16" i="3"/>
  <c r="BO16" i="3"/>
  <c r="BW16" i="3"/>
  <c r="BR16" i="3"/>
  <c r="BV21" i="3"/>
  <c r="BQ21" i="3"/>
  <c r="BY21" i="3"/>
  <c r="BU21" i="3"/>
  <c r="BP21" i="3"/>
  <c r="BX21" i="3"/>
  <c r="BS21" i="3"/>
  <c r="BO21" i="3"/>
  <c r="BW21" i="3"/>
  <c r="BR21" i="3"/>
  <c r="BV23" i="3"/>
  <c r="BQ23" i="3"/>
  <c r="BY23" i="3"/>
  <c r="BU23" i="3"/>
  <c r="BP23" i="3"/>
  <c r="BX23" i="3"/>
  <c r="BS23" i="3"/>
  <c r="BO23" i="3"/>
  <c r="BW23" i="3"/>
  <c r="BR23" i="3"/>
  <c r="BY31" i="3"/>
  <c r="BU31" i="3"/>
  <c r="BP31" i="3"/>
  <c r="BW31" i="3"/>
  <c r="BR31" i="3"/>
  <c r="BS31" i="3"/>
  <c r="BQ31" i="3"/>
  <c r="BX31" i="3"/>
  <c r="BO31" i="3"/>
  <c r="AT31" i="3" s="1"/>
  <c r="BV31" i="3"/>
  <c r="BY33" i="3"/>
  <c r="BU33" i="3"/>
  <c r="BP33" i="3"/>
  <c r="BW33" i="3"/>
  <c r="BR33" i="3"/>
  <c r="BS33" i="3"/>
  <c r="BQ33" i="3"/>
  <c r="BX33" i="3"/>
  <c r="BO33" i="3"/>
  <c r="BV33" i="3"/>
  <c r="BY35" i="3"/>
  <c r="BU35" i="3"/>
  <c r="BP35" i="3"/>
  <c r="BW35" i="3"/>
  <c r="BR35" i="3"/>
  <c r="BS35" i="3"/>
  <c r="BQ35" i="3"/>
  <c r="BX35" i="3"/>
  <c r="BO35" i="3"/>
  <c r="AT35" i="3" s="1"/>
  <c r="BV35" i="3"/>
  <c r="BY37" i="3"/>
  <c r="BU37" i="3"/>
  <c r="BP37" i="3"/>
  <c r="BW37" i="3"/>
  <c r="BR37" i="3"/>
  <c r="BS37" i="3"/>
  <c r="BQ37" i="3"/>
  <c r="BX37" i="3"/>
  <c r="BO37" i="3"/>
  <c r="BV37" i="3"/>
  <c r="BY39" i="3"/>
  <c r="BU39" i="3"/>
  <c r="BP39" i="3"/>
  <c r="BW39" i="3"/>
  <c r="BR39" i="3"/>
  <c r="BS39" i="3"/>
  <c r="BQ39" i="3"/>
  <c r="BX39" i="3"/>
  <c r="BO39" i="3"/>
  <c r="AT39" i="3" s="1"/>
  <c r="BV39" i="3"/>
  <c r="BY41" i="3"/>
  <c r="BU41" i="3"/>
  <c r="BP41" i="3"/>
  <c r="BW41" i="3"/>
  <c r="BR41" i="3"/>
  <c r="BS41" i="3"/>
  <c r="BQ41" i="3"/>
  <c r="BX41" i="3"/>
  <c r="BO41" i="3"/>
  <c r="BV41" i="3"/>
  <c r="BY43" i="3"/>
  <c r="BU43" i="3"/>
  <c r="BP43" i="3"/>
  <c r="BW43" i="3"/>
  <c r="BR43" i="3"/>
  <c r="BS43" i="3"/>
  <c r="BQ43" i="3"/>
  <c r="BX43" i="3"/>
  <c r="BO43" i="3"/>
  <c r="BV43" i="3"/>
  <c r="BP20" i="3"/>
  <c r="BU20" i="3"/>
  <c r="BY20" i="3"/>
  <c r="BV128" i="3"/>
  <c r="BO128" i="3"/>
  <c r="BU128" i="3"/>
  <c r="BW128" i="3"/>
  <c r="BP128" i="3"/>
  <c r="BV140" i="3"/>
  <c r="BU140" i="3"/>
  <c r="BO140" i="3"/>
  <c r="BV141" i="3"/>
  <c r="BU141" i="3"/>
  <c r="BP141" i="3"/>
  <c r="BV148" i="3"/>
  <c r="BU148" i="3"/>
  <c r="BO148" i="3"/>
  <c r="BV149" i="3"/>
  <c r="BU149" i="3"/>
  <c r="BP149" i="3"/>
  <c r="D12" i="3"/>
  <c r="BQ20" i="3"/>
  <c r="BV20" i="3"/>
  <c r="BY25" i="3"/>
  <c r="BU25" i="3"/>
  <c r="BP25" i="3"/>
  <c r="BW25" i="3"/>
  <c r="BR25" i="3"/>
  <c r="BO25" i="3"/>
  <c r="BX25" i="3"/>
  <c r="BX45" i="3"/>
  <c r="BS45" i="3"/>
  <c r="BO45" i="3"/>
  <c r="BV45" i="3"/>
  <c r="BP45" i="3"/>
  <c r="BY45" i="3"/>
  <c r="BR45" i="3"/>
  <c r="BU45" i="3"/>
  <c r="BU57" i="3"/>
  <c r="B56" i="3"/>
  <c r="BO57" i="3"/>
  <c r="Y57" i="3" s="1"/>
  <c r="BQ85" i="3"/>
  <c r="AO85" i="3" s="1"/>
  <c r="BY85" i="3"/>
  <c r="BS85" i="3"/>
  <c r="BW85" i="3"/>
  <c r="BX86" i="3"/>
  <c r="BS86" i="3"/>
  <c r="BY86" i="3"/>
  <c r="BR86" i="3"/>
  <c r="BQ86" i="3"/>
  <c r="BQ87" i="3"/>
  <c r="AO87" i="3" s="1"/>
  <c r="BW87" i="3"/>
  <c r="BY87" i="3"/>
  <c r="BS87" i="3"/>
  <c r="BP119" i="3"/>
  <c r="BV119" i="3"/>
  <c r="BV120" i="3"/>
  <c r="BP120" i="3"/>
  <c r="BP121" i="3"/>
  <c r="BV121" i="3"/>
  <c r="BP126" i="3"/>
  <c r="BW126" i="3"/>
  <c r="BQ126" i="3"/>
  <c r="BQ128" i="3"/>
  <c r="BX132" i="3"/>
  <c r="BP132" i="3"/>
  <c r="BW132" i="3"/>
  <c r="BO132" i="3"/>
  <c r="L132" i="3" s="1"/>
  <c r="BV132" i="3"/>
  <c r="BV138" i="3"/>
  <c r="BU138" i="3"/>
  <c r="BO138" i="3"/>
  <c r="AP138" i="3" s="1"/>
  <c r="BV139" i="3"/>
  <c r="BU139" i="3"/>
  <c r="BP139" i="3"/>
  <c r="BV146" i="3"/>
  <c r="BU146" i="3"/>
  <c r="BO146" i="3"/>
  <c r="AP146" i="3" s="1"/>
  <c r="BV147" i="3"/>
  <c r="BU147" i="3"/>
  <c r="BP147" i="3"/>
  <c r="BR20" i="3"/>
  <c r="BW20" i="3"/>
  <c r="BU58" i="3"/>
  <c r="BO58" i="3"/>
  <c r="Y58" i="3" s="1"/>
  <c r="BP129" i="3"/>
  <c r="L129" i="3" s="1"/>
  <c r="BW129" i="3"/>
  <c r="BQ129" i="3"/>
  <c r="BO141" i="3"/>
  <c r="AP141" i="3" s="1"/>
  <c r="BV144" i="3"/>
  <c r="BU144" i="3"/>
  <c r="BO144" i="3"/>
  <c r="AP144" i="3" s="1"/>
  <c r="BV145" i="3"/>
  <c r="BU145" i="3"/>
  <c r="BP145" i="3"/>
  <c r="AP145" i="3" s="1"/>
  <c r="BO149" i="3"/>
  <c r="BP155" i="3"/>
  <c r="BO155" i="3"/>
  <c r="V155" i="3" s="1"/>
  <c r="BV155" i="3"/>
  <c r="BO20" i="3"/>
  <c r="BS20" i="3"/>
  <c r="BS25" i="3"/>
  <c r="BV46" i="3"/>
  <c r="BQ46" i="3"/>
  <c r="BW46" i="3"/>
  <c r="BP46" i="3"/>
  <c r="AT46" i="3" s="1"/>
  <c r="BY46" i="3"/>
  <c r="BS46" i="3"/>
  <c r="BR46" i="3"/>
  <c r="N50" i="3"/>
  <c r="BP58" i="3"/>
  <c r="BX84" i="3"/>
  <c r="BS84" i="3"/>
  <c r="BY84" i="3"/>
  <c r="BR84" i="3"/>
  <c r="BV129" i="3"/>
  <c r="BX131" i="3"/>
  <c r="BP131" i="3"/>
  <c r="BW131" i="3"/>
  <c r="BO131" i="3"/>
  <c r="BV131" i="3"/>
  <c r="BX133" i="3"/>
  <c r="BP133" i="3"/>
  <c r="BW133" i="3"/>
  <c r="BO133" i="3"/>
  <c r="L133" i="3" s="1"/>
  <c r="BV133" i="3"/>
  <c r="BO139" i="3"/>
  <c r="BP140" i="3"/>
  <c r="BV142" i="3"/>
  <c r="BU142" i="3"/>
  <c r="BO142" i="3"/>
  <c r="AP142" i="3" s="1"/>
  <c r="BV143" i="3"/>
  <c r="BU143" i="3"/>
  <c r="BP143" i="3"/>
  <c r="AP143" i="3" s="1"/>
  <c r="BO147" i="3"/>
  <c r="AP147" i="3" s="1"/>
  <c r="BP148" i="3"/>
  <c r="BV150" i="3"/>
  <c r="BU150" i="3"/>
  <c r="BO150" i="3"/>
  <c r="AP150" i="3" s="1"/>
  <c r="BV151" i="3"/>
  <c r="BU151" i="3"/>
  <c r="BP151" i="3"/>
  <c r="AP151" i="3" s="1"/>
  <c r="BU155" i="3"/>
  <c r="BV60" i="3"/>
  <c r="BO60" i="3"/>
  <c r="Y60" i="3" s="1"/>
  <c r="BU60" i="3"/>
  <c r="BV79" i="3"/>
  <c r="BP84" i="3"/>
  <c r="BV84" i="3"/>
  <c r="B119" i="3"/>
  <c r="B121" i="3"/>
  <c r="BV61" i="3"/>
  <c r="BO61" i="3"/>
  <c r="Y61" i="3" s="1"/>
  <c r="BU61" i="3"/>
  <c r="B120" i="3"/>
  <c r="BQ130" i="3"/>
  <c r="L130" i="3" s="1"/>
  <c r="AT21" i="3" l="1"/>
  <c r="AO84" i="3"/>
  <c r="AT20" i="3"/>
  <c r="AP149" i="3"/>
  <c r="AO86" i="3"/>
  <c r="AP140" i="3"/>
  <c r="AT41" i="3"/>
  <c r="AT37" i="3"/>
  <c r="AT33" i="3"/>
  <c r="AT44" i="3"/>
  <c r="AT38" i="3"/>
  <c r="AT34" i="3"/>
  <c r="A200" i="3"/>
  <c r="AT42" i="3"/>
  <c r="AT17" i="3"/>
  <c r="BU119" i="3"/>
  <c r="B200" i="3" s="1"/>
  <c r="BO119" i="3"/>
  <c r="BX119" i="3"/>
  <c r="BR119" i="3"/>
  <c r="BW119" i="3"/>
  <c r="BQ119" i="3"/>
  <c r="L128" i="3"/>
  <c r="L131" i="3"/>
  <c r="BU120" i="3"/>
  <c r="BO120" i="3"/>
  <c r="BX120" i="3"/>
  <c r="BR120" i="3"/>
  <c r="BW120" i="3"/>
  <c r="BQ120" i="3"/>
  <c r="BU121" i="3"/>
  <c r="BO121" i="3"/>
  <c r="BX121" i="3"/>
  <c r="BR121" i="3"/>
  <c r="BW121" i="3"/>
  <c r="BQ121" i="3"/>
  <c r="AP139" i="3"/>
  <c r="L126" i="3"/>
  <c r="AT45" i="3"/>
  <c r="AT25" i="3"/>
  <c r="AP148" i="3"/>
  <c r="AT23" i="3"/>
  <c r="AT16" i="3"/>
  <c r="AT14" i="3"/>
  <c r="AT19" i="3"/>
  <c r="AT13" i="3"/>
  <c r="AT18" i="3"/>
  <c r="AT43" i="3"/>
  <c r="AT24" i="3"/>
  <c r="AT15" i="3"/>
  <c r="AT22" i="3"/>
  <c r="AS121" i="3" l="1"/>
  <c r="AS120" i="3"/>
  <c r="AS119" i="3"/>
  <c r="B155" i="2" l="1"/>
  <c r="BO151" i="2"/>
  <c r="E151" i="2"/>
  <c r="D151" i="2"/>
  <c r="C151" i="2"/>
  <c r="BO150" i="2"/>
  <c r="E150" i="2"/>
  <c r="D150" i="2"/>
  <c r="C150" i="2"/>
  <c r="BO149" i="2"/>
  <c r="E149" i="2"/>
  <c r="D149" i="2"/>
  <c r="C149" i="2"/>
  <c r="BO148" i="2"/>
  <c r="E148" i="2"/>
  <c r="D148" i="2"/>
  <c r="C148" i="2"/>
  <c r="BO147" i="2"/>
  <c r="E147" i="2"/>
  <c r="D147" i="2"/>
  <c r="C147" i="2"/>
  <c r="BO146" i="2"/>
  <c r="E146" i="2"/>
  <c r="D146" i="2"/>
  <c r="C146" i="2"/>
  <c r="BO145" i="2"/>
  <c r="E145" i="2"/>
  <c r="D145" i="2"/>
  <c r="C145" i="2"/>
  <c r="BO144" i="2"/>
  <c r="E144" i="2"/>
  <c r="D144" i="2"/>
  <c r="C144" i="2"/>
  <c r="BO143" i="2"/>
  <c r="E143" i="2"/>
  <c r="D143" i="2"/>
  <c r="C143" i="2"/>
  <c r="BO142" i="2"/>
  <c r="E142" i="2"/>
  <c r="D142" i="2"/>
  <c r="C142" i="2"/>
  <c r="BO141" i="2"/>
  <c r="E141" i="2"/>
  <c r="D141" i="2"/>
  <c r="C141" i="2"/>
  <c r="BO140" i="2"/>
  <c r="E140" i="2"/>
  <c r="D140" i="2"/>
  <c r="C140" i="2"/>
  <c r="BO139" i="2"/>
  <c r="E139" i="2"/>
  <c r="D139" i="2"/>
  <c r="C139" i="2"/>
  <c r="BO138" i="2"/>
  <c r="E138" i="2"/>
  <c r="D138" i="2"/>
  <c r="C138" i="2"/>
  <c r="C133" i="2"/>
  <c r="C132" i="2"/>
  <c r="C131" i="2"/>
  <c r="BW130" i="2"/>
  <c r="BV130" i="2"/>
  <c r="BR130" i="2"/>
  <c r="BP130" i="2"/>
  <c r="BO130" i="2"/>
  <c r="C130" i="2"/>
  <c r="BX130" i="2" s="1"/>
  <c r="BQ129" i="2"/>
  <c r="C129" i="2"/>
  <c r="BP129" i="2" s="1"/>
  <c r="BW128" i="2"/>
  <c r="BP128" i="2"/>
  <c r="C128" i="2"/>
  <c r="BV128" i="2" s="1"/>
  <c r="BW127" i="2"/>
  <c r="BQ127" i="2"/>
  <c r="BP127" i="2"/>
  <c r="L127" i="2"/>
  <c r="C127" i="2"/>
  <c r="BV127" i="2" s="1"/>
  <c r="BQ126" i="2"/>
  <c r="C126" i="2"/>
  <c r="BP126" i="2" s="1"/>
  <c r="L126" i="2" s="1"/>
  <c r="BW125" i="2"/>
  <c r="BQ125" i="2"/>
  <c r="BP125" i="2"/>
  <c r="L125" i="2"/>
  <c r="C125" i="2"/>
  <c r="BV125" i="2" s="1"/>
  <c r="BV121" i="2"/>
  <c r="BP121" i="2"/>
  <c r="D121" i="2"/>
  <c r="C121" i="2"/>
  <c r="B121" i="2" s="1"/>
  <c r="BV120" i="2"/>
  <c r="BP120" i="2"/>
  <c r="D120" i="2"/>
  <c r="C120" i="2"/>
  <c r="B120" i="2" s="1"/>
  <c r="BV119" i="2"/>
  <c r="BP119" i="2"/>
  <c r="D119" i="2"/>
  <c r="C119" i="2"/>
  <c r="B119" i="2" s="1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B108" i="2" s="1"/>
  <c r="C108" i="2"/>
  <c r="B107" i="2"/>
  <c r="B106" i="2"/>
  <c r="B105" i="2"/>
  <c r="B100" i="2"/>
  <c r="B99" i="2"/>
  <c r="B98" i="2"/>
  <c r="B96" i="2"/>
  <c r="B95" i="2"/>
  <c r="B94" i="2"/>
  <c r="B93" i="2"/>
  <c r="B92" i="2"/>
  <c r="BW87" i="2"/>
  <c r="BU87" i="2"/>
  <c r="BP87" i="2"/>
  <c r="BO87" i="2"/>
  <c r="E87" i="2"/>
  <c r="BV87" i="2" s="1"/>
  <c r="D87" i="2"/>
  <c r="C87" i="2" s="1"/>
  <c r="BU86" i="2"/>
  <c r="BP86" i="2"/>
  <c r="E86" i="2"/>
  <c r="BO86" i="2" s="1"/>
  <c r="D86" i="2"/>
  <c r="C86" i="2" s="1"/>
  <c r="BU85" i="2"/>
  <c r="BP85" i="2"/>
  <c r="BO85" i="2"/>
  <c r="E85" i="2"/>
  <c r="BV85" i="2" s="1"/>
  <c r="D85" i="2"/>
  <c r="C85" i="2" s="1"/>
  <c r="BU84" i="2"/>
  <c r="BP84" i="2"/>
  <c r="E84" i="2"/>
  <c r="BO84" i="2" s="1"/>
  <c r="D84" i="2"/>
  <c r="C84" i="2" s="1"/>
  <c r="BP79" i="2"/>
  <c r="B79" i="2"/>
  <c r="BO79" i="2" s="1"/>
  <c r="V79" i="2" s="1"/>
  <c r="BW61" i="2"/>
  <c r="BQ61" i="2"/>
  <c r="B61" i="2"/>
  <c r="BW60" i="2"/>
  <c r="BQ60" i="2"/>
  <c r="B60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W58" i="2"/>
  <c r="BQ58" i="2"/>
  <c r="B58" i="2"/>
  <c r="BW57" i="2"/>
  <c r="BQ57" i="2"/>
  <c r="BP57" i="2"/>
  <c r="B57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W51" i="2"/>
  <c r="BV51" i="2"/>
  <c r="BU51" i="2"/>
  <c r="BP51" i="2"/>
  <c r="N51" i="2" s="1"/>
  <c r="BO51" i="2"/>
  <c r="B51" i="2"/>
  <c r="BQ51" i="2" s="1"/>
  <c r="BW50" i="2"/>
  <c r="BV50" i="2"/>
  <c r="BU50" i="2"/>
  <c r="BP50" i="2"/>
  <c r="BO50" i="2"/>
  <c r="N50" i="2" s="1"/>
  <c r="B50" i="2"/>
  <c r="BQ50" i="2" s="1"/>
  <c r="BY46" i="2"/>
  <c r="BX46" i="2"/>
  <c r="BS46" i="2"/>
  <c r="BR46" i="2"/>
  <c r="D46" i="2"/>
  <c r="C46" i="2"/>
  <c r="B46" i="2"/>
  <c r="BW45" i="2"/>
  <c r="BQ45" i="2"/>
  <c r="D45" i="2"/>
  <c r="C45" i="2"/>
  <c r="B45" i="2" s="1"/>
  <c r="BO44" i="2"/>
  <c r="D44" i="2"/>
  <c r="C44" i="2"/>
  <c r="B44" i="2"/>
  <c r="BV43" i="2"/>
  <c r="BQ43" i="2"/>
  <c r="D43" i="2"/>
  <c r="B43" i="2" s="1"/>
  <c r="C43" i="2"/>
  <c r="D42" i="2"/>
  <c r="C42" i="2"/>
  <c r="B42" i="2" s="1"/>
  <c r="BR41" i="2"/>
  <c r="D41" i="2"/>
  <c r="B41" i="2" s="1"/>
  <c r="C41" i="2"/>
  <c r="D40" i="2"/>
  <c r="C40" i="2"/>
  <c r="B40" i="2" s="1"/>
  <c r="BR39" i="2"/>
  <c r="D39" i="2"/>
  <c r="B39" i="2" s="1"/>
  <c r="C39" i="2"/>
  <c r="D38" i="2"/>
  <c r="C38" i="2"/>
  <c r="B38" i="2" s="1"/>
  <c r="D37" i="2"/>
  <c r="C37" i="2"/>
  <c r="B37" i="2" s="1"/>
  <c r="BW37" i="2" s="1"/>
  <c r="D36" i="2"/>
  <c r="C36" i="2"/>
  <c r="B36" i="2" s="1"/>
  <c r="D35" i="2"/>
  <c r="C35" i="2"/>
  <c r="B35" i="2" s="1"/>
  <c r="BV35" i="2" s="1"/>
  <c r="D34" i="2"/>
  <c r="C34" i="2"/>
  <c r="B34" i="2" s="1"/>
  <c r="D33" i="2"/>
  <c r="C33" i="2"/>
  <c r="B33" i="2" s="1"/>
  <c r="BV33" i="2" s="1"/>
  <c r="D32" i="2"/>
  <c r="C32" i="2"/>
  <c r="B32" i="2" s="1"/>
  <c r="D31" i="2"/>
  <c r="C31" i="2"/>
  <c r="B31" i="2" s="1"/>
  <c r="BW31" i="2" s="1"/>
  <c r="D26" i="2"/>
  <c r="C26" i="2"/>
  <c r="B26" i="2" s="1"/>
  <c r="D25" i="2"/>
  <c r="C25" i="2"/>
  <c r="B25" i="2" s="1"/>
  <c r="D24" i="2"/>
  <c r="C24" i="2"/>
  <c r="B24" i="2" s="1"/>
  <c r="D23" i="2"/>
  <c r="C23" i="2"/>
  <c r="B23" i="2" s="1"/>
  <c r="BW23" i="2" s="1"/>
  <c r="D22" i="2"/>
  <c r="C22" i="2"/>
  <c r="B22" i="2" s="1"/>
  <c r="D21" i="2"/>
  <c r="C21" i="2"/>
  <c r="B21" i="2" s="1"/>
  <c r="BV21" i="2" s="1"/>
  <c r="D20" i="2"/>
  <c r="B20" i="2"/>
  <c r="BU20" i="2" s="1"/>
  <c r="BQ19" i="2"/>
  <c r="D19" i="2"/>
  <c r="B19" i="2"/>
  <c r="D18" i="2"/>
  <c r="B18" i="2" s="1"/>
  <c r="C18" i="2"/>
  <c r="BW17" i="2"/>
  <c r="BR17" i="2"/>
  <c r="D17" i="2"/>
  <c r="C17" i="2"/>
  <c r="B17" i="2"/>
  <c r="BV17" i="2" s="1"/>
  <c r="D16" i="2"/>
  <c r="C16" i="2"/>
  <c r="B16" i="2" s="1"/>
  <c r="BW15" i="2"/>
  <c r="BR15" i="2"/>
  <c r="D15" i="2"/>
  <c r="C15" i="2"/>
  <c r="B15" i="2"/>
  <c r="BV15" i="2" s="1"/>
  <c r="D14" i="2"/>
  <c r="C14" i="2"/>
  <c r="B14" i="2" s="1"/>
  <c r="BW13" i="2"/>
  <c r="BR13" i="2"/>
  <c r="D13" i="2"/>
  <c r="C13" i="2"/>
  <c r="B13" i="2"/>
  <c r="BV13" i="2" s="1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5" i="2"/>
  <c r="A4" i="2"/>
  <c r="A3" i="2"/>
  <c r="A2" i="2"/>
  <c r="BX14" i="2" l="1"/>
  <c r="BS14" i="2"/>
  <c r="BO14" i="2"/>
  <c r="BU14" i="2"/>
  <c r="BW14" i="2"/>
  <c r="BR14" i="2"/>
  <c r="B12" i="2"/>
  <c r="BY14" i="2"/>
  <c r="BV14" i="2"/>
  <c r="BQ14" i="2"/>
  <c r="BP14" i="2"/>
  <c r="BW40" i="2"/>
  <c r="BR40" i="2"/>
  <c r="BV40" i="2"/>
  <c r="BQ40" i="2"/>
  <c r="BY40" i="2"/>
  <c r="BP40" i="2"/>
  <c r="BX40" i="2"/>
  <c r="BO40" i="2"/>
  <c r="BS40" i="2"/>
  <c r="BU40" i="2"/>
  <c r="BW42" i="2"/>
  <c r="BR42" i="2"/>
  <c r="BV42" i="2"/>
  <c r="BQ42" i="2"/>
  <c r="BY42" i="2"/>
  <c r="BU42" i="2"/>
  <c r="BP42" i="2"/>
  <c r="BS42" i="2"/>
  <c r="BO42" i="2"/>
  <c r="BX42" i="2"/>
  <c r="BX16" i="2"/>
  <c r="BS16" i="2"/>
  <c r="BO16" i="2"/>
  <c r="BW16" i="2"/>
  <c r="BR16" i="2"/>
  <c r="BY16" i="2"/>
  <c r="BU16" i="2"/>
  <c r="BP16" i="2"/>
  <c r="BV16" i="2"/>
  <c r="BQ16" i="2"/>
  <c r="BY18" i="2"/>
  <c r="BU18" i="2"/>
  <c r="BP18" i="2"/>
  <c r="BX18" i="2"/>
  <c r="BV18" i="2"/>
  <c r="BO18" i="2"/>
  <c r="BS18" i="2"/>
  <c r="BW18" i="2"/>
  <c r="BR18" i="2"/>
  <c r="BQ18" i="2"/>
  <c r="BW22" i="2"/>
  <c r="BR22" i="2"/>
  <c r="BV22" i="2"/>
  <c r="BQ22" i="2"/>
  <c r="BY22" i="2"/>
  <c r="BP22" i="2"/>
  <c r="BX22" i="2"/>
  <c r="BO22" i="2"/>
  <c r="BU22" i="2"/>
  <c r="BS22" i="2"/>
  <c r="BW24" i="2"/>
  <c r="BR24" i="2"/>
  <c r="BV24" i="2"/>
  <c r="BQ24" i="2"/>
  <c r="BY24" i="2"/>
  <c r="BP24" i="2"/>
  <c r="BX24" i="2"/>
  <c r="BO24" i="2"/>
  <c r="AT24" i="2" s="1"/>
  <c r="BS24" i="2"/>
  <c r="BU24" i="2"/>
  <c r="BW26" i="2"/>
  <c r="BR26" i="2"/>
  <c r="BV26" i="2"/>
  <c r="BQ26" i="2"/>
  <c r="BY26" i="2"/>
  <c r="BP26" i="2"/>
  <c r="BX26" i="2"/>
  <c r="BO26" i="2"/>
  <c r="BS26" i="2"/>
  <c r="BU26" i="2"/>
  <c r="BW32" i="2"/>
  <c r="BR32" i="2"/>
  <c r="BV32" i="2"/>
  <c r="BQ32" i="2"/>
  <c r="BY32" i="2"/>
  <c r="BP32" i="2"/>
  <c r="BS32" i="2"/>
  <c r="BX32" i="2"/>
  <c r="BO32" i="2"/>
  <c r="BU32" i="2"/>
  <c r="BW34" i="2"/>
  <c r="BR34" i="2"/>
  <c r="BV34" i="2"/>
  <c r="BQ34" i="2"/>
  <c r="BY34" i="2"/>
  <c r="BP34" i="2"/>
  <c r="BX34" i="2"/>
  <c r="BO34" i="2"/>
  <c r="BU34" i="2"/>
  <c r="BS34" i="2"/>
  <c r="BW36" i="2"/>
  <c r="BR36" i="2"/>
  <c r="BV36" i="2"/>
  <c r="BQ36" i="2"/>
  <c r="BY36" i="2"/>
  <c r="BP36" i="2"/>
  <c r="BX36" i="2"/>
  <c r="BO36" i="2"/>
  <c r="AT36" i="2" s="1"/>
  <c r="BS36" i="2"/>
  <c r="BU36" i="2"/>
  <c r="BW38" i="2"/>
  <c r="BR38" i="2"/>
  <c r="BV38" i="2"/>
  <c r="BQ38" i="2"/>
  <c r="BY38" i="2"/>
  <c r="BP38" i="2"/>
  <c r="BS38" i="2"/>
  <c r="BX38" i="2"/>
  <c r="BO38" i="2"/>
  <c r="AT38" i="2" s="1"/>
  <c r="BU38" i="2"/>
  <c r="BR23" i="2"/>
  <c r="BY25" i="2"/>
  <c r="BU25" i="2"/>
  <c r="BP25" i="2"/>
  <c r="BX25" i="2"/>
  <c r="BS25" i="2"/>
  <c r="BO25" i="2"/>
  <c r="BR33" i="2"/>
  <c r="BO13" i="2"/>
  <c r="BS13" i="2"/>
  <c r="BX13" i="2"/>
  <c r="BO15" i="2"/>
  <c r="BS15" i="2"/>
  <c r="BX15" i="2"/>
  <c r="BO17" i="2"/>
  <c r="BS17" i="2"/>
  <c r="BX17" i="2"/>
  <c r="BX19" i="2"/>
  <c r="BS19" i="2"/>
  <c r="BO19" i="2"/>
  <c r="BW19" i="2"/>
  <c r="BR19" i="2"/>
  <c r="BU19" i="2"/>
  <c r="BV23" i="2"/>
  <c r="BV25" i="2"/>
  <c r="BV31" i="2"/>
  <c r="BV37" i="2"/>
  <c r="BY39" i="2"/>
  <c r="BU39" i="2"/>
  <c r="BP39" i="2"/>
  <c r="BX39" i="2"/>
  <c r="BS39" i="2"/>
  <c r="BO39" i="2"/>
  <c r="BV39" i="2"/>
  <c r="BY41" i="2"/>
  <c r="BU41" i="2"/>
  <c r="BP41" i="2"/>
  <c r="BX41" i="2"/>
  <c r="BS41" i="2"/>
  <c r="BO41" i="2"/>
  <c r="BV41" i="2"/>
  <c r="BU119" i="2"/>
  <c r="BO119" i="2"/>
  <c r="BX119" i="2"/>
  <c r="BR119" i="2"/>
  <c r="BW119" i="2"/>
  <c r="BQ119" i="2"/>
  <c r="BU120" i="2"/>
  <c r="BO120" i="2"/>
  <c r="BX120" i="2"/>
  <c r="BR120" i="2"/>
  <c r="BW120" i="2"/>
  <c r="BQ120" i="2"/>
  <c r="BU121" i="2"/>
  <c r="BO121" i="2"/>
  <c r="BX121" i="2"/>
  <c r="BR121" i="2"/>
  <c r="BW121" i="2"/>
  <c r="BQ121" i="2"/>
  <c r="BW20" i="2"/>
  <c r="BR20" i="2"/>
  <c r="BV20" i="2"/>
  <c r="BQ20" i="2"/>
  <c r="BY21" i="2"/>
  <c r="BU21" i="2"/>
  <c r="BP21" i="2"/>
  <c r="BX21" i="2"/>
  <c r="BS21" i="2"/>
  <c r="BO21" i="2"/>
  <c r="BR25" i="2"/>
  <c r="BR31" i="2"/>
  <c r="BY33" i="2"/>
  <c r="BU33" i="2"/>
  <c r="BP33" i="2"/>
  <c r="BX33" i="2"/>
  <c r="BS33" i="2"/>
  <c r="BO33" i="2"/>
  <c r="BY35" i="2"/>
  <c r="BU35" i="2"/>
  <c r="BP35" i="2"/>
  <c r="BX35" i="2"/>
  <c r="BS35" i="2"/>
  <c r="BO35" i="2"/>
  <c r="BR35" i="2"/>
  <c r="BR37" i="2"/>
  <c r="BU58" i="2"/>
  <c r="BP58" i="2"/>
  <c r="BO58" i="2"/>
  <c r="BX131" i="2"/>
  <c r="BP131" i="2"/>
  <c r="BW131" i="2"/>
  <c r="BO131" i="2"/>
  <c r="BV131" i="2"/>
  <c r="BQ131" i="2"/>
  <c r="C12" i="2"/>
  <c r="BP13" i="2"/>
  <c r="BU13" i="2"/>
  <c r="BY13" i="2"/>
  <c r="BP15" i="2"/>
  <c r="BU15" i="2"/>
  <c r="BY15" i="2"/>
  <c r="BP17" i="2"/>
  <c r="BU17" i="2"/>
  <c r="BY17" i="2"/>
  <c r="BV19" i="2"/>
  <c r="BO20" i="2"/>
  <c r="AT20" i="2" s="1"/>
  <c r="BX20" i="2"/>
  <c r="BW21" i="2"/>
  <c r="BW25" i="2"/>
  <c r="BW33" i="2"/>
  <c r="BW35" i="2"/>
  <c r="BW39" i="2"/>
  <c r="BW41" i="2"/>
  <c r="BV44" i="2"/>
  <c r="BQ44" i="2"/>
  <c r="BY44" i="2"/>
  <c r="BS44" i="2"/>
  <c r="BX44" i="2"/>
  <c r="BR44" i="2"/>
  <c r="BW44" i="2"/>
  <c r="BP44" i="2"/>
  <c r="AT44" i="2" s="1"/>
  <c r="BU44" i="2"/>
  <c r="BV58" i="2"/>
  <c r="BQ85" i="2"/>
  <c r="BY85" i="2"/>
  <c r="BX85" i="2"/>
  <c r="BS85" i="2"/>
  <c r="BW85" i="2"/>
  <c r="BR85" i="2"/>
  <c r="BX133" i="2"/>
  <c r="BP133" i="2"/>
  <c r="BW133" i="2"/>
  <c r="BO133" i="2"/>
  <c r="BV133" i="2"/>
  <c r="BQ133" i="2"/>
  <c r="BS20" i="2"/>
  <c r="BR21" i="2"/>
  <c r="BY23" i="2"/>
  <c r="BU23" i="2"/>
  <c r="BP23" i="2"/>
  <c r="BX23" i="2"/>
  <c r="BS23" i="2"/>
  <c r="BO23" i="2"/>
  <c r="BY31" i="2"/>
  <c r="BU31" i="2"/>
  <c r="BP31" i="2"/>
  <c r="BX31" i="2"/>
  <c r="BS31" i="2"/>
  <c r="BO31" i="2"/>
  <c r="BY37" i="2"/>
  <c r="BU37" i="2"/>
  <c r="BP37" i="2"/>
  <c r="BX37" i="2"/>
  <c r="BS37" i="2"/>
  <c r="BO37" i="2"/>
  <c r="BQ13" i="2"/>
  <c r="BQ15" i="2"/>
  <c r="BQ17" i="2"/>
  <c r="BP19" i="2"/>
  <c r="BY19" i="2"/>
  <c r="BP20" i="2"/>
  <c r="BY20" i="2"/>
  <c r="BQ21" i="2"/>
  <c r="BQ23" i="2"/>
  <c r="BQ25" i="2"/>
  <c r="BQ31" i="2"/>
  <c r="BQ33" i="2"/>
  <c r="BQ35" i="2"/>
  <c r="BQ37" i="2"/>
  <c r="BQ39" i="2"/>
  <c r="BQ41" i="2"/>
  <c r="BY43" i="2"/>
  <c r="BU43" i="2"/>
  <c r="BP43" i="2"/>
  <c r="BX43" i="2"/>
  <c r="BS43" i="2"/>
  <c r="BO43" i="2"/>
  <c r="BW43" i="2"/>
  <c r="BR43" i="2"/>
  <c r="BX45" i="2"/>
  <c r="BS45" i="2"/>
  <c r="BO45" i="2"/>
  <c r="AT45" i="2" s="1"/>
  <c r="BV45" i="2"/>
  <c r="BP45" i="2"/>
  <c r="BU45" i="2"/>
  <c r="BY45" i="2"/>
  <c r="BR45" i="2"/>
  <c r="BX86" i="2"/>
  <c r="BS86" i="2"/>
  <c r="BW86" i="2"/>
  <c r="BR86" i="2"/>
  <c r="AO86" i="2" s="1"/>
  <c r="BQ86" i="2"/>
  <c r="BY86" i="2"/>
  <c r="BV60" i="2"/>
  <c r="BO60" i="2"/>
  <c r="BU60" i="2"/>
  <c r="BV61" i="2"/>
  <c r="BO61" i="2"/>
  <c r="Y61" i="2" s="1"/>
  <c r="BU61" i="2"/>
  <c r="BQ87" i="2"/>
  <c r="BY87" i="2"/>
  <c r="BX87" i="2"/>
  <c r="BS87" i="2"/>
  <c r="AP139" i="2"/>
  <c r="AP143" i="2"/>
  <c r="AP147" i="2"/>
  <c r="BV46" i="2"/>
  <c r="BQ46" i="2"/>
  <c r="BO46" i="2"/>
  <c r="AT46" i="2" s="1"/>
  <c r="BU46" i="2"/>
  <c r="BU57" i="2"/>
  <c r="B56" i="2"/>
  <c r="BV57" i="2"/>
  <c r="B59" i="2"/>
  <c r="BP60" i="2"/>
  <c r="BP61" i="2"/>
  <c r="BR87" i="2"/>
  <c r="BX132" i="2"/>
  <c r="BP132" i="2"/>
  <c r="BW132" i="2"/>
  <c r="BO132" i="2"/>
  <c r="L132" i="2" s="1"/>
  <c r="BV132" i="2"/>
  <c r="BV138" i="2"/>
  <c r="BU138" i="2"/>
  <c r="BP138" i="2"/>
  <c r="AP138" i="2" s="1"/>
  <c r="BV139" i="2"/>
  <c r="BU139" i="2"/>
  <c r="BP139" i="2"/>
  <c r="BV140" i="2"/>
  <c r="BU140" i="2"/>
  <c r="BP140" i="2"/>
  <c r="AP140" i="2" s="1"/>
  <c r="BV141" i="2"/>
  <c r="BU141" i="2"/>
  <c r="BP141" i="2"/>
  <c r="AP141" i="2" s="1"/>
  <c r="BV142" i="2"/>
  <c r="BU142" i="2"/>
  <c r="BP142" i="2"/>
  <c r="AP142" i="2" s="1"/>
  <c r="BV143" i="2"/>
  <c r="BU143" i="2"/>
  <c r="BP143" i="2"/>
  <c r="BV144" i="2"/>
  <c r="BU144" i="2"/>
  <c r="BP144" i="2"/>
  <c r="AP144" i="2" s="1"/>
  <c r="BV145" i="2"/>
  <c r="BU145" i="2"/>
  <c r="BP145" i="2"/>
  <c r="AP145" i="2" s="1"/>
  <c r="BV146" i="2"/>
  <c r="BU146" i="2"/>
  <c r="BP146" i="2"/>
  <c r="AP146" i="2" s="1"/>
  <c r="BV147" i="2"/>
  <c r="BU147" i="2"/>
  <c r="BP147" i="2"/>
  <c r="BV148" i="2"/>
  <c r="BU148" i="2"/>
  <c r="BP148" i="2"/>
  <c r="AP148" i="2" s="1"/>
  <c r="BV149" i="2"/>
  <c r="BU149" i="2"/>
  <c r="BP149" i="2"/>
  <c r="AP149" i="2" s="1"/>
  <c r="BV150" i="2"/>
  <c r="BU150" i="2"/>
  <c r="BP150" i="2"/>
  <c r="AP150" i="2" s="1"/>
  <c r="BV151" i="2"/>
  <c r="BU151" i="2"/>
  <c r="BP151" i="2"/>
  <c r="AP151" i="2" s="1"/>
  <c r="BP155" i="2"/>
  <c r="BO155" i="2"/>
  <c r="BV155" i="2"/>
  <c r="BP46" i="2"/>
  <c r="BW46" i="2"/>
  <c r="BO57" i="2"/>
  <c r="Y57" i="2" s="1"/>
  <c r="BX84" i="2"/>
  <c r="BS84" i="2"/>
  <c r="BW84" i="2"/>
  <c r="BR84" i="2"/>
  <c r="BQ84" i="2"/>
  <c r="AO84" i="2" s="1"/>
  <c r="BY84" i="2"/>
  <c r="L129" i="2"/>
  <c r="BQ132" i="2"/>
  <c r="BU155" i="2"/>
  <c r="BU79" i="2"/>
  <c r="BV84" i="2"/>
  <c r="BV86" i="2"/>
  <c r="BV126" i="2"/>
  <c r="BQ128" i="2"/>
  <c r="BV129" i="2"/>
  <c r="BV79" i="2"/>
  <c r="BW126" i="2"/>
  <c r="BU128" i="2"/>
  <c r="BW129" i="2"/>
  <c r="BO128" i="2"/>
  <c r="L128" i="2" s="1"/>
  <c r="BQ130" i="2"/>
  <c r="L130" i="2" s="1"/>
  <c r="AT17" i="2" l="1"/>
  <c r="AT43" i="2"/>
  <c r="AT31" i="2"/>
  <c r="L133" i="2"/>
  <c r="B200" i="2"/>
  <c r="AT33" i="2"/>
  <c r="AT21" i="2"/>
  <c r="AS120" i="2"/>
  <c r="AT34" i="2"/>
  <c r="AT26" i="2"/>
  <c r="AT22" i="2"/>
  <c r="AT18" i="2"/>
  <c r="AT40" i="2"/>
  <c r="A200" i="2"/>
  <c r="AT14" i="2"/>
  <c r="Y60" i="2"/>
  <c r="AO85" i="2"/>
  <c r="L131" i="2"/>
  <c r="Y58" i="2"/>
  <c r="AT39" i="2"/>
  <c r="AT13" i="2"/>
  <c r="AT32" i="2"/>
  <c r="AT16" i="2"/>
  <c r="AT42" i="2"/>
  <c r="AO87" i="2"/>
  <c r="AT25" i="2"/>
  <c r="V155" i="2"/>
  <c r="AT37" i="2"/>
  <c r="AT23" i="2"/>
  <c r="AT35" i="2"/>
  <c r="AS121" i="2"/>
  <c r="AS119" i="2"/>
  <c r="AT41" i="2"/>
  <c r="AT19" i="2"/>
  <c r="AT15" i="2"/>
  <c r="U155" i="1" l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 s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R107" i="1"/>
  <c r="Q107" i="1"/>
  <c r="R106" i="1"/>
  <c r="Q106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C106" i="1"/>
  <c r="K105" i="1"/>
  <c r="J105" i="1"/>
  <c r="I105" i="1"/>
  <c r="H105" i="1"/>
  <c r="G105" i="1"/>
  <c r="F105" i="1"/>
  <c r="E105" i="1"/>
  <c r="D105" i="1"/>
  <c r="C105" i="1"/>
  <c r="F100" i="1"/>
  <c r="E100" i="1"/>
  <c r="D100" i="1"/>
  <c r="C100" i="1"/>
  <c r="F99" i="1"/>
  <c r="E99" i="1"/>
  <c r="D99" i="1"/>
  <c r="C99" i="1"/>
  <c r="F98" i="1"/>
  <c r="E98" i="1"/>
  <c r="D98" i="1"/>
  <c r="C98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C133" i="1"/>
  <c r="BX132" i="1"/>
  <c r="C132" i="1"/>
  <c r="BO131" i="1"/>
  <c r="C131" i="1"/>
  <c r="C130" i="1"/>
  <c r="BQ130" i="1" s="1"/>
  <c r="BQ129" i="1"/>
  <c r="BP129" i="1"/>
  <c r="L129" i="1" s="1"/>
  <c r="C129" i="1"/>
  <c r="BV129" i="1" s="1"/>
  <c r="BO128" i="1"/>
  <c r="C128" i="1"/>
  <c r="C127" i="1"/>
  <c r="BP126" i="1"/>
  <c r="C126" i="1"/>
  <c r="BV125" i="1"/>
  <c r="C125" i="1"/>
  <c r="BP125" i="1" s="1"/>
  <c r="BV121" i="1"/>
  <c r="BP121" i="1"/>
  <c r="D121" i="1"/>
  <c r="C121" i="1"/>
  <c r="BV120" i="1"/>
  <c r="BP120" i="1"/>
  <c r="D120" i="1"/>
  <c r="C120" i="1"/>
  <c r="BV119" i="1"/>
  <c r="BP119" i="1"/>
  <c r="D119" i="1"/>
  <c r="C119" i="1"/>
  <c r="B119" i="1" s="1"/>
  <c r="P108" i="1"/>
  <c r="O108" i="1"/>
  <c r="N108" i="1"/>
  <c r="M108" i="1"/>
  <c r="L108" i="1"/>
  <c r="BP87" i="1"/>
  <c r="E87" i="1"/>
  <c r="BO87" i="1" s="1"/>
  <c r="D87" i="1"/>
  <c r="BP86" i="1"/>
  <c r="BO86" i="1"/>
  <c r="E86" i="1"/>
  <c r="BV86" i="1" s="1"/>
  <c r="D86" i="1"/>
  <c r="E85" i="1"/>
  <c r="BO85" i="1" s="1"/>
  <c r="D85" i="1"/>
  <c r="BO84" i="1"/>
  <c r="E84" i="1"/>
  <c r="BV84" i="1" s="1"/>
  <c r="D84" i="1"/>
  <c r="BP79" i="1"/>
  <c r="BO79" i="1"/>
  <c r="B79" i="1"/>
  <c r="BU79" i="1" s="1"/>
  <c r="BW61" i="1"/>
  <c r="BV61" i="1"/>
  <c r="BQ61" i="1"/>
  <c r="BO61" i="1"/>
  <c r="B61" i="1"/>
  <c r="BP61" i="1" s="1"/>
  <c r="BW60" i="1"/>
  <c r="BQ60" i="1"/>
  <c r="B60" i="1"/>
  <c r="BP60" i="1" s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W58" i="1"/>
  <c r="BQ58" i="1"/>
  <c r="B58" i="1"/>
  <c r="BP58" i="1" s="1"/>
  <c r="BW57" i="1"/>
  <c r="BV57" i="1"/>
  <c r="BQ57" i="1"/>
  <c r="B57" i="1"/>
  <c r="BP57" i="1" s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1" i="1"/>
  <c r="BP50" i="1"/>
  <c r="B50" i="1"/>
  <c r="D46" i="1"/>
  <c r="C46" i="1"/>
  <c r="D45" i="1"/>
  <c r="C45" i="1"/>
  <c r="B45" i="1"/>
  <c r="D44" i="1"/>
  <c r="C44" i="1"/>
  <c r="D43" i="1"/>
  <c r="C43" i="1"/>
  <c r="B43" i="1"/>
  <c r="BX43" i="1" s="1"/>
  <c r="D42" i="1"/>
  <c r="C42" i="1"/>
  <c r="D41" i="1"/>
  <c r="C41" i="1"/>
  <c r="B41" i="1" s="1"/>
  <c r="BY41" i="1" s="1"/>
  <c r="D40" i="1"/>
  <c r="C40" i="1"/>
  <c r="B40" i="1" s="1"/>
  <c r="BU40" i="1" s="1"/>
  <c r="D39" i="1"/>
  <c r="C39" i="1"/>
  <c r="B39" i="1" s="1"/>
  <c r="D38" i="1"/>
  <c r="C38" i="1"/>
  <c r="D37" i="1"/>
  <c r="C37" i="1"/>
  <c r="B37" i="1" s="1"/>
  <c r="BY37" i="1" s="1"/>
  <c r="D36" i="1"/>
  <c r="C36" i="1"/>
  <c r="D35" i="1"/>
  <c r="C35" i="1"/>
  <c r="B35" i="1"/>
  <c r="BY35" i="1" s="1"/>
  <c r="D34" i="1"/>
  <c r="B34" i="1" s="1"/>
  <c r="C34" i="1"/>
  <c r="D33" i="1"/>
  <c r="C33" i="1"/>
  <c r="B33" i="1" s="1"/>
  <c r="BY33" i="1" s="1"/>
  <c r="D32" i="1"/>
  <c r="B32" i="1" s="1"/>
  <c r="C32" i="1"/>
  <c r="D31" i="1"/>
  <c r="B31" i="1" s="1"/>
  <c r="BY31" i="1" s="1"/>
  <c r="C31" i="1"/>
  <c r="D26" i="1"/>
  <c r="C26" i="1"/>
  <c r="D25" i="1"/>
  <c r="C25" i="1"/>
  <c r="B25" i="1" s="1"/>
  <c r="BY25" i="1" s="1"/>
  <c r="D24" i="1"/>
  <c r="B24" i="1" s="1"/>
  <c r="C24" i="1"/>
  <c r="D23" i="1"/>
  <c r="C23" i="1"/>
  <c r="B23" i="1"/>
  <c r="BY23" i="1" s="1"/>
  <c r="D22" i="1"/>
  <c r="B22" i="1" s="1"/>
  <c r="C22" i="1"/>
  <c r="D21" i="1"/>
  <c r="C21" i="1"/>
  <c r="B21" i="1" s="1"/>
  <c r="BY21" i="1" s="1"/>
  <c r="D20" i="1"/>
  <c r="B20" i="1" s="1"/>
  <c r="BR19" i="1"/>
  <c r="D19" i="1"/>
  <c r="B19" i="1"/>
  <c r="BX19" i="1" s="1"/>
  <c r="D18" i="1"/>
  <c r="C18" i="1"/>
  <c r="B18" i="1" s="1"/>
  <c r="BY18" i="1" s="1"/>
  <c r="D17" i="1"/>
  <c r="B17" i="1" s="1"/>
  <c r="C17" i="1"/>
  <c r="D16" i="1"/>
  <c r="B16" i="1" s="1"/>
  <c r="BY16" i="1" s="1"/>
  <c r="C16" i="1"/>
  <c r="D15" i="1"/>
  <c r="C15" i="1"/>
  <c r="D14" i="1"/>
  <c r="C14" i="1"/>
  <c r="B14" i="1" s="1"/>
  <c r="BY14" i="1" s="1"/>
  <c r="D13" i="1"/>
  <c r="B13" i="1" s="1"/>
  <c r="C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5" i="1"/>
  <c r="A4" i="1"/>
  <c r="A3" i="1"/>
  <c r="A2" i="1"/>
  <c r="D148" i="1" l="1"/>
  <c r="B98" i="1"/>
  <c r="B100" i="1"/>
  <c r="BR39" i="1"/>
  <c r="BX39" i="1"/>
  <c r="B36" i="1"/>
  <c r="BU36" i="1" s="1"/>
  <c r="BR43" i="1"/>
  <c r="B46" i="1"/>
  <c r="BU61" i="1"/>
  <c r="V79" i="1"/>
  <c r="BV126" i="1"/>
  <c r="BW126" i="1"/>
  <c r="BQ126" i="1"/>
  <c r="BQ128" i="1"/>
  <c r="BU128" i="1"/>
  <c r="BP128" i="1"/>
  <c r="BV131" i="1"/>
  <c r="BQ131" i="1"/>
  <c r="BP131" i="1"/>
  <c r="L131" i="1" s="1"/>
  <c r="BU60" i="1"/>
  <c r="Y61" i="1"/>
  <c r="L126" i="1"/>
  <c r="L128" i="1"/>
  <c r="BV133" i="1"/>
  <c r="BP133" i="1"/>
  <c r="BO133" i="1"/>
  <c r="L133" i="1" s="1"/>
  <c r="D12" i="1"/>
  <c r="B15" i="1"/>
  <c r="BW19" i="1"/>
  <c r="B26" i="1"/>
  <c r="B38" i="1"/>
  <c r="B44" i="1"/>
  <c r="BU44" i="1" s="1"/>
  <c r="B59" i="1"/>
  <c r="BO60" i="1"/>
  <c r="Y60" i="1" s="1"/>
  <c r="BV60" i="1"/>
  <c r="BV79" i="1"/>
  <c r="BP84" i="1"/>
  <c r="C86" i="1"/>
  <c r="BU86" i="1"/>
  <c r="BV87" i="1"/>
  <c r="B120" i="1"/>
  <c r="B121" i="1"/>
  <c r="BP127" i="1"/>
  <c r="BV127" i="1"/>
  <c r="BQ127" i="1"/>
  <c r="BV128" i="1"/>
  <c r="BX131" i="1"/>
  <c r="BQ133" i="1"/>
  <c r="C12" i="1"/>
  <c r="B42" i="1"/>
  <c r="C84" i="1"/>
  <c r="BU84" i="1"/>
  <c r="BW128" i="1"/>
  <c r="BV132" i="1"/>
  <c r="BQ132" i="1"/>
  <c r="BO132" i="1"/>
  <c r="BX133" i="1"/>
  <c r="BW129" i="1"/>
  <c r="B106" i="1"/>
  <c r="C108" i="1"/>
  <c r="G108" i="1"/>
  <c r="K108" i="1"/>
  <c r="R108" i="1"/>
  <c r="E140" i="1"/>
  <c r="E141" i="1"/>
  <c r="E142" i="1"/>
  <c r="E143" i="1"/>
  <c r="E144" i="1"/>
  <c r="E145" i="1"/>
  <c r="E146" i="1"/>
  <c r="E147" i="1"/>
  <c r="C147" i="1" s="1"/>
  <c r="BU147" i="1" s="1"/>
  <c r="E148" i="1"/>
  <c r="C148" i="1" s="1"/>
  <c r="BP148" i="1" s="1"/>
  <c r="E149" i="1"/>
  <c r="E151" i="1"/>
  <c r="D149" i="1"/>
  <c r="D150" i="1"/>
  <c r="D151" i="1"/>
  <c r="Q108" i="1"/>
  <c r="D138" i="1"/>
  <c r="D139" i="1"/>
  <c r="D141" i="1"/>
  <c r="C141" i="1" s="1"/>
  <c r="BV141" i="1" s="1"/>
  <c r="D142" i="1"/>
  <c r="D143" i="1"/>
  <c r="D144" i="1"/>
  <c r="C144" i="1" s="1"/>
  <c r="BO144" i="1" s="1"/>
  <c r="D145" i="1"/>
  <c r="C145" i="1" s="1"/>
  <c r="D146" i="1"/>
  <c r="E150" i="1"/>
  <c r="B92" i="1"/>
  <c r="B93" i="1"/>
  <c r="B94" i="1"/>
  <c r="B95" i="1"/>
  <c r="B96" i="1"/>
  <c r="B99" i="1"/>
  <c r="B105" i="1"/>
  <c r="J108" i="1"/>
  <c r="E139" i="1"/>
  <c r="C139" i="1" s="1"/>
  <c r="E138" i="1"/>
  <c r="F108" i="1"/>
  <c r="B155" i="1"/>
  <c r="BO155" i="1" s="1"/>
  <c r="B107" i="1"/>
  <c r="I108" i="1"/>
  <c r="C142" i="1"/>
  <c r="BV142" i="1" s="1"/>
  <c r="E108" i="1"/>
  <c r="D108" i="1"/>
  <c r="B108" i="1" s="1"/>
  <c r="H108" i="1"/>
  <c r="C146" i="1"/>
  <c r="BO146" i="1" s="1"/>
  <c r="D140" i="1"/>
  <c r="BW13" i="1"/>
  <c r="BR13" i="1"/>
  <c r="BQ13" i="1"/>
  <c r="BY13" i="1"/>
  <c r="BU13" i="1"/>
  <c r="BP13" i="1"/>
  <c r="BX13" i="1"/>
  <c r="BS13" i="1"/>
  <c r="BO13" i="1"/>
  <c r="B12" i="1"/>
  <c r="BV13" i="1"/>
  <c r="BW24" i="1"/>
  <c r="BR24" i="1"/>
  <c r="BV24" i="1"/>
  <c r="BY24" i="1"/>
  <c r="BU24" i="1"/>
  <c r="BP24" i="1"/>
  <c r="BX24" i="1"/>
  <c r="BS24" i="1"/>
  <c r="BO24" i="1"/>
  <c r="AT24" i="1" s="1"/>
  <c r="BQ24" i="1"/>
  <c r="BW15" i="1"/>
  <c r="BR15" i="1"/>
  <c r="BQ15" i="1"/>
  <c r="BY15" i="1"/>
  <c r="BU15" i="1"/>
  <c r="BP15" i="1"/>
  <c r="BX15" i="1"/>
  <c r="BS15" i="1"/>
  <c r="BO15" i="1"/>
  <c r="BV15" i="1"/>
  <c r="BW26" i="1"/>
  <c r="BR26" i="1"/>
  <c r="BQ26" i="1"/>
  <c r="BY26" i="1"/>
  <c r="BU26" i="1"/>
  <c r="BP26" i="1"/>
  <c r="BX26" i="1"/>
  <c r="BS26" i="1"/>
  <c r="BO26" i="1"/>
  <c r="BV26" i="1"/>
  <c r="BQ86" i="1"/>
  <c r="BY86" i="1"/>
  <c r="BX86" i="1"/>
  <c r="BR86" i="1"/>
  <c r="BW86" i="1"/>
  <c r="BS86" i="1"/>
  <c r="BW119" i="1"/>
  <c r="BQ119" i="1"/>
  <c r="BR119" i="1"/>
  <c r="BO119" i="1"/>
  <c r="BU119" i="1"/>
  <c r="BX119" i="1"/>
  <c r="BW120" i="1"/>
  <c r="BQ120" i="1"/>
  <c r="BO120" i="1"/>
  <c r="BR120" i="1"/>
  <c r="BX120" i="1"/>
  <c r="BU120" i="1"/>
  <c r="BW121" i="1"/>
  <c r="BQ121" i="1"/>
  <c r="BR121" i="1"/>
  <c r="BO121" i="1"/>
  <c r="BU121" i="1"/>
  <c r="BX121" i="1"/>
  <c r="BW17" i="1"/>
  <c r="BR17" i="1"/>
  <c r="BQ17" i="1"/>
  <c r="BY17" i="1"/>
  <c r="BU17" i="1"/>
  <c r="BP17" i="1"/>
  <c r="BX17" i="1"/>
  <c r="BS17" i="1"/>
  <c r="BO17" i="1"/>
  <c r="BV17" i="1"/>
  <c r="BW20" i="1"/>
  <c r="BR20" i="1"/>
  <c r="BV20" i="1"/>
  <c r="BY20" i="1"/>
  <c r="BU20" i="1"/>
  <c r="BP20" i="1"/>
  <c r="BX20" i="1"/>
  <c r="BS20" i="1"/>
  <c r="BO20" i="1"/>
  <c r="BQ20" i="1"/>
  <c r="BW32" i="1"/>
  <c r="BR32" i="1"/>
  <c r="BQ32" i="1"/>
  <c r="BY32" i="1"/>
  <c r="BU32" i="1"/>
  <c r="BP32" i="1"/>
  <c r="BX32" i="1"/>
  <c r="BS32" i="1"/>
  <c r="BO32" i="1"/>
  <c r="BV32" i="1"/>
  <c r="BQ84" i="1"/>
  <c r="BX84" i="1"/>
  <c r="BR84" i="1"/>
  <c r="BY84" i="1"/>
  <c r="BS84" i="1"/>
  <c r="BW84" i="1"/>
  <c r="BW22" i="1"/>
  <c r="BR22" i="1"/>
  <c r="BQ22" i="1"/>
  <c r="BY22" i="1"/>
  <c r="BU22" i="1"/>
  <c r="BP22" i="1"/>
  <c r="BX22" i="1"/>
  <c r="BS22" i="1"/>
  <c r="BO22" i="1"/>
  <c r="BV22" i="1"/>
  <c r="BW34" i="1"/>
  <c r="BR34" i="1"/>
  <c r="BQ34" i="1"/>
  <c r="BY34" i="1"/>
  <c r="BU34" i="1"/>
  <c r="BP34" i="1"/>
  <c r="BX34" i="1"/>
  <c r="BS34" i="1"/>
  <c r="BO34" i="1"/>
  <c r="BV34" i="1"/>
  <c r="BO16" i="1"/>
  <c r="BO18" i="1"/>
  <c r="BS18" i="1"/>
  <c r="BO33" i="1"/>
  <c r="BO35" i="1"/>
  <c r="BX35" i="1"/>
  <c r="BX38" i="1"/>
  <c r="BS38" i="1"/>
  <c r="BO38" i="1"/>
  <c r="BX42" i="1"/>
  <c r="BS42" i="1"/>
  <c r="BO42" i="1"/>
  <c r="BQ42" i="1"/>
  <c r="BW42" i="1"/>
  <c r="BV45" i="1"/>
  <c r="BQ45" i="1"/>
  <c r="BX46" i="1"/>
  <c r="BS46" i="1"/>
  <c r="BO46" i="1"/>
  <c r="BQ46" i="1"/>
  <c r="BW46" i="1"/>
  <c r="BV51" i="1"/>
  <c r="BO51" i="1"/>
  <c r="BQ14" i="1"/>
  <c r="BV14" i="1"/>
  <c r="BQ16" i="1"/>
  <c r="BV16" i="1"/>
  <c r="BQ18" i="1"/>
  <c r="BV18" i="1"/>
  <c r="BP19" i="1"/>
  <c r="BU19" i="1"/>
  <c r="BY19" i="1"/>
  <c r="BQ21" i="1"/>
  <c r="BV21" i="1"/>
  <c r="BQ23" i="1"/>
  <c r="BV23" i="1"/>
  <c r="BQ25" i="1"/>
  <c r="BV25" i="1"/>
  <c r="BQ31" i="1"/>
  <c r="BV31" i="1"/>
  <c r="BQ33" i="1"/>
  <c r="BV33" i="1"/>
  <c r="BQ35" i="1"/>
  <c r="BV35" i="1"/>
  <c r="BX36" i="1"/>
  <c r="BS36" i="1"/>
  <c r="BO36" i="1"/>
  <c r="BQ36" i="1"/>
  <c r="BW36" i="1"/>
  <c r="BR37" i="1"/>
  <c r="BX37" i="1"/>
  <c r="BU38" i="1"/>
  <c r="BV39" i="1"/>
  <c r="BQ39" i="1"/>
  <c r="BO39" i="1"/>
  <c r="BU39" i="1"/>
  <c r="BX40" i="1"/>
  <c r="BS40" i="1"/>
  <c r="BO40" i="1"/>
  <c r="BQ40" i="1"/>
  <c r="BW40" i="1"/>
  <c r="BR41" i="1"/>
  <c r="BX41" i="1"/>
  <c r="BU42" i="1"/>
  <c r="BV43" i="1"/>
  <c r="BQ43" i="1"/>
  <c r="BO43" i="1"/>
  <c r="BU43" i="1"/>
  <c r="BX44" i="1"/>
  <c r="BS44" i="1"/>
  <c r="BO44" i="1"/>
  <c r="BQ44" i="1"/>
  <c r="BW44" i="1"/>
  <c r="BR45" i="1"/>
  <c r="BX45" i="1"/>
  <c r="BU46" i="1"/>
  <c r="BV50" i="1"/>
  <c r="BO50" i="1"/>
  <c r="BU50" i="1"/>
  <c r="BP51" i="1"/>
  <c r="B56" i="1"/>
  <c r="BO58" i="1"/>
  <c r="Y58" i="1" s="1"/>
  <c r="BP85" i="1"/>
  <c r="BV85" i="1"/>
  <c r="BP130" i="1"/>
  <c r="BX130" i="1"/>
  <c r="BR14" i="1"/>
  <c r="BW14" i="1"/>
  <c r="BR16" i="1"/>
  <c r="BW16" i="1"/>
  <c r="BR18" i="1"/>
  <c r="BW18" i="1"/>
  <c r="BQ19" i="1"/>
  <c r="BV19" i="1"/>
  <c r="BR21" i="1"/>
  <c r="BW21" i="1"/>
  <c r="BR23" i="1"/>
  <c r="BW23" i="1"/>
  <c r="BR25" i="1"/>
  <c r="BW25" i="1"/>
  <c r="BR31" i="1"/>
  <c r="BW31" i="1"/>
  <c r="BR33" i="1"/>
  <c r="BW33" i="1"/>
  <c r="BR35" i="1"/>
  <c r="BW35" i="1"/>
  <c r="BR36" i="1"/>
  <c r="BY36" i="1"/>
  <c r="BS37" i="1"/>
  <c r="BP38" i="1"/>
  <c r="BV38" i="1"/>
  <c r="BP39" i="1"/>
  <c r="BW39" i="1"/>
  <c r="BR40" i="1"/>
  <c r="BY40" i="1"/>
  <c r="BS41" i="1"/>
  <c r="BP42" i="1"/>
  <c r="BV42" i="1"/>
  <c r="BP43" i="1"/>
  <c r="BW43" i="1"/>
  <c r="BR44" i="1"/>
  <c r="BY44" i="1"/>
  <c r="BS45" i="1"/>
  <c r="BY45" i="1"/>
  <c r="BP46" i="1"/>
  <c r="BV46" i="1"/>
  <c r="BW50" i="1"/>
  <c r="BQ51" i="1"/>
  <c r="BO57" i="1"/>
  <c r="Y57" i="1" s="1"/>
  <c r="C85" i="1"/>
  <c r="BU87" i="1"/>
  <c r="BQ125" i="1"/>
  <c r="L125" i="1" s="1"/>
  <c r="BW127" i="1"/>
  <c r="BW131" i="1"/>
  <c r="BP132" i="1"/>
  <c r="L132" i="1" s="1"/>
  <c r="BW133" i="1"/>
  <c r="BO14" i="1"/>
  <c r="BS14" i="1"/>
  <c r="BX14" i="1"/>
  <c r="BS16" i="1"/>
  <c r="BX16" i="1"/>
  <c r="BX18" i="1"/>
  <c r="BO21" i="1"/>
  <c r="BS21" i="1"/>
  <c r="BX21" i="1"/>
  <c r="BO23" i="1"/>
  <c r="BS23" i="1"/>
  <c r="BX23" i="1"/>
  <c r="BO25" i="1"/>
  <c r="BS25" i="1"/>
  <c r="BX25" i="1"/>
  <c r="BO31" i="1"/>
  <c r="BS31" i="1"/>
  <c r="BX31" i="1"/>
  <c r="BS33" i="1"/>
  <c r="BX33" i="1"/>
  <c r="BS35" i="1"/>
  <c r="BV37" i="1"/>
  <c r="BQ37" i="1"/>
  <c r="BO37" i="1"/>
  <c r="BU37" i="1"/>
  <c r="BQ38" i="1"/>
  <c r="BW38" i="1"/>
  <c r="BV41" i="1"/>
  <c r="BQ41" i="1"/>
  <c r="BO41" i="1"/>
  <c r="BU41" i="1"/>
  <c r="BO45" i="1"/>
  <c r="BU45" i="1"/>
  <c r="BU51" i="1"/>
  <c r="BU58" i="1"/>
  <c r="BV130" i="1"/>
  <c r="BO130" i="1"/>
  <c r="BR130" i="1"/>
  <c r="BP14" i="1"/>
  <c r="BU14" i="1"/>
  <c r="BP16" i="1"/>
  <c r="BU16" i="1"/>
  <c r="BP18" i="1"/>
  <c r="BU18" i="1"/>
  <c r="BO19" i="1"/>
  <c r="BS19" i="1"/>
  <c r="BP21" i="1"/>
  <c r="BU21" i="1"/>
  <c r="BP23" i="1"/>
  <c r="BU23" i="1"/>
  <c r="BP25" i="1"/>
  <c r="BU25" i="1"/>
  <c r="BP31" i="1"/>
  <c r="BU31" i="1"/>
  <c r="BP33" i="1"/>
  <c r="BU33" i="1"/>
  <c r="BP35" i="1"/>
  <c r="BU35" i="1"/>
  <c r="BP36" i="1"/>
  <c r="BV36" i="1"/>
  <c r="BP37" i="1"/>
  <c r="BW37" i="1"/>
  <c r="BR38" i="1"/>
  <c r="BY38" i="1"/>
  <c r="BS39" i="1"/>
  <c r="BY39" i="1"/>
  <c r="BP40" i="1"/>
  <c r="BV40" i="1"/>
  <c r="BP41" i="1"/>
  <c r="BW41" i="1"/>
  <c r="BR42" i="1"/>
  <c r="BY42" i="1"/>
  <c r="BS43" i="1"/>
  <c r="BY43" i="1"/>
  <c r="BP44" i="1"/>
  <c r="BV44" i="1"/>
  <c r="BP45" i="1"/>
  <c r="BW45" i="1"/>
  <c r="BR46" i="1"/>
  <c r="BY46" i="1"/>
  <c r="BQ50" i="1"/>
  <c r="BW51" i="1"/>
  <c r="BU57" i="1"/>
  <c r="BV58" i="1"/>
  <c r="BU85" i="1"/>
  <c r="C87" i="1"/>
  <c r="BW125" i="1"/>
  <c r="BW130" i="1"/>
  <c r="BW132" i="1"/>
  <c r="C138" i="1" l="1"/>
  <c r="BU155" i="1"/>
  <c r="C151" i="1"/>
  <c r="BU151" i="1" s="1"/>
  <c r="C150" i="1"/>
  <c r="BU150" i="1" s="1"/>
  <c r="C143" i="1"/>
  <c r="BP143" i="1" s="1"/>
  <c r="C149" i="1"/>
  <c r="BU149" i="1" s="1"/>
  <c r="BV151" i="1"/>
  <c r="BO147" i="1"/>
  <c r="C140" i="1"/>
  <c r="BV140" i="1" s="1"/>
  <c r="AT41" i="1"/>
  <c r="AT23" i="1"/>
  <c r="N51" i="1"/>
  <c r="AO84" i="1"/>
  <c r="AO86" i="1"/>
  <c r="L127" i="1"/>
  <c r="BP139" i="1"/>
  <c r="BO139" i="1"/>
  <c r="BP145" i="1"/>
  <c r="BU145" i="1"/>
  <c r="BU138" i="1"/>
  <c r="BV138" i="1"/>
  <c r="BV139" i="1"/>
  <c r="BP146" i="1"/>
  <c r="AP146" i="1" s="1"/>
  <c r="BV155" i="1"/>
  <c r="BP155" i="1"/>
  <c r="V155" i="1" s="1"/>
  <c r="BU142" i="1"/>
  <c r="BO142" i="1"/>
  <c r="BO145" i="1"/>
  <c r="BV145" i="1"/>
  <c r="BV148" i="1"/>
  <c r="BU144" i="1"/>
  <c r="BP142" i="1"/>
  <c r="BU146" i="1"/>
  <c r="BU139" i="1"/>
  <c r="BP138" i="1"/>
  <c r="BV146" i="1"/>
  <c r="BO138" i="1"/>
  <c r="BP141" i="1"/>
  <c r="BP147" i="1"/>
  <c r="BO141" i="1"/>
  <c r="BP144" i="1"/>
  <c r="AP144" i="1" s="1"/>
  <c r="BV147" i="1"/>
  <c r="BO148" i="1"/>
  <c r="AP148" i="1" s="1"/>
  <c r="BP151" i="1"/>
  <c r="BU148" i="1"/>
  <c r="BU141" i="1"/>
  <c r="BV144" i="1"/>
  <c r="L130" i="1"/>
  <c r="AT25" i="1"/>
  <c r="AT18" i="1"/>
  <c r="AT34" i="1"/>
  <c r="AT20" i="1"/>
  <c r="AT15" i="1"/>
  <c r="AT19" i="1"/>
  <c r="AT45" i="1"/>
  <c r="AT37" i="1"/>
  <c r="AT31" i="1"/>
  <c r="AT44" i="1"/>
  <c r="AT43" i="1"/>
  <c r="AT40" i="1"/>
  <c r="AT39" i="1"/>
  <c r="AT36" i="1"/>
  <c r="AT38" i="1"/>
  <c r="AT35" i="1"/>
  <c r="AT16" i="1"/>
  <c r="AS120" i="1"/>
  <c r="AT46" i="1"/>
  <c r="BX87" i="1"/>
  <c r="BS87" i="1"/>
  <c r="BW87" i="1"/>
  <c r="BQ87" i="1"/>
  <c r="AO87" i="1" s="1"/>
  <c r="BY87" i="1"/>
  <c r="BR87" i="1"/>
  <c r="AT14" i="1"/>
  <c r="AT21" i="1"/>
  <c r="BX85" i="1"/>
  <c r="BS85" i="1"/>
  <c r="BY85" i="1"/>
  <c r="BW85" i="1"/>
  <c r="BQ85" i="1"/>
  <c r="BR85" i="1"/>
  <c r="N50" i="1"/>
  <c r="AT42" i="1"/>
  <c r="AT33" i="1"/>
  <c r="AT22" i="1"/>
  <c r="AT32" i="1"/>
  <c r="AT17" i="1"/>
  <c r="AS121" i="1"/>
  <c r="AS119" i="1"/>
  <c r="AT26" i="1"/>
  <c r="AT13" i="1"/>
  <c r="BO151" i="1" l="1"/>
  <c r="AP151" i="1" s="1"/>
  <c r="BO143" i="1"/>
  <c r="AP143" i="1" s="1"/>
  <c r="AP145" i="1"/>
  <c r="BP150" i="1"/>
  <c r="AP147" i="1"/>
  <c r="BV150" i="1"/>
  <c r="BO149" i="1"/>
  <c r="AP141" i="1"/>
  <c r="BU143" i="1"/>
  <c r="BO150" i="1"/>
  <c r="BV143" i="1"/>
  <c r="BV149" i="1"/>
  <c r="BO140" i="1"/>
  <c r="BP149" i="1"/>
  <c r="A200" i="1"/>
  <c r="BP140" i="1"/>
  <c r="BU140" i="1"/>
  <c r="AO85" i="1"/>
  <c r="AP139" i="1"/>
  <c r="AP138" i="1"/>
  <c r="AP142" i="1"/>
  <c r="B200" i="1" l="1"/>
  <c r="AP149" i="1"/>
  <c r="AP150" i="1"/>
  <c r="AP140" i="1"/>
</calcChain>
</file>

<file path=xl/sharedStrings.xml><?xml version="1.0" encoding="utf-8"?>
<sst xmlns="http://schemas.openxmlformats.org/spreadsheetml/2006/main" count="7527" uniqueCount="203">
  <si>
    <t>SERVICIO DE SALUD</t>
  </si>
  <si>
    <t>REM-A04.   CONSULTAS Y OTRAS ATENCIONES EN LA RED</t>
  </si>
  <si>
    <t xml:space="preserve">SECCIÓN A: CONSULTAS MÉDICAS </t>
  </si>
  <si>
    <t>TIPO DE CONSULTA</t>
  </si>
  <si>
    <t xml:space="preserve">TOTAL      </t>
  </si>
  <si>
    <t>RANGO ETARIO Y SEXO</t>
  </si>
  <si>
    <t>Pueblos Originarios</t>
  </si>
  <si>
    <t>Migrantes</t>
  </si>
  <si>
    <t>Niños, Niñas, Adolescentes y Jóvenes SENAME</t>
  </si>
  <si>
    <t>Niños, Niñas, Adolescentes y Jóvenes Mejor Niñez</t>
  </si>
  <si>
    <t>Por Campaña de Invierno</t>
  </si>
  <si>
    <t>Menos de 1 año</t>
  </si>
  <si>
    <t>1 - 4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</si>
  <si>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</si>
  <si>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</si>
  <si>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</si>
  <si>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</si>
  <si>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</si>
  <si>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</si>
  <si>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</si>
  <si>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</si>
  <si>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</si>
  <si>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</si>
  <si>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</si>
  <si>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</si>
  <si>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</si>
  <si>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</si>
  <si>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</si>
  <si>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</si>
  <si>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Ambos Sexos</t>
  </si>
  <si>
    <t>Hombres</t>
  </si>
  <si>
    <t>Mujeres</t>
  </si>
  <si>
    <t>TOTAL</t>
  </si>
  <si>
    <t>IRA Alta</t>
  </si>
  <si>
    <t xml:space="preserve">Síndrome Bronquial Obstructivo </t>
  </si>
  <si>
    <t xml:space="preserve">Neumonía </t>
  </si>
  <si>
    <t xml:space="preserve">Exacerbación Asma </t>
  </si>
  <si>
    <t xml:space="preserve">Enfermedad Pulmonar Obstructiva Crónica </t>
  </si>
  <si>
    <t xml:space="preserve">Otras respiratorias </t>
  </si>
  <si>
    <t xml:space="preserve">Obstétrica </t>
  </si>
  <si>
    <t xml:space="preserve">Ginecológica </t>
  </si>
  <si>
    <t xml:space="preserve">Ginecológica por Infertilidad </t>
  </si>
  <si>
    <t xml:space="preserve">Infección Transmisión Sexual </t>
  </si>
  <si>
    <t>VIH-SIDA</t>
  </si>
  <si>
    <t>Salud Mental</t>
  </si>
  <si>
    <t>Cardiovascular</t>
  </si>
  <si>
    <t>Otras Morbilidades</t>
  </si>
  <si>
    <t xml:space="preserve">SECCIÓN B: CONSULTAS DE PROFESIONALES NO MÉDICOS </t>
  </si>
  <si>
    <t xml:space="preserve"> </t>
  </si>
  <si>
    <t>PROFESIONAL</t>
  </si>
  <si>
    <t>Espacios Amigables</t>
  </si>
  <si>
    <t>Enfermera/o</t>
  </si>
  <si>
    <t>Matrona/ón (Morb. Ginecológica)</t>
  </si>
  <si>
    <t>Matrona/ón (ITS)</t>
  </si>
  <si>
    <t xml:space="preserve">Matrona/ón (Infertilidad) </t>
  </si>
  <si>
    <t xml:space="preserve">Matrona/ón (Otras consultas) </t>
  </si>
  <si>
    <t xml:space="preserve">Matrona/ón (Salud sexual) </t>
  </si>
  <si>
    <t xml:space="preserve">Matrona/ón (Piso pélvico) </t>
  </si>
  <si>
    <t xml:space="preserve">Nutricionista (Otras consultas) </t>
  </si>
  <si>
    <t xml:space="preserve">Nutricionista malnutrición por exceso </t>
  </si>
  <si>
    <t xml:space="preserve">Nutricionista malnutrición por déficit </t>
  </si>
  <si>
    <t xml:space="preserve">Psicólogo/a </t>
  </si>
  <si>
    <t>Fonoaudiólogo/a</t>
  </si>
  <si>
    <t xml:space="preserve">Terapeuta Ocupacional </t>
  </si>
  <si>
    <t>Tecnólogo/a Médico/a  (Excluye UAPO)</t>
  </si>
  <si>
    <t xml:space="preserve">Trabajador/a Social (Excluye Salud Mental) </t>
  </si>
  <si>
    <t>Educadora de Párvulos</t>
  </si>
  <si>
    <t>SECCIÓN C: CONSULTAS ANTICONCEPCIÓN DE EMERGENCIA (Incluidas en Sección A o B, respectivamente.)</t>
  </si>
  <si>
    <t>Con entrega anticoncepción emergencia</t>
  </si>
  <si>
    <t>Sin entrega anticoncepción emergencia</t>
  </si>
  <si>
    <t>Espacios Amigables/ Adolescentes</t>
  </si>
  <si>
    <t>25 y más años</t>
  </si>
  <si>
    <t>Médico/a</t>
  </si>
  <si>
    <t>Matrona/ón</t>
  </si>
  <si>
    <t>SECCIÓN D: CONSULTAS EN HORARIO CONTINUADO (Incluidas en las consultas de morbilidad de sección A o B)</t>
  </si>
  <si>
    <t>TIPO JORNADA</t>
  </si>
  <si>
    <t>RANGO ETARIO</t>
  </si>
  <si>
    <t xml:space="preserve">Horario continuado </t>
  </si>
  <si>
    <t xml:space="preserve">Otros Profesionales </t>
  </si>
  <si>
    <t xml:space="preserve">Sábado, Domingo o festivo </t>
  </si>
  <si>
    <t>SECCIÓN E: CONSULTA  ABREVIADA</t>
  </si>
  <si>
    <t>SECCIÓN F: CONSULTA ABREVIADA PROFESIONALES NO MÉDICOS PRAIS</t>
  </si>
  <si>
    <t xml:space="preserve">Trabajador/a Social </t>
  </si>
  <si>
    <t>Psicólogo/a</t>
  </si>
  <si>
    <t>Kinesiólogo/a</t>
  </si>
  <si>
    <t xml:space="preserve">Técnico en Enfermería </t>
  </si>
  <si>
    <t>Gestor Comunitario</t>
  </si>
  <si>
    <t>Otro Profesional</t>
  </si>
  <si>
    <t>SECCIÓN G: ATENCIONES DE SANADORES INDÍGENA</t>
  </si>
  <si>
    <t>COMPONENTE</t>
  </si>
  <si>
    <t>Pueblos No Originarios</t>
  </si>
  <si>
    <t>0 - 4 años</t>
  </si>
  <si>
    <t>5 - 9  años</t>
  </si>
  <si>
    <t xml:space="preserve">Atenciones por sanadores de Medicina Indígena </t>
  </si>
  <si>
    <t>SECCIÓN H: INTERVENCIÓN INDIVIDUAL DEL USUARIO EN PROGRAMA ELIGE VIDA SANA</t>
  </si>
  <si>
    <t>PRESTACIÓN</t>
  </si>
  <si>
    <t>Gestantes</t>
  </si>
  <si>
    <t>Post Parto</t>
  </si>
  <si>
    <t>Menos de 2 años</t>
  </si>
  <si>
    <t>2 - 4 años</t>
  </si>
  <si>
    <t>15 - 18 años</t>
  </si>
  <si>
    <t>19 años</t>
  </si>
  <si>
    <t xml:space="preserve">Profesional de la actividad física </t>
  </si>
  <si>
    <t xml:space="preserve">Evaluación </t>
  </si>
  <si>
    <t xml:space="preserve">Nutricionista </t>
  </si>
  <si>
    <t xml:space="preserve">Consulta Nutricional </t>
  </si>
  <si>
    <t xml:space="preserve">Consulta Nutricional de seguimiento </t>
  </si>
  <si>
    <t xml:space="preserve">Consulta </t>
  </si>
  <si>
    <t>SECCIÓN I: SERVICIOS FARMACÉUTICOS</t>
  </si>
  <si>
    <t>Atención abierta</t>
  </si>
  <si>
    <t>Atención cerrada</t>
  </si>
  <si>
    <t xml:space="preserve">Servicios Farmacéuticos realizados en establecimientos de salud </t>
  </si>
  <si>
    <t xml:space="preserve">Servicios Farmacéuticos realizados en domicilio </t>
  </si>
  <si>
    <t xml:space="preserve">Atención Farmacéutica </t>
  </si>
  <si>
    <t xml:space="preserve">Revisión de la medicación sin entrevista </t>
  </si>
  <si>
    <t xml:space="preserve">Revisión de la mediación con entrevista </t>
  </si>
  <si>
    <t xml:space="preserve">Conciliación farmacéutica </t>
  </si>
  <si>
    <t xml:space="preserve">Educación farmacéutica </t>
  </si>
  <si>
    <t xml:space="preserve">Seguimiento Farmacoterapéutico </t>
  </si>
  <si>
    <t xml:space="preserve">Farmacovigilancia </t>
  </si>
  <si>
    <t xml:space="preserve">Reporte reacción adversa a medicamentos </t>
  </si>
  <si>
    <t xml:space="preserve">Reporte falla de calidad </t>
  </si>
  <si>
    <t xml:space="preserve">Reporte de eventos adversos asociados a medicamentos </t>
  </si>
  <si>
    <t>SECCIÓN J: DESPACHO DE RECETAS DE PACIENTES AMBULATORIOS</t>
  </si>
  <si>
    <t>TIPO DE RECETA</t>
  </si>
  <si>
    <t>Recetas Despachadas</t>
  </si>
  <si>
    <t>Lugar de entrega</t>
  </si>
  <si>
    <t>Prescripciones</t>
  </si>
  <si>
    <t xml:space="preserve">Coordinación Territorial </t>
  </si>
  <si>
    <t>Recetas despachadas con oportunidad (Entregado el mismo día)</t>
  </si>
  <si>
    <t xml:space="preserve">Recetas despachadas a pacientes del Programa de Salud Cardiovascular </t>
  </si>
  <si>
    <t xml:space="preserve">Prescripciones a pacientes del Programa de Salud Cardiovascular </t>
  </si>
  <si>
    <t>Unidades de Urgencia/Emergencia</t>
  </si>
  <si>
    <t>DESPACHO TOTAL</t>
  </si>
  <si>
    <t>Despacho Completo</t>
  </si>
  <si>
    <t xml:space="preserve">Despacho Parcial </t>
  </si>
  <si>
    <t>En Centro de Salud</t>
  </si>
  <si>
    <t>En Domicilio</t>
  </si>
  <si>
    <t>Emitidas</t>
  </si>
  <si>
    <t>Rechazadas</t>
  </si>
  <si>
    <t>Despacho Completo y Oportuno</t>
  </si>
  <si>
    <t>Despacho
Parcial</t>
  </si>
  <si>
    <t>Recetas despachadas</t>
  </si>
  <si>
    <t>Prescripciones despachadas</t>
  </si>
  <si>
    <t>Crónica</t>
  </si>
  <si>
    <t>Morbilidad</t>
  </si>
  <si>
    <t>Bajo control legal</t>
  </si>
  <si>
    <t>SECCIÓN K: RONDAS POR TIPO Y PROFESIONAL</t>
  </si>
  <si>
    <t>TIPO DE RONDA</t>
  </si>
  <si>
    <t>Nº Rondas</t>
  </si>
  <si>
    <t xml:space="preserve">Total de profesionales que participaron en Rondas, según tipo de Profesional </t>
  </si>
  <si>
    <t>Compra de Servicio - Nº Traslados profesionales en Ronda</t>
  </si>
  <si>
    <t>Odontólogo</t>
  </si>
  <si>
    <t>Nutricionista</t>
  </si>
  <si>
    <t>Trabajador Social</t>
  </si>
  <si>
    <t>Psicólogo</t>
  </si>
  <si>
    <t>Químico Farmacéutico</t>
  </si>
  <si>
    <t>Otros</t>
  </si>
  <si>
    <t>Terrestre</t>
  </si>
  <si>
    <t>Aérea</t>
  </si>
  <si>
    <t>Marítima</t>
  </si>
  <si>
    <t>SECCIÓN L: CLASIFICACIÓN DE CONSULTA NUTRICIONAL POR GRUPO DE EDAD (Incluidas en sección B)</t>
  </si>
  <si>
    <t>CLASIFICACIÓN</t>
  </si>
  <si>
    <t>Beneficiarios</t>
  </si>
  <si>
    <t>Embarazadas</t>
  </si>
  <si>
    <t xml:space="preserve">Mal nutrición por riesgo a desnutrir/riesgo bajo peso </t>
  </si>
  <si>
    <t xml:space="preserve">Mal nutrición por riesgo obesidad sobrepeso </t>
  </si>
  <si>
    <t xml:space="preserve">Estado nutricional normal </t>
  </si>
  <si>
    <t>SECCIÓN M: CONSULTA DE LACTANCIA EN NIÑOS Y NIÑAS CONTROLADOS</t>
  </si>
  <si>
    <t>TIPOS DE CONSULTA</t>
  </si>
  <si>
    <t xml:space="preserve"> De 0 a 29 días</t>
  </si>
  <si>
    <t>De 1 mes a 2 meses 29 días</t>
  </si>
  <si>
    <t>De 3 meses a 5 meses 29 días</t>
  </si>
  <si>
    <t>De 6 meses a 11 meses 29 días</t>
  </si>
  <si>
    <t>De 1 a 2 años</t>
  </si>
  <si>
    <t>Consulta de Lactancia</t>
  </si>
  <si>
    <t xml:space="preserve">Consulta Lactancia Materna de alerta </t>
  </si>
  <si>
    <t xml:space="preserve">Consulta de Lactancia Materna de seguimiento </t>
  </si>
  <si>
    <t xml:space="preserve">Otras consultas de Lactancia Materna </t>
  </si>
  <si>
    <t>Consejería de Lactancia</t>
  </si>
  <si>
    <t xml:space="preserve">Consejería prenatal en Lactancia Materna </t>
  </si>
  <si>
    <t xml:space="preserve">Consejería posnatal en Lactancia Materna </t>
  </si>
  <si>
    <t xml:space="preserve">Consulta de Lactancia por profesional </t>
  </si>
  <si>
    <t>SECCION N: ATENCIONES AMBULATORIAS POR  EL PROGRAMA TUBERCULOSIS</t>
  </si>
  <si>
    <t>TIPOS DE ATENCION</t>
  </si>
  <si>
    <t>80 y más años</t>
  </si>
  <si>
    <t xml:space="preserve">Hombres </t>
  </si>
  <si>
    <t>Ingreso tratamiento</t>
  </si>
  <si>
    <t xml:space="preserve">Ingreso Quimioprofilaxis </t>
  </si>
  <si>
    <t>Control mensual</t>
  </si>
  <si>
    <t>Control de seguimiento</t>
  </si>
  <si>
    <t xml:space="preserve">Consultas espontáneas </t>
  </si>
  <si>
    <t>Rescate</t>
  </si>
  <si>
    <t>Control de los contactos</t>
  </si>
  <si>
    <t>Atención domiciliaria</t>
  </si>
  <si>
    <t>SECCION O: EXÁMENES BACTERIOLOGICOS PROCESADOS</t>
  </si>
  <si>
    <t>TIPO DE MUESTRA</t>
  </si>
  <si>
    <t>10-14 años</t>
  </si>
  <si>
    <t>20-24 años</t>
  </si>
  <si>
    <t>30-34 años</t>
  </si>
  <si>
    <t>40-44 años</t>
  </si>
  <si>
    <t xml:space="preserve">50-54 años </t>
  </si>
  <si>
    <t xml:space="preserve">Muestras procesadas para diagnóstico de Tuberculosis Pulmonar mediante bacteriología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</si>
</sst>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Verdana"/>
      <family val="2"/>
    </font>
    <font>
      <sz val="11"/>
      <color indexed="8"/>
      <name val="Calibri"/>
      <family val="2"/>
    </font>
    <font>
      <b/>
      <sz val="9"/>
      <color theme="1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auto="1"/>
      </right>
      <top/>
      <bottom style="thin">
        <color indexed="22"/>
      </bottom>
      <diagonal/>
    </border>
    <border>
      <left style="hair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0" fontId="8" fillId="9" borderId="82" applyNumberFormat="0" applyFont="0" applyAlignment="0" applyProtection="0"/>
    <xf numFmtId="0" fontId="9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1" fillId="2" borderId="1" applyNumberFormat="0" applyFont="0" applyAlignment="0" applyProtection="0"/>
  </cellStyleXfs>
  <cellXfs count="4603">
    <xf numFmtId="0" fontId="0" fillId="0" borderId="0" xfId="0"/>
    <xf numFmtId="1" fontId="1" fillId="3" borderId="0" xfId="0" applyNumberFormat="1" applyFont="1" applyFill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Protection="1">
      <protection locked="0"/>
    </xf>
    <xf numFmtId="1" fontId="5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right"/>
    </xf>
    <xf numFmtId="1" fontId="3" fillId="0" borderId="14" xfId="0" applyNumberFormat="1" applyFont="1" applyBorder="1" applyAlignment="1">
      <alignment horizontal="right" wrapText="1"/>
    </xf>
    <xf numFmtId="1" fontId="3" fillId="0" borderId="18" xfId="0" applyNumberFormat="1" applyFont="1" applyBorder="1" applyAlignment="1">
      <alignment horizontal="right" vertical="center"/>
    </xf>
    <xf numFmtId="1" fontId="3" fillId="0" borderId="19" xfId="0" applyNumberFormat="1" applyFont="1" applyBorder="1" applyAlignment="1">
      <alignment horizontal="right" vertical="center"/>
    </xf>
    <xf numFmtId="1" fontId="3" fillId="0" borderId="20" xfId="0" applyNumberFormat="1" applyFont="1" applyBorder="1" applyAlignment="1">
      <alignment horizontal="right" vertical="center"/>
    </xf>
    <xf numFmtId="1" fontId="3" fillId="0" borderId="21" xfId="0" applyNumberFormat="1" applyFont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1" fontId="3" fillId="0" borderId="16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right" vertical="center"/>
    </xf>
    <xf numFmtId="1" fontId="3" fillId="0" borderId="23" xfId="0" applyNumberFormat="1" applyFont="1" applyBorder="1"/>
    <xf numFmtId="1" fontId="3" fillId="0" borderId="22" xfId="0" applyNumberFormat="1" applyFont="1" applyBorder="1" applyAlignment="1">
      <alignment horizontal="right"/>
    </xf>
    <xf numFmtId="1" fontId="3" fillId="0" borderId="24" xfId="0" applyNumberFormat="1" applyFont="1" applyBorder="1" applyAlignment="1">
      <alignment horizontal="right"/>
    </xf>
    <xf numFmtId="1" fontId="3" fillId="3" borderId="25" xfId="0" applyNumberFormat="1" applyFont="1" applyFill="1" applyBorder="1" applyAlignment="1">
      <alignment horizontal="right"/>
    </xf>
    <xf numFmtId="1" fontId="3" fillId="4" borderId="26" xfId="0" applyNumberFormat="1" applyFont="1" applyFill="1" applyBorder="1" applyProtection="1">
      <protection locked="0"/>
    </xf>
    <xf numFmtId="1" fontId="3" fillId="4" borderId="25" xfId="0" applyNumberFormat="1" applyFont="1" applyFill="1" applyBorder="1" applyProtection="1">
      <protection locked="0"/>
    </xf>
    <xf numFmtId="1" fontId="3" fillId="4" borderId="27" xfId="0" applyNumberFormat="1" applyFont="1" applyFill="1" applyBorder="1" applyProtection="1">
      <protection locked="0"/>
    </xf>
    <xf numFmtId="1" fontId="3" fillId="4" borderId="28" xfId="0" applyNumberFormat="1" applyFont="1" applyFill="1" applyBorder="1" applyProtection="1">
      <protection locked="0"/>
    </xf>
    <xf numFmtId="1" fontId="3" fillId="4" borderId="29" xfId="0" applyNumberFormat="1" applyFont="1" applyFill="1" applyBorder="1" applyProtection="1">
      <protection locked="0"/>
    </xf>
    <xf numFmtId="1" fontId="3" fillId="4" borderId="30" xfId="0" applyNumberFormat="1" applyFont="1" applyFill="1" applyBorder="1" applyAlignment="1" applyProtection="1">
      <alignment wrapText="1"/>
      <protection locked="0"/>
    </xf>
    <xf numFmtId="1" fontId="3" fillId="4" borderId="25" xfId="0" applyNumberFormat="1" applyFont="1" applyFill="1" applyBorder="1" applyAlignment="1" applyProtection="1">
      <alignment wrapText="1"/>
      <protection locked="0"/>
    </xf>
    <xf numFmtId="0" fontId="7" fillId="5" borderId="0" xfId="0" applyFont="1" applyFill="1"/>
    <xf numFmtId="0" fontId="0" fillId="6" borderId="0" xfId="0" applyFill="1"/>
    <xf numFmtId="1" fontId="3" fillId="0" borderId="31" xfId="0" applyNumberFormat="1" applyFont="1" applyBorder="1"/>
    <xf numFmtId="1" fontId="3" fillId="0" borderId="32" xfId="0" applyNumberFormat="1" applyFont="1" applyBorder="1" applyAlignment="1">
      <alignment horizontal="right"/>
    </xf>
    <xf numFmtId="1" fontId="3" fillId="0" borderId="33" xfId="0" applyNumberFormat="1" applyFont="1" applyBorder="1" applyAlignment="1">
      <alignment horizontal="right"/>
    </xf>
    <xf numFmtId="1" fontId="3" fillId="3" borderId="34" xfId="0" applyNumberFormat="1" applyFont="1" applyFill="1" applyBorder="1" applyAlignment="1">
      <alignment horizontal="right"/>
    </xf>
    <xf numFmtId="1" fontId="3" fillId="4" borderId="35" xfId="0" applyNumberFormat="1" applyFont="1" applyFill="1" applyBorder="1" applyProtection="1">
      <protection locked="0"/>
    </xf>
    <xf numFmtId="1" fontId="3" fillId="4" borderId="34" xfId="0" applyNumberFormat="1" applyFont="1" applyFill="1" applyBorder="1" applyProtection="1">
      <protection locked="0"/>
    </xf>
    <xf numFmtId="1" fontId="3" fillId="4" borderId="36" xfId="0" applyNumberFormat="1" applyFont="1" applyFill="1" applyBorder="1" applyProtection="1">
      <protection locked="0"/>
    </xf>
    <xf numFmtId="1" fontId="3" fillId="7" borderId="35" xfId="0" applyNumberFormat="1" applyFont="1" applyFill="1" applyBorder="1"/>
    <xf numFmtId="1" fontId="3" fillId="7" borderId="36" xfId="0" applyNumberFormat="1" applyFont="1" applyFill="1" applyBorder="1"/>
    <xf numFmtId="1" fontId="3" fillId="7" borderId="37" xfId="0" applyNumberFormat="1" applyFont="1" applyFill="1" applyBorder="1"/>
    <xf numFmtId="1" fontId="3" fillId="4" borderId="32" xfId="0" applyNumberFormat="1" applyFont="1" applyFill="1" applyBorder="1" applyAlignment="1" applyProtection="1">
      <alignment wrapText="1"/>
      <protection locked="0"/>
    </xf>
    <xf numFmtId="1" fontId="3" fillId="4" borderId="34" xfId="0" applyNumberFormat="1" applyFont="1" applyFill="1" applyBorder="1" applyAlignment="1" applyProtection="1">
      <alignment wrapText="1"/>
      <protection locked="0"/>
    </xf>
    <xf numFmtId="1" fontId="3" fillId="0" borderId="31" xfId="0" applyNumberFormat="1" applyFont="1" applyBorder="1" applyAlignment="1">
      <alignment horizontal="left" vertical="center"/>
    </xf>
    <xf numFmtId="1" fontId="3" fillId="4" borderId="31" xfId="0" applyNumberFormat="1" applyFont="1" applyFill="1" applyBorder="1" applyProtection="1">
      <protection locked="0"/>
    </xf>
    <xf numFmtId="1" fontId="3" fillId="4" borderId="37" xfId="0" applyNumberFormat="1" applyFont="1" applyFill="1" applyBorder="1" applyProtection="1">
      <protection locked="0"/>
    </xf>
    <xf numFmtId="1" fontId="3" fillId="0" borderId="22" xfId="0" applyNumberFormat="1" applyFont="1" applyBorder="1" applyAlignment="1">
      <alignment vertical="center" wrapText="1"/>
    </xf>
    <xf numFmtId="1" fontId="3" fillId="0" borderId="22" xfId="0" applyNumberFormat="1" applyFont="1" applyBorder="1" applyAlignment="1">
      <alignment horizontal="right" wrapText="1"/>
    </xf>
    <xf numFmtId="1" fontId="3" fillId="0" borderId="19" xfId="0" applyNumberFormat="1" applyFont="1" applyBorder="1" applyAlignment="1">
      <alignment horizontal="right" wrapText="1"/>
    </xf>
    <xf numFmtId="1" fontId="3" fillId="3" borderId="38" xfId="0" applyNumberFormat="1" applyFont="1" applyFill="1" applyBorder="1" applyAlignment="1">
      <alignment horizontal="right"/>
    </xf>
    <xf numFmtId="1" fontId="3" fillId="7" borderId="39" xfId="0" applyNumberFormat="1" applyFont="1" applyFill="1" applyBorder="1"/>
    <xf numFmtId="1" fontId="3" fillId="7" borderId="40" xfId="0" applyNumberFormat="1" applyFont="1" applyFill="1" applyBorder="1"/>
    <xf numFmtId="1" fontId="3" fillId="0" borderId="32" xfId="0" applyNumberFormat="1" applyFont="1" applyBorder="1" applyAlignment="1">
      <alignment horizontal="left"/>
    </xf>
    <xf numFmtId="1" fontId="3" fillId="7" borderId="34" xfId="0" applyNumberFormat="1" applyFont="1" applyFill="1" applyBorder="1"/>
    <xf numFmtId="1" fontId="3" fillId="0" borderId="31" xfId="0" applyNumberFormat="1" applyFont="1" applyBorder="1" applyAlignment="1">
      <alignment horizontal="left"/>
    </xf>
    <xf numFmtId="1" fontId="3" fillId="4" borderId="20" xfId="0" applyNumberFormat="1" applyFont="1" applyFill="1" applyBorder="1" applyProtection="1">
      <protection locked="0"/>
    </xf>
    <xf numFmtId="1" fontId="3" fillId="0" borderId="41" xfId="0" applyNumberFormat="1" applyFont="1" applyBorder="1" applyAlignment="1">
      <alignment horizontal="left"/>
    </xf>
    <xf numFmtId="1" fontId="3" fillId="7" borderId="42" xfId="0" applyNumberFormat="1" applyFont="1" applyFill="1" applyBorder="1" applyAlignment="1">
      <alignment horizontal="right"/>
    </xf>
    <xf numFmtId="1" fontId="3" fillId="3" borderId="40" xfId="0" applyNumberFormat="1" applyFont="1" applyFill="1" applyBorder="1" applyAlignment="1">
      <alignment horizontal="right"/>
    </xf>
    <xf numFmtId="1" fontId="3" fillId="7" borderId="43" xfId="0" applyNumberFormat="1" applyFont="1" applyFill="1" applyBorder="1"/>
    <xf numFmtId="1" fontId="3" fillId="4" borderId="43" xfId="0" applyNumberFormat="1" applyFont="1" applyFill="1" applyBorder="1" applyProtection="1">
      <protection locked="0"/>
    </xf>
    <xf numFmtId="1" fontId="3" fillId="7" borderId="44" xfId="0" applyNumberFormat="1" applyFont="1" applyFill="1" applyBorder="1"/>
    <xf numFmtId="1" fontId="3" fillId="7" borderId="45" xfId="0" applyNumberFormat="1" applyFont="1" applyFill="1" applyBorder="1"/>
    <xf numFmtId="1" fontId="3" fillId="4" borderId="41" xfId="0" applyNumberFormat="1" applyFont="1" applyFill="1" applyBorder="1" applyAlignment="1" applyProtection="1">
      <alignment wrapText="1"/>
      <protection locked="0"/>
    </xf>
    <xf numFmtId="1" fontId="3" fillId="4" borderId="40" xfId="0" applyNumberFormat="1" applyFont="1" applyFill="1" applyBorder="1" applyAlignment="1" applyProtection="1">
      <alignment wrapText="1"/>
      <protection locked="0"/>
    </xf>
    <xf numFmtId="1" fontId="3" fillId="4" borderId="46" xfId="0" applyNumberFormat="1" applyFont="1" applyFill="1" applyBorder="1" applyProtection="1">
      <protection locked="0"/>
    </xf>
    <xf numFmtId="1" fontId="3" fillId="0" borderId="41" xfId="0" applyNumberFormat="1" applyFont="1" applyBorder="1" applyAlignment="1">
      <alignment horizontal="right"/>
    </xf>
    <xf numFmtId="1" fontId="3" fillId="0" borderId="42" xfId="0" applyNumberFormat="1" applyFont="1" applyBorder="1" applyAlignment="1">
      <alignment horizontal="right"/>
    </xf>
    <xf numFmtId="1" fontId="3" fillId="4" borderId="39" xfId="0" applyNumberFormat="1" applyFont="1" applyFill="1" applyBorder="1" applyProtection="1">
      <protection locked="0"/>
    </xf>
    <xf numFmtId="1" fontId="3" fillId="4" borderId="40" xfId="0" applyNumberFormat="1" applyFont="1" applyFill="1" applyBorder="1" applyProtection="1">
      <protection locked="0"/>
    </xf>
    <xf numFmtId="1" fontId="3" fillId="4" borderId="45" xfId="0" applyNumberFormat="1" applyFont="1" applyFill="1" applyBorder="1" applyProtection="1">
      <protection locked="0"/>
    </xf>
    <xf numFmtId="1" fontId="3" fillId="7" borderId="20" xfId="0" applyNumberFormat="1" applyFont="1" applyFill="1" applyBorder="1"/>
    <xf numFmtId="1" fontId="3" fillId="0" borderId="47" xfId="0" applyNumberFormat="1" applyFont="1" applyBorder="1" applyAlignment="1">
      <alignment vertical="center" wrapText="1"/>
    </xf>
    <xf numFmtId="1" fontId="3" fillId="0" borderId="15" xfId="0" applyNumberFormat="1" applyFont="1" applyBorder="1" applyAlignment="1">
      <alignment horizontal="right" wrapText="1"/>
    </xf>
    <xf numFmtId="1" fontId="3" fillId="0" borderId="48" xfId="0" applyNumberFormat="1" applyFont="1" applyBorder="1" applyAlignment="1">
      <alignment horizontal="right" wrapText="1"/>
    </xf>
    <xf numFmtId="1" fontId="3" fillId="3" borderId="12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Protection="1">
      <protection locked="0"/>
    </xf>
    <xf numFmtId="1" fontId="3" fillId="4" borderId="49" xfId="0" applyNumberFormat="1" applyFont="1" applyFill="1" applyBorder="1" applyProtection="1">
      <protection locked="0"/>
    </xf>
    <xf numFmtId="1" fontId="3" fillId="4" borderId="50" xfId="0" applyNumberFormat="1" applyFont="1" applyFill="1" applyBorder="1" applyProtection="1">
      <protection locked="0"/>
    </xf>
    <xf numFmtId="1" fontId="3" fillId="4" borderId="51" xfId="0" applyNumberFormat="1" applyFont="1" applyFill="1" applyBorder="1" applyProtection="1">
      <protection locked="0"/>
    </xf>
    <xf numFmtId="1" fontId="3" fillId="4" borderId="52" xfId="0" applyNumberFormat="1" applyFont="1" applyFill="1" applyBorder="1" applyProtection="1">
      <protection locked="0"/>
    </xf>
    <xf numFmtId="1" fontId="3" fillId="4" borderId="53" xfId="0" applyNumberFormat="1" applyFont="1" applyFill="1" applyBorder="1" applyProtection="1">
      <protection locked="0"/>
    </xf>
    <xf numFmtId="1" fontId="3" fillId="4" borderId="54" xfId="0" applyNumberFormat="1" applyFont="1" applyFill="1" applyBorder="1" applyProtection="1">
      <protection locked="0"/>
    </xf>
    <xf numFmtId="1" fontId="3" fillId="4" borderId="47" xfId="0" applyNumberFormat="1" applyFont="1" applyFill="1" applyBorder="1" applyAlignment="1" applyProtection="1">
      <alignment wrapText="1"/>
      <protection locked="0"/>
    </xf>
    <xf numFmtId="1" fontId="3" fillId="4" borderId="51" xfId="0" applyNumberFormat="1" applyFont="1" applyFill="1" applyBorder="1" applyAlignment="1" applyProtection="1">
      <alignment wrapText="1"/>
      <protection locked="0"/>
    </xf>
    <xf numFmtId="1" fontId="6" fillId="0" borderId="7" xfId="0" applyNumberFormat="1" applyFont="1" applyBorder="1"/>
    <xf numFmtId="1" fontId="6" fillId="0" borderId="55" xfId="0" applyNumberFormat="1" applyFont="1" applyBorder="1"/>
    <xf numFmtId="1" fontId="3" fillId="0" borderId="7" xfId="0" applyNumberFormat="1" applyFont="1" applyBorder="1"/>
    <xf numFmtId="1" fontId="3" fillId="0" borderId="4" xfId="0" applyNumberFormat="1" applyFont="1" applyBorder="1"/>
    <xf numFmtId="1" fontId="3" fillId="0" borderId="12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/>
    <xf numFmtId="1" fontId="3" fillId="0" borderId="30" xfId="0" applyNumberFormat="1" applyFont="1" applyBorder="1" applyAlignment="1">
      <alignment horizontal="right"/>
    </xf>
    <xf numFmtId="1" fontId="3" fillId="4" borderId="24" xfId="0" applyNumberFormat="1" applyFont="1" applyFill="1" applyBorder="1" applyProtection="1">
      <protection locked="0"/>
    </xf>
    <xf numFmtId="1" fontId="3" fillId="4" borderId="57" xfId="0" applyNumberFormat="1" applyFont="1" applyFill="1" applyBorder="1" applyProtection="1">
      <protection locked="0"/>
    </xf>
    <xf numFmtId="1" fontId="3" fillId="0" borderId="32" xfId="0" applyNumberFormat="1" applyFont="1" applyBorder="1"/>
    <xf numFmtId="1" fontId="3" fillId="4" borderId="33" xfId="0" applyNumberFormat="1" applyFont="1" applyFill="1" applyBorder="1" applyProtection="1">
      <protection locked="0"/>
    </xf>
    <xf numFmtId="1" fontId="3" fillId="4" borderId="58" xfId="0" applyNumberFormat="1" applyFont="1" applyFill="1" applyBorder="1" applyProtection="1">
      <protection locked="0"/>
    </xf>
    <xf numFmtId="1" fontId="3" fillId="4" borderId="22" xfId="0" applyNumberFormat="1" applyFont="1" applyFill="1" applyBorder="1" applyAlignment="1" applyProtection="1">
      <alignment wrapText="1"/>
      <protection locked="0"/>
    </xf>
    <xf numFmtId="1" fontId="3" fillId="4" borderId="38" xfId="0" applyNumberFormat="1" applyFont="1" applyFill="1" applyBorder="1" applyAlignment="1" applyProtection="1">
      <alignment wrapText="1"/>
      <protection locked="0"/>
    </xf>
    <xf numFmtId="1" fontId="3" fillId="0" borderId="22" xfId="0" applyNumberFormat="1" applyFont="1" applyBorder="1"/>
    <xf numFmtId="1" fontId="3" fillId="7" borderId="42" xfId="0" applyNumberFormat="1" applyFont="1" applyFill="1" applyBorder="1"/>
    <xf numFmtId="1" fontId="3" fillId="7" borderId="59" xfId="0" applyNumberFormat="1" applyFont="1" applyFill="1" applyBorder="1"/>
    <xf numFmtId="1" fontId="3" fillId="8" borderId="35" xfId="0" applyNumberFormat="1" applyFont="1" applyFill="1" applyBorder="1"/>
    <xf numFmtId="1" fontId="3" fillId="8" borderId="34" xfId="0" applyNumberFormat="1" applyFont="1" applyFill="1" applyBorder="1"/>
    <xf numFmtId="1" fontId="3" fillId="8" borderId="36" xfId="0" applyNumberFormat="1" applyFont="1" applyFill="1" applyBorder="1"/>
    <xf numFmtId="1" fontId="3" fillId="0" borderId="9" xfId="0" applyNumberFormat="1" applyFont="1" applyBorder="1" applyAlignment="1">
      <alignment horizontal="right"/>
    </xf>
    <xf numFmtId="1" fontId="3" fillId="4" borderId="42" xfId="0" applyNumberFormat="1" applyFont="1" applyFill="1" applyBorder="1" applyProtection="1">
      <protection locked="0"/>
    </xf>
    <xf numFmtId="1" fontId="3" fillId="4" borderId="59" xfId="0" applyNumberFormat="1" applyFont="1" applyFill="1" applyBorder="1" applyProtection="1">
      <protection locked="0"/>
    </xf>
    <xf numFmtId="1" fontId="3" fillId="0" borderId="47" xfId="0" applyNumberFormat="1" applyFont="1" applyBorder="1" applyAlignment="1">
      <alignment horizontal="left"/>
    </xf>
    <xf numFmtId="1" fontId="3" fillId="0" borderId="47" xfId="0" applyNumberFormat="1" applyFont="1" applyBorder="1" applyAlignment="1">
      <alignment horizontal="right"/>
    </xf>
    <xf numFmtId="1" fontId="3" fillId="0" borderId="60" xfId="0" applyNumberFormat="1" applyFont="1" applyBorder="1" applyAlignment="1">
      <alignment horizontal="right"/>
    </xf>
    <xf numFmtId="1" fontId="3" fillId="3" borderId="51" xfId="0" applyNumberFormat="1" applyFont="1" applyFill="1" applyBorder="1" applyAlignment="1">
      <alignment horizontal="right"/>
    </xf>
    <xf numFmtId="1" fontId="3" fillId="4" borderId="60" xfId="0" applyNumberFormat="1" applyFont="1" applyFill="1" applyBorder="1" applyProtection="1">
      <protection locked="0"/>
    </xf>
    <xf numFmtId="1" fontId="3" fillId="4" borderId="61" xfId="0" applyNumberFormat="1" applyFont="1" applyFill="1" applyBorder="1" applyProtection="1">
      <protection locked="0"/>
    </xf>
    <xf numFmtId="1" fontId="3" fillId="0" borderId="62" xfId="0" applyNumberFormat="1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vertical="center" wrapText="1"/>
    </xf>
    <xf numFmtId="1" fontId="3" fillId="3" borderId="32" xfId="0" applyNumberFormat="1" applyFont="1" applyFill="1" applyBorder="1"/>
    <xf numFmtId="1" fontId="3" fillId="4" borderId="64" xfId="0" applyNumberFormat="1" applyFont="1" applyFill="1" applyBorder="1" applyProtection="1">
      <protection locked="0"/>
    </xf>
    <xf numFmtId="0" fontId="0" fillId="5" borderId="0" xfId="0" applyFill="1"/>
    <xf numFmtId="1" fontId="3" fillId="3" borderId="47" xfId="0" applyNumberFormat="1" applyFont="1" applyFill="1" applyBorder="1"/>
    <xf numFmtId="1" fontId="3" fillId="4" borderId="65" xfId="0" applyNumberFormat="1" applyFont="1" applyFill="1" applyBorder="1" applyProtection="1">
      <protection locked="0"/>
    </xf>
    <xf numFmtId="1" fontId="5" fillId="0" borderId="11" xfId="0" applyNumberFormat="1" applyFont="1" applyBorder="1"/>
    <xf numFmtId="1" fontId="6" fillId="0" borderId="11" xfId="0" applyNumberFormat="1" applyFont="1" applyBorder="1"/>
    <xf numFmtId="1" fontId="6" fillId="0" borderId="66" xfId="0" applyNumberFormat="1" applyFont="1" applyBorder="1"/>
    <xf numFmtId="1" fontId="6" fillId="0" borderId="67" xfId="0" applyNumberFormat="1" applyFont="1" applyBorder="1"/>
    <xf numFmtId="1" fontId="6" fillId="0" borderId="68" xfId="0" applyNumberFormat="1" applyFont="1" applyBorder="1"/>
    <xf numFmtId="1" fontId="3" fillId="0" borderId="76" xfId="0" applyNumberFormat="1" applyFont="1" applyBorder="1" applyAlignment="1">
      <alignment horizontal="center" vertical="center" wrapText="1"/>
    </xf>
    <xf numFmtId="1" fontId="3" fillId="0" borderId="77" xfId="0" applyNumberFormat="1" applyFont="1" applyBorder="1" applyAlignment="1">
      <alignment horizontal="center" vertical="center" wrapText="1"/>
    </xf>
    <xf numFmtId="1" fontId="3" fillId="0" borderId="78" xfId="0" applyNumberFormat="1" applyFont="1" applyBorder="1" applyAlignment="1">
      <alignment horizontal="center" vertical="center" wrapText="1"/>
    </xf>
    <xf numFmtId="1" fontId="1" fillId="0" borderId="72" xfId="0" applyNumberFormat="1" applyFont="1" applyBorder="1" applyAlignment="1">
      <alignment horizontal="left" vertical="center"/>
    </xf>
    <xf numFmtId="1" fontId="3" fillId="0" borderId="72" xfId="0" applyNumberFormat="1" applyFont="1" applyBorder="1" applyAlignment="1">
      <alignment horizontal="right"/>
    </xf>
    <xf numFmtId="1" fontId="3" fillId="0" borderId="77" xfId="0" applyNumberFormat="1" applyFont="1" applyBorder="1" applyAlignment="1">
      <alignment horizontal="right"/>
    </xf>
    <xf numFmtId="1" fontId="3" fillId="0" borderId="78" xfId="0" applyNumberFormat="1" applyFont="1" applyBorder="1" applyAlignment="1">
      <alignment horizontal="right"/>
    </xf>
    <xf numFmtId="1" fontId="3" fillId="0" borderId="76" xfId="0" applyNumberFormat="1" applyFont="1" applyBorder="1"/>
    <xf numFmtId="1" fontId="3" fillId="0" borderId="78" xfId="0" applyNumberFormat="1" applyFont="1" applyBorder="1"/>
    <xf numFmtId="1" fontId="3" fillId="0" borderId="73" xfId="0" applyNumberFormat="1" applyFont="1" applyBorder="1"/>
    <xf numFmtId="1" fontId="3" fillId="0" borderId="80" xfId="0" applyNumberFormat="1" applyFont="1" applyBorder="1"/>
    <xf numFmtId="1" fontId="3" fillId="0" borderId="81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horizontal="right"/>
    </xf>
    <xf numFmtId="1" fontId="3" fillId="9" borderId="83" xfId="1" applyNumberFormat="1" applyFont="1" applyBorder="1" applyAlignment="1" applyProtection="1">
      <alignment horizontal="right"/>
      <protection locked="0"/>
    </xf>
    <xf numFmtId="1" fontId="3" fillId="9" borderId="84" xfId="1" applyNumberFormat="1" applyFont="1" applyBorder="1" applyAlignment="1" applyProtection="1">
      <alignment horizontal="right"/>
      <protection locked="0"/>
    </xf>
    <xf numFmtId="1" fontId="3" fillId="4" borderId="22" xfId="0" applyNumberFormat="1" applyFont="1" applyFill="1" applyBorder="1" applyProtection="1">
      <protection locked="0"/>
    </xf>
    <xf numFmtId="1" fontId="3" fillId="4" borderId="85" xfId="0" applyNumberFormat="1" applyFont="1" applyFill="1" applyBorder="1" applyProtection="1">
      <protection locked="0"/>
    </xf>
    <xf numFmtId="1" fontId="3" fillId="4" borderId="86" xfId="0" applyNumberFormat="1" applyFont="1" applyFill="1" applyBorder="1" applyProtection="1">
      <protection locked="0"/>
    </xf>
    <xf numFmtId="1" fontId="3" fillId="4" borderId="38" xfId="0" applyNumberFormat="1" applyFont="1" applyFill="1" applyBorder="1" applyProtection="1">
      <protection locked="0"/>
    </xf>
    <xf numFmtId="1" fontId="3" fillId="0" borderId="53" xfId="0" applyNumberFormat="1" applyFont="1" applyBorder="1" applyAlignment="1">
      <alignment horizontal="left" vertical="center"/>
    </xf>
    <xf numFmtId="1" fontId="3" fillId="0" borderId="53" xfId="0" applyNumberFormat="1" applyFont="1" applyBorder="1" applyAlignment="1">
      <alignment horizontal="right"/>
    </xf>
    <xf numFmtId="1" fontId="3" fillId="9" borderId="87" xfId="1" applyNumberFormat="1" applyFont="1" applyBorder="1" applyAlignment="1" applyProtection="1">
      <alignment horizontal="right"/>
      <protection locked="0"/>
    </xf>
    <xf numFmtId="1" fontId="3" fillId="9" borderId="88" xfId="1" applyNumberFormat="1" applyFont="1" applyBorder="1" applyAlignment="1" applyProtection="1">
      <alignment horizontal="right"/>
      <protection locked="0"/>
    </xf>
    <xf numFmtId="1" fontId="3" fillId="4" borderId="47" xfId="0" applyNumberFormat="1" applyFont="1" applyFill="1" applyBorder="1" applyProtection="1">
      <protection locked="0"/>
    </xf>
    <xf numFmtId="1" fontId="3" fillId="4" borderId="89" xfId="0" applyNumberFormat="1" applyFont="1" applyFill="1" applyBorder="1" applyProtection="1">
      <protection locked="0"/>
    </xf>
    <xf numFmtId="1" fontId="1" fillId="0" borderId="76" xfId="0" applyNumberFormat="1" applyFont="1" applyBorder="1" applyAlignment="1">
      <alignment horizontal="left" vertical="center" wrapText="1"/>
    </xf>
    <xf numFmtId="1" fontId="3" fillId="0" borderId="72" xfId="0" applyNumberFormat="1" applyFont="1" applyBorder="1" applyAlignment="1">
      <alignment horizontal="right" wrapText="1"/>
    </xf>
    <xf numFmtId="1" fontId="3" fillId="0" borderId="77" xfId="0" applyNumberFormat="1" applyFont="1" applyBorder="1" applyAlignment="1">
      <alignment horizontal="right" wrapText="1"/>
    </xf>
    <xf numFmtId="1" fontId="3" fillId="9" borderId="90" xfId="1" applyNumberFormat="1" applyFont="1" applyBorder="1" applyAlignment="1" applyProtection="1">
      <alignment horizontal="right"/>
      <protection locked="0"/>
    </xf>
    <xf numFmtId="1" fontId="3" fillId="9" borderId="91" xfId="1" applyNumberFormat="1" applyFont="1" applyBorder="1" applyAlignment="1" applyProtection="1">
      <alignment horizontal="right"/>
      <protection locked="0"/>
    </xf>
    <xf numFmtId="1" fontId="5" fillId="0" borderId="92" xfId="0" applyNumberFormat="1" applyFont="1" applyBorder="1"/>
    <xf numFmtId="1" fontId="3" fillId="0" borderId="76" xfId="0" applyNumberFormat="1" applyFont="1" applyBorder="1" applyAlignment="1">
      <alignment horizontal="center" wrapText="1"/>
    </xf>
    <xf numFmtId="1" fontId="3" fillId="4" borderId="81" xfId="0" applyNumberFormat="1" applyFont="1" applyFill="1" applyBorder="1" applyAlignment="1" applyProtection="1">
      <alignment wrapText="1"/>
      <protection locked="0"/>
    </xf>
    <xf numFmtId="1" fontId="5" fillId="10" borderId="0" xfId="0" applyNumberFormat="1" applyFont="1" applyFill="1"/>
    <xf numFmtId="0" fontId="0" fillId="10" borderId="0" xfId="0" applyFill="1"/>
    <xf numFmtId="1" fontId="3" fillId="10" borderId="93" xfId="0" applyNumberFormat="1" applyFont="1" applyFill="1" applyBorder="1" applyAlignment="1">
      <alignment horizontal="center" wrapText="1"/>
    </xf>
    <xf numFmtId="1" fontId="3" fillId="10" borderId="94" xfId="0" applyNumberFormat="1" applyFont="1" applyFill="1" applyBorder="1" applyAlignment="1">
      <alignment vertical="center" wrapText="1"/>
    </xf>
    <xf numFmtId="1" fontId="3" fillId="10" borderId="95" xfId="0" applyNumberFormat="1" applyFont="1" applyFill="1" applyBorder="1" applyAlignment="1">
      <alignment vertical="center" wrapText="1"/>
    </xf>
    <xf numFmtId="1" fontId="3" fillId="10" borderId="23" xfId="0" applyNumberFormat="1" applyFont="1" applyFill="1" applyBorder="1" applyAlignment="1">
      <alignment vertical="center" wrapText="1"/>
    </xf>
    <xf numFmtId="1" fontId="3" fillId="10" borderId="22" xfId="0" applyNumberFormat="1" applyFont="1" applyFill="1" applyBorder="1"/>
    <xf numFmtId="1" fontId="3" fillId="11" borderId="22" xfId="0" applyNumberFormat="1" applyFont="1" applyFill="1" applyBorder="1"/>
    <xf numFmtId="1" fontId="3" fillId="10" borderId="53" xfId="0" applyNumberFormat="1" applyFont="1" applyFill="1" applyBorder="1" applyAlignment="1">
      <alignment vertical="center" wrapText="1"/>
    </xf>
    <xf numFmtId="1" fontId="3" fillId="10" borderId="47" xfId="0" applyNumberFormat="1" applyFont="1" applyFill="1" applyBorder="1" applyAlignment="1">
      <alignment wrapText="1"/>
    </xf>
    <xf numFmtId="1" fontId="3" fillId="0" borderId="96" xfId="0" applyNumberFormat="1" applyFont="1" applyBorder="1"/>
    <xf numFmtId="1" fontId="3" fillId="0" borderId="97" xfId="0" applyNumberFormat="1" applyFont="1" applyBorder="1"/>
    <xf numFmtId="1" fontId="3" fillId="0" borderId="98" xfId="0" applyNumberFormat="1" applyFont="1" applyBorder="1"/>
    <xf numFmtId="1" fontId="3" fillId="0" borderId="103" xfId="0" applyNumberFormat="1" applyFont="1" applyBorder="1" applyAlignment="1">
      <alignment horizontal="center" vertical="center" wrapText="1"/>
    </xf>
    <xf numFmtId="1" fontId="3" fillId="0" borderId="104" xfId="0" applyNumberFormat="1" applyFont="1" applyBorder="1" applyAlignment="1">
      <alignment horizontal="center" vertical="center" wrapText="1"/>
    </xf>
    <xf numFmtId="1" fontId="3" fillId="0" borderId="105" xfId="0" applyNumberFormat="1" applyFont="1" applyBorder="1" applyAlignment="1">
      <alignment horizontal="center" vertical="center" wrapText="1"/>
    </xf>
    <xf numFmtId="1" fontId="3" fillId="0" borderId="106" xfId="0" applyNumberFormat="1" applyFont="1" applyBorder="1" applyAlignment="1">
      <alignment horizontal="center" vertical="center" wrapText="1"/>
    </xf>
    <xf numFmtId="1" fontId="3" fillId="0" borderId="107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" fontId="3" fillId="0" borderId="93" xfId="0" applyNumberFormat="1" applyFont="1" applyBorder="1" applyAlignment="1">
      <alignment horizontal="left" vertical="center" wrapText="1"/>
    </xf>
    <xf numFmtId="1" fontId="3" fillId="0" borderId="47" xfId="0" applyNumberFormat="1" applyFont="1" applyBorder="1"/>
    <xf numFmtId="1" fontId="3" fillId="9" borderId="103" xfId="1" applyNumberFormat="1" applyFont="1" applyBorder="1" applyAlignment="1" applyProtection="1">
      <alignment horizontal="right"/>
      <protection locked="0"/>
    </xf>
    <xf numFmtId="1" fontId="3" fillId="9" borderId="104" xfId="1" applyNumberFormat="1" applyFont="1" applyBorder="1" applyAlignment="1" applyProtection="1">
      <alignment horizontal="right"/>
      <protection locked="0"/>
    </xf>
    <xf numFmtId="1" fontId="3" fillId="9" borderId="102" xfId="1" applyNumberFormat="1" applyFont="1" applyBorder="1" applyAlignment="1" applyProtection="1">
      <alignment horizontal="right"/>
      <protection locked="0"/>
    </xf>
    <xf numFmtId="1" fontId="3" fillId="4" borderId="109" xfId="0" applyNumberFormat="1" applyFont="1" applyFill="1" applyBorder="1" applyProtection="1">
      <protection locked="0"/>
    </xf>
    <xf numFmtId="1" fontId="3" fillId="0" borderId="0" xfId="0" applyNumberFormat="1" applyFont="1" applyProtection="1">
      <protection hidden="1"/>
    </xf>
    <xf numFmtId="1" fontId="3" fillId="0" borderId="110" xfId="0" applyNumberFormat="1" applyFont="1" applyBorder="1" applyProtection="1">
      <protection hidden="1"/>
    </xf>
    <xf numFmtId="1" fontId="3" fillId="0" borderId="111" xfId="0" applyNumberFormat="1" applyFont="1" applyBorder="1" applyProtection="1">
      <protection hidden="1"/>
    </xf>
    <xf numFmtId="1" fontId="3" fillId="0" borderId="112" xfId="0" applyNumberFormat="1" applyFont="1" applyBorder="1" applyProtection="1">
      <protection hidden="1"/>
    </xf>
    <xf numFmtId="1" fontId="3" fillId="0" borderId="113" xfId="0" applyNumberFormat="1" applyFont="1" applyBorder="1" applyProtection="1">
      <protection hidden="1"/>
    </xf>
    <xf numFmtId="1" fontId="3" fillId="0" borderId="126" xfId="0" applyNumberFormat="1" applyFont="1" applyBorder="1" applyAlignment="1">
      <alignment horizontal="center" vertical="center" wrapText="1"/>
    </xf>
    <xf numFmtId="1" fontId="3" fillId="0" borderId="127" xfId="0" applyNumberFormat="1" applyFont="1" applyBorder="1" applyAlignment="1">
      <alignment horizontal="center" vertical="center" wrapText="1"/>
    </xf>
    <xf numFmtId="1" fontId="3" fillId="0" borderId="123" xfId="0" applyNumberFormat="1" applyFont="1" applyBorder="1" applyAlignment="1">
      <alignment horizontal="center" vertical="center" wrapText="1"/>
    </xf>
    <xf numFmtId="1" fontId="3" fillId="0" borderId="128" xfId="0" applyNumberFormat="1" applyFont="1" applyBorder="1" applyAlignment="1">
      <alignment horizontal="center" vertical="center" wrapText="1"/>
    </xf>
    <xf numFmtId="1" fontId="3" fillId="0" borderId="118" xfId="0" applyNumberFormat="1" applyFont="1" applyBorder="1" applyAlignment="1">
      <alignment horizontal="center" vertical="center" wrapText="1"/>
    </xf>
    <xf numFmtId="1" fontId="3" fillId="0" borderId="130" xfId="0" applyNumberFormat="1" applyFont="1" applyBorder="1" applyAlignment="1">
      <alignment horizontal="left"/>
    </xf>
    <xf numFmtId="1" fontId="3" fillId="0" borderId="92" xfId="0" applyNumberFormat="1" applyFont="1" applyBorder="1" applyAlignment="1" applyProtection="1">
      <alignment horizontal="left" vertical="center"/>
      <protection hidden="1"/>
    </xf>
    <xf numFmtId="1" fontId="3" fillId="0" borderId="126" xfId="0" applyNumberFormat="1" applyFont="1" applyBorder="1" applyAlignment="1">
      <alignment horizontal="right"/>
    </xf>
    <xf numFmtId="1" fontId="3" fillId="0" borderId="127" xfId="0" applyNumberFormat="1" applyFont="1" applyBorder="1" applyAlignment="1">
      <alignment horizontal="right"/>
    </xf>
    <xf numFmtId="1" fontId="3" fillId="0" borderId="123" xfId="0" applyNumberFormat="1" applyFont="1" applyBorder="1" applyAlignment="1">
      <alignment horizontal="right"/>
    </xf>
    <xf numFmtId="1" fontId="3" fillId="4" borderId="131" xfId="0" applyNumberFormat="1" applyFont="1" applyFill="1" applyBorder="1" applyAlignment="1" applyProtection="1">
      <alignment horizontal="right"/>
      <protection locked="0"/>
    </xf>
    <xf numFmtId="1" fontId="3" fillId="4" borderId="108" xfId="0" applyNumberFormat="1" applyFont="1" applyFill="1" applyBorder="1" applyAlignment="1" applyProtection="1">
      <alignment horizontal="right"/>
      <protection locked="0"/>
    </xf>
    <xf numFmtId="1" fontId="3" fillId="4" borderId="105" xfId="0" applyNumberFormat="1" applyFont="1" applyFill="1" applyBorder="1" applyAlignment="1" applyProtection="1">
      <alignment horizontal="right"/>
      <protection locked="0"/>
    </xf>
    <xf numFmtId="1" fontId="3" fillId="4" borderId="132" xfId="0" applyNumberFormat="1" applyFont="1" applyFill="1" applyBorder="1" applyAlignment="1" applyProtection="1">
      <alignment horizontal="right"/>
      <protection locked="0"/>
    </xf>
    <xf numFmtId="1" fontId="3" fillId="4" borderId="133" xfId="0" applyNumberFormat="1" applyFont="1" applyFill="1" applyBorder="1" applyAlignment="1" applyProtection="1">
      <alignment horizontal="right"/>
      <protection locked="0"/>
    </xf>
    <xf numFmtId="1" fontId="3" fillId="4" borderId="129" xfId="0" applyNumberFormat="1" applyFont="1" applyFill="1" applyBorder="1" applyAlignment="1" applyProtection="1">
      <alignment horizontal="right"/>
      <protection locked="0"/>
    </xf>
    <xf numFmtId="1" fontId="3" fillId="4" borderId="125" xfId="0" applyNumberFormat="1" applyFont="1" applyFill="1" applyBorder="1" applyAlignment="1" applyProtection="1">
      <alignment horizontal="right"/>
      <protection locked="0"/>
    </xf>
    <xf numFmtId="1" fontId="3" fillId="0" borderId="134" xfId="0" applyNumberFormat="1" applyFont="1" applyBorder="1" applyAlignment="1">
      <alignment horizontal="left" vertical="center"/>
    </xf>
    <xf numFmtId="1" fontId="3" fillId="0" borderId="20" xfId="0" applyNumberFormat="1" applyFont="1" applyBorder="1" applyAlignment="1">
      <alignment horizontal="right"/>
    </xf>
    <xf numFmtId="1" fontId="3" fillId="0" borderId="135" xfId="0" applyNumberFormat="1" applyFont="1" applyBorder="1" applyAlignment="1">
      <alignment horizontal="right"/>
    </xf>
    <xf numFmtId="1" fontId="3" fillId="4" borderId="20" xfId="0" applyNumberFormat="1" applyFont="1" applyFill="1" applyBorder="1" applyAlignment="1" applyProtection="1">
      <alignment horizontal="right"/>
      <protection locked="0"/>
    </xf>
    <xf numFmtId="1" fontId="3" fillId="4" borderId="38" xfId="0" applyNumberFormat="1" applyFont="1" applyFill="1" applyBorder="1" applyAlignment="1" applyProtection="1">
      <alignment horizontal="right"/>
      <protection locked="0"/>
    </xf>
    <xf numFmtId="1" fontId="3" fillId="4" borderId="19" xfId="0" applyNumberFormat="1" applyFont="1" applyFill="1" applyBorder="1" applyAlignment="1" applyProtection="1">
      <alignment horizontal="right"/>
      <protection locked="0"/>
    </xf>
    <xf numFmtId="1" fontId="3" fillId="4" borderId="136" xfId="0" applyNumberFormat="1" applyFont="1" applyFill="1" applyBorder="1" applyAlignment="1" applyProtection="1">
      <alignment horizontal="right"/>
      <protection locked="0"/>
    </xf>
    <xf numFmtId="1" fontId="3" fillId="4" borderId="137" xfId="0" applyNumberFormat="1" applyFont="1" applyFill="1" applyBorder="1" applyAlignment="1" applyProtection="1">
      <alignment horizontal="right"/>
      <protection locked="0"/>
    </xf>
    <xf numFmtId="1" fontId="3" fillId="4" borderId="138" xfId="0" applyNumberFormat="1" applyFont="1" applyFill="1" applyBorder="1" applyAlignment="1" applyProtection="1">
      <alignment horizontal="right"/>
      <protection locked="0"/>
    </xf>
    <xf numFmtId="1" fontId="3" fillId="4" borderId="22" xfId="0" applyNumberFormat="1" applyFont="1" applyFill="1" applyBorder="1" applyAlignment="1" applyProtection="1">
      <alignment horizontal="right"/>
      <protection locked="0"/>
    </xf>
    <xf numFmtId="1" fontId="3" fillId="0" borderId="32" xfId="0" applyNumberFormat="1" applyFont="1" applyBorder="1" applyAlignment="1">
      <alignment horizontal="left" vertical="center" wrapText="1"/>
    </xf>
    <xf numFmtId="1" fontId="3" fillId="0" borderId="39" xfId="0" applyNumberFormat="1" applyFont="1" applyBorder="1" applyAlignment="1">
      <alignment horizontal="right"/>
    </xf>
    <xf numFmtId="1" fontId="3" fillId="4" borderId="39" xfId="0" applyNumberFormat="1" applyFont="1" applyFill="1" applyBorder="1" applyAlignment="1" applyProtection="1">
      <alignment horizontal="right"/>
      <protection locked="0"/>
    </xf>
    <xf numFmtId="1" fontId="3" fillId="4" borderId="40" xfId="0" applyNumberFormat="1" applyFont="1" applyFill="1" applyBorder="1" applyAlignment="1" applyProtection="1">
      <alignment horizontal="right"/>
      <protection locked="0"/>
    </xf>
    <xf numFmtId="1" fontId="3" fillId="4" borderId="42" xfId="0" applyNumberFormat="1" applyFont="1" applyFill="1" applyBorder="1" applyAlignment="1" applyProtection="1">
      <alignment horizontal="right"/>
      <protection locked="0"/>
    </xf>
    <xf numFmtId="1" fontId="3" fillId="4" borderId="43" xfId="0" applyNumberFormat="1" applyFont="1" applyFill="1" applyBorder="1" applyAlignment="1" applyProtection="1">
      <alignment horizontal="right"/>
      <protection locked="0"/>
    </xf>
    <xf numFmtId="1" fontId="3" fillId="4" borderId="46" xfId="0" applyNumberFormat="1" applyFont="1" applyFill="1" applyBorder="1" applyAlignment="1" applyProtection="1">
      <alignment horizontal="right"/>
      <protection locked="0"/>
    </xf>
    <xf numFmtId="1" fontId="3" fillId="4" borderId="139" xfId="0" applyNumberFormat="1" applyFont="1" applyFill="1" applyBorder="1" applyAlignment="1" applyProtection="1">
      <alignment horizontal="right"/>
      <protection locked="0"/>
    </xf>
    <xf numFmtId="1" fontId="3" fillId="4" borderId="41" xfId="0" applyNumberFormat="1" applyFont="1" applyFill="1" applyBorder="1" applyAlignment="1" applyProtection="1">
      <alignment horizontal="right"/>
      <protection locked="0"/>
    </xf>
    <xf numFmtId="1" fontId="3" fillId="0" borderId="93" xfId="0" applyNumberFormat="1" applyFont="1" applyBorder="1" applyAlignment="1">
      <alignment horizontal="left" vertical="center"/>
    </xf>
    <xf numFmtId="1" fontId="3" fillId="0" borderId="93" xfId="0" applyNumberFormat="1" applyFont="1" applyBorder="1" applyAlignment="1" applyProtection="1">
      <alignment horizontal="left" vertical="center"/>
      <protection hidden="1"/>
    </xf>
    <xf numFmtId="1" fontId="3" fillId="0" borderId="103" xfId="0" applyNumberFormat="1" applyFont="1" applyBorder="1" applyAlignment="1">
      <alignment horizontal="right"/>
    </xf>
    <xf numFmtId="1" fontId="3" fillId="0" borderId="104" xfId="0" applyNumberFormat="1" applyFont="1" applyBorder="1" applyAlignment="1">
      <alignment horizontal="right"/>
    </xf>
    <xf numFmtId="1" fontId="3" fillId="0" borderId="109" xfId="0" applyNumberFormat="1" applyFont="1" applyBorder="1" applyAlignment="1">
      <alignment horizontal="right"/>
    </xf>
    <xf numFmtId="1" fontId="3" fillId="4" borderId="103" xfId="0" applyNumberFormat="1" applyFont="1" applyFill="1" applyBorder="1" applyAlignment="1" applyProtection="1">
      <alignment horizontal="right"/>
      <protection locked="0"/>
    </xf>
    <xf numFmtId="1" fontId="3" fillId="4" borderId="109" xfId="0" applyNumberFormat="1" applyFont="1" applyFill="1" applyBorder="1" applyAlignment="1" applyProtection="1">
      <alignment horizontal="right"/>
      <protection locked="0"/>
    </xf>
    <xf numFmtId="1" fontId="3" fillId="4" borderId="107" xfId="0" applyNumberFormat="1" applyFont="1" applyFill="1" applyBorder="1" applyAlignment="1" applyProtection="1">
      <alignment horizontal="right"/>
      <protection locked="0"/>
    </xf>
    <xf numFmtId="1" fontId="3" fillId="4" borderId="140" xfId="0" applyNumberFormat="1" applyFont="1" applyFill="1" applyBorder="1" applyAlignment="1" applyProtection="1">
      <alignment horizontal="right"/>
      <protection locked="0"/>
    </xf>
    <xf numFmtId="1" fontId="3" fillId="4" borderId="141" xfId="0" applyNumberFormat="1" applyFont="1" applyFill="1" applyBorder="1" applyAlignment="1" applyProtection="1">
      <alignment horizontal="right"/>
      <protection locked="0"/>
    </xf>
    <xf numFmtId="1" fontId="3" fillId="4" borderId="142" xfId="0" applyNumberFormat="1" applyFont="1" applyFill="1" applyBorder="1" applyAlignment="1" applyProtection="1">
      <alignment horizontal="right"/>
      <protection locked="0"/>
    </xf>
    <xf numFmtId="1" fontId="3" fillId="4" borderId="93" xfId="0" applyNumberFormat="1" applyFont="1" applyFill="1" applyBorder="1" applyAlignment="1" applyProtection="1">
      <alignment horizontal="right"/>
      <protection locked="0"/>
    </xf>
    <xf numFmtId="1" fontId="3" fillId="0" borderId="95" xfId="0" applyNumberFormat="1" applyFont="1" applyBorder="1" applyAlignment="1">
      <alignment horizontal="left" vertical="center"/>
    </xf>
    <xf numFmtId="1" fontId="3" fillId="0" borderId="95" xfId="0" applyNumberFormat="1" applyFont="1" applyBorder="1" applyAlignment="1">
      <alignment horizontal="right" vertical="center" wrapText="1"/>
    </xf>
    <xf numFmtId="1" fontId="3" fillId="4" borderId="95" xfId="0" applyNumberFormat="1" applyFont="1" applyFill="1" applyBorder="1" applyProtection="1">
      <protection locked="0"/>
    </xf>
    <xf numFmtId="1" fontId="3" fillId="0" borderId="32" xfId="0" applyNumberFormat="1" applyFont="1" applyBorder="1" applyAlignment="1">
      <alignment horizontal="left" vertical="center"/>
    </xf>
    <xf numFmtId="1" fontId="3" fillId="0" borderId="32" xfId="0" applyNumberFormat="1" applyFont="1" applyBorder="1" applyAlignment="1">
      <alignment horizontal="right" vertical="center" wrapText="1"/>
    </xf>
    <xf numFmtId="1" fontId="3" fillId="4" borderId="32" xfId="0" applyNumberFormat="1" applyFont="1" applyFill="1" applyBorder="1" applyProtection="1">
      <protection locked="0"/>
    </xf>
    <xf numFmtId="1" fontId="3" fillId="4" borderId="145" xfId="0" applyNumberFormat="1" applyFont="1" applyFill="1" applyBorder="1" applyProtection="1">
      <protection locked="0"/>
    </xf>
    <xf numFmtId="1" fontId="3" fillId="0" borderId="9" xfId="0" applyNumberFormat="1" applyFont="1" applyBorder="1" applyAlignment="1">
      <alignment horizontal="left" vertical="center"/>
    </xf>
    <xf numFmtId="1" fontId="3" fillId="0" borderId="47" xfId="0" applyNumberFormat="1" applyFont="1" applyBorder="1" applyAlignment="1">
      <alignment horizontal="right" vertical="center" wrapText="1"/>
    </xf>
    <xf numFmtId="1" fontId="3" fillId="0" borderId="95" xfId="0" applyNumberFormat="1" applyFont="1" applyBorder="1" applyAlignment="1">
      <alignment horizontal="left" vertical="center" wrapText="1"/>
    </xf>
    <xf numFmtId="1" fontId="3" fillId="0" borderId="95" xfId="0" applyNumberFormat="1" applyFont="1" applyBorder="1" applyAlignment="1">
      <alignment horizontal="right"/>
    </xf>
    <xf numFmtId="1" fontId="3" fillId="0" borderId="125" xfId="0" applyNumberFormat="1" applyFont="1" applyBorder="1" applyAlignment="1">
      <alignment horizontal="left" vertical="center" wrapText="1"/>
    </xf>
    <xf numFmtId="1" fontId="3" fillId="12" borderId="147" xfId="0" applyNumberFormat="1" applyFont="1" applyFill="1" applyBorder="1"/>
    <xf numFmtId="1" fontId="3" fillId="0" borderId="103" xfId="3" applyNumberFormat="1" applyFont="1" applyBorder="1" applyAlignment="1">
      <alignment horizontal="center" vertical="center" wrapText="1"/>
    </xf>
    <xf numFmtId="1" fontId="3" fillId="0" borderId="154" xfId="3" applyNumberFormat="1" applyFont="1" applyBorder="1" applyAlignment="1">
      <alignment horizontal="center" vertical="center" wrapText="1"/>
    </xf>
    <xf numFmtId="1" fontId="3" fillId="0" borderId="103" xfId="3" applyNumberFormat="1" applyFont="1" applyFill="1" applyBorder="1" applyAlignment="1">
      <alignment horizontal="center" vertical="center" wrapText="1"/>
    </xf>
    <xf numFmtId="1" fontId="3" fillId="0" borderId="154" xfId="3" applyNumberFormat="1" applyFont="1" applyFill="1" applyBorder="1" applyAlignment="1">
      <alignment horizontal="center" vertical="center" wrapText="1"/>
    </xf>
    <xf numFmtId="1" fontId="3" fillId="0" borderId="141" xfId="3" applyNumberFormat="1" applyFont="1" applyFill="1" applyBorder="1" applyAlignment="1">
      <alignment horizontal="center" vertical="center" wrapText="1"/>
    </xf>
    <xf numFmtId="1" fontId="3" fillId="0" borderId="155" xfId="3" applyNumberFormat="1" applyFont="1" applyFill="1" applyBorder="1" applyAlignment="1">
      <alignment horizontal="center" vertical="center" wrapText="1"/>
    </xf>
    <xf numFmtId="1" fontId="3" fillId="0" borderId="102" xfId="3" applyNumberFormat="1" applyFont="1" applyFill="1" applyBorder="1" applyAlignment="1">
      <alignment horizontal="center" vertical="center" wrapText="1"/>
    </xf>
    <xf numFmtId="1" fontId="3" fillId="0" borderId="92" xfId="3" applyNumberFormat="1" applyFont="1" applyBorder="1" applyAlignment="1">
      <alignment horizontal="center" vertical="center" wrapText="1"/>
    </xf>
    <xf numFmtId="1" fontId="3" fillId="0" borderId="131" xfId="3" applyNumberFormat="1" applyFont="1" applyBorder="1" applyAlignment="1">
      <alignment horizontal="center" vertical="center" wrapText="1"/>
    </xf>
    <xf numFmtId="1" fontId="3" fillId="0" borderId="132" xfId="3" applyNumberFormat="1" applyFont="1" applyBorder="1" applyAlignment="1">
      <alignment horizontal="center" vertical="center" wrapText="1"/>
    </xf>
    <xf numFmtId="1" fontId="3" fillId="0" borderId="140" xfId="3" applyNumberFormat="1" applyFont="1" applyBorder="1" applyAlignment="1">
      <alignment horizontal="center" vertical="center" wrapText="1"/>
    </xf>
    <xf numFmtId="1" fontId="3" fillId="0" borderId="94" xfId="2" applyNumberFormat="1" applyFont="1" applyBorder="1" applyAlignment="1">
      <alignment vertical="center" wrapText="1"/>
    </xf>
    <xf numFmtId="1" fontId="3" fillId="12" borderId="20" xfId="4" applyNumberFormat="1" applyFont="1" applyFill="1" applyBorder="1" applyProtection="1"/>
    <xf numFmtId="1" fontId="3" fillId="4" borderId="156" xfId="4" applyNumberFormat="1" applyFont="1" applyFill="1" applyBorder="1" applyProtection="1">
      <protection locked="0"/>
    </xf>
    <xf numFmtId="1" fontId="3" fillId="4" borderId="144" xfId="4" applyNumberFormat="1" applyFont="1" applyFill="1" applyBorder="1" applyProtection="1">
      <protection locked="0"/>
    </xf>
    <xf numFmtId="1" fontId="3" fillId="4" borderId="157" xfId="4" applyNumberFormat="1" applyFont="1" applyFill="1" applyBorder="1" applyProtection="1">
      <protection locked="0"/>
    </xf>
    <xf numFmtId="1" fontId="3" fillId="4" borderId="158" xfId="4" applyNumberFormat="1" applyFont="1" applyFill="1" applyBorder="1" applyProtection="1">
      <protection locked="0"/>
    </xf>
    <xf numFmtId="1" fontId="3" fillId="8" borderId="20" xfId="4" applyNumberFormat="1" applyFont="1" applyFill="1" applyBorder="1" applyProtection="1"/>
    <xf numFmtId="1" fontId="3" fillId="8" borderId="136" xfId="4" applyNumberFormat="1" applyFont="1" applyFill="1" applyBorder="1" applyProtection="1"/>
    <xf numFmtId="1" fontId="3" fillId="0" borderId="32" xfId="2" applyNumberFormat="1" applyFont="1" applyBorder="1" applyAlignment="1">
      <alignment vertical="center" wrapText="1"/>
    </xf>
    <xf numFmtId="1" fontId="3" fillId="4" borderId="20" xfId="4" applyNumberFormat="1" applyFont="1" applyFill="1" applyBorder="1" applyProtection="1">
      <protection locked="0"/>
    </xf>
    <xf numFmtId="1" fontId="3" fillId="4" borderId="38" xfId="4" applyNumberFormat="1" applyFont="1" applyFill="1" applyBorder="1" applyProtection="1">
      <protection locked="0"/>
    </xf>
    <xf numFmtId="1" fontId="3" fillId="4" borderId="137" xfId="4" applyNumberFormat="1" applyFont="1" applyFill="1" applyBorder="1" applyProtection="1">
      <protection locked="0"/>
    </xf>
    <xf numFmtId="1" fontId="3" fillId="4" borderId="159" xfId="4" applyNumberFormat="1" applyFont="1" applyFill="1" applyBorder="1" applyProtection="1">
      <protection locked="0"/>
    </xf>
    <xf numFmtId="1" fontId="3" fillId="4" borderId="21" xfId="4" applyNumberFormat="1" applyFont="1" applyFill="1" applyBorder="1" applyProtection="1">
      <protection locked="0"/>
    </xf>
    <xf numFmtId="1" fontId="3" fillId="8" borderId="135" xfId="4" applyNumberFormat="1" applyFont="1" applyFill="1" applyBorder="1" applyProtection="1"/>
    <xf numFmtId="1" fontId="3" fillId="12" borderId="50" xfId="4" applyNumberFormat="1" applyFont="1" applyFill="1" applyBorder="1" applyProtection="1"/>
    <xf numFmtId="1" fontId="3" fillId="4" borderId="50" xfId="4" applyNumberFormat="1" applyFont="1" applyFill="1" applyBorder="1" applyProtection="1">
      <protection locked="0"/>
    </xf>
    <xf numFmtId="1" fontId="3" fillId="4" borderId="34" xfId="4" applyNumberFormat="1" applyFont="1" applyFill="1" applyBorder="1" applyProtection="1">
      <protection locked="0"/>
    </xf>
    <xf numFmtId="1" fontId="3" fillId="4" borderId="35" xfId="4" applyNumberFormat="1" applyFont="1" applyFill="1" applyBorder="1" applyProtection="1">
      <protection locked="0"/>
    </xf>
    <xf numFmtId="1" fontId="3" fillId="4" borderId="37" xfId="4" applyNumberFormat="1" applyFont="1" applyFill="1" applyBorder="1" applyProtection="1">
      <protection locked="0"/>
    </xf>
    <xf numFmtId="1" fontId="3" fillId="4" borderId="160" xfId="4" applyNumberFormat="1" applyFont="1" applyFill="1" applyBorder="1" applyProtection="1">
      <protection locked="0"/>
    </xf>
    <xf numFmtId="1" fontId="3" fillId="4" borderId="161" xfId="4" applyNumberFormat="1" applyFont="1" applyFill="1" applyBorder="1" applyProtection="1">
      <protection locked="0"/>
    </xf>
    <xf numFmtId="1" fontId="3" fillId="8" borderId="50" xfId="4" applyNumberFormat="1" applyFont="1" applyFill="1" applyBorder="1" applyProtection="1"/>
    <xf numFmtId="1" fontId="3" fillId="8" borderId="65" xfId="4" applyNumberFormat="1" applyFont="1" applyFill="1" applyBorder="1" applyProtection="1"/>
    <xf numFmtId="1" fontId="3" fillId="8" borderId="36" xfId="4" applyNumberFormat="1" applyFont="1" applyFill="1" applyBorder="1" applyProtection="1"/>
    <xf numFmtId="1" fontId="3" fillId="8" borderId="35" xfId="4" applyNumberFormat="1" applyFont="1" applyFill="1" applyBorder="1" applyProtection="1"/>
    <xf numFmtId="1" fontId="3" fillId="4" borderId="49" xfId="4" applyNumberFormat="1" applyFont="1" applyFill="1" applyBorder="1" applyProtection="1">
      <protection locked="0"/>
    </xf>
    <xf numFmtId="1" fontId="3" fillId="0" borderId="100" xfId="2" applyNumberFormat="1" applyFont="1" applyBorder="1" applyAlignment="1">
      <alignment horizontal="center" vertical="center" wrapText="1"/>
    </xf>
    <xf numFmtId="1" fontId="3" fillId="0" borderId="103" xfId="4" applyNumberFormat="1" applyFont="1" applyBorder="1" applyAlignment="1">
      <alignment horizontal="right"/>
    </xf>
    <xf numFmtId="1" fontId="3" fillId="0" borderId="154" xfId="4" applyNumberFormat="1" applyFont="1" applyBorder="1" applyAlignment="1">
      <alignment horizontal="right"/>
    </xf>
    <xf numFmtId="1" fontId="3" fillId="0" borderId="141" xfId="4" applyNumberFormat="1" applyFont="1" applyBorder="1" applyAlignment="1">
      <alignment horizontal="right"/>
    </xf>
    <xf numFmtId="1" fontId="3" fillId="0" borderId="155" xfId="4" applyNumberFormat="1" applyFont="1" applyBorder="1" applyAlignment="1">
      <alignment horizontal="right"/>
    </xf>
    <xf numFmtId="1" fontId="3" fillId="0" borderId="102" xfId="4" applyNumberFormat="1" applyFont="1" applyBorder="1" applyAlignment="1">
      <alignment horizontal="right"/>
    </xf>
    <xf numFmtId="1" fontId="3" fillId="0" borderId="162" xfId="4" applyNumberFormat="1" applyFont="1" applyBorder="1" applyAlignment="1">
      <alignment horizontal="right"/>
    </xf>
    <xf numFmtId="1" fontId="3" fillId="0" borderId="140" xfId="4" applyNumberFormat="1" applyFont="1" applyBorder="1" applyAlignment="1">
      <alignment horizontal="right"/>
    </xf>
    <xf numFmtId="1" fontId="5" fillId="0" borderId="162" xfId="0" applyNumberFormat="1" applyFont="1" applyBorder="1"/>
    <xf numFmtId="1" fontId="10" fillId="3" borderId="162" xfId="0" applyNumberFormat="1" applyFont="1" applyFill="1" applyBorder="1" applyAlignment="1">
      <alignment vertical="center" wrapText="1"/>
    </xf>
    <xf numFmtId="1" fontId="10" fillId="3" borderId="92" xfId="0" applyNumberFormat="1" applyFont="1" applyFill="1" applyBorder="1" applyAlignment="1">
      <alignment vertical="center" wrapText="1"/>
    </xf>
    <xf numFmtId="1" fontId="10" fillId="3" borderId="0" xfId="0" applyNumberFormat="1" applyFont="1" applyFill="1" applyAlignment="1">
      <alignment vertical="center" wrapText="1"/>
    </xf>
    <xf numFmtId="1" fontId="4" fillId="0" borderId="163" xfId="0" applyNumberFormat="1" applyFont="1" applyBorder="1"/>
    <xf numFmtId="1" fontId="4" fillId="0" borderId="164" xfId="0" applyNumberFormat="1" applyFont="1" applyBorder="1"/>
    <xf numFmtId="1" fontId="3" fillId="3" borderId="0" xfId="0" applyNumberFormat="1" applyFont="1" applyFill="1"/>
    <xf numFmtId="1" fontId="3" fillId="0" borderId="103" xfId="0" applyNumberFormat="1" applyFont="1" applyBorder="1" applyAlignment="1">
      <alignment horizontal="center" vertical="center"/>
    </xf>
    <xf numFmtId="1" fontId="3" fillId="0" borderId="104" xfId="0" applyNumberFormat="1" applyFont="1" applyBorder="1" applyAlignment="1">
      <alignment horizontal="center" vertical="center"/>
    </xf>
    <xf numFmtId="1" fontId="3" fillId="0" borderId="154" xfId="0" applyNumberFormat="1" applyFont="1" applyBorder="1" applyAlignment="1">
      <alignment horizontal="center" vertical="center"/>
    </xf>
    <xf numFmtId="1" fontId="3" fillId="0" borderId="95" xfId="0" applyNumberFormat="1" applyFont="1" applyBorder="1"/>
    <xf numFmtId="1" fontId="3" fillId="4" borderId="95" xfId="4" applyNumberFormat="1" applyFont="1" applyFill="1" applyBorder="1" applyProtection="1">
      <protection locked="0"/>
    </xf>
    <xf numFmtId="1" fontId="3" fillId="4" borderId="166" xfId="4" applyNumberFormat="1" applyFont="1" applyFill="1" applyBorder="1" applyProtection="1">
      <protection locked="0"/>
    </xf>
    <xf numFmtId="1" fontId="3" fillId="4" borderId="32" xfId="4" applyNumberFormat="1" applyFont="1" applyFill="1" applyBorder="1" applyProtection="1">
      <protection locked="0"/>
    </xf>
    <xf numFmtId="1" fontId="3" fillId="4" borderId="51" xfId="4" applyNumberFormat="1" applyFont="1" applyFill="1" applyBorder="1" applyProtection="1">
      <protection locked="0"/>
    </xf>
    <xf numFmtId="1" fontId="3" fillId="4" borderId="65" xfId="4" applyNumberFormat="1" applyFont="1" applyFill="1" applyBorder="1" applyProtection="1">
      <protection locked="0"/>
    </xf>
    <xf numFmtId="1" fontId="3" fillId="4" borderId="47" xfId="4" applyNumberFormat="1" applyFont="1" applyFill="1" applyBorder="1" applyProtection="1">
      <protection locked="0"/>
    </xf>
    <xf numFmtId="1" fontId="4" fillId="0" borderId="92" xfId="0" applyNumberFormat="1" applyFont="1" applyBorder="1"/>
    <xf numFmtId="1" fontId="4" fillId="0" borderId="167" xfId="0" applyNumberFormat="1" applyFont="1" applyBorder="1"/>
    <xf numFmtId="1" fontId="3" fillId="0" borderId="93" xfId="0" applyNumberFormat="1" applyFont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" fontId="3" fillId="0" borderId="154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wrapText="1"/>
    </xf>
    <xf numFmtId="1" fontId="3" fillId="0" borderId="33" xfId="0" applyNumberFormat="1" applyFont="1" applyBorder="1"/>
    <xf numFmtId="1" fontId="3" fillId="3" borderId="34" xfId="0" applyNumberFormat="1" applyFont="1" applyFill="1" applyBorder="1"/>
    <xf numFmtId="1" fontId="3" fillId="4" borderId="136" xfId="0" applyNumberFormat="1" applyFont="1" applyFill="1" applyBorder="1" applyProtection="1">
      <protection locked="0"/>
    </xf>
    <xf numFmtId="1" fontId="3" fillId="4" borderId="19" xfId="0" applyNumberFormat="1" applyFont="1" applyFill="1" applyBorder="1" applyProtection="1">
      <protection locked="0"/>
    </xf>
    <xf numFmtId="1" fontId="3" fillId="4" borderId="137" xfId="0" applyNumberFormat="1" applyFont="1" applyFill="1" applyBorder="1" applyProtection="1">
      <protection locked="0"/>
    </xf>
    <xf numFmtId="1" fontId="3" fillId="4" borderId="144" xfId="0" applyNumberFormat="1" applyFont="1" applyFill="1" applyBorder="1" applyAlignment="1" applyProtection="1">
      <alignment wrapText="1"/>
      <protection locked="0"/>
    </xf>
    <xf numFmtId="1" fontId="3" fillId="0" borderId="34" xfId="0" applyNumberFormat="1" applyFont="1" applyBorder="1"/>
    <xf numFmtId="1" fontId="3" fillId="0" borderId="108" xfId="0" applyNumberFormat="1" applyFont="1" applyBorder="1"/>
    <xf numFmtId="1" fontId="3" fillId="0" borderId="60" xfId="0" applyNumberFormat="1" applyFont="1" applyBorder="1"/>
    <xf numFmtId="1" fontId="3" fillId="3" borderId="51" xfId="0" applyNumberFormat="1" applyFont="1" applyFill="1" applyBorder="1"/>
    <xf numFmtId="1" fontId="3" fillId="0" borderId="0" xfId="0" applyNumberFormat="1" applyFont="1" applyAlignment="1">
      <alignment horizontal="left" vertical="center" wrapText="1"/>
    </xf>
    <xf numFmtId="1" fontId="3" fillId="0" borderId="148" xfId="0" applyNumberFormat="1" applyFont="1" applyBorder="1" applyAlignment="1">
      <alignment horizontal="left" wrapText="1"/>
    </xf>
    <xf numFmtId="1" fontId="3" fillId="0" borderId="156" xfId="0" applyNumberFormat="1" applyFont="1" applyBorder="1"/>
    <xf numFmtId="1" fontId="3" fillId="2" borderId="169" xfId="5" applyNumberFormat="1" applyFont="1" applyBorder="1" applyProtection="1">
      <protection locked="0"/>
    </xf>
    <xf numFmtId="1" fontId="3" fillId="2" borderId="170" xfId="5" applyNumberFormat="1" applyFont="1" applyBorder="1" applyProtection="1">
      <protection locked="0"/>
    </xf>
    <xf numFmtId="1" fontId="3" fillId="2" borderId="171" xfId="5" applyNumberFormat="1" applyFont="1" applyBorder="1" applyProtection="1">
      <protection locked="0"/>
    </xf>
    <xf numFmtId="1" fontId="3" fillId="8" borderId="85" xfId="4" applyNumberFormat="1" applyFont="1" applyFill="1" applyBorder="1" applyProtection="1"/>
    <xf numFmtId="1" fontId="3" fillId="2" borderId="172" xfId="5" applyNumberFormat="1" applyFont="1" applyBorder="1" applyProtection="1">
      <protection locked="0"/>
    </xf>
    <xf numFmtId="1" fontId="3" fillId="2" borderId="173" xfId="5" applyNumberFormat="1" applyFont="1" applyBorder="1" applyProtection="1">
      <protection locked="0"/>
    </xf>
    <xf numFmtId="0" fontId="7" fillId="0" borderId="0" xfId="0" applyFont="1"/>
    <xf numFmtId="1" fontId="3" fillId="0" borderId="41" xfId="0" applyNumberFormat="1" applyFont="1" applyBorder="1" applyAlignment="1">
      <alignment horizontal="left" wrapText="1"/>
    </xf>
    <xf numFmtId="1" fontId="3" fillId="0" borderId="35" xfId="0" applyNumberFormat="1" applyFont="1" applyBorder="1"/>
    <xf numFmtId="1" fontId="3" fillId="2" borderId="174" xfId="5" applyNumberFormat="1" applyFont="1" applyBorder="1" applyProtection="1">
      <protection locked="0"/>
    </xf>
    <xf numFmtId="1" fontId="3" fillId="2" borderId="175" xfId="5" applyNumberFormat="1" applyFont="1" applyBorder="1" applyProtection="1">
      <protection locked="0"/>
    </xf>
    <xf numFmtId="1" fontId="3" fillId="2" borderId="176" xfId="5" applyNumberFormat="1" applyFont="1" applyBorder="1" applyProtection="1">
      <protection locked="0"/>
    </xf>
    <xf numFmtId="1" fontId="3" fillId="2" borderId="177" xfId="5" applyNumberFormat="1" applyFont="1" applyBorder="1" applyProtection="1">
      <protection locked="0"/>
    </xf>
    <xf numFmtId="1" fontId="3" fillId="2" borderId="178" xfId="5" applyNumberFormat="1" applyFont="1" applyBorder="1" applyProtection="1">
      <protection locked="0"/>
    </xf>
    <xf numFmtId="1" fontId="3" fillId="0" borderId="47" xfId="0" applyNumberFormat="1" applyFont="1" applyBorder="1" applyAlignment="1">
      <alignment horizontal="left" wrapText="1"/>
    </xf>
    <xf numFmtId="1" fontId="3" fillId="0" borderId="179" xfId="0" applyNumberFormat="1" applyFont="1" applyBorder="1"/>
    <xf numFmtId="1" fontId="3" fillId="2" borderId="180" xfId="5" applyNumberFormat="1" applyFont="1" applyBorder="1" applyProtection="1">
      <protection locked="0"/>
    </xf>
    <xf numFmtId="1" fontId="3" fillId="2" borderId="181" xfId="5" applyNumberFormat="1" applyFont="1" applyBorder="1" applyProtection="1">
      <protection locked="0"/>
    </xf>
    <xf numFmtId="1" fontId="3" fillId="2" borderId="182" xfId="5" applyNumberFormat="1" applyFont="1" applyBorder="1" applyProtection="1">
      <protection locked="0"/>
    </xf>
    <xf numFmtId="1" fontId="3" fillId="2" borderId="183" xfId="5" applyNumberFormat="1" applyFont="1" applyBorder="1" applyProtection="1">
      <protection locked="0"/>
    </xf>
    <xf numFmtId="1" fontId="3" fillId="2" borderId="184" xfId="5" applyNumberFormat="1" applyFont="1" applyBorder="1" applyProtection="1">
      <protection locked="0"/>
    </xf>
    <xf numFmtId="1" fontId="3" fillId="0" borderId="95" xfId="0" applyNumberFormat="1" applyFont="1" applyBorder="1" applyAlignment="1">
      <alignment horizontal="left" wrapText="1"/>
    </xf>
    <xf numFmtId="1" fontId="3" fillId="8" borderId="156" xfId="4" applyNumberFormat="1" applyFont="1" applyFill="1" applyBorder="1" applyProtection="1"/>
    <xf numFmtId="1" fontId="3" fillId="8" borderId="157" xfId="4" applyNumberFormat="1" applyFont="1" applyFill="1" applyBorder="1" applyProtection="1"/>
    <xf numFmtId="1" fontId="3" fillId="8" borderId="158" xfId="4" applyNumberFormat="1" applyFont="1" applyFill="1" applyBorder="1" applyProtection="1"/>
    <xf numFmtId="1" fontId="3" fillId="2" borderId="186" xfId="5" applyNumberFormat="1" applyFont="1" applyBorder="1" applyProtection="1">
      <protection locked="0"/>
    </xf>
    <xf numFmtId="1" fontId="3" fillId="2" borderId="187" xfId="5" applyNumberFormat="1" applyFont="1" applyBorder="1" applyProtection="1">
      <protection locked="0"/>
    </xf>
    <xf numFmtId="1" fontId="3" fillId="2" borderId="115" xfId="5" applyNumberFormat="1" applyFont="1" applyBorder="1" applyProtection="1">
      <protection locked="0"/>
    </xf>
    <xf numFmtId="0" fontId="7" fillId="6" borderId="0" xfId="0" applyFont="1" applyFill="1"/>
    <xf numFmtId="1" fontId="3" fillId="0" borderId="165" xfId="0" applyNumberFormat="1" applyFont="1" applyBorder="1" applyAlignment="1">
      <alignment horizontal="left" wrapText="1"/>
    </xf>
    <xf numFmtId="1" fontId="3" fillId="2" borderId="179" xfId="5" applyNumberFormat="1" applyFont="1" applyBorder="1" applyProtection="1">
      <protection locked="0"/>
    </xf>
    <xf numFmtId="1" fontId="3" fillId="2" borderId="106" xfId="5" applyNumberFormat="1" applyFont="1" applyBorder="1" applyProtection="1">
      <protection locked="0"/>
    </xf>
    <xf numFmtId="1" fontId="3" fillId="2" borderId="132" xfId="5" applyNumberFormat="1" applyFont="1" applyBorder="1" applyProtection="1">
      <protection locked="0"/>
    </xf>
    <xf numFmtId="1" fontId="3" fillId="8" borderId="92" xfId="4" applyNumberFormat="1" applyFont="1" applyFill="1" applyBorder="1" applyProtection="1"/>
    <xf numFmtId="1" fontId="3" fillId="2" borderId="188" xfId="5" applyNumberFormat="1" applyFont="1" applyBorder="1" applyProtection="1">
      <protection locked="0"/>
    </xf>
    <xf numFmtId="1" fontId="3" fillId="2" borderId="189" xfId="5" applyNumberFormat="1" applyFont="1" applyBorder="1" applyProtection="1">
      <protection locked="0"/>
    </xf>
    <xf numFmtId="1" fontId="3" fillId="0" borderId="20" xfId="0" applyNumberFormat="1" applyFont="1" applyBorder="1"/>
    <xf numFmtId="1" fontId="3" fillId="2" borderId="190" xfId="5" applyNumberFormat="1" applyFont="1" applyBorder="1" applyProtection="1">
      <protection locked="0"/>
    </xf>
    <xf numFmtId="1" fontId="3" fillId="2" borderId="191" xfId="5" applyNumberFormat="1" applyFont="1" applyBorder="1" applyProtection="1">
      <protection locked="0"/>
    </xf>
    <xf numFmtId="1" fontId="3" fillId="2" borderId="192" xfId="5" applyNumberFormat="1" applyFont="1" applyBorder="1" applyProtection="1">
      <protection locked="0"/>
    </xf>
    <xf numFmtId="1" fontId="3" fillId="2" borderId="193" xfId="5" applyNumberFormat="1" applyFont="1" applyBorder="1" applyProtection="1">
      <protection locked="0"/>
    </xf>
    <xf numFmtId="1" fontId="3" fillId="2" borderId="194" xfId="5" applyNumberFormat="1" applyFont="1" applyBorder="1" applyProtection="1">
      <protection locked="0"/>
    </xf>
    <xf numFmtId="1" fontId="3" fillId="2" borderId="195" xfId="5" applyNumberFormat="1" applyFont="1" applyBorder="1" applyProtection="1">
      <protection locked="0"/>
    </xf>
    <xf numFmtId="1" fontId="3" fillId="2" borderId="196" xfId="5" applyNumberFormat="1" applyFont="1" applyBorder="1" applyProtection="1">
      <protection locked="0"/>
    </xf>
    <xf numFmtId="1" fontId="3" fillId="2" borderId="197" xfId="5" applyNumberFormat="1" applyFont="1" applyBorder="1" applyProtection="1">
      <protection locked="0"/>
    </xf>
    <xf numFmtId="1" fontId="3" fillId="2" borderId="198" xfId="5" applyNumberFormat="1" applyFont="1" applyBorder="1" applyProtection="1">
      <protection locked="0"/>
    </xf>
    <xf numFmtId="1" fontId="3" fillId="2" borderId="199" xfId="5" applyNumberFormat="1" applyFont="1" applyBorder="1" applyProtection="1">
      <protection locked="0"/>
    </xf>
    <xf numFmtId="1" fontId="3" fillId="2" borderId="200" xfId="5" applyNumberFormat="1" applyFont="1" applyBorder="1" applyProtection="1">
      <protection locked="0"/>
    </xf>
    <xf numFmtId="1" fontId="3" fillId="2" borderId="201" xfId="5" applyNumberFormat="1" applyFont="1" applyBorder="1" applyProtection="1">
      <protection locked="0"/>
    </xf>
    <xf numFmtId="1" fontId="3" fillId="2" borderId="202" xfId="5" applyNumberFormat="1" applyFont="1" applyBorder="1" applyProtection="1">
      <protection locked="0"/>
    </xf>
    <xf numFmtId="1" fontId="3" fillId="0" borderId="53" xfId="0" applyNumberFormat="1" applyFont="1" applyBorder="1"/>
    <xf numFmtId="1" fontId="3" fillId="2" borderId="204" xfId="5" applyNumberFormat="1" applyFont="1" applyBorder="1" applyProtection="1">
      <protection locked="0"/>
    </xf>
    <xf numFmtId="1" fontId="3" fillId="2" borderId="205" xfId="5" applyNumberFormat="1" applyFont="1" applyBorder="1" applyProtection="1">
      <protection locked="0"/>
    </xf>
    <xf numFmtId="1" fontId="3" fillId="2" borderId="206" xfId="5" applyNumberFormat="1" applyFont="1" applyBorder="1" applyProtection="1">
      <protection locked="0"/>
    </xf>
    <xf numFmtId="1" fontId="3" fillId="2" borderId="207" xfId="5" applyNumberFormat="1" applyFont="1" applyBorder="1" applyProtection="1">
      <protection locked="0"/>
    </xf>
    <xf numFmtId="1" fontId="12" fillId="0" borderId="0" xfId="0" applyNumberFormat="1" applyFont="1"/>
    <xf numFmtId="1" fontId="13" fillId="0" borderId="0" xfId="0" applyNumberFormat="1" applyFont="1"/>
    <xf numFmtId="1" fontId="7" fillId="0" borderId="103" xfId="0" applyNumberFormat="1" applyFont="1" applyBorder="1" applyAlignment="1">
      <alignment horizontal="center" vertical="center" wrapText="1"/>
    </xf>
    <xf numFmtId="1" fontId="7" fillId="0" borderId="140" xfId="0" applyNumberFormat="1" applyFont="1" applyBorder="1" applyAlignment="1">
      <alignment horizontal="center" vertical="center" wrapText="1"/>
    </xf>
    <xf numFmtId="1" fontId="7" fillId="0" borderId="141" xfId="0" applyNumberFormat="1" applyFont="1" applyBorder="1" applyAlignment="1">
      <alignment horizontal="center" vertical="center" wrapText="1"/>
    </xf>
    <xf numFmtId="1" fontId="7" fillId="0" borderId="95" xfId="0" applyNumberFormat="1" applyFont="1" applyBorder="1"/>
    <xf numFmtId="1" fontId="7" fillId="0" borderId="214" xfId="0" applyNumberFormat="1" applyFont="1" applyBorder="1"/>
    <xf numFmtId="1" fontId="7" fillId="0" borderId="144" xfId="0" applyNumberFormat="1" applyFont="1" applyBorder="1"/>
    <xf numFmtId="1" fontId="7" fillId="0" borderId="32" xfId="0" applyNumberFormat="1" applyFont="1" applyBorder="1"/>
    <xf numFmtId="1" fontId="7" fillId="0" borderId="33" xfId="0" applyNumberFormat="1" applyFont="1" applyBorder="1"/>
    <xf numFmtId="1" fontId="7" fillId="0" borderId="34" xfId="0" applyNumberFormat="1" applyFont="1" applyBorder="1"/>
    <xf numFmtId="1" fontId="7" fillId="4" borderId="20" xfId="0" applyNumberFormat="1" applyFont="1" applyFill="1" applyBorder="1" applyProtection="1">
      <protection locked="0"/>
    </xf>
    <xf numFmtId="1" fontId="7" fillId="4" borderId="38" xfId="0" applyNumberFormat="1" applyFont="1" applyFill="1" applyBorder="1" applyProtection="1">
      <protection locked="0"/>
    </xf>
    <xf numFmtId="1" fontId="7" fillId="4" borderId="21" xfId="0" applyNumberFormat="1" applyFont="1" applyFill="1" applyBorder="1" applyProtection="1">
      <protection locked="0"/>
    </xf>
    <xf numFmtId="1" fontId="7" fillId="4" borderId="19" xfId="0" applyNumberFormat="1" applyFont="1" applyFill="1" applyBorder="1" applyProtection="1">
      <protection locked="0"/>
    </xf>
    <xf numFmtId="1" fontId="7" fillId="4" borderId="35" xfId="0" applyNumberFormat="1" applyFont="1" applyFill="1" applyBorder="1" applyProtection="1">
      <protection locked="0"/>
    </xf>
    <xf numFmtId="1" fontId="7" fillId="4" borderId="34" xfId="0" applyNumberFormat="1" applyFont="1" applyFill="1" applyBorder="1" applyProtection="1">
      <protection locked="0"/>
    </xf>
    <xf numFmtId="1" fontId="7" fillId="4" borderId="161" xfId="0" applyNumberFormat="1" applyFont="1" applyFill="1" applyBorder="1" applyProtection="1">
      <protection locked="0"/>
    </xf>
    <xf numFmtId="1" fontId="7" fillId="4" borderId="33" xfId="0" applyNumberFormat="1" applyFont="1" applyFill="1" applyBorder="1" applyProtection="1">
      <protection locked="0"/>
    </xf>
    <xf numFmtId="1" fontId="7" fillId="4" borderId="39" xfId="0" applyNumberFormat="1" applyFont="1" applyFill="1" applyBorder="1" applyProtection="1">
      <protection locked="0"/>
    </xf>
    <xf numFmtId="1" fontId="7" fillId="4" borderId="40" xfId="0" applyNumberFormat="1" applyFont="1" applyFill="1" applyBorder="1" applyProtection="1">
      <protection locked="0"/>
    </xf>
    <xf numFmtId="1" fontId="7" fillId="4" borderId="215" xfId="0" applyNumberFormat="1" applyFont="1" applyFill="1" applyBorder="1" applyProtection="1">
      <protection locked="0"/>
    </xf>
    <xf numFmtId="1" fontId="7" fillId="4" borderId="42" xfId="0" applyNumberFormat="1" applyFont="1" applyFill="1" applyBorder="1" applyProtection="1">
      <protection locked="0"/>
    </xf>
    <xf numFmtId="1" fontId="7" fillId="0" borderId="47" xfId="0" applyNumberFormat="1" applyFont="1" applyBorder="1"/>
    <xf numFmtId="1" fontId="7" fillId="0" borderId="60" xfId="0" applyNumberFormat="1" applyFont="1" applyBorder="1"/>
    <xf numFmtId="1" fontId="7" fillId="0" borderId="51" xfId="0" applyNumberFormat="1" applyFont="1" applyBorder="1"/>
    <xf numFmtId="1" fontId="7" fillId="4" borderId="50" xfId="0" applyNumberFormat="1" applyFont="1" applyFill="1" applyBorder="1" applyProtection="1">
      <protection locked="0"/>
    </xf>
    <xf numFmtId="1" fontId="7" fillId="4" borderId="51" xfId="0" applyNumberFormat="1" applyFont="1" applyFill="1" applyBorder="1" applyProtection="1">
      <protection locked="0"/>
    </xf>
    <xf numFmtId="1" fontId="7" fillId="4" borderId="216" xfId="0" applyNumberFormat="1" applyFont="1" applyFill="1" applyBorder="1" applyProtection="1">
      <protection locked="0"/>
    </xf>
    <xf numFmtId="1" fontId="7" fillId="4" borderId="60" xfId="0" applyNumberFormat="1" applyFont="1" applyFill="1" applyBorder="1" applyProtection="1">
      <protection locked="0"/>
    </xf>
    <xf numFmtId="1" fontId="7" fillId="0" borderId="41" xfId="0" applyNumberFormat="1" applyFont="1" applyBorder="1"/>
    <xf numFmtId="1" fontId="7" fillId="0" borderId="42" xfId="0" applyNumberFormat="1" applyFont="1" applyBorder="1"/>
    <xf numFmtId="1" fontId="7" fillId="0" borderId="40" xfId="0" applyNumberFormat="1" applyFont="1" applyBorder="1"/>
    <xf numFmtId="1" fontId="14" fillId="0" borderId="0" xfId="0" applyNumberFormat="1" applyFont="1"/>
    <xf numFmtId="0" fontId="14" fillId="0" borderId="0" xfId="0" applyFont="1"/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217" xfId="0" applyFont="1" applyBorder="1" applyAlignment="1">
      <alignment horizontal="left" wrapText="1"/>
    </xf>
    <xf numFmtId="1" fontId="3" fillId="0" borderId="103" xfId="0" applyNumberFormat="1" applyFont="1" applyBorder="1"/>
    <xf numFmtId="1" fontId="3" fillId="4" borderId="216" xfId="0" applyNumberFormat="1" applyFont="1" applyFill="1" applyBorder="1" applyProtection="1">
      <protection locked="0"/>
    </xf>
    <xf numFmtId="1" fontId="0" fillId="13" borderId="0" xfId="0" applyNumberFormat="1" applyFill="1"/>
    <xf numFmtId="0" fontId="0" fillId="13" borderId="0" xfId="0" applyFill="1"/>
    <xf numFmtId="1" fontId="3" fillId="4" borderId="220" xfId="0" applyNumberFormat="1" applyFont="1" applyFill="1" applyBorder="1" applyAlignment="1" applyProtection="1">
      <alignment horizontal="right"/>
      <protection locked="0"/>
    </xf>
    <xf numFmtId="1" fontId="3" fillId="4" borderId="221" xfId="0" applyNumberFormat="1" applyFont="1" applyFill="1" applyBorder="1" applyAlignment="1" applyProtection="1">
      <alignment horizontal="right"/>
      <protection locked="0"/>
    </xf>
    <xf numFmtId="1" fontId="3" fillId="4" borderId="222" xfId="0" applyNumberFormat="1" applyFont="1" applyFill="1" applyBorder="1" applyAlignment="1" applyProtection="1">
      <alignment horizontal="right"/>
      <protection locked="0"/>
    </xf>
    <xf numFmtId="1" fontId="3" fillId="0" borderId="221" xfId="3" applyNumberFormat="1" applyFont="1" applyBorder="1" applyAlignment="1">
      <alignment horizontal="center" vertical="center" wrapText="1"/>
    </xf>
    <xf numFmtId="1" fontId="3" fillId="2" borderId="223" xfId="5" applyNumberFormat="1" applyFont="1" applyBorder="1" applyProtection="1">
      <protection locked="0"/>
    </xf>
    <xf numFmtId="1" fontId="3" fillId="2" borderId="221" xfId="5" applyNumberFormat="1" applyFont="1" applyBorder="1" applyProtection="1">
      <protection locked="0"/>
    </xf>
    <xf numFmtId="1" fontId="3" fillId="0" borderId="223" xfId="0" applyNumberFormat="1" applyFont="1" applyBorder="1" applyAlignment="1">
      <alignment horizontal="center" vertical="center" wrapText="1"/>
    </xf>
    <xf numFmtId="1" fontId="3" fillId="2" borderId="224" xfId="5" applyNumberFormat="1" applyFont="1" applyBorder="1" applyProtection="1">
      <protection locked="0"/>
    </xf>
    <xf numFmtId="1" fontId="7" fillId="0" borderId="225" xfId="0" applyNumberFormat="1" applyFont="1" applyBorder="1" applyAlignment="1">
      <alignment horizontal="center" vertical="center" wrapText="1"/>
    </xf>
    <xf numFmtId="1" fontId="7" fillId="4" borderId="226" xfId="0" applyNumberFormat="1" applyFont="1" applyFill="1" applyBorder="1" applyProtection="1">
      <protection locked="0"/>
    </xf>
    <xf numFmtId="1" fontId="3" fillId="0" borderId="234" xfId="0" applyNumberFormat="1" applyFont="1" applyBorder="1"/>
    <xf numFmtId="1" fontId="3" fillId="9" borderId="239" xfId="1" applyNumberFormat="1" applyFont="1" applyBorder="1" applyAlignment="1" applyProtection="1">
      <alignment horizontal="right"/>
      <protection locked="0"/>
    </xf>
    <xf numFmtId="1" fontId="3" fillId="9" borderId="240" xfId="1" applyNumberFormat="1" applyFont="1" applyBorder="1" applyAlignment="1" applyProtection="1">
      <alignment horizontal="right"/>
      <protection locked="0"/>
    </xf>
    <xf numFmtId="1" fontId="3" fillId="2" borderId="239" xfId="5" applyNumberFormat="1" applyFont="1" applyBorder="1" applyProtection="1">
      <protection locked="0"/>
    </xf>
    <xf numFmtId="1" fontId="7" fillId="4" borderId="233" xfId="0" applyNumberFormat="1" applyFont="1" applyFill="1" applyBorder="1" applyProtection="1">
      <protection locked="0"/>
    </xf>
    <xf numFmtId="1" fontId="3" fillId="0" borderId="242" xfId="0" applyNumberFormat="1" applyFont="1" applyBorder="1" applyAlignment="1">
      <alignment horizontal="center" vertical="center" wrapText="1"/>
    </xf>
    <xf numFmtId="1" fontId="5" fillId="0" borderId="243" xfId="0" applyNumberFormat="1" applyFont="1" applyBorder="1"/>
    <xf numFmtId="1" fontId="3" fillId="2" borderId="248" xfId="5" applyNumberFormat="1" applyFont="1" applyBorder="1" applyProtection="1">
      <protection locked="0"/>
    </xf>
    <xf numFmtId="1" fontId="3" fillId="2" borderId="249" xfId="5" applyNumberFormat="1" applyFont="1" applyBorder="1" applyProtection="1">
      <protection locked="0"/>
    </xf>
    <xf numFmtId="1" fontId="3" fillId="0" borderId="250" xfId="0" applyNumberFormat="1" applyFont="1" applyBorder="1" applyAlignment="1">
      <alignment horizontal="right" wrapText="1"/>
    </xf>
    <xf numFmtId="1" fontId="3" fillId="0" borderId="244" xfId="0" applyNumberFormat="1" applyFont="1" applyBorder="1" applyAlignment="1">
      <alignment horizontal="right" wrapText="1"/>
    </xf>
    <xf numFmtId="1" fontId="3" fillId="3" borderId="245" xfId="0" applyNumberFormat="1" applyFont="1" applyFill="1" applyBorder="1" applyAlignment="1">
      <alignment horizontal="right"/>
    </xf>
    <xf numFmtId="1" fontId="3" fillId="4" borderId="246" xfId="0" applyNumberFormat="1" applyFont="1" applyFill="1" applyBorder="1" applyProtection="1">
      <protection locked="0"/>
    </xf>
    <xf numFmtId="1" fontId="6" fillId="0" borderId="243" xfId="0" applyNumberFormat="1" applyFont="1" applyBorder="1"/>
    <xf numFmtId="1" fontId="3" fillId="9" borderId="251" xfId="1" applyNumberFormat="1" applyFont="1" applyBorder="1" applyAlignment="1" applyProtection="1">
      <alignment horizontal="right"/>
      <protection locked="0"/>
    </xf>
    <xf numFmtId="1" fontId="3" fillId="9" borderId="252" xfId="1" applyNumberFormat="1" applyFont="1" applyBorder="1" applyAlignment="1" applyProtection="1">
      <alignment horizontal="right"/>
      <protection locked="0"/>
    </xf>
    <xf numFmtId="1" fontId="5" fillId="0" borderId="253" xfId="0" applyNumberFormat="1" applyFont="1" applyBorder="1"/>
    <xf numFmtId="1" fontId="3" fillId="2" borderId="251" xfId="5" applyNumberFormat="1" applyFont="1" applyBorder="1" applyProtection="1">
      <protection locked="0"/>
    </xf>
    <xf numFmtId="0" fontId="3" fillId="0" borderId="253" xfId="0" applyFont="1" applyBorder="1" applyAlignment="1">
      <alignment horizontal="left" wrapText="1"/>
    </xf>
    <xf numFmtId="1" fontId="3" fillId="0" borderId="115" xfId="0" applyNumberFormat="1" applyFont="1" applyBorder="1" applyAlignment="1">
      <alignment horizontal="center" vertical="center" wrapText="1"/>
    </xf>
    <xf numFmtId="1" fontId="3" fillId="0" borderId="245" xfId="0" applyNumberFormat="1" applyFont="1" applyBorder="1" applyAlignment="1">
      <alignment horizontal="center" vertical="center" wrapText="1"/>
    </xf>
    <xf numFmtId="1" fontId="3" fillId="0" borderId="255" xfId="0" applyNumberFormat="1" applyFont="1" applyBorder="1" applyAlignment="1">
      <alignment horizontal="center" vertical="center" wrapText="1"/>
    </xf>
    <xf numFmtId="1" fontId="3" fillId="0" borderId="254" xfId="0" applyNumberFormat="1" applyFont="1" applyBorder="1" applyAlignment="1">
      <alignment horizontal="right" wrapText="1"/>
    </xf>
    <xf numFmtId="1" fontId="3" fillId="3" borderId="255" xfId="0" applyNumberFormat="1" applyFont="1" applyFill="1" applyBorder="1" applyAlignment="1">
      <alignment horizontal="right"/>
    </xf>
    <xf numFmtId="1" fontId="3" fillId="4" borderId="256" xfId="0" applyNumberFormat="1" applyFont="1" applyFill="1" applyBorder="1" applyProtection="1">
      <protection locked="0"/>
    </xf>
    <xf numFmtId="1" fontId="6" fillId="0" borderId="253" xfId="0" applyNumberFormat="1" applyFont="1" applyBorder="1"/>
    <xf numFmtId="1" fontId="3" fillId="9" borderId="258" xfId="1" applyNumberFormat="1" applyFont="1" applyBorder="1" applyAlignment="1" applyProtection="1">
      <alignment horizontal="right"/>
      <protection locked="0"/>
    </xf>
    <xf numFmtId="1" fontId="3" fillId="9" borderId="259" xfId="1" applyNumberFormat="1" applyFont="1" applyBorder="1" applyAlignment="1" applyProtection="1">
      <alignment horizontal="right"/>
      <protection locked="0"/>
    </xf>
    <xf numFmtId="1" fontId="5" fillId="0" borderId="260" xfId="0" applyNumberFormat="1" applyFont="1" applyBorder="1"/>
    <xf numFmtId="1" fontId="3" fillId="0" borderId="262" xfId="0" applyNumberFormat="1" applyFont="1" applyBorder="1" applyProtection="1">
      <protection hidden="1"/>
    </xf>
    <xf numFmtId="1" fontId="3" fillId="0" borderId="260" xfId="0" applyNumberFormat="1" applyFont="1" applyBorder="1" applyAlignment="1" applyProtection="1">
      <alignment horizontal="left" vertical="center"/>
      <protection hidden="1"/>
    </xf>
    <xf numFmtId="1" fontId="3" fillId="0" borderId="260" xfId="3" applyNumberFormat="1" applyFont="1" applyBorder="1" applyAlignment="1">
      <alignment horizontal="center" vertical="center" wrapText="1"/>
    </xf>
    <xf numFmtId="1" fontId="10" fillId="3" borderId="260" xfId="0" applyNumberFormat="1" applyFont="1" applyFill="1" applyBorder="1" applyAlignment="1">
      <alignment vertical="center" wrapText="1"/>
    </xf>
    <xf numFmtId="1" fontId="4" fillId="0" borderId="260" xfId="0" applyNumberFormat="1" applyFont="1" applyBorder="1"/>
    <xf numFmtId="1" fontId="3" fillId="0" borderId="271" xfId="0" applyNumberFormat="1" applyFont="1" applyBorder="1" applyAlignment="1">
      <alignment horizontal="center" vertical="center" wrapText="1"/>
    </xf>
    <xf numFmtId="1" fontId="3" fillId="0" borderId="271" xfId="0" applyNumberFormat="1" applyFont="1" applyBorder="1" applyAlignment="1">
      <alignment horizontal="center" vertical="center"/>
    </xf>
    <xf numFmtId="1" fontId="3" fillId="8" borderId="260" xfId="4" applyNumberFormat="1" applyFont="1" applyFill="1" applyBorder="1" applyProtection="1"/>
    <xf numFmtId="1" fontId="3" fillId="2" borderId="258" xfId="5" applyNumberFormat="1" applyFont="1" applyBorder="1" applyProtection="1">
      <protection locked="0"/>
    </xf>
    <xf numFmtId="1" fontId="7" fillId="0" borderId="276" xfId="0" applyNumberFormat="1" applyFont="1" applyBorder="1" applyAlignment="1">
      <alignment horizontal="center" vertical="center" wrapText="1"/>
    </xf>
    <xf numFmtId="1" fontId="7" fillId="0" borderId="277" xfId="0" applyNumberFormat="1" applyFont="1" applyBorder="1" applyAlignment="1">
      <alignment horizontal="center" vertical="center" wrapText="1"/>
    </xf>
    <xf numFmtId="1" fontId="7" fillId="0" borderId="278" xfId="0" applyNumberFormat="1" applyFont="1" applyBorder="1" applyAlignment="1">
      <alignment horizontal="center" vertical="center" wrapText="1"/>
    </xf>
    <xf numFmtId="1" fontId="7" fillId="0" borderId="279" xfId="0" applyNumberFormat="1" applyFont="1" applyBorder="1"/>
    <xf numFmtId="1" fontId="7" fillId="4" borderId="280" xfId="0" applyNumberFormat="1" applyFont="1" applyFill="1" applyBorder="1" applyProtection="1">
      <protection locked="0"/>
    </xf>
    <xf numFmtId="1" fontId="7" fillId="4" borderId="279" xfId="0" applyNumberFormat="1" applyFont="1" applyFill="1" applyBorder="1" applyProtection="1">
      <protection locked="0"/>
    </xf>
    <xf numFmtId="0" fontId="3" fillId="0" borderId="243" xfId="0" applyFont="1" applyBorder="1" applyAlignment="1">
      <alignment horizontal="left" wrapText="1"/>
    </xf>
    <xf numFmtId="1" fontId="3" fillId="0" borderId="281" xfId="0" applyNumberFormat="1" applyFont="1" applyBorder="1" applyAlignment="1">
      <alignment horizontal="center" vertical="center" wrapText="1"/>
    </xf>
    <xf numFmtId="1" fontId="3" fillId="0" borderId="288" xfId="0" applyNumberFormat="1" applyFont="1" applyBorder="1" applyAlignment="1">
      <alignment horizontal="center" vertical="center" wrapText="1"/>
    </xf>
    <xf numFmtId="1" fontId="3" fillId="0" borderId="276" xfId="0" applyNumberFormat="1" applyFont="1" applyBorder="1" applyAlignment="1">
      <alignment horizontal="center" vertical="center"/>
    </xf>
    <xf numFmtId="1" fontId="3" fillId="0" borderId="275" xfId="0" applyNumberFormat="1" applyFont="1" applyBorder="1" applyAlignment="1">
      <alignment horizontal="center" vertical="center"/>
    </xf>
    <xf numFmtId="1" fontId="3" fillId="0" borderId="281" xfId="0" applyNumberFormat="1" applyFont="1" applyBorder="1" applyAlignment="1">
      <alignment horizontal="center" vertical="center"/>
    </xf>
    <xf numFmtId="1" fontId="3" fillId="0" borderId="281" xfId="0" applyNumberFormat="1" applyFont="1" applyBorder="1" applyAlignment="1">
      <alignment horizontal="right"/>
    </xf>
    <xf numFmtId="1" fontId="3" fillId="0" borderId="288" xfId="0" applyNumberFormat="1" applyFont="1" applyBorder="1" applyAlignment="1">
      <alignment horizontal="right"/>
    </xf>
    <xf numFmtId="1" fontId="3" fillId="0" borderId="276" xfId="0" applyNumberFormat="1" applyFont="1" applyBorder="1" applyAlignment="1">
      <alignment horizontal="right" vertical="center"/>
    </xf>
    <xf numFmtId="1" fontId="3" fillId="0" borderId="281" xfId="0" applyNumberFormat="1" applyFont="1" applyBorder="1" applyAlignment="1">
      <alignment horizontal="right" vertical="center"/>
    </xf>
    <xf numFmtId="1" fontId="3" fillId="0" borderId="271" xfId="0" applyNumberFormat="1" applyFont="1" applyBorder="1" applyAlignment="1">
      <alignment horizontal="right" vertical="center"/>
    </xf>
    <xf numFmtId="1" fontId="3" fillId="0" borderId="279" xfId="0" applyNumberFormat="1" applyFont="1" applyBorder="1" applyAlignment="1">
      <alignment horizontal="right"/>
    </xf>
    <xf numFmtId="1" fontId="3" fillId="3" borderId="290" xfId="0" applyNumberFormat="1" applyFont="1" applyFill="1" applyBorder="1" applyAlignment="1">
      <alignment horizontal="right"/>
    </xf>
    <xf numFmtId="1" fontId="3" fillId="4" borderId="291" xfId="0" applyNumberFormat="1" applyFont="1" applyFill="1" applyBorder="1" applyProtection="1">
      <protection locked="0"/>
    </xf>
    <xf numFmtId="1" fontId="3" fillId="4" borderId="290" xfId="0" applyNumberFormat="1" applyFont="1" applyFill="1" applyBorder="1" applyProtection="1">
      <protection locked="0"/>
    </xf>
    <xf numFmtId="1" fontId="3" fillId="4" borderId="292" xfId="0" applyNumberFormat="1" applyFont="1" applyFill="1" applyBorder="1" applyProtection="1">
      <protection locked="0"/>
    </xf>
    <xf numFmtId="1" fontId="3" fillId="4" borderId="293" xfId="0" applyNumberFormat="1" applyFont="1" applyFill="1" applyBorder="1" applyProtection="1">
      <protection locked="0"/>
    </xf>
    <xf numFmtId="1" fontId="3" fillId="4" borderId="294" xfId="0" applyNumberFormat="1" applyFont="1" applyFill="1" applyBorder="1" applyProtection="1">
      <protection locked="0"/>
    </xf>
    <xf numFmtId="1" fontId="3" fillId="4" borderId="295" xfId="0" applyNumberFormat="1" applyFont="1" applyFill="1" applyBorder="1" applyAlignment="1" applyProtection="1">
      <alignment wrapText="1"/>
      <protection locked="0"/>
    </xf>
    <xf numFmtId="1" fontId="3" fillId="4" borderId="290" xfId="0" applyNumberFormat="1" applyFont="1" applyFill="1" applyBorder="1" applyAlignment="1" applyProtection="1">
      <alignment wrapText="1"/>
      <protection locked="0"/>
    </xf>
    <xf numFmtId="1" fontId="3" fillId="0" borderId="287" xfId="0" applyNumberFormat="1" applyFont="1" applyBorder="1" applyAlignment="1">
      <alignment horizontal="right" wrapText="1"/>
    </xf>
    <xf numFmtId="1" fontId="3" fillId="0" borderId="296" xfId="0" applyNumberFormat="1" applyFont="1" applyBorder="1" applyAlignment="1">
      <alignment horizontal="right" wrapText="1"/>
    </xf>
    <xf numFmtId="1" fontId="3" fillId="3" borderId="289" xfId="0" applyNumberFormat="1" applyFont="1" applyFill="1" applyBorder="1" applyAlignment="1">
      <alignment horizontal="right"/>
    </xf>
    <xf numFmtId="1" fontId="3" fillId="4" borderId="297" xfId="0" applyNumberFormat="1" applyFont="1" applyFill="1" applyBorder="1" applyProtection="1">
      <protection locked="0"/>
    </xf>
    <xf numFmtId="1" fontId="3" fillId="4" borderId="298" xfId="0" applyNumberFormat="1" applyFont="1" applyFill="1" applyBorder="1" applyProtection="1">
      <protection locked="0"/>
    </xf>
    <xf numFmtId="1" fontId="6" fillId="0" borderId="269" xfId="0" applyNumberFormat="1" applyFont="1" applyBorder="1"/>
    <xf numFmtId="1" fontId="6" fillId="0" borderId="299" xfId="0" applyNumberFormat="1" applyFont="1" applyBorder="1"/>
    <xf numFmtId="1" fontId="3" fillId="0" borderId="269" xfId="0" applyNumberFormat="1" applyFont="1" applyBorder="1"/>
    <xf numFmtId="1" fontId="3" fillId="0" borderId="289" xfId="0" applyNumberFormat="1" applyFont="1" applyBorder="1" applyAlignment="1">
      <alignment horizontal="center" vertical="center" wrapText="1"/>
    </xf>
    <xf numFmtId="1" fontId="3" fillId="0" borderId="276" xfId="0" applyNumberFormat="1" applyFont="1" applyBorder="1" applyAlignment="1">
      <alignment horizontal="center" vertical="center" wrapText="1"/>
    </xf>
    <xf numFmtId="1" fontId="3" fillId="0" borderId="300" xfId="0" applyNumberFormat="1" applyFont="1" applyBorder="1" applyAlignment="1">
      <alignment horizontal="center" vertical="center" wrapText="1"/>
    </xf>
    <xf numFmtId="1" fontId="3" fillId="0" borderId="295" xfId="0" applyNumberFormat="1" applyFont="1" applyBorder="1"/>
    <xf numFmtId="1" fontId="3" fillId="0" borderId="295" xfId="0" applyNumberFormat="1" applyFont="1" applyBorder="1" applyAlignment="1">
      <alignment horizontal="right"/>
    </xf>
    <xf numFmtId="1" fontId="3" fillId="4" borderId="279" xfId="0" applyNumberFormat="1" applyFont="1" applyFill="1" applyBorder="1" applyProtection="1">
      <protection locked="0"/>
    </xf>
    <xf numFmtId="1" fontId="3" fillId="4" borderId="302" xfId="0" applyNumberFormat="1" applyFont="1" applyFill="1" applyBorder="1" applyProtection="1">
      <protection locked="0"/>
    </xf>
    <xf numFmtId="1" fontId="3" fillId="0" borderId="282" xfId="0" applyNumberFormat="1" applyFont="1" applyBorder="1" applyAlignment="1">
      <alignment horizontal="center" vertical="center"/>
    </xf>
    <xf numFmtId="1" fontId="3" fillId="0" borderId="282" xfId="0" applyNumberFormat="1" applyFont="1" applyBorder="1" applyAlignment="1">
      <alignment horizontal="center" vertical="center" wrapText="1"/>
    </xf>
    <xf numFmtId="1" fontId="3" fillId="0" borderId="278" xfId="0" applyNumberFormat="1" applyFont="1" applyBorder="1" applyAlignment="1">
      <alignment horizontal="center" vertical="center" wrapText="1"/>
    </xf>
    <xf numFmtId="1" fontId="3" fillId="0" borderId="295" xfId="0" applyNumberFormat="1" applyFont="1" applyBorder="1" applyAlignment="1">
      <alignment vertical="center" wrapText="1"/>
    </xf>
    <xf numFmtId="1" fontId="3" fillId="4" borderId="303" xfId="0" applyNumberFormat="1" applyFont="1" applyFill="1" applyBorder="1" applyProtection="1">
      <protection locked="0"/>
    </xf>
    <xf numFmtId="1" fontId="5" fillId="0" borderId="301" xfId="0" applyNumberFormat="1" applyFont="1" applyBorder="1"/>
    <xf numFmtId="1" fontId="6" fillId="0" borderId="301" xfId="0" applyNumberFormat="1" applyFont="1" applyBorder="1"/>
    <xf numFmtId="1" fontId="6" fillId="0" borderId="304" xfId="0" applyNumberFormat="1" applyFont="1" applyBorder="1"/>
    <xf numFmtId="1" fontId="6" fillId="0" borderId="305" xfId="0" applyNumberFormat="1" applyFont="1" applyBorder="1"/>
    <xf numFmtId="1" fontId="6" fillId="0" borderId="306" xfId="0" applyNumberFormat="1" applyFont="1" applyBorder="1"/>
    <xf numFmtId="1" fontId="3" fillId="0" borderId="314" xfId="0" applyNumberFormat="1" applyFont="1" applyBorder="1" applyAlignment="1">
      <alignment horizontal="center" vertical="center" wrapText="1"/>
    </xf>
    <xf numFmtId="1" fontId="3" fillId="0" borderId="315" xfId="0" applyNumberFormat="1" applyFont="1" applyBorder="1" applyAlignment="1">
      <alignment horizontal="center" vertical="center" wrapText="1"/>
    </xf>
    <xf numFmtId="1" fontId="3" fillId="0" borderId="316" xfId="0" applyNumberFormat="1" applyFont="1" applyBorder="1" applyAlignment="1">
      <alignment horizontal="center" vertical="center" wrapText="1"/>
    </xf>
    <xf numFmtId="1" fontId="1" fillId="0" borderId="310" xfId="0" applyNumberFormat="1" applyFont="1" applyBorder="1" applyAlignment="1">
      <alignment horizontal="left" vertical="center"/>
    </xf>
    <xf numFmtId="1" fontId="3" fillId="0" borderId="310" xfId="0" applyNumberFormat="1" applyFont="1" applyBorder="1" applyAlignment="1">
      <alignment horizontal="right"/>
    </xf>
    <xf numFmtId="1" fontId="3" fillId="0" borderId="315" xfId="0" applyNumberFormat="1" applyFont="1" applyBorder="1" applyAlignment="1">
      <alignment horizontal="right"/>
    </xf>
    <xf numFmtId="1" fontId="3" fillId="0" borderId="316" xfId="0" applyNumberFormat="1" applyFont="1" applyBorder="1" applyAlignment="1">
      <alignment horizontal="right"/>
    </xf>
    <xf numFmtId="1" fontId="3" fillId="0" borderId="314" xfId="0" applyNumberFormat="1" applyFont="1" applyBorder="1"/>
    <xf numFmtId="1" fontId="3" fillId="0" borderId="316" xfId="0" applyNumberFormat="1" applyFont="1" applyBorder="1"/>
    <xf numFmtId="1" fontId="3" fillId="0" borderId="311" xfId="0" applyNumberFormat="1" applyFont="1" applyBorder="1"/>
    <xf numFmtId="1" fontId="3" fillId="0" borderId="317" xfId="0" applyNumberFormat="1" applyFont="1" applyBorder="1"/>
    <xf numFmtId="1" fontId="3" fillId="0" borderId="318" xfId="0" applyNumberFormat="1" applyFont="1" applyBorder="1" applyAlignment="1">
      <alignment vertical="center" wrapText="1"/>
    </xf>
    <xf numFmtId="1" fontId="3" fillId="9" borderId="319" xfId="1" applyNumberFormat="1" applyFont="1" applyBorder="1" applyAlignment="1" applyProtection="1">
      <alignment horizontal="right"/>
      <protection locked="0"/>
    </xf>
    <xf numFmtId="1" fontId="3" fillId="9" borderId="320" xfId="1" applyNumberFormat="1" applyFont="1" applyBorder="1" applyAlignment="1" applyProtection="1">
      <alignment horizontal="right"/>
      <protection locked="0"/>
    </xf>
    <xf numFmtId="1" fontId="1" fillId="0" borderId="314" xfId="0" applyNumberFormat="1" applyFont="1" applyBorder="1" applyAlignment="1">
      <alignment horizontal="left" vertical="center" wrapText="1"/>
    </xf>
    <xf numFmtId="1" fontId="3" fillId="0" borderId="310" xfId="0" applyNumberFormat="1" applyFont="1" applyBorder="1" applyAlignment="1">
      <alignment horizontal="right" wrapText="1"/>
    </xf>
    <xf numFmtId="1" fontId="3" fillId="0" borderId="315" xfId="0" applyNumberFormat="1" applyFont="1" applyBorder="1" applyAlignment="1">
      <alignment horizontal="right" wrapText="1"/>
    </xf>
    <xf numFmtId="1" fontId="3" fillId="9" borderId="321" xfId="1" applyNumberFormat="1" applyFont="1" applyBorder="1" applyAlignment="1" applyProtection="1">
      <alignment horizontal="right"/>
      <protection locked="0"/>
    </xf>
    <xf numFmtId="1" fontId="3" fillId="9" borderId="322" xfId="1" applyNumberFormat="1" applyFont="1" applyBorder="1" applyAlignment="1" applyProtection="1">
      <alignment horizontal="right"/>
      <protection locked="0"/>
    </xf>
    <xf numFmtId="1" fontId="3" fillId="0" borderId="314" xfId="0" applyNumberFormat="1" applyFont="1" applyBorder="1" applyAlignment="1">
      <alignment horizontal="center" wrapText="1"/>
    </xf>
    <xf numFmtId="1" fontId="3" fillId="4" borderId="318" xfId="0" applyNumberFormat="1" applyFont="1" applyFill="1" applyBorder="1" applyAlignment="1" applyProtection="1">
      <alignment wrapText="1"/>
      <protection locked="0"/>
    </xf>
    <xf numFmtId="1" fontId="3" fillId="10" borderId="323" xfId="0" applyNumberFormat="1" applyFont="1" applyFill="1" applyBorder="1" applyAlignment="1">
      <alignment horizontal="center" wrapText="1"/>
    </xf>
    <xf numFmtId="1" fontId="3" fillId="10" borderId="324" xfId="0" applyNumberFormat="1" applyFont="1" applyFill="1" applyBorder="1" applyAlignment="1">
      <alignment vertical="center" wrapText="1"/>
    </xf>
    <xf numFmtId="1" fontId="3" fillId="10" borderId="325" xfId="0" applyNumberFormat="1" applyFont="1" applyFill="1" applyBorder="1" applyAlignment="1">
      <alignment vertical="center" wrapText="1"/>
    </xf>
    <xf numFmtId="1" fontId="3" fillId="0" borderId="326" xfId="0" applyNumberFormat="1" applyFont="1" applyBorder="1"/>
    <xf numFmtId="1" fontId="3" fillId="0" borderId="327" xfId="0" applyNumberFormat="1" applyFont="1" applyBorder="1"/>
    <xf numFmtId="1" fontId="3" fillId="0" borderId="328" xfId="0" applyNumberFormat="1" applyFont="1" applyBorder="1"/>
    <xf numFmtId="1" fontId="3" fillId="0" borderId="333" xfId="0" applyNumberFormat="1" applyFont="1" applyBorder="1" applyAlignment="1">
      <alignment horizontal="center" vertical="center" wrapText="1"/>
    </xf>
    <xf numFmtId="1" fontId="3" fillId="0" borderId="334" xfId="0" applyNumberFormat="1" applyFont="1" applyBorder="1" applyAlignment="1">
      <alignment horizontal="center" vertical="center" wrapText="1"/>
    </xf>
    <xf numFmtId="1" fontId="3" fillId="0" borderId="335" xfId="0" applyNumberFormat="1" applyFont="1" applyBorder="1" applyAlignment="1">
      <alignment horizontal="center" vertical="center" wrapText="1"/>
    </xf>
    <xf numFmtId="1" fontId="3" fillId="0" borderId="336" xfId="0" applyNumberFormat="1" applyFont="1" applyBorder="1" applyAlignment="1">
      <alignment horizontal="center" vertical="center" wrapText="1"/>
    </xf>
    <xf numFmtId="1" fontId="3" fillId="0" borderId="332" xfId="0" applyNumberFormat="1" applyFont="1" applyBorder="1" applyAlignment="1">
      <alignment horizontal="center" vertical="center" wrapText="1"/>
    </xf>
    <xf numFmtId="1" fontId="3" fillId="0" borderId="323" xfId="0" applyNumberFormat="1" applyFont="1" applyBorder="1" applyAlignment="1">
      <alignment horizontal="left" vertical="center" wrapText="1"/>
    </xf>
    <xf numFmtId="1" fontId="3" fillId="9" borderId="333" xfId="1" applyNumberFormat="1" applyFont="1" applyBorder="1" applyAlignment="1" applyProtection="1">
      <alignment horizontal="right"/>
      <protection locked="0"/>
    </xf>
    <xf numFmtId="1" fontId="3" fillId="9" borderId="334" xfId="1" applyNumberFormat="1" applyFont="1" applyBorder="1" applyAlignment="1" applyProtection="1">
      <alignment horizontal="right"/>
      <protection locked="0"/>
    </xf>
    <xf numFmtId="1" fontId="3" fillId="9" borderId="332" xfId="1" applyNumberFormat="1" applyFont="1" applyBorder="1" applyAlignment="1" applyProtection="1">
      <alignment horizontal="right"/>
      <protection locked="0"/>
    </xf>
    <xf numFmtId="1" fontId="3" fillId="4" borderId="337" xfId="0" applyNumberFormat="1" applyFont="1" applyFill="1" applyBorder="1" applyProtection="1">
      <protection locked="0"/>
    </xf>
    <xf numFmtId="1" fontId="3" fillId="0" borderId="265" xfId="0" applyNumberFormat="1" applyFont="1" applyBorder="1" applyProtection="1">
      <protection hidden="1"/>
    </xf>
    <xf numFmtId="1" fontId="3" fillId="0" borderId="338" xfId="0" applyNumberFormat="1" applyFont="1" applyBorder="1" applyProtection="1">
      <protection hidden="1"/>
    </xf>
    <xf numFmtId="1" fontId="3" fillId="0" borderId="339" xfId="0" applyNumberFormat="1" applyFont="1" applyBorder="1" applyProtection="1">
      <protection hidden="1"/>
    </xf>
    <xf numFmtId="1" fontId="3" fillId="0" borderId="337" xfId="0" applyNumberFormat="1" applyFont="1" applyBorder="1" applyAlignment="1">
      <alignment horizontal="center" vertical="center" wrapText="1"/>
    </xf>
    <xf numFmtId="1" fontId="3" fillId="0" borderId="323" xfId="0" applyNumberFormat="1" applyFont="1" applyBorder="1" applyAlignment="1">
      <alignment horizontal="left"/>
    </xf>
    <xf numFmtId="1" fontId="3" fillId="0" borderId="333" xfId="0" applyNumberFormat="1" applyFont="1" applyBorder="1" applyAlignment="1">
      <alignment horizontal="right"/>
    </xf>
    <xf numFmtId="1" fontId="3" fillId="0" borderId="334" xfId="0" applyNumberFormat="1" applyFont="1" applyBorder="1" applyAlignment="1">
      <alignment horizontal="right"/>
    </xf>
    <xf numFmtId="1" fontId="3" fillId="0" borderId="337" xfId="0" applyNumberFormat="1" applyFont="1" applyBorder="1" applyAlignment="1">
      <alignment horizontal="right"/>
    </xf>
    <xf numFmtId="1" fontId="3" fillId="4" borderId="298" xfId="0" applyNumberFormat="1" applyFont="1" applyFill="1" applyBorder="1" applyAlignment="1" applyProtection="1">
      <alignment horizontal="right"/>
      <protection locked="0"/>
    </xf>
    <xf numFmtId="1" fontId="3" fillId="4" borderId="289" xfId="0" applyNumberFormat="1" applyFont="1" applyFill="1" applyBorder="1" applyAlignment="1" applyProtection="1">
      <alignment horizontal="right"/>
      <protection locked="0"/>
    </xf>
    <xf numFmtId="1" fontId="3" fillId="4" borderId="296" xfId="0" applyNumberFormat="1" applyFont="1" applyFill="1" applyBorder="1" applyAlignment="1" applyProtection="1">
      <alignment horizontal="right"/>
      <protection locked="0"/>
    </xf>
    <xf numFmtId="1" fontId="3" fillId="4" borderId="241" xfId="0" applyNumberFormat="1" applyFont="1" applyFill="1" applyBorder="1" applyAlignment="1" applyProtection="1">
      <alignment horizontal="right"/>
      <protection locked="0"/>
    </xf>
    <xf numFmtId="1" fontId="3" fillId="4" borderId="287" xfId="0" applyNumberFormat="1" applyFont="1" applyFill="1" applyBorder="1" applyAlignment="1" applyProtection="1">
      <alignment horizontal="right"/>
      <protection locked="0"/>
    </xf>
    <xf numFmtId="1" fontId="3" fillId="0" borderId="325" xfId="0" applyNumberFormat="1" applyFont="1" applyBorder="1" applyAlignment="1">
      <alignment horizontal="left" vertical="center"/>
    </xf>
    <xf numFmtId="1" fontId="3" fillId="0" borderId="323" xfId="0" applyNumberFormat="1" applyFont="1" applyBorder="1" applyAlignment="1">
      <alignment horizontal="left" vertical="center"/>
    </xf>
    <xf numFmtId="1" fontId="3" fillId="0" borderId="323" xfId="0" applyNumberFormat="1" applyFont="1" applyBorder="1" applyAlignment="1" applyProtection="1">
      <alignment horizontal="left" vertical="center"/>
      <protection hidden="1"/>
    </xf>
    <xf numFmtId="1" fontId="3" fillId="4" borderId="333" xfId="0" applyNumberFormat="1" applyFont="1" applyFill="1" applyBorder="1" applyAlignment="1" applyProtection="1">
      <alignment horizontal="right"/>
      <protection locked="0"/>
    </xf>
    <xf numFmtId="1" fontId="3" fillId="4" borderId="337" xfId="0" applyNumberFormat="1" applyFont="1" applyFill="1" applyBorder="1" applyAlignment="1" applyProtection="1">
      <alignment horizontal="right"/>
      <protection locked="0"/>
    </xf>
    <xf numFmtId="1" fontId="3" fillId="4" borderId="336" xfId="0" applyNumberFormat="1" applyFont="1" applyFill="1" applyBorder="1" applyAlignment="1" applyProtection="1">
      <alignment horizontal="right"/>
      <protection locked="0"/>
    </xf>
    <xf numFmtId="1" fontId="3" fillId="4" borderId="344" xfId="0" applyNumberFormat="1" applyFont="1" applyFill="1" applyBorder="1" applyAlignment="1" applyProtection="1">
      <alignment horizontal="right"/>
      <protection locked="0"/>
    </xf>
    <xf numFmtId="1" fontId="3" fillId="4" borderId="345" xfId="0" applyNumberFormat="1" applyFont="1" applyFill="1" applyBorder="1" applyAlignment="1" applyProtection="1">
      <alignment horizontal="right"/>
      <protection locked="0"/>
    </xf>
    <xf numFmtId="1" fontId="3" fillId="4" borderId="346" xfId="0" applyNumberFormat="1" applyFont="1" applyFill="1" applyBorder="1" applyAlignment="1" applyProtection="1">
      <alignment horizontal="right"/>
      <protection locked="0"/>
    </xf>
    <xf numFmtId="1" fontId="3" fillId="4" borderId="323" xfId="0" applyNumberFormat="1" applyFont="1" applyFill="1" applyBorder="1" applyAlignment="1" applyProtection="1">
      <alignment horizontal="right"/>
      <protection locked="0"/>
    </xf>
    <xf numFmtId="1" fontId="3" fillId="0" borderId="325" xfId="0" applyNumberFormat="1" applyFont="1" applyBorder="1" applyAlignment="1">
      <alignment horizontal="right" vertical="center" wrapText="1"/>
    </xf>
    <xf numFmtId="1" fontId="3" fillId="4" borderId="325" xfId="0" applyNumberFormat="1" applyFont="1" applyFill="1" applyBorder="1" applyProtection="1">
      <protection locked="0"/>
    </xf>
    <xf numFmtId="1" fontId="3" fillId="4" borderId="348" xfId="0" applyNumberFormat="1" applyFont="1" applyFill="1" applyBorder="1" applyProtection="1">
      <protection locked="0"/>
    </xf>
    <xf numFmtId="1" fontId="3" fillId="4" borderId="349" xfId="0" applyNumberFormat="1" applyFont="1" applyFill="1" applyBorder="1" applyProtection="1">
      <protection locked="0"/>
    </xf>
    <xf numFmtId="1" fontId="3" fillId="4" borderId="350" xfId="0" applyNumberFormat="1" applyFont="1" applyFill="1" applyBorder="1" applyProtection="1">
      <protection locked="0"/>
    </xf>
    <xf numFmtId="1" fontId="3" fillId="0" borderId="325" xfId="0" applyNumberFormat="1" applyFont="1" applyBorder="1" applyAlignment="1">
      <alignment horizontal="left" vertical="center" wrapText="1"/>
    </xf>
    <xf numFmtId="1" fontId="3" fillId="0" borderId="325" xfId="0" applyNumberFormat="1" applyFont="1" applyBorder="1" applyAlignment="1">
      <alignment horizontal="right"/>
    </xf>
    <xf numFmtId="1" fontId="3" fillId="0" borderId="287" xfId="0" applyNumberFormat="1" applyFont="1" applyBorder="1" applyAlignment="1">
      <alignment horizontal="left" vertical="center" wrapText="1"/>
    </xf>
    <xf numFmtId="1" fontId="3" fillId="4" borderId="287" xfId="0" applyNumberFormat="1" applyFont="1" applyFill="1" applyBorder="1" applyProtection="1">
      <protection locked="0"/>
    </xf>
    <xf numFmtId="1" fontId="3" fillId="4" borderId="289" xfId="0" applyNumberFormat="1" applyFont="1" applyFill="1" applyBorder="1" applyProtection="1">
      <protection locked="0"/>
    </xf>
    <xf numFmtId="1" fontId="3" fillId="12" borderId="352" xfId="0" applyNumberFormat="1" applyFont="1" applyFill="1" applyBorder="1"/>
    <xf numFmtId="1" fontId="3" fillId="0" borderId="333" xfId="3" applyNumberFormat="1" applyFont="1" applyBorder="1" applyAlignment="1">
      <alignment horizontal="center" vertical="center" wrapText="1"/>
    </xf>
    <xf numFmtId="1" fontId="3" fillId="0" borderId="357" xfId="3" applyNumberFormat="1" applyFont="1" applyBorder="1" applyAlignment="1">
      <alignment horizontal="center" vertical="center" wrapText="1"/>
    </xf>
    <xf numFmtId="1" fontId="3" fillId="0" borderId="333" xfId="3" applyNumberFormat="1" applyFont="1" applyFill="1" applyBorder="1" applyAlignment="1">
      <alignment horizontal="center" vertical="center" wrapText="1"/>
    </xf>
    <xf numFmtId="1" fontId="3" fillId="0" borderId="357" xfId="3" applyNumberFormat="1" applyFont="1" applyFill="1" applyBorder="1" applyAlignment="1">
      <alignment horizontal="center" vertical="center" wrapText="1"/>
    </xf>
    <xf numFmtId="1" fontId="3" fillId="0" borderId="345" xfId="3" applyNumberFormat="1" applyFont="1" applyFill="1" applyBorder="1" applyAlignment="1">
      <alignment horizontal="center" vertical="center" wrapText="1"/>
    </xf>
    <xf numFmtId="1" fontId="3" fillId="0" borderId="358" xfId="3" applyNumberFormat="1" applyFont="1" applyFill="1" applyBorder="1" applyAlignment="1">
      <alignment horizontal="center" vertical="center" wrapText="1"/>
    </xf>
    <xf numFmtId="1" fontId="3" fillId="0" borderId="332" xfId="3" applyNumberFormat="1" applyFont="1" applyFill="1" applyBorder="1" applyAlignment="1">
      <alignment horizontal="center" vertical="center" wrapText="1"/>
    </xf>
    <xf numFmtId="1" fontId="3" fillId="0" borderId="298" xfId="3" applyNumberFormat="1" applyFont="1" applyBorder="1" applyAlignment="1">
      <alignment horizontal="center" vertical="center" wrapText="1"/>
    </xf>
    <xf numFmtId="1" fontId="3" fillId="0" borderId="344" xfId="3" applyNumberFormat="1" applyFont="1" applyBorder="1" applyAlignment="1">
      <alignment horizontal="center" vertical="center" wrapText="1"/>
    </xf>
    <xf numFmtId="1" fontId="3" fillId="0" borderId="324" xfId="2" applyNumberFormat="1" applyFont="1" applyBorder="1" applyAlignment="1">
      <alignment vertical="center" wrapText="1"/>
    </xf>
    <xf numFmtId="1" fontId="3" fillId="4" borderId="359" xfId="4" applyNumberFormat="1" applyFont="1" applyFill="1" applyBorder="1" applyProtection="1">
      <protection locked="0"/>
    </xf>
    <xf numFmtId="1" fontId="3" fillId="4" borderId="349" xfId="4" applyNumberFormat="1" applyFont="1" applyFill="1" applyBorder="1" applyProtection="1">
      <protection locked="0"/>
    </xf>
    <xf numFmtId="1" fontId="3" fillId="4" borderId="360" xfId="4" applyNumberFormat="1" applyFont="1" applyFill="1" applyBorder="1" applyProtection="1">
      <protection locked="0"/>
    </xf>
    <xf numFmtId="1" fontId="3" fillId="4" borderId="361" xfId="4" applyNumberFormat="1" applyFont="1" applyFill="1" applyBorder="1" applyProtection="1">
      <protection locked="0"/>
    </xf>
    <xf numFmtId="1" fontId="3" fillId="4" borderId="362" xfId="4" applyNumberFormat="1" applyFont="1" applyFill="1" applyBorder="1" applyProtection="1">
      <protection locked="0"/>
    </xf>
    <xf numFmtId="1" fontId="3" fillId="4" borderId="363" xfId="4" applyNumberFormat="1" applyFont="1" applyFill="1" applyBorder="1" applyProtection="1">
      <protection locked="0"/>
    </xf>
    <xf numFmtId="1" fontId="3" fillId="4" borderId="364" xfId="4" applyNumberFormat="1" applyFont="1" applyFill="1" applyBorder="1" applyProtection="1">
      <protection locked="0"/>
    </xf>
    <xf numFmtId="1" fontId="3" fillId="0" borderId="330" xfId="2" applyNumberFormat="1" applyFont="1" applyBorder="1" applyAlignment="1">
      <alignment horizontal="center" vertical="center" wrapText="1"/>
    </xf>
    <xf numFmtId="1" fontId="3" fillId="0" borderId="333" xfId="4" applyNumberFormat="1" applyFont="1" applyBorder="1" applyAlignment="1">
      <alignment horizontal="right"/>
    </xf>
    <xf numFmtId="1" fontId="3" fillId="0" borderId="357" xfId="4" applyNumberFormat="1" applyFont="1" applyBorder="1" applyAlignment="1">
      <alignment horizontal="right"/>
    </xf>
    <xf numFmtId="1" fontId="3" fillId="0" borderId="345" xfId="4" applyNumberFormat="1" applyFont="1" applyBorder="1" applyAlignment="1">
      <alignment horizontal="right"/>
    </xf>
    <xf numFmtId="1" fontId="3" fillId="0" borderId="358" xfId="4" applyNumberFormat="1" applyFont="1" applyBorder="1" applyAlignment="1">
      <alignment horizontal="right"/>
    </xf>
    <xf numFmtId="1" fontId="3" fillId="0" borderId="332" xfId="4" applyNumberFormat="1" applyFont="1" applyBorder="1" applyAlignment="1">
      <alignment horizontal="right"/>
    </xf>
    <xf numFmtId="1" fontId="3" fillId="0" borderId="365" xfId="4" applyNumberFormat="1" applyFont="1" applyBorder="1" applyAlignment="1">
      <alignment horizontal="right"/>
    </xf>
    <xf numFmtId="1" fontId="3" fillId="0" borderId="344" xfId="4" applyNumberFormat="1" applyFont="1" applyBorder="1" applyAlignment="1">
      <alignment horizontal="right"/>
    </xf>
    <xf numFmtId="1" fontId="5" fillId="0" borderId="365" xfId="0" applyNumberFormat="1" applyFont="1" applyBorder="1"/>
    <xf numFmtId="1" fontId="10" fillId="3" borderId="365" xfId="0" applyNumberFormat="1" applyFont="1" applyFill="1" applyBorder="1" applyAlignment="1">
      <alignment vertical="center" wrapText="1"/>
    </xf>
    <xf numFmtId="1" fontId="4" fillId="0" borderId="366" xfId="0" applyNumberFormat="1" applyFont="1" applyBorder="1"/>
    <xf numFmtId="1" fontId="4" fillId="0" borderId="367" xfId="0" applyNumberFormat="1" applyFont="1" applyBorder="1"/>
    <xf numFmtId="1" fontId="3" fillId="0" borderId="333" xfId="0" applyNumberFormat="1" applyFont="1" applyBorder="1" applyAlignment="1">
      <alignment horizontal="center" vertical="center"/>
    </xf>
    <xf numFmtId="1" fontId="3" fillId="0" borderId="334" xfId="0" applyNumberFormat="1" applyFont="1" applyBorder="1" applyAlignment="1">
      <alignment horizontal="center" vertical="center"/>
    </xf>
    <xf numFmtId="1" fontId="3" fillId="0" borderId="357" xfId="0" applyNumberFormat="1" applyFont="1" applyBorder="1" applyAlignment="1">
      <alignment horizontal="center" vertical="center"/>
    </xf>
    <xf numFmtId="1" fontId="3" fillId="0" borderId="325" xfId="0" applyNumberFormat="1" applyFont="1" applyBorder="1"/>
    <xf numFmtId="1" fontId="3" fillId="4" borderId="325" xfId="4" applyNumberFormat="1" applyFont="1" applyFill="1" applyBorder="1" applyProtection="1">
      <protection locked="0"/>
    </xf>
    <xf numFmtId="1" fontId="4" fillId="0" borderId="368" xfId="0" applyNumberFormat="1" applyFont="1" applyBorder="1"/>
    <xf numFmtId="1" fontId="3" fillId="0" borderId="375" xfId="0" applyNumberFormat="1" applyFont="1" applyBorder="1" applyAlignment="1">
      <alignment horizontal="center" vertical="center" wrapText="1"/>
    </xf>
    <xf numFmtId="1" fontId="3" fillId="0" borderId="376" xfId="0" applyNumberFormat="1" applyFont="1" applyBorder="1" applyAlignment="1">
      <alignment horizontal="center" vertical="center" wrapText="1"/>
    </xf>
    <xf numFmtId="1" fontId="3" fillId="0" borderId="377" xfId="0" applyNumberFormat="1" applyFont="1" applyBorder="1" applyAlignment="1">
      <alignment horizontal="center" vertical="center" wrapText="1"/>
    </xf>
    <xf numFmtId="1" fontId="3" fillId="0" borderId="374" xfId="0" applyNumberFormat="1" applyFont="1" applyBorder="1" applyAlignment="1">
      <alignment horizontal="center" vertical="center" wrapText="1"/>
    </xf>
    <xf numFmtId="1" fontId="3" fillId="0" borderId="373" xfId="0" applyNumberFormat="1" applyFont="1" applyBorder="1" applyAlignment="1">
      <alignment horizontal="center" vertical="center" wrapText="1"/>
    </xf>
    <xf numFmtId="1" fontId="3" fillId="4" borderId="378" xfId="0" applyNumberFormat="1" applyFont="1" applyFill="1" applyBorder="1" applyAlignment="1" applyProtection="1">
      <alignment wrapText="1"/>
      <protection locked="0"/>
    </xf>
    <xf numFmtId="1" fontId="3" fillId="0" borderId="289" xfId="0" applyNumberFormat="1" applyFont="1" applyBorder="1"/>
    <xf numFmtId="1" fontId="3" fillId="0" borderId="377" xfId="0" applyNumberFormat="1" applyFont="1" applyBorder="1" applyAlignment="1">
      <alignment horizontal="center" vertical="center"/>
    </xf>
    <xf numFmtId="1" fontId="3" fillId="0" borderId="380" xfId="0" applyNumberFormat="1" applyFont="1" applyBorder="1" applyAlignment="1">
      <alignment horizontal="center" vertical="center" wrapText="1"/>
    </xf>
    <xf numFmtId="1" fontId="3" fillId="0" borderId="374" xfId="0" applyNumberFormat="1" applyFont="1" applyBorder="1" applyAlignment="1">
      <alignment horizontal="center" vertical="center"/>
    </xf>
    <xf numFmtId="1" fontId="3" fillId="0" borderId="369" xfId="0" applyNumberFormat="1" applyFont="1" applyBorder="1" applyAlignment="1">
      <alignment horizontal="left" wrapText="1"/>
    </xf>
    <xf numFmtId="1" fontId="3" fillId="0" borderId="359" xfId="0" applyNumberFormat="1" applyFont="1" applyBorder="1"/>
    <xf numFmtId="1" fontId="3" fillId="2" borderId="381" xfId="5" applyNumberFormat="1" applyFont="1" applyBorder="1" applyProtection="1">
      <protection locked="0"/>
    </xf>
    <xf numFmtId="1" fontId="3" fillId="2" borderId="382" xfId="5" applyNumberFormat="1" applyFont="1" applyBorder="1" applyProtection="1">
      <protection locked="0"/>
    </xf>
    <xf numFmtId="1" fontId="3" fillId="2" borderId="383" xfId="5" applyNumberFormat="1" applyFont="1" applyBorder="1" applyProtection="1">
      <protection locked="0"/>
    </xf>
    <xf numFmtId="1" fontId="3" fillId="2" borderId="384" xfId="5" applyNumberFormat="1" applyFont="1" applyBorder="1" applyProtection="1">
      <protection locked="0"/>
    </xf>
    <xf numFmtId="1" fontId="3" fillId="2" borderId="385" xfId="5" applyNumberFormat="1" applyFont="1" applyBorder="1" applyProtection="1">
      <protection locked="0"/>
    </xf>
    <xf numFmtId="1" fontId="3" fillId="2" borderId="386" xfId="5" applyNumberFormat="1" applyFont="1" applyBorder="1" applyProtection="1">
      <protection locked="0"/>
    </xf>
    <xf numFmtId="1" fontId="3" fillId="2" borderId="387" xfId="5" applyNumberFormat="1" applyFont="1" applyBorder="1" applyProtection="1">
      <protection locked="0"/>
    </xf>
    <xf numFmtId="1" fontId="3" fillId="2" borderId="388" xfId="5" applyNumberFormat="1" applyFont="1" applyBorder="1" applyProtection="1">
      <protection locked="0"/>
    </xf>
    <xf numFmtId="1" fontId="3" fillId="2" borderId="389" xfId="5" applyNumberFormat="1" applyFont="1" applyBorder="1" applyProtection="1">
      <protection locked="0"/>
    </xf>
    <xf numFmtId="1" fontId="3" fillId="2" borderId="390" xfId="5" applyNumberFormat="1" applyFont="1" applyBorder="1" applyProtection="1">
      <protection locked="0"/>
    </xf>
    <xf numFmtId="1" fontId="3" fillId="0" borderId="298" xfId="0" applyNumberFormat="1" applyFont="1" applyBorder="1"/>
    <xf numFmtId="1" fontId="3" fillId="2" borderId="391" xfId="5" applyNumberFormat="1" applyFont="1" applyBorder="1" applyProtection="1">
      <protection locked="0"/>
    </xf>
    <xf numFmtId="1" fontId="3" fillId="2" borderId="392" xfId="5" applyNumberFormat="1" applyFont="1" applyBorder="1" applyProtection="1">
      <protection locked="0"/>
    </xf>
    <xf numFmtId="1" fontId="3" fillId="2" borderId="393" xfId="5" applyNumberFormat="1" applyFont="1" applyBorder="1" applyProtection="1">
      <protection locked="0"/>
    </xf>
    <xf numFmtId="1" fontId="3" fillId="2" borderId="394" xfId="5" applyNumberFormat="1" applyFont="1" applyBorder="1" applyProtection="1">
      <protection locked="0"/>
    </xf>
    <xf numFmtId="1" fontId="3" fillId="2" borderId="395" xfId="5" applyNumberFormat="1" applyFont="1" applyBorder="1" applyProtection="1">
      <protection locked="0"/>
    </xf>
    <xf numFmtId="1" fontId="3" fillId="0" borderId="325" xfId="0" applyNumberFormat="1" applyFont="1" applyBorder="1" applyAlignment="1">
      <alignment horizontal="left" wrapText="1"/>
    </xf>
    <xf numFmtId="1" fontId="3" fillId="8" borderId="359" xfId="4" applyNumberFormat="1" applyFont="1" applyFill="1" applyBorder="1" applyProtection="1"/>
    <xf numFmtId="1" fontId="3" fillId="8" borderId="363" xfId="4" applyNumberFormat="1" applyFont="1" applyFill="1" applyBorder="1" applyProtection="1"/>
    <xf numFmtId="1" fontId="3" fillId="8" borderId="364" xfId="4" applyNumberFormat="1" applyFont="1" applyFill="1" applyBorder="1" applyProtection="1"/>
    <xf numFmtId="1" fontId="3" fillId="2" borderId="397" xfId="5" applyNumberFormat="1" applyFont="1" applyBorder="1" applyProtection="1">
      <protection locked="0"/>
    </xf>
    <xf numFmtId="1" fontId="3" fillId="2" borderId="398" xfId="5" applyNumberFormat="1" applyFont="1" applyBorder="1" applyProtection="1">
      <protection locked="0"/>
    </xf>
    <xf numFmtId="1" fontId="3" fillId="2" borderId="309" xfId="5" applyNumberFormat="1" applyFont="1" applyBorder="1" applyProtection="1">
      <protection locked="0"/>
    </xf>
    <xf numFmtId="1" fontId="3" fillId="0" borderId="287" xfId="0" applyNumberFormat="1" applyFont="1" applyBorder="1" applyAlignment="1">
      <alignment horizontal="left" wrapText="1"/>
    </xf>
    <xf numFmtId="1" fontId="3" fillId="2" borderId="298" xfId="5" applyNumberFormat="1" applyFont="1" applyBorder="1" applyProtection="1">
      <protection locked="0"/>
    </xf>
    <xf numFmtId="1" fontId="3" fillId="2" borderId="399" xfId="5" applyNumberFormat="1" applyFont="1" applyBorder="1" applyProtection="1">
      <protection locked="0"/>
    </xf>
    <xf numFmtId="1" fontId="3" fillId="2" borderId="400" xfId="5" applyNumberFormat="1" applyFont="1" applyBorder="1" applyProtection="1">
      <protection locked="0"/>
    </xf>
    <xf numFmtId="1" fontId="3" fillId="2" borderId="401" xfId="5" applyNumberFormat="1" applyFont="1" applyBorder="1" applyProtection="1">
      <protection locked="0"/>
    </xf>
    <xf numFmtId="1" fontId="3" fillId="2" borderId="402" xfId="5" applyNumberFormat="1" applyFont="1" applyBorder="1" applyProtection="1">
      <protection locked="0"/>
    </xf>
    <xf numFmtId="1" fontId="3" fillId="2" borderId="403" xfId="5" applyNumberFormat="1" applyFont="1" applyBorder="1" applyProtection="1">
      <protection locked="0"/>
    </xf>
    <xf numFmtId="1" fontId="3" fillId="2" borderId="404" xfId="5" applyNumberFormat="1" applyFont="1" applyBorder="1" applyProtection="1">
      <protection locked="0"/>
    </xf>
    <xf numFmtId="1" fontId="3" fillId="2" borderId="405" xfId="5" applyNumberFormat="1" applyFont="1" applyBorder="1" applyProtection="1">
      <protection locked="0"/>
    </xf>
    <xf numFmtId="1" fontId="3" fillId="2" borderId="406" xfId="5" applyNumberFormat="1" applyFont="1" applyBorder="1" applyProtection="1">
      <protection locked="0"/>
    </xf>
    <xf numFmtId="1" fontId="3" fillId="2" borderId="407" xfId="5" applyNumberFormat="1" applyFont="1" applyBorder="1" applyProtection="1">
      <protection locked="0"/>
    </xf>
    <xf numFmtId="1" fontId="3" fillId="2" borderId="408" xfId="5" applyNumberFormat="1" applyFont="1" applyBorder="1" applyProtection="1">
      <protection locked="0"/>
    </xf>
    <xf numFmtId="1" fontId="3" fillId="2" borderId="409" xfId="5" applyNumberFormat="1" applyFont="1" applyBorder="1" applyProtection="1">
      <protection locked="0"/>
    </xf>
    <xf numFmtId="1" fontId="3" fillId="2" borderId="410" xfId="5" applyNumberFormat="1" applyFont="1" applyBorder="1" applyProtection="1">
      <protection locked="0"/>
    </xf>
    <xf numFmtId="1" fontId="3" fillId="2" borderId="411" xfId="5" applyNumberFormat="1" applyFont="1" applyBorder="1" applyProtection="1">
      <protection locked="0"/>
    </xf>
    <xf numFmtId="1" fontId="3" fillId="2" borderId="412" xfId="5" applyNumberFormat="1" applyFont="1" applyBorder="1" applyProtection="1">
      <protection locked="0"/>
    </xf>
    <xf numFmtId="1" fontId="3" fillId="2" borderId="414" xfId="5" applyNumberFormat="1" applyFont="1" applyBorder="1" applyProtection="1">
      <protection locked="0"/>
    </xf>
    <xf numFmtId="1" fontId="3" fillId="2" borderId="415" xfId="5" applyNumberFormat="1" applyFont="1" applyBorder="1" applyProtection="1">
      <protection locked="0"/>
    </xf>
    <xf numFmtId="1" fontId="3" fillId="2" borderId="416" xfId="5" applyNumberFormat="1" applyFont="1" applyBorder="1" applyProtection="1">
      <protection locked="0"/>
    </xf>
    <xf numFmtId="1" fontId="3" fillId="2" borderId="417" xfId="5" applyNumberFormat="1" applyFont="1" applyBorder="1" applyProtection="1">
      <protection locked="0"/>
    </xf>
    <xf numFmtId="1" fontId="7" fillId="0" borderId="295" xfId="0" applyNumberFormat="1" applyFont="1" applyBorder="1"/>
    <xf numFmtId="1" fontId="7" fillId="0" borderId="290" xfId="0" applyNumberFormat="1" applyFont="1" applyBorder="1"/>
    <xf numFmtId="1" fontId="7" fillId="4" borderId="291" xfId="0" applyNumberFormat="1" applyFont="1" applyFill="1" applyBorder="1" applyProtection="1">
      <protection locked="0"/>
    </xf>
    <xf numFmtId="1" fontId="7" fillId="4" borderId="290" xfId="0" applyNumberFormat="1" applyFont="1" applyFill="1" applyBorder="1" applyProtection="1">
      <protection locked="0"/>
    </xf>
    <xf numFmtId="1" fontId="7" fillId="0" borderId="325" xfId="0" applyNumberFormat="1" applyFont="1" applyBorder="1"/>
    <xf numFmtId="1" fontId="7" fillId="0" borderId="419" xfId="0" applyNumberFormat="1" applyFont="1" applyBorder="1"/>
    <xf numFmtId="1" fontId="7" fillId="0" borderId="378" xfId="0" applyNumberFormat="1" applyFont="1" applyBorder="1"/>
    <xf numFmtId="1" fontId="7" fillId="4" borderId="359" xfId="0" applyNumberFormat="1" applyFont="1" applyFill="1" applyBorder="1" applyProtection="1">
      <protection locked="0"/>
    </xf>
    <xf numFmtId="1" fontId="7" fillId="4" borderId="378" xfId="0" applyNumberFormat="1" applyFont="1" applyFill="1" applyBorder="1" applyProtection="1">
      <protection locked="0"/>
    </xf>
    <xf numFmtId="1" fontId="7" fillId="4" borderId="420" xfId="0" applyNumberFormat="1" applyFont="1" applyFill="1" applyBorder="1" applyProtection="1">
      <protection locked="0"/>
    </xf>
    <xf numFmtId="1" fontId="7" fillId="4" borderId="419" xfId="0" applyNumberFormat="1" applyFont="1" applyFill="1" applyBorder="1" applyProtection="1">
      <protection locked="0"/>
    </xf>
    <xf numFmtId="0" fontId="3" fillId="0" borderId="426" xfId="0" applyFont="1" applyBorder="1" applyAlignment="1">
      <alignment horizontal="center" vertical="center"/>
    </xf>
    <xf numFmtId="0" fontId="3" fillId="0" borderId="427" xfId="0" applyFont="1" applyBorder="1" applyAlignment="1">
      <alignment horizontal="center" vertical="center"/>
    </xf>
    <xf numFmtId="0" fontId="3" fillId="0" borderId="423" xfId="0" applyFont="1" applyBorder="1" applyAlignment="1">
      <alignment horizontal="center" vertical="center"/>
    </xf>
    <xf numFmtId="1" fontId="3" fillId="0" borderId="426" xfId="0" applyNumberFormat="1" applyFont="1" applyBorder="1"/>
    <xf numFmtId="1" fontId="3" fillId="0" borderId="425" xfId="0" applyNumberFormat="1" applyFont="1" applyBorder="1" applyAlignment="1">
      <alignment horizontal="center" vertical="center" wrapText="1"/>
    </xf>
    <xf numFmtId="1" fontId="3" fillId="0" borderId="428" xfId="0" applyNumberFormat="1" applyFont="1" applyBorder="1" applyAlignment="1">
      <alignment horizontal="center" vertical="center" wrapText="1"/>
    </xf>
    <xf numFmtId="1" fontId="3" fillId="0" borderId="424" xfId="0" applyNumberFormat="1" applyFont="1" applyBorder="1" applyAlignment="1">
      <alignment horizontal="center" vertical="center" wrapText="1"/>
    </xf>
    <xf numFmtId="1" fontId="3" fillId="0" borderId="426" xfId="0" applyNumberFormat="1" applyFont="1" applyBorder="1" applyAlignment="1">
      <alignment horizontal="center" vertical="center"/>
    </xf>
    <xf numFmtId="1" fontId="3" fillId="0" borderId="424" xfId="0" applyNumberFormat="1" applyFont="1" applyBorder="1" applyAlignment="1">
      <alignment horizontal="center" vertical="center"/>
    </xf>
    <xf numFmtId="1" fontId="3" fillId="0" borderId="423" xfId="0" applyNumberFormat="1" applyFont="1" applyBorder="1" applyAlignment="1">
      <alignment horizontal="center" vertical="center"/>
    </xf>
    <xf numFmtId="1" fontId="3" fillId="0" borderId="425" xfId="0" applyNumberFormat="1" applyFont="1" applyBorder="1" applyAlignment="1">
      <alignment horizontal="center" vertical="center"/>
    </xf>
    <xf numFmtId="1" fontId="3" fillId="0" borderId="425" xfId="0" applyNumberFormat="1" applyFont="1" applyBorder="1" applyAlignment="1">
      <alignment horizontal="right"/>
    </xf>
    <xf numFmtId="1" fontId="3" fillId="0" borderId="428" xfId="0" applyNumberFormat="1" applyFont="1" applyBorder="1" applyAlignment="1">
      <alignment horizontal="right"/>
    </xf>
    <xf numFmtId="1" fontId="3" fillId="0" borderId="426" xfId="0" applyNumberFormat="1" applyFont="1" applyBorder="1" applyAlignment="1">
      <alignment horizontal="right" vertical="center"/>
    </xf>
    <xf numFmtId="1" fontId="3" fillId="0" borderId="425" xfId="0" applyNumberFormat="1" applyFont="1" applyBorder="1" applyAlignment="1">
      <alignment horizontal="right" vertical="center"/>
    </xf>
    <xf numFmtId="1" fontId="3" fillId="0" borderId="424" xfId="0" applyNumberFormat="1" applyFont="1" applyBorder="1" applyAlignment="1">
      <alignment horizontal="right" vertical="center"/>
    </xf>
    <xf numFmtId="1" fontId="3" fillId="0" borderId="419" xfId="0" applyNumberFormat="1" applyFont="1" applyBorder="1" applyAlignment="1">
      <alignment horizontal="right"/>
    </xf>
    <xf numFmtId="1" fontId="3" fillId="3" borderId="378" xfId="0" applyNumberFormat="1" applyFont="1" applyFill="1" applyBorder="1" applyAlignment="1">
      <alignment horizontal="right"/>
    </xf>
    <xf numFmtId="1" fontId="3" fillId="4" borderId="359" xfId="0" applyNumberFormat="1" applyFont="1" applyFill="1" applyBorder="1" applyProtection="1">
      <protection locked="0"/>
    </xf>
    <xf numFmtId="1" fontId="3" fillId="4" borderId="378" xfId="0" applyNumberFormat="1" applyFont="1" applyFill="1" applyBorder="1" applyProtection="1">
      <protection locked="0"/>
    </xf>
    <xf numFmtId="1" fontId="3" fillId="4" borderId="364" xfId="0" applyNumberFormat="1" applyFont="1" applyFill="1" applyBorder="1" applyProtection="1">
      <protection locked="0"/>
    </xf>
    <xf numFmtId="1" fontId="3" fillId="4" borderId="324" xfId="0" applyNumberFormat="1" applyFont="1" applyFill="1" applyBorder="1" applyProtection="1">
      <protection locked="0"/>
    </xf>
    <xf numFmtId="1" fontId="3" fillId="4" borderId="360" xfId="0" applyNumberFormat="1" applyFont="1" applyFill="1" applyBorder="1" applyProtection="1">
      <protection locked="0"/>
    </xf>
    <xf numFmtId="1" fontId="3" fillId="4" borderId="325" xfId="0" applyNumberFormat="1" applyFont="1" applyFill="1" applyBorder="1" applyAlignment="1" applyProtection="1">
      <alignment wrapText="1"/>
      <protection locked="0"/>
    </xf>
    <xf numFmtId="1" fontId="3" fillId="0" borderId="413" xfId="0" applyNumberFormat="1" applyFont="1" applyBorder="1" applyAlignment="1">
      <alignment horizontal="right" wrapText="1"/>
    </xf>
    <xf numFmtId="1" fontId="6" fillId="0" borderId="422" xfId="0" applyNumberFormat="1" applyFont="1" applyBorder="1"/>
    <xf numFmtId="1" fontId="6" fillId="0" borderId="429" xfId="0" applyNumberFormat="1" applyFont="1" applyBorder="1"/>
    <xf numFmtId="1" fontId="3" fillId="0" borderId="422" xfId="0" applyNumberFormat="1" applyFont="1" applyBorder="1"/>
    <xf numFmtId="1" fontId="3" fillId="0" borderId="426" xfId="0" applyNumberFormat="1" applyFont="1" applyBorder="1" applyAlignment="1">
      <alignment horizontal="center" vertical="center" wrapText="1"/>
    </xf>
    <xf numFmtId="1" fontId="3" fillId="4" borderId="419" xfId="0" applyNumberFormat="1" applyFont="1" applyFill="1" applyBorder="1" applyProtection="1">
      <protection locked="0"/>
    </xf>
    <xf numFmtId="1" fontId="3" fillId="4" borderId="397" xfId="0" applyNumberFormat="1" applyFont="1" applyFill="1" applyBorder="1" applyProtection="1">
      <protection locked="0"/>
    </xf>
    <xf numFmtId="1" fontId="3" fillId="0" borderId="427" xfId="0" applyNumberFormat="1" applyFont="1" applyBorder="1" applyAlignment="1">
      <alignment horizontal="center" vertical="center"/>
    </xf>
    <xf numFmtId="1" fontId="3" fillId="0" borderId="427" xfId="0" applyNumberFormat="1" applyFont="1" applyBorder="1" applyAlignment="1">
      <alignment horizontal="center" vertical="center" wrapText="1"/>
    </xf>
    <xf numFmtId="1" fontId="3" fillId="0" borderId="430" xfId="0" applyNumberFormat="1" applyFont="1" applyBorder="1" applyAlignment="1">
      <alignment horizontal="center" vertical="center" wrapText="1"/>
    </xf>
    <xf numFmtId="1" fontId="3" fillId="0" borderId="325" xfId="0" applyNumberFormat="1" applyFont="1" applyBorder="1" applyAlignment="1">
      <alignment vertical="center" wrapText="1"/>
    </xf>
    <xf numFmtId="1" fontId="3" fillId="4" borderId="363" xfId="0" applyNumberFormat="1" applyFont="1" applyFill="1" applyBorder="1" applyProtection="1">
      <protection locked="0"/>
    </xf>
    <xf numFmtId="1" fontId="6" fillId="0" borderId="431" xfId="0" applyNumberFormat="1" applyFont="1" applyBorder="1"/>
    <xf numFmtId="1" fontId="6" fillId="0" borderId="432" xfId="0" applyNumberFormat="1" applyFont="1" applyBorder="1"/>
    <xf numFmtId="1" fontId="6" fillId="0" borderId="433" xfId="0" applyNumberFormat="1" applyFont="1" applyBorder="1"/>
    <xf numFmtId="1" fontId="3" fillId="0" borderId="441" xfId="0" applyNumberFormat="1" applyFont="1" applyBorder="1" applyAlignment="1">
      <alignment horizontal="center" vertical="center" wrapText="1"/>
    </xf>
    <xf numFmtId="1" fontId="3" fillId="0" borderId="442" xfId="0" applyNumberFormat="1" applyFont="1" applyBorder="1" applyAlignment="1">
      <alignment horizontal="center" vertical="center" wrapText="1"/>
    </xf>
    <xf numFmtId="1" fontId="3" fillId="0" borderId="443" xfId="0" applyNumberFormat="1" applyFont="1" applyBorder="1" applyAlignment="1">
      <alignment horizontal="center" vertical="center" wrapText="1"/>
    </xf>
    <xf numFmtId="1" fontId="1" fillId="0" borderId="437" xfId="0" applyNumberFormat="1" applyFont="1" applyBorder="1" applyAlignment="1">
      <alignment horizontal="left" vertical="center"/>
    </xf>
    <xf numFmtId="1" fontId="3" fillId="0" borderId="437" xfId="0" applyNumberFormat="1" applyFont="1" applyBorder="1" applyAlignment="1">
      <alignment horizontal="right"/>
    </xf>
    <xf numFmtId="1" fontId="3" fillId="0" borderId="442" xfId="0" applyNumberFormat="1" applyFont="1" applyBorder="1" applyAlignment="1">
      <alignment horizontal="right"/>
    </xf>
    <xf numFmtId="1" fontId="3" fillId="0" borderId="443" xfId="0" applyNumberFormat="1" applyFont="1" applyBorder="1" applyAlignment="1">
      <alignment horizontal="right"/>
    </xf>
    <xf numFmtId="1" fontId="3" fillId="0" borderId="441" xfId="0" applyNumberFormat="1" applyFont="1" applyBorder="1"/>
    <xf numFmtId="1" fontId="3" fillId="0" borderId="443" xfId="0" applyNumberFormat="1" applyFont="1" applyBorder="1"/>
    <xf numFmtId="1" fontId="3" fillId="0" borderId="438" xfId="0" applyNumberFormat="1" applyFont="1" applyBorder="1"/>
    <xf numFmtId="1" fontId="3" fillId="0" borderId="444" xfId="0" applyNumberFormat="1" applyFont="1" applyBorder="1"/>
    <xf numFmtId="1" fontId="3" fillId="9" borderId="445" xfId="1" applyNumberFormat="1" applyFont="1" applyBorder="1" applyAlignment="1" applyProtection="1">
      <alignment horizontal="right"/>
      <protection locked="0"/>
    </xf>
    <xf numFmtId="1" fontId="3" fillId="9" borderId="446" xfId="1" applyNumberFormat="1" applyFont="1" applyBorder="1" applyAlignment="1" applyProtection="1">
      <alignment horizontal="right"/>
      <protection locked="0"/>
    </xf>
    <xf numFmtId="1" fontId="1" fillId="0" borderId="447" xfId="0" applyNumberFormat="1" applyFont="1" applyBorder="1" applyAlignment="1">
      <alignment horizontal="left" vertical="center" wrapText="1"/>
    </xf>
    <xf numFmtId="1" fontId="3" fillId="0" borderId="437" xfId="0" applyNumberFormat="1" applyFont="1" applyBorder="1" applyAlignment="1">
      <alignment horizontal="right" wrapText="1"/>
    </xf>
    <xf numFmtId="1" fontId="3" fillId="0" borderId="442" xfId="0" applyNumberFormat="1" applyFont="1" applyBorder="1" applyAlignment="1">
      <alignment horizontal="right" wrapText="1"/>
    </xf>
    <xf numFmtId="1" fontId="3" fillId="0" borderId="447" xfId="0" applyNumberFormat="1" applyFont="1" applyBorder="1"/>
    <xf numFmtId="1" fontId="3" fillId="0" borderId="448" xfId="0" applyNumberFormat="1" applyFont="1" applyBorder="1"/>
    <xf numFmtId="1" fontId="3" fillId="9" borderId="449" xfId="1" applyNumberFormat="1" applyFont="1" applyBorder="1" applyAlignment="1" applyProtection="1">
      <alignment horizontal="right"/>
      <protection locked="0"/>
    </xf>
    <xf numFmtId="1" fontId="3" fillId="9" borderId="450" xfId="1" applyNumberFormat="1" applyFont="1" applyBorder="1" applyAlignment="1" applyProtection="1">
      <alignment horizontal="right"/>
      <protection locked="0"/>
    </xf>
    <xf numFmtId="1" fontId="3" fillId="0" borderId="451" xfId="0" applyNumberFormat="1" applyFont="1" applyBorder="1" applyAlignment="1">
      <alignment horizontal="center" wrapText="1"/>
    </xf>
    <xf numFmtId="1" fontId="3" fillId="0" borderId="452" xfId="0" applyNumberFormat="1" applyFont="1" applyBorder="1" applyAlignment="1">
      <alignment vertical="center" wrapText="1"/>
    </xf>
    <xf numFmtId="1" fontId="3" fillId="4" borderId="452" xfId="0" applyNumberFormat="1" applyFont="1" applyFill="1" applyBorder="1" applyAlignment="1" applyProtection="1">
      <alignment wrapText="1"/>
      <protection locked="0"/>
    </xf>
    <xf numFmtId="1" fontId="3" fillId="10" borderId="451" xfId="0" applyNumberFormat="1" applyFont="1" applyFill="1" applyBorder="1" applyAlignment="1">
      <alignment horizontal="center" wrapText="1"/>
    </xf>
    <xf numFmtId="1" fontId="3" fillId="10" borderId="453" xfId="0" applyNumberFormat="1" applyFont="1" applyFill="1" applyBorder="1" applyAlignment="1">
      <alignment vertical="center" wrapText="1"/>
    </xf>
    <xf numFmtId="1" fontId="3" fillId="10" borderId="452" xfId="0" applyNumberFormat="1" applyFont="1" applyFill="1" applyBorder="1" applyAlignment="1">
      <alignment vertical="center" wrapText="1"/>
    </xf>
    <xf numFmtId="1" fontId="3" fillId="0" borderId="454" xfId="0" applyNumberFormat="1" applyFont="1" applyBorder="1"/>
    <xf numFmtId="1" fontId="3" fillId="0" borderId="455" xfId="0" applyNumberFormat="1" applyFont="1" applyBorder="1"/>
    <xf numFmtId="1" fontId="3" fillId="0" borderId="456" xfId="0" applyNumberFormat="1" applyFont="1" applyBorder="1"/>
    <xf numFmtId="1" fontId="3" fillId="0" borderId="461" xfId="0" applyNumberFormat="1" applyFont="1" applyBorder="1" applyAlignment="1">
      <alignment horizontal="center" vertical="center" wrapText="1"/>
    </xf>
    <xf numFmtId="1" fontId="3" fillId="0" borderId="462" xfId="0" applyNumberFormat="1" applyFont="1" applyBorder="1" applyAlignment="1">
      <alignment horizontal="center" vertical="center" wrapText="1"/>
    </xf>
    <xf numFmtId="1" fontId="3" fillId="0" borderId="296" xfId="0" applyNumberFormat="1" applyFont="1" applyBorder="1" applyAlignment="1">
      <alignment horizontal="center" vertical="center" wrapText="1"/>
    </xf>
    <xf numFmtId="1" fontId="3" fillId="0" borderId="463" xfId="0" applyNumberFormat="1" applyFont="1" applyBorder="1" applyAlignment="1">
      <alignment horizontal="center" vertical="center" wrapText="1"/>
    </xf>
    <xf numFmtId="1" fontId="3" fillId="0" borderId="460" xfId="0" applyNumberFormat="1" applyFont="1" applyBorder="1" applyAlignment="1">
      <alignment horizontal="center" vertical="center" wrapText="1"/>
    </xf>
    <xf numFmtId="1" fontId="3" fillId="0" borderId="464" xfId="0" applyNumberFormat="1" applyFont="1" applyBorder="1" applyAlignment="1">
      <alignment horizontal="left" vertical="center" wrapText="1"/>
    </xf>
    <xf numFmtId="1" fontId="3" fillId="9" borderId="461" xfId="1" applyNumberFormat="1" applyFont="1" applyBorder="1" applyAlignment="1" applyProtection="1">
      <alignment horizontal="right"/>
      <protection locked="0"/>
    </xf>
    <xf numFmtId="1" fontId="3" fillId="9" borderId="462" xfId="1" applyNumberFormat="1" applyFont="1" applyBorder="1" applyAlignment="1" applyProtection="1">
      <alignment horizontal="right"/>
      <protection locked="0"/>
    </xf>
    <xf numFmtId="1" fontId="3" fillId="9" borderId="460" xfId="1" applyNumberFormat="1" applyFont="1" applyBorder="1" applyAlignment="1" applyProtection="1">
      <alignment horizontal="right"/>
      <protection locked="0"/>
    </xf>
    <xf numFmtId="1" fontId="3" fillId="4" borderId="465" xfId="0" applyNumberFormat="1" applyFont="1" applyFill="1" applyBorder="1" applyProtection="1">
      <protection locked="0"/>
    </xf>
    <xf numFmtId="1" fontId="3" fillId="0" borderId="366" xfId="0" applyNumberFormat="1" applyFont="1" applyBorder="1" applyProtection="1">
      <protection hidden="1"/>
    </xf>
    <xf numFmtId="1" fontId="3" fillId="0" borderId="367" xfId="0" applyNumberFormat="1" applyFont="1" applyBorder="1" applyProtection="1">
      <protection hidden="1"/>
    </xf>
    <xf numFmtId="1" fontId="3" fillId="0" borderId="466" xfId="0" applyNumberFormat="1" applyFont="1" applyBorder="1" applyProtection="1">
      <protection hidden="1"/>
    </xf>
    <xf numFmtId="1" fontId="3" fillId="0" borderId="467" xfId="0" applyNumberFormat="1" applyFont="1" applyBorder="1" applyProtection="1">
      <protection hidden="1"/>
    </xf>
    <xf numFmtId="1" fontId="3" fillId="0" borderId="470" xfId="0" applyNumberFormat="1" applyFont="1" applyBorder="1" applyAlignment="1">
      <alignment horizontal="center" vertical="center" wrapText="1"/>
    </xf>
    <xf numFmtId="1" fontId="3" fillId="0" borderId="423" xfId="0" applyNumberFormat="1" applyFont="1" applyBorder="1" applyAlignment="1">
      <alignment horizontal="center" vertical="center" wrapText="1"/>
    </xf>
    <xf numFmtId="1" fontId="3" fillId="0" borderId="425" xfId="0" applyNumberFormat="1" applyFont="1" applyBorder="1" applyAlignment="1">
      <alignment horizontal="left"/>
    </xf>
    <xf numFmtId="1" fontId="3" fillId="0" borderId="426" xfId="0" applyNumberFormat="1" applyFont="1" applyBorder="1" applyAlignment="1">
      <alignment horizontal="right"/>
    </xf>
    <xf numFmtId="1" fontId="3" fillId="0" borderId="470" xfId="0" applyNumberFormat="1" applyFont="1" applyBorder="1" applyAlignment="1">
      <alignment horizontal="right"/>
    </xf>
    <xf numFmtId="1" fontId="3" fillId="0" borderId="424" xfId="0" applyNumberFormat="1" applyFont="1" applyBorder="1" applyAlignment="1">
      <alignment horizontal="right"/>
    </xf>
    <xf numFmtId="1" fontId="3" fillId="4" borderId="469" xfId="0" applyNumberFormat="1" applyFont="1" applyFill="1" applyBorder="1" applyAlignment="1" applyProtection="1">
      <alignment horizontal="right"/>
      <protection locked="0"/>
    </xf>
    <xf numFmtId="1" fontId="3" fillId="0" borderId="472" xfId="0" applyNumberFormat="1" applyFont="1" applyBorder="1" applyAlignment="1">
      <alignment horizontal="left" vertical="center"/>
    </xf>
    <xf numFmtId="1" fontId="3" fillId="0" borderId="425" xfId="0" applyNumberFormat="1" applyFont="1" applyBorder="1" applyAlignment="1">
      <alignment horizontal="left" vertical="center"/>
    </xf>
    <xf numFmtId="1" fontId="3" fillId="0" borderId="425" xfId="0" applyNumberFormat="1" applyFont="1" applyBorder="1" applyAlignment="1" applyProtection="1">
      <alignment horizontal="left" vertical="center"/>
      <protection hidden="1"/>
    </xf>
    <xf numFmtId="1" fontId="3" fillId="0" borderId="461" xfId="0" applyNumberFormat="1" applyFont="1" applyBorder="1" applyAlignment="1">
      <alignment horizontal="right"/>
    </xf>
    <xf numFmtId="1" fontId="3" fillId="0" borderId="462" xfId="0" applyNumberFormat="1" applyFont="1" applyBorder="1" applyAlignment="1">
      <alignment horizontal="right"/>
    </xf>
    <xf numFmtId="1" fontId="3" fillId="4" borderId="461" xfId="0" applyNumberFormat="1" applyFont="1" applyFill="1" applyBorder="1" applyAlignment="1" applyProtection="1">
      <alignment horizontal="right"/>
      <protection locked="0"/>
    </xf>
    <xf numFmtId="1" fontId="3" fillId="4" borderId="424" xfId="0" applyNumberFormat="1" applyFont="1" applyFill="1" applyBorder="1" applyAlignment="1" applyProtection="1">
      <alignment horizontal="right"/>
      <protection locked="0"/>
    </xf>
    <xf numFmtId="1" fontId="3" fillId="4" borderId="428" xfId="0" applyNumberFormat="1" applyFont="1" applyFill="1" applyBorder="1" applyAlignment="1" applyProtection="1">
      <alignment horizontal="right"/>
      <protection locked="0"/>
    </xf>
    <xf numFmtId="1" fontId="3" fillId="4" borderId="473" xfId="0" applyNumberFormat="1" applyFont="1" applyFill="1" applyBorder="1" applyAlignment="1" applyProtection="1">
      <alignment horizontal="right"/>
      <protection locked="0"/>
    </xf>
    <xf numFmtId="1" fontId="3" fillId="4" borderId="474" xfId="0" applyNumberFormat="1" applyFont="1" applyFill="1" applyBorder="1" applyAlignment="1" applyProtection="1">
      <alignment horizontal="right"/>
      <protection locked="0"/>
    </xf>
    <xf numFmtId="1" fontId="3" fillId="4" borderId="475" xfId="0" applyNumberFormat="1" applyFont="1" applyFill="1" applyBorder="1" applyAlignment="1" applyProtection="1">
      <alignment horizontal="right"/>
      <protection locked="0"/>
    </xf>
    <xf numFmtId="1" fontId="3" fillId="4" borderId="425" xfId="0" applyNumberFormat="1" applyFont="1" applyFill="1" applyBorder="1" applyAlignment="1" applyProtection="1">
      <alignment horizontal="right"/>
      <protection locked="0"/>
    </xf>
    <xf numFmtId="1" fontId="3" fillId="0" borderId="452" xfId="0" applyNumberFormat="1" applyFont="1" applyBorder="1" applyAlignment="1">
      <alignment horizontal="left" vertical="center"/>
    </xf>
    <xf numFmtId="1" fontId="3" fillId="0" borderId="452" xfId="0" applyNumberFormat="1" applyFont="1" applyBorder="1" applyAlignment="1">
      <alignment horizontal="right" vertical="center" wrapText="1"/>
    </xf>
    <xf numFmtId="1" fontId="3" fillId="4" borderId="452" xfId="0" applyNumberFormat="1" applyFont="1" applyFill="1" applyBorder="1" applyProtection="1">
      <protection locked="0"/>
    </xf>
    <xf numFmtId="1" fontId="3" fillId="4" borderId="477" xfId="0" applyNumberFormat="1" applyFont="1" applyFill="1" applyBorder="1" applyProtection="1">
      <protection locked="0"/>
    </xf>
    <xf numFmtId="1" fontId="3" fillId="4" borderId="478" xfId="0" applyNumberFormat="1" applyFont="1" applyFill="1" applyBorder="1" applyProtection="1">
      <protection locked="0"/>
    </xf>
    <xf numFmtId="1" fontId="3" fillId="0" borderId="452" xfId="0" applyNumberFormat="1" applyFont="1" applyBorder="1" applyAlignment="1">
      <alignment horizontal="left" vertical="center" wrapText="1"/>
    </xf>
    <xf numFmtId="1" fontId="3" fillId="0" borderId="452" xfId="0" applyNumberFormat="1" applyFont="1" applyBorder="1" applyAlignment="1">
      <alignment horizontal="right"/>
    </xf>
    <xf numFmtId="1" fontId="3" fillId="0" borderId="469" xfId="0" applyNumberFormat="1" applyFont="1" applyBorder="1" applyAlignment="1">
      <alignment horizontal="left" vertical="center" wrapText="1"/>
    </xf>
    <xf numFmtId="1" fontId="3" fillId="4" borderId="469" xfId="0" applyNumberFormat="1" applyFont="1" applyFill="1" applyBorder="1" applyProtection="1">
      <protection locked="0"/>
    </xf>
    <xf numFmtId="1" fontId="3" fillId="12" borderId="480" xfId="0" applyNumberFormat="1" applyFont="1" applyFill="1" applyBorder="1"/>
    <xf numFmtId="1" fontId="3" fillId="0" borderId="426" xfId="3" applyNumberFormat="1" applyFont="1" applyBorder="1" applyAlignment="1">
      <alignment horizontal="center" vertical="center" wrapText="1"/>
    </xf>
    <xf numFmtId="1" fontId="3" fillId="0" borderId="484" xfId="3" applyNumberFormat="1" applyFont="1" applyBorder="1" applyAlignment="1">
      <alignment horizontal="center" vertical="center" wrapText="1"/>
    </xf>
    <xf numFmtId="1" fontId="3" fillId="0" borderId="426" xfId="3" applyNumberFormat="1" applyFont="1" applyFill="1" applyBorder="1" applyAlignment="1">
      <alignment horizontal="center" vertical="center" wrapText="1"/>
    </xf>
    <xf numFmtId="1" fontId="3" fillId="0" borderId="484" xfId="3" applyNumberFormat="1" applyFont="1" applyFill="1" applyBorder="1" applyAlignment="1">
      <alignment horizontal="center" vertical="center" wrapText="1"/>
    </xf>
    <xf numFmtId="1" fontId="3" fillId="0" borderId="474" xfId="3" applyNumberFormat="1" applyFont="1" applyFill="1" applyBorder="1" applyAlignment="1">
      <alignment horizontal="center" vertical="center" wrapText="1"/>
    </xf>
    <xf numFmtId="1" fontId="3" fillId="0" borderId="485" xfId="3" applyNumberFormat="1" applyFont="1" applyFill="1" applyBorder="1" applyAlignment="1">
      <alignment horizontal="center" vertical="center" wrapText="1"/>
    </xf>
    <xf numFmtId="1" fontId="3" fillId="0" borderId="423" xfId="3" applyNumberFormat="1" applyFont="1" applyFill="1" applyBorder="1" applyAlignment="1">
      <alignment horizontal="center" vertical="center" wrapText="1"/>
    </xf>
    <xf numFmtId="1" fontId="3" fillId="0" borderId="486" xfId="3" applyNumberFormat="1" applyFont="1" applyBorder="1" applyAlignment="1">
      <alignment horizontal="center" vertical="center" wrapText="1"/>
    </xf>
    <xf numFmtId="1" fontId="3" fillId="0" borderId="473" xfId="3" applyNumberFormat="1" applyFont="1" applyBorder="1" applyAlignment="1">
      <alignment horizontal="center" vertical="center" wrapText="1"/>
    </xf>
    <xf numFmtId="1" fontId="3" fillId="0" borderId="453" xfId="2" applyNumberFormat="1" applyFont="1" applyBorder="1" applyAlignment="1">
      <alignment vertical="center" wrapText="1"/>
    </xf>
    <xf numFmtId="1" fontId="3" fillId="4" borderId="477" xfId="4" applyNumberFormat="1" applyFont="1" applyFill="1" applyBorder="1" applyProtection="1">
      <protection locked="0"/>
    </xf>
    <xf numFmtId="1" fontId="3" fillId="4" borderId="487" xfId="4" applyNumberFormat="1" applyFont="1" applyFill="1" applyBorder="1" applyProtection="1">
      <protection locked="0"/>
    </xf>
    <xf numFmtId="1" fontId="3" fillId="0" borderId="421" xfId="2" applyNumberFormat="1" applyFont="1" applyBorder="1" applyAlignment="1">
      <alignment horizontal="center" vertical="center" wrapText="1"/>
    </xf>
    <xf numFmtId="1" fontId="3" fillId="0" borderId="426" xfId="4" applyNumberFormat="1" applyFont="1" applyBorder="1" applyAlignment="1">
      <alignment horizontal="right"/>
    </xf>
    <xf numFmtId="1" fontId="3" fillId="0" borderId="484" xfId="4" applyNumberFormat="1" applyFont="1" applyBorder="1" applyAlignment="1">
      <alignment horizontal="right"/>
    </xf>
    <xf numFmtId="1" fontId="3" fillId="0" borderId="474" xfId="4" applyNumberFormat="1" applyFont="1" applyBorder="1" applyAlignment="1">
      <alignment horizontal="right"/>
    </xf>
    <xf numFmtId="1" fontId="3" fillId="0" borderId="485" xfId="4" applyNumberFormat="1" applyFont="1" applyBorder="1" applyAlignment="1">
      <alignment horizontal="right"/>
    </xf>
    <xf numFmtId="1" fontId="3" fillId="0" borderId="423" xfId="4" applyNumberFormat="1" applyFont="1" applyBorder="1" applyAlignment="1">
      <alignment horizontal="right"/>
    </xf>
    <xf numFmtId="1" fontId="3" fillId="0" borderId="488" xfId="4" applyNumberFormat="1" applyFont="1" applyBorder="1" applyAlignment="1">
      <alignment horizontal="right"/>
    </xf>
    <xf numFmtId="1" fontId="3" fillId="0" borderId="473" xfId="4" applyNumberFormat="1" applyFont="1" applyBorder="1" applyAlignment="1">
      <alignment horizontal="right"/>
    </xf>
    <xf numFmtId="1" fontId="5" fillId="0" borderId="488" xfId="0" applyNumberFormat="1" applyFont="1" applyBorder="1"/>
    <xf numFmtId="1" fontId="10" fillId="3" borderId="488" xfId="0" applyNumberFormat="1" applyFont="1" applyFill="1" applyBorder="1" applyAlignment="1">
      <alignment vertical="center" wrapText="1"/>
    </xf>
    <xf numFmtId="1" fontId="4" fillId="0" borderId="489" xfId="0" applyNumberFormat="1" applyFont="1" applyBorder="1"/>
    <xf numFmtId="1" fontId="4" fillId="0" borderId="490" xfId="0" applyNumberFormat="1" applyFont="1" applyBorder="1"/>
    <xf numFmtId="1" fontId="3" fillId="0" borderId="462" xfId="0" applyNumberFormat="1" applyFont="1" applyBorder="1" applyAlignment="1">
      <alignment horizontal="center" vertical="center"/>
    </xf>
    <xf numFmtId="1" fontId="3" fillId="0" borderId="484" xfId="0" applyNumberFormat="1" applyFont="1" applyBorder="1" applyAlignment="1">
      <alignment horizontal="center" vertical="center"/>
    </xf>
    <xf numFmtId="1" fontId="3" fillId="0" borderId="452" xfId="0" applyNumberFormat="1" applyFont="1" applyBorder="1"/>
    <xf numFmtId="1" fontId="3" fillId="4" borderId="452" xfId="4" applyNumberFormat="1" applyFont="1" applyFill="1" applyBorder="1" applyProtection="1">
      <protection locked="0"/>
    </xf>
    <xf numFmtId="1" fontId="4" fillId="0" borderId="492" xfId="0" applyNumberFormat="1" applyFont="1" applyBorder="1"/>
    <xf numFmtId="1" fontId="3" fillId="0" borderId="484" xfId="0" applyNumberFormat="1" applyFont="1" applyBorder="1" applyAlignment="1">
      <alignment horizontal="center" vertical="center" wrapText="1"/>
    </xf>
    <xf numFmtId="1" fontId="3" fillId="4" borderId="477" xfId="0" applyNumberFormat="1" applyFont="1" applyFill="1" applyBorder="1" applyAlignment="1" applyProtection="1">
      <alignment wrapText="1"/>
      <protection locked="0"/>
    </xf>
    <xf numFmtId="1" fontId="3" fillId="0" borderId="481" xfId="0" applyNumberFormat="1" applyFont="1" applyBorder="1" applyAlignment="1">
      <alignment horizontal="left" wrapText="1"/>
    </xf>
    <xf numFmtId="1" fontId="3" fillId="0" borderId="496" xfId="0" applyNumberFormat="1" applyFont="1" applyBorder="1"/>
    <xf numFmtId="1" fontId="3" fillId="2" borderId="497" xfId="5" applyNumberFormat="1" applyFont="1" applyBorder="1" applyProtection="1">
      <protection locked="0"/>
    </xf>
    <xf numFmtId="1" fontId="3" fillId="2" borderId="498" xfId="5" applyNumberFormat="1" applyFont="1" applyBorder="1" applyProtection="1">
      <protection locked="0"/>
    </xf>
    <xf numFmtId="1" fontId="3" fillId="2" borderId="499" xfId="5" applyNumberFormat="1" applyFont="1" applyBorder="1" applyProtection="1">
      <protection locked="0"/>
    </xf>
    <xf numFmtId="1" fontId="3" fillId="2" borderId="500" xfId="5" applyNumberFormat="1" applyFont="1" applyBorder="1" applyProtection="1">
      <protection locked="0"/>
    </xf>
    <xf numFmtId="1" fontId="3" fillId="2" borderId="501" xfId="5" applyNumberFormat="1" applyFont="1" applyBorder="1" applyProtection="1">
      <protection locked="0"/>
    </xf>
    <xf numFmtId="1" fontId="3" fillId="2" borderId="502" xfId="5" applyNumberFormat="1" applyFont="1" applyBorder="1" applyProtection="1">
      <protection locked="0"/>
    </xf>
    <xf numFmtId="1" fontId="3" fillId="2" borderId="503" xfId="5" applyNumberFormat="1" applyFont="1" applyBorder="1" applyProtection="1">
      <protection locked="0"/>
    </xf>
    <xf numFmtId="1" fontId="3" fillId="2" borderId="504" xfId="5" applyNumberFormat="1" applyFont="1" applyBorder="1" applyProtection="1">
      <protection locked="0"/>
    </xf>
    <xf numFmtId="1" fontId="3" fillId="2" borderId="505" xfId="5" applyNumberFormat="1" applyFont="1" applyBorder="1" applyProtection="1">
      <protection locked="0"/>
    </xf>
    <xf numFmtId="1" fontId="3" fillId="2" borderId="506" xfId="5" applyNumberFormat="1" applyFont="1" applyBorder="1" applyProtection="1">
      <protection locked="0"/>
    </xf>
    <xf numFmtId="1" fontId="3" fillId="0" borderId="507" xfId="0" applyNumberFormat="1" applyFont="1" applyBorder="1"/>
    <xf numFmtId="1" fontId="3" fillId="2" borderId="508" xfId="5" applyNumberFormat="1" applyFont="1" applyBorder="1" applyProtection="1">
      <protection locked="0"/>
    </xf>
    <xf numFmtId="1" fontId="3" fillId="2" borderId="509" xfId="5" applyNumberFormat="1" applyFont="1" applyBorder="1" applyProtection="1">
      <protection locked="0"/>
    </xf>
    <xf numFmtId="1" fontId="3" fillId="2" borderId="510" xfId="5" applyNumberFormat="1" applyFont="1" applyBorder="1" applyProtection="1">
      <protection locked="0"/>
    </xf>
    <xf numFmtId="1" fontId="3" fillId="2" borderId="511" xfId="5" applyNumberFormat="1" applyFont="1" applyBorder="1" applyProtection="1">
      <protection locked="0"/>
    </xf>
    <xf numFmtId="1" fontId="3" fillId="2" borderId="512" xfId="5" applyNumberFormat="1" applyFont="1" applyBorder="1" applyProtection="1">
      <protection locked="0"/>
    </xf>
    <xf numFmtId="1" fontId="3" fillId="0" borderId="514" xfId="0" applyNumberFormat="1" applyFont="1" applyBorder="1" applyAlignment="1">
      <alignment horizontal="left" wrapText="1"/>
    </xf>
    <xf numFmtId="1" fontId="3" fillId="0" borderId="515" xfId="0" applyNumberFormat="1" applyFont="1" applyBorder="1"/>
    <xf numFmtId="1" fontId="3" fillId="8" borderId="515" xfId="4" applyNumberFormat="1" applyFont="1" applyFill="1" applyBorder="1" applyProtection="1"/>
    <xf numFmtId="1" fontId="3" fillId="8" borderId="516" xfId="4" applyNumberFormat="1" applyFont="1" applyFill="1" applyBorder="1" applyProtection="1"/>
    <xf numFmtId="1" fontId="3" fillId="8" borderId="517" xfId="4" applyNumberFormat="1" applyFont="1" applyFill="1" applyBorder="1" applyProtection="1"/>
    <xf numFmtId="1" fontId="3" fillId="2" borderId="518" xfId="5" applyNumberFormat="1" applyFont="1" applyBorder="1" applyProtection="1">
      <protection locked="0"/>
    </xf>
    <xf numFmtId="1" fontId="3" fillId="2" borderId="519" xfId="5" applyNumberFormat="1" applyFont="1" applyBorder="1" applyProtection="1">
      <protection locked="0"/>
    </xf>
    <xf numFmtId="1" fontId="3" fillId="2" borderId="300" xfId="5" applyNumberFormat="1" applyFont="1" applyBorder="1" applyProtection="1">
      <protection locked="0"/>
    </xf>
    <xf numFmtId="1" fontId="3" fillId="0" borderId="491" xfId="0" applyNumberFormat="1" applyFont="1" applyBorder="1" applyAlignment="1">
      <alignment horizontal="left" wrapText="1"/>
    </xf>
    <xf numFmtId="1" fontId="3" fillId="2" borderId="507" xfId="5" applyNumberFormat="1" applyFont="1" applyBorder="1" applyProtection="1">
      <protection locked="0"/>
    </xf>
    <xf numFmtId="1" fontId="3" fillId="2" borderId="520" xfId="5" applyNumberFormat="1" applyFont="1" applyBorder="1" applyProtection="1">
      <protection locked="0"/>
    </xf>
    <xf numFmtId="1" fontId="3" fillId="2" borderId="521" xfId="5" applyNumberFormat="1" applyFont="1" applyBorder="1" applyProtection="1">
      <protection locked="0"/>
    </xf>
    <xf numFmtId="1" fontId="3" fillId="2" borderId="522" xfId="5" applyNumberFormat="1" applyFont="1" applyBorder="1" applyProtection="1">
      <protection locked="0"/>
    </xf>
    <xf numFmtId="1" fontId="3" fillId="2" borderId="523" xfId="5" applyNumberFormat="1" applyFont="1" applyBorder="1" applyProtection="1">
      <protection locked="0"/>
    </xf>
    <xf numFmtId="1" fontId="3" fillId="2" borderId="524" xfId="5" applyNumberFormat="1" applyFont="1" applyBorder="1" applyProtection="1">
      <protection locked="0"/>
    </xf>
    <xf numFmtId="1" fontId="3" fillId="2" borderId="525" xfId="5" applyNumberFormat="1" applyFont="1" applyBorder="1" applyProtection="1">
      <protection locked="0"/>
    </xf>
    <xf numFmtId="1" fontId="3" fillId="2" borderId="526" xfId="5" applyNumberFormat="1" applyFont="1" applyBorder="1" applyProtection="1">
      <protection locked="0"/>
    </xf>
    <xf numFmtId="1" fontId="3" fillId="2" borderId="527" xfId="5" applyNumberFormat="1" applyFont="1" applyBorder="1" applyProtection="1">
      <protection locked="0"/>
    </xf>
    <xf numFmtId="1" fontId="3" fillId="2" borderId="528" xfId="5" applyNumberFormat="1" applyFont="1" applyBorder="1" applyProtection="1">
      <protection locked="0"/>
    </xf>
    <xf numFmtId="1" fontId="3" fillId="2" borderId="529" xfId="5" applyNumberFormat="1" applyFont="1" applyBorder="1" applyProtection="1">
      <protection locked="0"/>
    </xf>
    <xf numFmtId="1" fontId="3" fillId="2" borderId="530" xfId="5" applyNumberFormat="1" applyFont="1" applyBorder="1" applyProtection="1">
      <protection locked="0"/>
    </xf>
    <xf numFmtId="1" fontId="3" fillId="2" borderId="531" xfId="5" applyNumberFormat="1" applyFont="1" applyBorder="1" applyProtection="1">
      <protection locked="0"/>
    </xf>
    <xf numFmtId="1" fontId="3" fillId="2" borderId="532" xfId="5" applyNumberFormat="1" applyFont="1" applyBorder="1" applyProtection="1">
      <protection locked="0"/>
    </xf>
    <xf numFmtId="1" fontId="7" fillId="0" borderId="231" xfId="0" applyNumberFormat="1" applyFont="1" applyBorder="1" applyAlignment="1">
      <alignment horizontal="center" vertical="center" wrapText="1"/>
    </xf>
    <xf numFmtId="1" fontId="7" fillId="0" borderId="237" xfId="0" applyNumberFormat="1" applyFont="1" applyBorder="1" applyAlignment="1">
      <alignment horizontal="center" vertical="center" wrapText="1"/>
    </xf>
    <xf numFmtId="1" fontId="7" fillId="0" borderId="234" xfId="0" applyNumberFormat="1" applyFont="1" applyBorder="1"/>
    <xf numFmtId="1" fontId="7" fillId="0" borderId="232" xfId="0" applyNumberFormat="1" applyFont="1" applyBorder="1"/>
    <xf numFmtId="1" fontId="7" fillId="0" borderId="536" xfId="0" applyNumberFormat="1" applyFont="1" applyBorder="1"/>
    <xf numFmtId="1" fontId="7" fillId="4" borderId="536" xfId="0" applyNumberFormat="1" applyFont="1" applyFill="1" applyBorder="1" applyProtection="1">
      <protection locked="0"/>
    </xf>
    <xf numFmtId="1" fontId="7" fillId="4" borderId="232" xfId="0" applyNumberFormat="1" applyFont="1" applyFill="1" applyBorder="1" applyProtection="1">
      <protection locked="0"/>
    </xf>
    <xf numFmtId="1" fontId="3" fillId="0" borderId="514" xfId="0" applyNumberFormat="1" applyFont="1" applyBorder="1"/>
    <xf numFmtId="1" fontId="7" fillId="0" borderId="514" xfId="0" applyNumberFormat="1" applyFont="1" applyBorder="1"/>
    <xf numFmtId="1" fontId="7" fillId="0" borderId="537" xfId="0" applyNumberFormat="1" applyFont="1" applyBorder="1"/>
    <xf numFmtId="1" fontId="7" fillId="0" borderId="538" xfId="0" applyNumberFormat="1" applyFont="1" applyBorder="1"/>
    <xf numFmtId="1" fontId="7" fillId="4" borderId="515" xfId="0" applyNumberFormat="1" applyFont="1" applyFill="1" applyBorder="1" applyProtection="1">
      <protection locked="0"/>
    </xf>
    <xf numFmtId="1" fontId="7" fillId="4" borderId="538" xfId="0" applyNumberFormat="1" applyFont="1" applyFill="1" applyBorder="1" applyProtection="1">
      <protection locked="0"/>
    </xf>
    <xf numFmtId="1" fontId="7" fillId="4" borderId="539" xfId="0" applyNumberFormat="1" applyFont="1" applyFill="1" applyBorder="1" applyProtection="1">
      <protection locked="0"/>
    </xf>
    <xf numFmtId="1" fontId="7" fillId="4" borderId="537" xfId="0" applyNumberFormat="1" applyFont="1" applyFill="1" applyBorder="1" applyProtection="1">
      <protection locked="0"/>
    </xf>
    <xf numFmtId="0" fontId="3" fillId="0" borderId="542" xfId="0" applyFont="1" applyBorder="1" applyAlignment="1">
      <alignment horizontal="center" vertical="center"/>
    </xf>
    <xf numFmtId="0" fontId="3" fillId="0" borderId="543" xfId="0" applyFont="1" applyBorder="1" applyAlignment="1">
      <alignment horizontal="center" vertical="center"/>
    </xf>
    <xf numFmtId="0" fontId="3" fillId="0" borderId="535" xfId="0" applyFont="1" applyBorder="1" applyAlignment="1">
      <alignment horizontal="center" vertical="center"/>
    </xf>
    <xf numFmtId="1" fontId="3" fillId="0" borderId="542" xfId="0" applyNumberFormat="1" applyFont="1" applyBorder="1"/>
    <xf numFmtId="1" fontId="3" fillId="0" borderId="541" xfId="0" applyNumberFormat="1" applyFont="1" applyBorder="1" applyAlignment="1">
      <alignment horizontal="center" vertical="center" wrapText="1"/>
    </xf>
    <xf numFmtId="1" fontId="3" fillId="0" borderId="544" xfId="0" applyNumberFormat="1" applyFont="1" applyBorder="1" applyAlignment="1">
      <alignment horizontal="center" vertical="center" wrapText="1"/>
    </xf>
    <xf numFmtId="1" fontId="3" fillId="0" borderId="540" xfId="0" applyNumberFormat="1" applyFont="1" applyBorder="1" applyAlignment="1">
      <alignment horizontal="center" vertical="center" wrapText="1"/>
    </xf>
    <xf numFmtId="1" fontId="3" fillId="0" borderId="542" xfId="0" applyNumberFormat="1" applyFont="1" applyBorder="1" applyAlignment="1">
      <alignment horizontal="center" vertical="center"/>
    </xf>
    <xf numFmtId="1" fontId="3" fillId="0" borderId="540" xfId="0" applyNumberFormat="1" applyFont="1" applyBorder="1" applyAlignment="1">
      <alignment horizontal="center" vertical="center"/>
    </xf>
    <xf numFmtId="1" fontId="3" fillId="0" borderId="535" xfId="0" applyNumberFormat="1" applyFont="1" applyBorder="1" applyAlignment="1">
      <alignment horizontal="center" vertical="center"/>
    </xf>
    <xf numFmtId="1" fontId="3" fillId="0" borderId="541" xfId="0" applyNumberFormat="1" applyFont="1" applyBorder="1" applyAlignment="1">
      <alignment horizontal="center" vertical="center"/>
    </xf>
    <xf numFmtId="1" fontId="3" fillId="0" borderId="541" xfId="0" applyNumberFormat="1" applyFont="1" applyBorder="1" applyAlignment="1">
      <alignment horizontal="right"/>
    </xf>
    <xf numFmtId="1" fontId="3" fillId="0" borderId="544" xfId="0" applyNumberFormat="1" applyFont="1" applyBorder="1" applyAlignment="1">
      <alignment horizontal="right"/>
    </xf>
    <xf numFmtId="1" fontId="3" fillId="0" borderId="542" xfId="0" applyNumberFormat="1" applyFont="1" applyBorder="1" applyAlignment="1">
      <alignment horizontal="right" vertical="center"/>
    </xf>
    <xf numFmtId="1" fontId="3" fillId="0" borderId="541" xfId="0" applyNumberFormat="1" applyFont="1" applyBorder="1" applyAlignment="1">
      <alignment horizontal="right" vertical="center"/>
    </xf>
    <xf numFmtId="1" fontId="3" fillId="0" borderId="540" xfId="0" applyNumberFormat="1" applyFont="1" applyBorder="1" applyAlignment="1">
      <alignment horizontal="right" vertical="center"/>
    </xf>
    <xf numFmtId="1" fontId="3" fillId="0" borderId="537" xfId="0" applyNumberFormat="1" applyFont="1" applyBorder="1" applyAlignment="1">
      <alignment horizontal="right"/>
    </xf>
    <xf numFmtId="1" fontId="3" fillId="3" borderId="538" xfId="0" applyNumberFormat="1" applyFont="1" applyFill="1" applyBorder="1" applyAlignment="1">
      <alignment horizontal="right"/>
    </xf>
    <xf numFmtId="1" fontId="3" fillId="4" borderId="515" xfId="0" applyNumberFormat="1" applyFont="1" applyFill="1" applyBorder="1" applyProtection="1">
      <protection locked="0"/>
    </xf>
    <xf numFmtId="1" fontId="3" fillId="4" borderId="538" xfId="0" applyNumberFormat="1" applyFont="1" applyFill="1" applyBorder="1" applyProtection="1">
      <protection locked="0"/>
    </xf>
    <xf numFmtId="1" fontId="3" fillId="4" borderId="517" xfId="0" applyNumberFormat="1" applyFont="1" applyFill="1" applyBorder="1" applyProtection="1">
      <protection locked="0"/>
    </xf>
    <xf numFmtId="1" fontId="3" fillId="4" borderId="545" xfId="0" applyNumberFormat="1" applyFont="1" applyFill="1" applyBorder="1" applyProtection="1">
      <protection locked="0"/>
    </xf>
    <xf numFmtId="1" fontId="3" fillId="4" borderId="546" xfId="0" applyNumberFormat="1" applyFont="1" applyFill="1" applyBorder="1" applyProtection="1">
      <protection locked="0"/>
    </xf>
    <xf numFmtId="1" fontId="3" fillId="4" borderId="514" xfId="0" applyNumberFormat="1" applyFont="1" applyFill="1" applyBorder="1" applyAlignment="1" applyProtection="1">
      <alignment wrapText="1"/>
      <protection locked="0"/>
    </xf>
    <xf numFmtId="1" fontId="3" fillId="4" borderId="538" xfId="0" applyNumberFormat="1" applyFont="1" applyFill="1" applyBorder="1" applyAlignment="1" applyProtection="1">
      <alignment wrapText="1"/>
      <protection locked="0"/>
    </xf>
    <xf numFmtId="1" fontId="3" fillId="4" borderId="507" xfId="0" applyNumberFormat="1" applyFont="1" applyFill="1" applyBorder="1" applyProtection="1">
      <protection locked="0"/>
    </xf>
    <xf numFmtId="1" fontId="6" fillId="0" borderId="534" xfId="0" applyNumberFormat="1" applyFont="1" applyBorder="1"/>
    <xf numFmtId="1" fontId="6" fillId="0" borderId="547" xfId="0" applyNumberFormat="1" applyFont="1" applyBorder="1"/>
    <xf numFmtId="1" fontId="3" fillId="0" borderId="534" xfId="0" applyNumberFormat="1" applyFont="1" applyBorder="1"/>
    <xf numFmtId="1" fontId="3" fillId="0" borderId="542" xfId="0" applyNumberFormat="1" applyFont="1" applyBorder="1" applyAlignment="1">
      <alignment horizontal="center" vertical="center" wrapText="1"/>
    </xf>
    <xf numFmtId="1" fontId="3" fillId="0" borderId="514" xfId="0" applyNumberFormat="1" applyFont="1" applyBorder="1" applyAlignment="1">
      <alignment horizontal="right"/>
    </xf>
    <xf numFmtId="1" fontId="3" fillId="4" borderId="537" xfId="0" applyNumberFormat="1" applyFont="1" applyFill="1" applyBorder="1" applyProtection="1">
      <protection locked="0"/>
    </xf>
    <xf numFmtId="1" fontId="3" fillId="4" borderId="518" xfId="0" applyNumberFormat="1" applyFont="1" applyFill="1" applyBorder="1" applyProtection="1">
      <protection locked="0"/>
    </xf>
    <xf numFmtId="1" fontId="3" fillId="0" borderId="543" xfId="0" applyNumberFormat="1" applyFont="1" applyBorder="1" applyAlignment="1">
      <alignment horizontal="center" vertical="center"/>
    </xf>
    <xf numFmtId="1" fontId="3" fillId="0" borderId="543" xfId="0" applyNumberFormat="1" applyFont="1" applyBorder="1" applyAlignment="1">
      <alignment horizontal="center" vertical="center" wrapText="1"/>
    </xf>
    <xf numFmtId="1" fontId="3" fillId="0" borderId="549" xfId="0" applyNumberFormat="1" applyFont="1" applyBorder="1" applyAlignment="1">
      <alignment horizontal="center" vertical="center" wrapText="1"/>
    </xf>
    <xf numFmtId="1" fontId="3" fillId="0" borderId="514" xfId="0" applyNumberFormat="1" applyFont="1" applyBorder="1" applyAlignment="1">
      <alignment vertical="center" wrapText="1"/>
    </xf>
    <xf numFmtId="1" fontId="3" fillId="4" borderId="516" xfId="0" applyNumberFormat="1" applyFont="1" applyFill="1" applyBorder="1" applyProtection="1">
      <protection locked="0"/>
    </xf>
    <xf numFmtId="1" fontId="6" fillId="0" borderId="550" xfId="0" applyNumberFormat="1" applyFont="1" applyBorder="1"/>
    <xf numFmtId="1" fontId="6" fillId="0" borderId="551" xfId="0" applyNumberFormat="1" applyFont="1" applyBorder="1"/>
    <xf numFmtId="1" fontId="6" fillId="0" borderId="552" xfId="0" applyNumberFormat="1" applyFont="1" applyBorder="1"/>
    <xf numFmtId="1" fontId="3" fillId="0" borderId="560" xfId="0" applyNumberFormat="1" applyFont="1" applyBorder="1" applyAlignment="1">
      <alignment horizontal="center" vertical="center" wrapText="1"/>
    </xf>
    <xf numFmtId="1" fontId="3" fillId="0" borderId="561" xfId="0" applyNumberFormat="1" applyFont="1" applyBorder="1" applyAlignment="1">
      <alignment horizontal="center" vertical="center" wrapText="1"/>
    </xf>
    <xf numFmtId="1" fontId="3" fillId="0" borderId="562" xfId="0" applyNumberFormat="1" applyFont="1" applyBorder="1" applyAlignment="1">
      <alignment horizontal="center" vertical="center" wrapText="1"/>
    </xf>
    <xf numFmtId="1" fontId="1" fillId="0" borderId="556" xfId="0" applyNumberFormat="1" applyFont="1" applyBorder="1" applyAlignment="1">
      <alignment horizontal="left" vertical="center"/>
    </xf>
    <xf numFmtId="1" fontId="3" fillId="0" borderId="556" xfId="0" applyNumberFormat="1" applyFont="1" applyBorder="1" applyAlignment="1">
      <alignment horizontal="right"/>
    </xf>
    <xf numFmtId="1" fontId="3" fillId="0" borderId="561" xfId="0" applyNumberFormat="1" applyFont="1" applyBorder="1" applyAlignment="1">
      <alignment horizontal="right"/>
    </xf>
    <xf numFmtId="1" fontId="3" fillId="0" borderId="562" xfId="0" applyNumberFormat="1" applyFont="1" applyBorder="1" applyAlignment="1">
      <alignment horizontal="right"/>
    </xf>
    <xf numFmtId="1" fontId="3" fillId="0" borderId="560" xfId="0" applyNumberFormat="1" applyFont="1" applyBorder="1"/>
    <xf numFmtId="1" fontId="3" fillId="0" borderId="562" xfId="0" applyNumberFormat="1" applyFont="1" applyBorder="1"/>
    <xf numFmtId="1" fontId="3" fillId="0" borderId="557" xfId="0" applyNumberFormat="1" applyFont="1" applyBorder="1"/>
    <xf numFmtId="1" fontId="3" fillId="0" borderId="563" xfId="0" applyNumberFormat="1" applyFont="1" applyBorder="1"/>
    <xf numFmtId="1" fontId="3" fillId="9" borderId="564" xfId="1" applyNumberFormat="1" applyFont="1" applyBorder="1" applyAlignment="1" applyProtection="1">
      <alignment horizontal="right"/>
      <protection locked="0"/>
    </xf>
    <xf numFmtId="1" fontId="3" fillId="9" borderId="565" xfId="1" applyNumberFormat="1" applyFont="1" applyBorder="1" applyAlignment="1" applyProtection="1">
      <alignment horizontal="right"/>
      <protection locked="0"/>
    </xf>
    <xf numFmtId="1" fontId="1" fillId="0" borderId="566" xfId="0" applyNumberFormat="1" applyFont="1" applyBorder="1" applyAlignment="1">
      <alignment horizontal="left" vertical="center" wrapText="1"/>
    </xf>
    <xf numFmtId="1" fontId="3" fillId="0" borderId="556" xfId="0" applyNumberFormat="1" applyFont="1" applyBorder="1" applyAlignment="1">
      <alignment horizontal="right" wrapText="1"/>
    </xf>
    <xf numFmtId="1" fontId="3" fillId="0" borderId="567" xfId="0" applyNumberFormat="1" applyFont="1" applyBorder="1" applyAlignment="1">
      <alignment horizontal="right" wrapText="1"/>
    </xf>
    <xf numFmtId="1" fontId="3" fillId="0" borderId="566" xfId="0" applyNumberFormat="1" applyFont="1" applyBorder="1"/>
    <xf numFmtId="1" fontId="3" fillId="0" borderId="568" xfId="0" applyNumberFormat="1" applyFont="1" applyBorder="1"/>
    <xf numFmtId="1" fontId="3" fillId="0" borderId="569" xfId="0" applyNumberFormat="1" applyFont="1" applyBorder="1" applyAlignment="1">
      <alignment vertical="center" wrapText="1"/>
    </xf>
    <xf numFmtId="1" fontId="3" fillId="9" borderId="570" xfId="1" applyNumberFormat="1" applyFont="1" applyBorder="1" applyAlignment="1" applyProtection="1">
      <alignment horizontal="right"/>
      <protection locked="0"/>
    </xf>
    <xf numFmtId="1" fontId="3" fillId="9" borderId="571" xfId="1" applyNumberFormat="1" applyFont="1" applyBorder="1" applyAlignment="1" applyProtection="1">
      <alignment horizontal="right"/>
      <protection locked="0"/>
    </xf>
    <xf numFmtId="1" fontId="3" fillId="0" borderId="566" xfId="0" applyNumberFormat="1" applyFont="1" applyBorder="1" applyAlignment="1">
      <alignment horizontal="center" wrapText="1"/>
    </xf>
    <xf numFmtId="1" fontId="3" fillId="4" borderId="569" xfId="0" applyNumberFormat="1" applyFont="1" applyFill="1" applyBorder="1" applyAlignment="1" applyProtection="1">
      <alignment wrapText="1"/>
      <protection locked="0"/>
    </xf>
    <xf numFmtId="1" fontId="3" fillId="10" borderId="566" xfId="0" applyNumberFormat="1" applyFont="1" applyFill="1" applyBorder="1" applyAlignment="1">
      <alignment horizontal="center" wrapText="1"/>
    </xf>
    <xf numFmtId="1" fontId="3" fillId="10" borderId="572" xfId="0" applyNumberFormat="1" applyFont="1" applyFill="1" applyBorder="1" applyAlignment="1">
      <alignment vertical="center" wrapText="1"/>
    </xf>
    <xf numFmtId="1" fontId="3" fillId="10" borderId="569" xfId="0" applyNumberFormat="1" applyFont="1" applyFill="1" applyBorder="1" applyAlignment="1">
      <alignment vertical="center" wrapText="1"/>
    </xf>
    <xf numFmtId="1" fontId="3" fillId="0" borderId="573" xfId="0" applyNumberFormat="1" applyFont="1" applyBorder="1"/>
    <xf numFmtId="1" fontId="3" fillId="0" borderId="574" xfId="0" applyNumberFormat="1" applyFont="1" applyBorder="1"/>
    <xf numFmtId="1" fontId="3" fillId="0" borderId="575" xfId="0" applyNumberFormat="1" applyFont="1" applyBorder="1"/>
    <xf numFmtId="1" fontId="3" fillId="0" borderId="580" xfId="0" applyNumberFormat="1" applyFont="1" applyBorder="1" applyAlignment="1">
      <alignment horizontal="center" vertical="center" wrapText="1"/>
    </xf>
    <xf numFmtId="1" fontId="3" fillId="0" borderId="581" xfId="0" applyNumberFormat="1" applyFont="1" applyBorder="1" applyAlignment="1">
      <alignment horizontal="center" vertical="center" wrapText="1"/>
    </xf>
    <xf numFmtId="1" fontId="3" fillId="0" borderId="582" xfId="0" applyNumberFormat="1" applyFont="1" applyBorder="1" applyAlignment="1">
      <alignment horizontal="center" vertical="center" wrapText="1"/>
    </xf>
    <xf numFmtId="1" fontId="3" fillId="0" borderId="579" xfId="0" applyNumberFormat="1" applyFont="1" applyBorder="1" applyAlignment="1">
      <alignment horizontal="center" vertical="center" wrapText="1"/>
    </xf>
    <xf numFmtId="1" fontId="3" fillId="0" borderId="583" xfId="0" applyNumberFormat="1" applyFont="1" applyBorder="1" applyAlignment="1">
      <alignment horizontal="left" vertical="center" wrapText="1"/>
    </xf>
    <xf numFmtId="1" fontId="3" fillId="9" borderId="580" xfId="1" applyNumberFormat="1" applyFont="1" applyBorder="1" applyAlignment="1" applyProtection="1">
      <alignment horizontal="right"/>
      <protection locked="0"/>
    </xf>
    <xf numFmtId="1" fontId="3" fillId="9" borderId="581" xfId="1" applyNumberFormat="1" applyFont="1" applyBorder="1" applyAlignment="1" applyProtection="1">
      <alignment horizontal="right"/>
      <protection locked="0"/>
    </xf>
    <xf numFmtId="1" fontId="3" fillId="9" borderId="579" xfId="1" applyNumberFormat="1" applyFont="1" applyBorder="1" applyAlignment="1" applyProtection="1">
      <alignment horizontal="right"/>
      <protection locked="0"/>
    </xf>
    <xf numFmtId="1" fontId="3" fillId="4" borderId="584" xfId="0" applyNumberFormat="1" applyFont="1" applyFill="1" applyBorder="1" applyProtection="1">
      <protection locked="0"/>
    </xf>
    <xf numFmtId="1" fontId="3" fillId="0" borderId="489" xfId="0" applyNumberFormat="1" applyFont="1" applyBorder="1" applyProtection="1">
      <protection hidden="1"/>
    </xf>
    <xf numFmtId="1" fontId="3" fillId="0" borderId="490" xfId="0" applyNumberFormat="1" applyFont="1" applyBorder="1" applyProtection="1">
      <protection hidden="1"/>
    </xf>
    <xf numFmtId="1" fontId="3" fillId="0" borderId="585" xfId="0" applyNumberFormat="1" applyFont="1" applyBorder="1" applyProtection="1">
      <protection hidden="1"/>
    </xf>
    <xf numFmtId="1" fontId="3" fillId="0" borderId="586" xfId="0" applyNumberFormat="1" applyFont="1" applyBorder="1" applyProtection="1">
      <protection hidden="1"/>
    </xf>
    <xf numFmtId="1" fontId="3" fillId="0" borderId="584" xfId="0" applyNumberFormat="1" applyFont="1" applyBorder="1" applyAlignment="1">
      <alignment horizontal="center" vertical="center" wrapText="1"/>
    </xf>
    <xf numFmtId="1" fontId="3" fillId="0" borderId="583" xfId="0" applyNumberFormat="1" applyFont="1" applyBorder="1" applyAlignment="1">
      <alignment horizontal="left"/>
    </xf>
    <xf numFmtId="1" fontId="3" fillId="0" borderId="580" xfId="0" applyNumberFormat="1" applyFont="1" applyBorder="1" applyAlignment="1">
      <alignment horizontal="right"/>
    </xf>
    <xf numFmtId="1" fontId="3" fillId="0" borderId="581" xfId="0" applyNumberFormat="1" applyFont="1" applyBorder="1" applyAlignment="1">
      <alignment horizontal="right"/>
    </xf>
    <xf numFmtId="1" fontId="3" fillId="0" borderId="584" xfId="0" applyNumberFormat="1" applyFont="1" applyBorder="1" applyAlignment="1">
      <alignment horizontal="right"/>
    </xf>
    <xf numFmtId="1" fontId="3" fillId="4" borderId="507" xfId="0" applyNumberFormat="1" applyFont="1" applyFill="1" applyBorder="1" applyAlignment="1" applyProtection="1">
      <alignment horizontal="right"/>
      <protection locked="0"/>
    </xf>
    <xf numFmtId="1" fontId="3" fillId="4" borderId="589" xfId="0" applyNumberFormat="1" applyFont="1" applyFill="1" applyBorder="1" applyAlignment="1" applyProtection="1">
      <alignment horizontal="right"/>
      <protection locked="0"/>
    </xf>
    <xf numFmtId="1" fontId="3" fillId="4" borderId="590" xfId="0" applyNumberFormat="1" applyFont="1" applyFill="1" applyBorder="1" applyAlignment="1" applyProtection="1">
      <alignment horizontal="right"/>
      <protection locked="0"/>
    </xf>
    <xf numFmtId="1" fontId="3" fillId="4" borderId="471" xfId="0" applyNumberFormat="1" applyFont="1" applyFill="1" applyBorder="1" applyAlignment="1" applyProtection="1">
      <alignment horizontal="right"/>
      <protection locked="0"/>
    </xf>
    <xf numFmtId="1" fontId="3" fillId="4" borderId="591" xfId="0" applyNumberFormat="1" applyFont="1" applyFill="1" applyBorder="1" applyAlignment="1" applyProtection="1">
      <alignment horizontal="right"/>
      <protection locked="0"/>
    </xf>
    <xf numFmtId="1" fontId="3" fillId="0" borderId="592" xfId="0" applyNumberFormat="1" applyFont="1" applyBorder="1" applyAlignment="1">
      <alignment horizontal="left" vertical="center"/>
    </xf>
    <xf numFmtId="1" fontId="3" fillId="0" borderId="583" xfId="0" applyNumberFormat="1" applyFont="1" applyBorder="1" applyAlignment="1">
      <alignment horizontal="left" vertical="center"/>
    </xf>
    <xf numFmtId="1" fontId="3" fillId="0" borderId="583" xfId="0" applyNumberFormat="1" applyFont="1" applyBorder="1" applyAlignment="1" applyProtection="1">
      <alignment horizontal="left" vertical="center"/>
      <protection hidden="1"/>
    </xf>
    <xf numFmtId="1" fontId="3" fillId="4" borderId="580" xfId="0" applyNumberFormat="1" applyFont="1" applyFill="1" applyBorder="1" applyAlignment="1" applyProtection="1">
      <alignment horizontal="right"/>
      <protection locked="0"/>
    </xf>
    <xf numFmtId="1" fontId="3" fillId="4" borderId="584" xfId="0" applyNumberFormat="1" applyFont="1" applyFill="1" applyBorder="1" applyAlignment="1" applyProtection="1">
      <alignment horizontal="right"/>
      <protection locked="0"/>
    </xf>
    <xf numFmtId="1" fontId="3" fillId="4" borderId="582" xfId="0" applyNumberFormat="1" applyFont="1" applyFill="1" applyBorder="1" applyAlignment="1" applyProtection="1">
      <alignment horizontal="right"/>
      <protection locked="0"/>
    </xf>
    <xf numFmtId="1" fontId="3" fillId="4" borderId="593" xfId="0" applyNumberFormat="1" applyFont="1" applyFill="1" applyBorder="1" applyAlignment="1" applyProtection="1">
      <alignment horizontal="right"/>
      <protection locked="0"/>
    </xf>
    <xf numFmtId="1" fontId="3" fillId="4" borderId="594" xfId="0" applyNumberFormat="1" applyFont="1" applyFill="1" applyBorder="1" applyAlignment="1" applyProtection="1">
      <alignment horizontal="right"/>
      <protection locked="0"/>
    </xf>
    <xf numFmtId="1" fontId="3" fillId="4" borderId="595" xfId="0" applyNumberFormat="1" applyFont="1" applyFill="1" applyBorder="1" applyAlignment="1" applyProtection="1">
      <alignment horizontal="right"/>
      <protection locked="0"/>
    </xf>
    <xf numFmtId="1" fontId="3" fillId="4" borderId="583" xfId="0" applyNumberFormat="1" applyFont="1" applyFill="1" applyBorder="1" applyAlignment="1" applyProtection="1">
      <alignment horizontal="right"/>
      <protection locked="0"/>
    </xf>
    <xf numFmtId="1" fontId="3" fillId="0" borderId="592" xfId="0" applyNumberFormat="1" applyFont="1" applyBorder="1" applyAlignment="1">
      <alignment horizontal="right" vertical="center" wrapText="1"/>
    </xf>
    <xf numFmtId="1" fontId="3" fillId="4" borderId="592" xfId="0" applyNumberFormat="1" applyFont="1" applyFill="1" applyBorder="1" applyProtection="1">
      <protection locked="0"/>
    </xf>
    <xf numFmtId="1" fontId="3" fillId="4" borderId="597" xfId="0" applyNumberFormat="1" applyFont="1" applyFill="1" applyBorder="1" applyProtection="1">
      <protection locked="0"/>
    </xf>
    <xf numFmtId="1" fontId="3" fillId="4" borderId="598" xfId="0" applyNumberFormat="1" applyFont="1" applyFill="1" applyBorder="1" applyProtection="1">
      <protection locked="0"/>
    </xf>
    <xf numFmtId="1" fontId="3" fillId="4" borderId="599" xfId="0" applyNumberFormat="1" applyFont="1" applyFill="1" applyBorder="1" applyProtection="1">
      <protection locked="0"/>
    </xf>
    <xf numFmtId="1" fontId="3" fillId="0" borderId="592" xfId="0" applyNumberFormat="1" applyFont="1" applyBorder="1" applyAlignment="1">
      <alignment horizontal="left" vertical="center" wrapText="1"/>
    </xf>
    <xf numFmtId="1" fontId="3" fillId="0" borderId="592" xfId="0" applyNumberFormat="1" applyFont="1" applyBorder="1" applyAlignment="1">
      <alignment horizontal="right"/>
    </xf>
    <xf numFmtId="1" fontId="3" fillId="0" borderId="591" xfId="0" applyNumberFormat="1" applyFont="1" applyBorder="1" applyAlignment="1">
      <alignment horizontal="left" vertical="center" wrapText="1"/>
    </xf>
    <xf numFmtId="1" fontId="3" fillId="4" borderId="591" xfId="0" applyNumberFormat="1" applyFont="1" applyFill="1" applyBorder="1" applyProtection="1">
      <protection locked="0"/>
    </xf>
    <xf numFmtId="1" fontId="3" fillId="4" borderId="589" xfId="0" applyNumberFormat="1" applyFont="1" applyFill="1" applyBorder="1" applyProtection="1">
      <protection locked="0"/>
    </xf>
    <xf numFmtId="1" fontId="3" fillId="12" borderId="601" xfId="0" applyNumberFormat="1" applyFont="1" applyFill="1" applyBorder="1"/>
    <xf numFmtId="1" fontId="3" fillId="0" borderId="580" xfId="3" applyNumberFormat="1" applyFont="1" applyBorder="1" applyAlignment="1">
      <alignment horizontal="center" vertical="center" wrapText="1"/>
    </xf>
    <xf numFmtId="1" fontId="3" fillId="0" borderId="607" xfId="3" applyNumberFormat="1" applyFont="1" applyBorder="1" applyAlignment="1">
      <alignment horizontal="center" vertical="center" wrapText="1"/>
    </xf>
    <xf numFmtId="1" fontId="3" fillId="0" borderId="580" xfId="3" applyNumberFormat="1" applyFont="1" applyFill="1" applyBorder="1" applyAlignment="1">
      <alignment horizontal="center" vertical="center" wrapText="1"/>
    </xf>
    <xf numFmtId="1" fontId="3" fillId="0" borderId="607" xfId="3" applyNumberFormat="1" applyFont="1" applyFill="1" applyBorder="1" applyAlignment="1">
      <alignment horizontal="center" vertical="center" wrapText="1"/>
    </xf>
    <xf numFmtId="1" fontId="3" fillId="0" borderId="594" xfId="3" applyNumberFormat="1" applyFont="1" applyFill="1" applyBorder="1" applyAlignment="1">
      <alignment horizontal="center" vertical="center" wrapText="1"/>
    </xf>
    <xf numFmtId="1" fontId="3" fillId="0" borderId="608" xfId="3" applyNumberFormat="1" applyFont="1" applyFill="1" applyBorder="1" applyAlignment="1">
      <alignment horizontal="center" vertical="center" wrapText="1"/>
    </xf>
    <xf numFmtId="1" fontId="3" fillId="0" borderId="579" xfId="3" applyNumberFormat="1" applyFont="1" applyFill="1" applyBorder="1" applyAlignment="1">
      <alignment horizontal="center" vertical="center" wrapText="1"/>
    </xf>
    <xf numFmtId="1" fontId="3" fillId="0" borderId="507" xfId="3" applyNumberFormat="1" applyFont="1" applyBorder="1" applyAlignment="1">
      <alignment horizontal="center" vertical="center" wrapText="1"/>
    </xf>
    <xf numFmtId="1" fontId="3" fillId="0" borderId="593" xfId="3" applyNumberFormat="1" applyFont="1" applyBorder="1" applyAlignment="1">
      <alignment horizontal="center" vertical="center" wrapText="1"/>
    </xf>
    <xf numFmtId="1" fontId="3" fillId="0" borderId="609" xfId="2" applyNumberFormat="1" applyFont="1" applyBorder="1" applyAlignment="1">
      <alignment vertical="center" wrapText="1"/>
    </xf>
    <xf numFmtId="1" fontId="3" fillId="4" borderId="610" xfId="4" applyNumberFormat="1" applyFont="1" applyFill="1" applyBorder="1" applyProtection="1">
      <protection locked="0"/>
    </xf>
    <xf numFmtId="1" fontId="3" fillId="4" borderId="598" xfId="4" applyNumberFormat="1" applyFont="1" applyFill="1" applyBorder="1" applyProtection="1">
      <protection locked="0"/>
    </xf>
    <xf numFmtId="1" fontId="3" fillId="4" borderId="611" xfId="4" applyNumberFormat="1" applyFont="1" applyFill="1" applyBorder="1" applyProtection="1">
      <protection locked="0"/>
    </xf>
    <xf numFmtId="1" fontId="3" fillId="4" borderId="612" xfId="4" applyNumberFormat="1" applyFont="1" applyFill="1" applyBorder="1" applyProtection="1">
      <protection locked="0"/>
    </xf>
    <xf numFmtId="1" fontId="3" fillId="4" borderId="613" xfId="4" applyNumberFormat="1" applyFont="1" applyFill="1" applyBorder="1" applyProtection="1">
      <protection locked="0"/>
    </xf>
    <xf numFmtId="1" fontId="3" fillId="4" borderId="516" xfId="4" applyNumberFormat="1" applyFont="1" applyFill="1" applyBorder="1" applyProtection="1">
      <protection locked="0"/>
    </xf>
    <xf numFmtId="1" fontId="3" fillId="4" borderId="614" xfId="4" applyNumberFormat="1" applyFont="1" applyFill="1" applyBorder="1" applyProtection="1">
      <protection locked="0"/>
    </xf>
    <xf numFmtId="1" fontId="3" fillId="0" borderId="577" xfId="2" applyNumberFormat="1" applyFont="1" applyBorder="1" applyAlignment="1">
      <alignment horizontal="center" vertical="center" wrapText="1"/>
    </xf>
    <xf numFmtId="1" fontId="3" fillId="0" borderId="580" xfId="4" applyNumberFormat="1" applyFont="1" applyBorder="1" applyAlignment="1">
      <alignment horizontal="right"/>
    </xf>
    <xf numFmtId="1" fontId="3" fillId="0" borderId="607" xfId="4" applyNumberFormat="1" applyFont="1" applyBorder="1" applyAlignment="1">
      <alignment horizontal="right"/>
    </xf>
    <xf numFmtId="1" fontId="3" fillId="0" borderId="594" xfId="4" applyNumberFormat="1" applyFont="1" applyBorder="1" applyAlignment="1">
      <alignment horizontal="right"/>
    </xf>
    <xf numFmtId="1" fontId="3" fillId="0" borderId="608" xfId="4" applyNumberFormat="1" applyFont="1" applyBorder="1" applyAlignment="1">
      <alignment horizontal="right"/>
    </xf>
    <xf numFmtId="1" fontId="3" fillId="0" borderId="579" xfId="4" applyNumberFormat="1" applyFont="1" applyBorder="1" applyAlignment="1">
      <alignment horizontal="right"/>
    </xf>
    <xf numFmtId="1" fontId="3" fillId="0" borderId="615" xfId="4" applyNumberFormat="1" applyFont="1" applyBorder="1" applyAlignment="1">
      <alignment horizontal="right"/>
    </xf>
    <xf numFmtId="1" fontId="3" fillId="0" borderId="593" xfId="4" applyNumberFormat="1" applyFont="1" applyBorder="1" applyAlignment="1">
      <alignment horizontal="right"/>
    </xf>
    <xf numFmtId="1" fontId="5" fillId="0" borderId="615" xfId="0" applyNumberFormat="1" applyFont="1" applyBorder="1"/>
    <xf numFmtId="1" fontId="10" fillId="3" borderId="615" xfId="0" applyNumberFormat="1" applyFont="1" applyFill="1" applyBorder="1" applyAlignment="1">
      <alignment vertical="center" wrapText="1"/>
    </xf>
    <xf numFmtId="1" fontId="4" fillId="0" borderId="616" xfId="0" applyNumberFormat="1" applyFont="1" applyBorder="1"/>
    <xf numFmtId="1" fontId="4" fillId="0" borderId="617" xfId="0" applyNumberFormat="1" applyFont="1" applyBorder="1"/>
    <xf numFmtId="1" fontId="3" fillId="0" borderId="580" xfId="0" applyNumberFormat="1" applyFont="1" applyBorder="1" applyAlignment="1">
      <alignment horizontal="center" vertical="center"/>
    </xf>
    <xf numFmtId="1" fontId="3" fillId="0" borderId="581" xfId="0" applyNumberFormat="1" applyFont="1" applyBorder="1" applyAlignment="1">
      <alignment horizontal="center" vertical="center"/>
    </xf>
    <xf numFmtId="1" fontId="3" fillId="0" borderId="607" xfId="0" applyNumberFormat="1" applyFont="1" applyBorder="1" applyAlignment="1">
      <alignment horizontal="center" vertical="center"/>
    </xf>
    <xf numFmtId="1" fontId="3" fillId="0" borderId="592" xfId="0" applyNumberFormat="1" applyFont="1" applyBorder="1"/>
    <xf numFmtId="1" fontId="3" fillId="4" borderId="592" xfId="4" applyNumberFormat="1" applyFont="1" applyFill="1" applyBorder="1" applyProtection="1">
      <protection locked="0"/>
    </xf>
    <xf numFmtId="1" fontId="4" fillId="0" borderId="619" xfId="0" applyNumberFormat="1" applyFont="1" applyBorder="1"/>
    <xf numFmtId="1" fontId="3" fillId="0" borderId="626" xfId="0" applyNumberFormat="1" applyFont="1" applyBorder="1" applyAlignment="1">
      <alignment horizontal="center" vertical="center" wrapText="1"/>
    </xf>
    <xf numFmtId="1" fontId="3" fillId="0" borderId="627" xfId="0" applyNumberFormat="1" applyFont="1" applyBorder="1" applyAlignment="1">
      <alignment horizontal="center" vertical="center" wrapText="1"/>
    </xf>
    <xf numFmtId="1" fontId="3" fillId="0" borderId="589" xfId="0" applyNumberFormat="1" applyFont="1" applyBorder="1" applyAlignment="1">
      <alignment horizontal="center" vertical="center" wrapText="1"/>
    </xf>
    <xf numFmtId="1" fontId="3" fillId="0" borderId="628" xfId="0" applyNumberFormat="1" applyFont="1" applyBorder="1" applyAlignment="1">
      <alignment horizontal="center" vertical="center" wrapText="1"/>
    </xf>
    <xf numFmtId="1" fontId="3" fillId="0" borderId="625" xfId="0" applyNumberFormat="1" applyFont="1" applyBorder="1" applyAlignment="1">
      <alignment horizontal="center" vertical="center" wrapText="1"/>
    </xf>
    <xf numFmtId="1" fontId="3" fillId="0" borderId="624" xfId="0" applyNumberFormat="1" applyFont="1" applyBorder="1" applyAlignment="1">
      <alignment horizontal="center" vertical="center" wrapText="1"/>
    </xf>
    <xf numFmtId="1" fontId="3" fillId="4" borderId="629" xfId="0" applyNumberFormat="1" applyFont="1" applyFill="1" applyBorder="1" applyAlignment="1" applyProtection="1">
      <alignment wrapText="1"/>
      <protection locked="0"/>
    </xf>
    <xf numFmtId="1" fontId="3" fillId="0" borderId="589" xfId="0" applyNumberFormat="1" applyFont="1" applyBorder="1"/>
    <xf numFmtId="1" fontId="3" fillId="0" borderId="628" xfId="0" applyNumberFormat="1" applyFont="1" applyBorder="1" applyAlignment="1">
      <alignment horizontal="center" vertical="center"/>
    </xf>
    <xf numFmtId="1" fontId="3" fillId="0" borderId="631" xfId="0" applyNumberFormat="1" applyFont="1" applyBorder="1" applyAlignment="1">
      <alignment horizontal="center" vertical="center" wrapText="1"/>
    </xf>
    <xf numFmtId="1" fontId="3" fillId="0" borderId="625" xfId="0" applyNumberFormat="1" applyFont="1" applyBorder="1" applyAlignment="1">
      <alignment horizontal="center" vertical="center"/>
    </xf>
    <xf numFmtId="1" fontId="3" fillId="0" borderId="620" xfId="0" applyNumberFormat="1" applyFont="1" applyBorder="1" applyAlignment="1">
      <alignment horizontal="left" wrapText="1"/>
    </xf>
    <xf numFmtId="1" fontId="3" fillId="0" borderId="632" xfId="0" applyNumberFormat="1" applyFont="1" applyBorder="1"/>
    <xf numFmtId="1" fontId="3" fillId="2" borderId="633" xfId="5" applyNumberFormat="1" applyFont="1" applyBorder="1" applyProtection="1">
      <protection locked="0"/>
    </xf>
    <xf numFmtId="1" fontId="3" fillId="2" borderId="634" xfId="5" applyNumberFormat="1" applyFont="1" applyBorder="1" applyProtection="1">
      <protection locked="0"/>
    </xf>
    <xf numFmtId="1" fontId="3" fillId="2" borderId="635" xfId="5" applyNumberFormat="1" applyFont="1" applyBorder="1" applyProtection="1">
      <protection locked="0"/>
    </xf>
    <xf numFmtId="1" fontId="3" fillId="2" borderId="636" xfId="5" applyNumberFormat="1" applyFont="1" applyBorder="1" applyProtection="1">
      <protection locked="0"/>
    </xf>
    <xf numFmtId="1" fontId="3" fillId="2" borderId="637" xfId="5" applyNumberFormat="1" applyFont="1" applyBorder="1" applyProtection="1">
      <protection locked="0"/>
    </xf>
    <xf numFmtId="1" fontId="3" fillId="2" borderId="638" xfId="5" applyNumberFormat="1" applyFont="1" applyBorder="1" applyProtection="1">
      <protection locked="0"/>
    </xf>
    <xf numFmtId="1" fontId="3" fillId="2" borderId="639" xfId="5" applyNumberFormat="1" applyFont="1" applyBorder="1" applyProtection="1">
      <protection locked="0"/>
    </xf>
    <xf numFmtId="1" fontId="3" fillId="2" borderId="640" xfId="5" applyNumberFormat="1" applyFont="1" applyBorder="1" applyProtection="1">
      <protection locked="0"/>
    </xf>
    <xf numFmtId="1" fontId="3" fillId="2" borderId="641" xfId="5" applyNumberFormat="1" applyFont="1" applyBorder="1" applyProtection="1">
      <protection locked="0"/>
    </xf>
    <xf numFmtId="1" fontId="3" fillId="2" borderId="642" xfId="5" applyNumberFormat="1" applyFont="1" applyBorder="1" applyProtection="1">
      <protection locked="0"/>
    </xf>
    <xf numFmtId="1" fontId="3" fillId="0" borderId="643" xfId="0" applyNumberFormat="1" applyFont="1" applyBorder="1"/>
    <xf numFmtId="1" fontId="3" fillId="2" borderId="644" xfId="5" applyNumberFormat="1" applyFont="1" applyBorder="1" applyProtection="1">
      <protection locked="0"/>
    </xf>
    <xf numFmtId="1" fontId="3" fillId="2" borderId="645" xfId="5" applyNumberFormat="1" applyFont="1" applyBorder="1" applyProtection="1">
      <protection locked="0"/>
    </xf>
    <xf numFmtId="1" fontId="3" fillId="2" borderId="646" xfId="5" applyNumberFormat="1" applyFont="1" applyBorder="1" applyProtection="1">
      <protection locked="0"/>
    </xf>
    <xf numFmtId="1" fontId="3" fillId="2" borderId="647" xfId="5" applyNumberFormat="1" applyFont="1" applyBorder="1" applyProtection="1">
      <protection locked="0"/>
    </xf>
    <xf numFmtId="1" fontId="3" fillId="2" borderId="648" xfId="5" applyNumberFormat="1" applyFont="1" applyBorder="1" applyProtection="1">
      <protection locked="0"/>
    </xf>
    <xf numFmtId="1" fontId="3" fillId="0" borderId="650" xfId="0" applyNumberFormat="1" applyFont="1" applyBorder="1" applyAlignment="1">
      <alignment horizontal="left" wrapText="1"/>
    </xf>
    <xf numFmtId="1" fontId="3" fillId="8" borderId="632" xfId="4" applyNumberFormat="1" applyFont="1" applyFill="1" applyBorder="1" applyProtection="1"/>
    <xf numFmtId="1" fontId="3" fillId="8" borderId="651" xfId="4" applyNumberFormat="1" applyFont="1" applyFill="1" applyBorder="1" applyProtection="1"/>
    <xf numFmtId="1" fontId="3" fillId="2" borderId="652" xfId="5" applyNumberFormat="1" applyFont="1" applyBorder="1" applyProtection="1">
      <protection locked="0"/>
    </xf>
    <xf numFmtId="1" fontId="3" fillId="2" borderId="653" xfId="5" applyNumberFormat="1" applyFont="1" applyBorder="1" applyProtection="1">
      <protection locked="0"/>
    </xf>
    <xf numFmtId="1" fontId="3" fillId="0" borderId="618" xfId="0" applyNumberFormat="1" applyFont="1" applyBorder="1" applyAlignment="1">
      <alignment horizontal="left" wrapText="1"/>
    </xf>
    <xf numFmtId="1" fontId="3" fillId="2" borderId="643" xfId="5" applyNumberFormat="1" applyFont="1" applyBorder="1" applyProtection="1">
      <protection locked="0"/>
    </xf>
    <xf numFmtId="1" fontId="3" fillId="2" borderId="654" xfId="5" applyNumberFormat="1" applyFont="1" applyBorder="1" applyProtection="1">
      <protection locked="0"/>
    </xf>
    <xf numFmtId="1" fontId="3" fillId="2" borderId="655" xfId="5" applyNumberFormat="1" applyFont="1" applyBorder="1" applyProtection="1">
      <protection locked="0"/>
    </xf>
    <xf numFmtId="1" fontId="3" fillId="2" borderId="656" xfId="5" applyNumberFormat="1" applyFont="1" applyBorder="1" applyProtection="1">
      <protection locked="0"/>
    </xf>
    <xf numFmtId="1" fontId="3" fillId="2" borderId="657" xfId="5" applyNumberFormat="1" applyFont="1" applyBorder="1" applyProtection="1">
      <protection locked="0"/>
    </xf>
    <xf numFmtId="1" fontId="3" fillId="2" borderId="658" xfId="5" applyNumberFormat="1" applyFont="1" applyBorder="1" applyProtection="1">
      <protection locked="0"/>
    </xf>
    <xf numFmtId="1" fontId="3" fillId="2" borderId="659" xfId="5" applyNumberFormat="1" applyFont="1" applyBorder="1" applyProtection="1">
      <protection locked="0"/>
    </xf>
    <xf numFmtId="1" fontId="3" fillId="2" borderId="660" xfId="5" applyNumberFormat="1" applyFont="1" applyBorder="1" applyProtection="1">
      <protection locked="0"/>
    </xf>
    <xf numFmtId="1" fontId="3" fillId="2" borderId="661" xfId="5" applyNumberFormat="1" applyFont="1" applyBorder="1" applyProtection="1">
      <protection locked="0"/>
    </xf>
    <xf numFmtId="1" fontId="3" fillId="2" borderId="662" xfId="5" applyNumberFormat="1" applyFont="1" applyBorder="1" applyProtection="1">
      <protection locked="0"/>
    </xf>
    <xf numFmtId="1" fontId="3" fillId="2" borderId="663" xfId="5" applyNumberFormat="1" applyFont="1" applyBorder="1" applyProtection="1">
      <protection locked="0"/>
    </xf>
    <xf numFmtId="1" fontId="3" fillId="2" borderId="664" xfId="5" applyNumberFormat="1" applyFont="1" applyBorder="1" applyProtection="1">
      <protection locked="0"/>
    </xf>
    <xf numFmtId="1" fontId="3" fillId="2" borderId="665" xfId="5" applyNumberFormat="1" applyFont="1" applyBorder="1" applyProtection="1">
      <protection locked="0"/>
    </xf>
    <xf numFmtId="1" fontId="3" fillId="2" borderId="666" xfId="5" applyNumberFormat="1" applyFont="1" applyBorder="1" applyProtection="1">
      <protection locked="0"/>
    </xf>
    <xf numFmtId="1" fontId="3" fillId="2" borderId="667" xfId="5" applyNumberFormat="1" applyFont="1" applyBorder="1" applyProtection="1">
      <protection locked="0"/>
    </xf>
    <xf numFmtId="1" fontId="3" fillId="2" borderId="668" xfId="5" applyNumberFormat="1" applyFont="1" applyBorder="1" applyProtection="1">
      <protection locked="0"/>
    </xf>
    <xf numFmtId="1" fontId="3" fillId="2" borderId="669" xfId="5" applyNumberFormat="1" applyFont="1" applyBorder="1" applyProtection="1">
      <protection locked="0"/>
    </xf>
    <xf numFmtId="1" fontId="3" fillId="2" borderId="670" xfId="5" applyNumberFormat="1" applyFont="1" applyBorder="1" applyProtection="1">
      <protection locked="0"/>
    </xf>
    <xf numFmtId="1" fontId="3" fillId="2" borderId="671" xfId="5" applyNumberFormat="1" applyFont="1" applyBorder="1" applyProtection="1">
      <protection locked="0"/>
    </xf>
    <xf numFmtId="1" fontId="7" fillId="0" borderId="677" xfId="0" applyNumberFormat="1" applyFont="1" applyBorder="1" applyAlignment="1">
      <alignment horizontal="center" vertical="center" wrapText="1"/>
    </xf>
    <xf numFmtId="1" fontId="7" fillId="0" borderId="678" xfId="0" applyNumberFormat="1" applyFont="1" applyBorder="1" applyAlignment="1">
      <alignment horizontal="center" vertical="center" wrapText="1"/>
    </xf>
    <xf numFmtId="1" fontId="7" fillId="0" borderId="679" xfId="0" applyNumberFormat="1" applyFont="1" applyBorder="1" applyAlignment="1">
      <alignment horizontal="center" vertical="center" wrapText="1"/>
    </xf>
    <xf numFmtId="1" fontId="3" fillId="0" borderId="680" xfId="0" applyNumberFormat="1" applyFont="1" applyBorder="1"/>
    <xf numFmtId="1" fontId="7" fillId="0" borderId="680" xfId="0" applyNumberFormat="1" applyFont="1" applyBorder="1"/>
    <xf numFmtId="1" fontId="7" fillId="0" borderId="681" xfId="0" applyNumberFormat="1" applyFont="1" applyBorder="1"/>
    <xf numFmtId="1" fontId="7" fillId="0" borderId="682" xfId="0" applyNumberFormat="1" applyFont="1" applyBorder="1"/>
    <xf numFmtId="1" fontId="7" fillId="4" borderId="683" xfId="0" applyNumberFormat="1" applyFont="1" applyFill="1" applyBorder="1" applyProtection="1">
      <protection locked="0"/>
    </xf>
    <xf numFmtId="1" fontId="7" fillId="4" borderId="682" xfId="0" applyNumberFormat="1" applyFont="1" applyFill="1" applyBorder="1" applyProtection="1">
      <protection locked="0"/>
    </xf>
    <xf numFmtId="1" fontId="7" fillId="4" borderId="684" xfId="0" applyNumberFormat="1" applyFont="1" applyFill="1" applyBorder="1" applyProtection="1">
      <protection locked="0"/>
    </xf>
    <xf numFmtId="1" fontId="7" fillId="4" borderId="681" xfId="0" applyNumberFormat="1" applyFont="1" applyFill="1" applyBorder="1" applyProtection="1">
      <protection locked="0"/>
    </xf>
    <xf numFmtId="1" fontId="3" fillId="0" borderId="650" xfId="0" applyNumberFormat="1" applyFont="1" applyBorder="1"/>
    <xf numFmtId="1" fontId="7" fillId="0" borderId="650" xfId="0" applyNumberFormat="1" applyFont="1" applyBorder="1"/>
    <xf numFmtId="1" fontId="7" fillId="0" borderId="685" xfId="0" applyNumberFormat="1" applyFont="1" applyBorder="1"/>
    <xf numFmtId="1" fontId="7" fillId="0" borderId="629" xfId="0" applyNumberFormat="1" applyFont="1" applyBorder="1"/>
    <xf numFmtId="1" fontId="7" fillId="4" borderId="632" xfId="0" applyNumberFormat="1" applyFont="1" applyFill="1" applyBorder="1" applyProtection="1">
      <protection locked="0"/>
    </xf>
    <xf numFmtId="1" fontId="7" fillId="4" borderId="629" xfId="0" applyNumberFormat="1" applyFont="1" applyFill="1" applyBorder="1" applyProtection="1">
      <protection locked="0"/>
    </xf>
    <xf numFmtId="1" fontId="7" fillId="4" borderId="686" xfId="0" applyNumberFormat="1" applyFont="1" applyFill="1" applyBorder="1" applyProtection="1">
      <protection locked="0"/>
    </xf>
    <xf numFmtId="1" fontId="7" fillId="4" borderId="685" xfId="0" applyNumberFormat="1" applyFont="1" applyFill="1" applyBorder="1" applyProtection="1">
      <protection locked="0"/>
    </xf>
    <xf numFmtId="0" fontId="3" fillId="0" borderId="628" xfId="0" applyFont="1" applyBorder="1" applyAlignment="1">
      <alignment horizontal="center" vertical="center"/>
    </xf>
    <xf numFmtId="0" fontId="3" fillId="0" borderId="631" xfId="0" applyFont="1" applyBorder="1" applyAlignment="1">
      <alignment horizontal="center" vertical="center"/>
    </xf>
    <xf numFmtId="0" fontId="3" fillId="0" borderId="624" xfId="0" applyFont="1" applyBorder="1" applyAlignment="1">
      <alignment horizontal="center" vertical="center"/>
    </xf>
    <xf numFmtId="0" fontId="3" fillId="0" borderId="260" xfId="0" applyFont="1" applyBorder="1" applyAlignment="1">
      <alignment horizontal="left" wrapText="1"/>
    </xf>
    <xf numFmtId="1" fontId="3" fillId="0" borderId="628" xfId="0" applyNumberFormat="1" applyFont="1" applyBorder="1"/>
    <xf numFmtId="1" fontId="3" fillId="0" borderId="618" xfId="0" applyNumberFormat="1" applyFont="1" applyBorder="1" applyAlignment="1">
      <alignment horizontal="right" wrapText="1"/>
    </xf>
    <xf numFmtId="1" fontId="3" fillId="0" borderId="590" xfId="0" applyNumberFormat="1" applyFont="1" applyBorder="1" applyAlignment="1">
      <alignment horizontal="right" wrapText="1"/>
    </xf>
    <xf numFmtId="1" fontId="3" fillId="3" borderId="589" xfId="0" applyNumberFormat="1" applyFont="1" applyFill="1" applyBorder="1" applyAlignment="1">
      <alignment horizontal="right"/>
    </xf>
    <xf numFmtId="1" fontId="3" fillId="4" borderId="605" xfId="0" applyNumberFormat="1" applyFont="1" applyFill="1" applyBorder="1" applyProtection="1">
      <protection locked="0"/>
    </xf>
    <xf numFmtId="1" fontId="6" fillId="0" borderId="260" xfId="0" applyNumberFormat="1" applyFont="1" applyBorder="1"/>
    <xf numFmtId="1" fontId="5" fillId="0" borderId="687" xfId="0" applyNumberFormat="1" applyFont="1" applyBorder="1"/>
    <xf numFmtId="1" fontId="3" fillId="0" borderId="688" xfId="0" applyNumberFormat="1" applyFont="1" applyBorder="1" applyAlignment="1">
      <alignment horizontal="center" vertical="center" wrapText="1"/>
    </xf>
    <xf numFmtId="1" fontId="3" fillId="0" borderId="689" xfId="0" applyNumberFormat="1" applyFont="1" applyBorder="1" applyAlignment="1">
      <alignment horizontal="center" vertical="center" wrapText="1"/>
    </xf>
    <xf numFmtId="1" fontId="3" fillId="0" borderId="696" xfId="0" applyNumberFormat="1" applyFont="1" applyBorder="1" applyAlignment="1">
      <alignment horizontal="center" vertical="center" wrapText="1"/>
    </xf>
    <xf numFmtId="1" fontId="3" fillId="0" borderId="697" xfId="0" applyNumberFormat="1" applyFont="1" applyBorder="1" applyAlignment="1">
      <alignment horizontal="center" vertical="center" wrapText="1"/>
    </xf>
    <xf numFmtId="1" fontId="3" fillId="0" borderId="693" xfId="0" applyNumberFormat="1" applyFont="1" applyBorder="1" applyAlignment="1">
      <alignment horizontal="center" vertical="center" wrapText="1"/>
    </xf>
    <xf numFmtId="1" fontId="3" fillId="0" borderId="687" xfId="0" applyNumberFormat="1" applyFont="1" applyBorder="1" applyAlignment="1" applyProtection="1">
      <alignment horizontal="left" vertical="center"/>
      <protection hidden="1"/>
    </xf>
    <xf numFmtId="1" fontId="3" fillId="0" borderId="696" xfId="0" applyNumberFormat="1" applyFont="1" applyBorder="1" applyAlignment="1">
      <alignment horizontal="right"/>
    </xf>
    <xf numFmtId="1" fontId="3" fillId="4" borderId="690" xfId="0" applyNumberFormat="1" applyFont="1" applyFill="1" applyBorder="1" applyAlignment="1" applyProtection="1">
      <alignment horizontal="right"/>
      <protection locked="0"/>
    </xf>
    <xf numFmtId="1" fontId="3" fillId="4" borderId="689" xfId="0" applyNumberFormat="1" applyFont="1" applyFill="1" applyBorder="1" applyAlignment="1" applyProtection="1">
      <alignment horizontal="right"/>
      <protection locked="0"/>
    </xf>
    <xf numFmtId="1" fontId="3" fillId="4" borderId="698" xfId="0" applyNumberFormat="1" applyFont="1" applyFill="1" applyBorder="1" applyAlignment="1" applyProtection="1">
      <alignment horizontal="right"/>
      <protection locked="0"/>
    </xf>
    <xf numFmtId="1" fontId="3" fillId="0" borderId="688" xfId="0" applyNumberFormat="1" applyFont="1" applyBorder="1" applyAlignment="1">
      <alignment horizontal="right"/>
    </xf>
    <xf numFmtId="1" fontId="3" fillId="4" borderId="696" xfId="0" applyNumberFormat="1" applyFont="1" applyFill="1" applyBorder="1" applyAlignment="1" applyProtection="1">
      <alignment horizontal="right"/>
      <protection locked="0"/>
    </xf>
    <xf numFmtId="1" fontId="3" fillId="4" borderId="697" xfId="0" applyNumberFormat="1" applyFont="1" applyFill="1" applyBorder="1" applyAlignment="1" applyProtection="1">
      <alignment horizontal="right"/>
      <protection locked="0"/>
    </xf>
    <xf numFmtId="1" fontId="3" fillId="4" borderId="690" xfId="0" applyNumberFormat="1" applyFont="1" applyFill="1" applyBorder="1" applyProtection="1">
      <protection locked="0"/>
    </xf>
    <xf numFmtId="1" fontId="3" fillId="0" borderId="687" xfId="3" applyNumberFormat="1" applyFont="1" applyBorder="1" applyAlignment="1">
      <alignment horizontal="center" vertical="center" wrapText="1"/>
    </xf>
    <xf numFmtId="1" fontId="10" fillId="3" borderId="687" xfId="0" applyNumberFormat="1" applyFont="1" applyFill="1" applyBorder="1" applyAlignment="1">
      <alignment vertical="center" wrapText="1"/>
    </xf>
    <xf numFmtId="1" fontId="4" fillId="0" borderId="687" xfId="0" applyNumberFormat="1" applyFont="1" applyBorder="1"/>
    <xf numFmtId="1" fontId="3" fillId="0" borderId="690" xfId="0" applyNumberFormat="1" applyFont="1" applyBorder="1" applyAlignment="1">
      <alignment horizontal="center" vertical="center" wrapText="1"/>
    </xf>
    <xf numFmtId="1" fontId="3" fillId="0" borderId="690" xfId="0" applyNumberFormat="1" applyFont="1" applyBorder="1"/>
    <xf numFmtId="1" fontId="3" fillId="8" borderId="687" xfId="4" applyNumberFormat="1" applyFont="1" applyFill="1" applyBorder="1" applyProtection="1"/>
    <xf numFmtId="1" fontId="3" fillId="0" borderId="717" xfId="0" applyNumberFormat="1" applyFont="1" applyBorder="1"/>
    <xf numFmtId="1" fontId="3" fillId="0" borderId="699" xfId="0" applyNumberFormat="1" applyFont="1" applyBorder="1" applyAlignment="1">
      <alignment horizontal="center" vertical="center" wrapText="1"/>
    </xf>
    <xf numFmtId="1" fontId="1" fillId="0" borderId="691" xfId="0" applyNumberFormat="1" applyFont="1" applyBorder="1" applyAlignment="1">
      <alignment horizontal="left" vertical="center"/>
    </xf>
    <xf numFmtId="1" fontId="3" fillId="0" borderId="708" xfId="0" applyNumberFormat="1" applyFont="1" applyBorder="1" applyAlignment="1">
      <alignment horizontal="left" vertical="center" wrapText="1"/>
    </xf>
    <xf numFmtId="1" fontId="3" fillId="0" borderId="721" xfId="0" applyNumberFormat="1" applyFont="1" applyBorder="1" applyAlignment="1">
      <alignment horizontal="center" vertical="center" wrapText="1"/>
    </xf>
    <xf numFmtId="1" fontId="3" fillId="0" borderId="723" xfId="0" applyNumberFormat="1" applyFont="1" applyBorder="1" applyAlignment="1">
      <alignment horizontal="center" vertical="center" wrapText="1"/>
    </xf>
    <xf numFmtId="1" fontId="3" fillId="0" borderId="714" xfId="0" applyNumberFormat="1" applyFont="1" applyBorder="1" applyAlignment="1">
      <alignment horizontal="center" vertical="center" wrapText="1"/>
    </xf>
    <xf numFmtId="1" fontId="3" fillId="0" borderId="715" xfId="0" applyNumberFormat="1" applyFont="1" applyBorder="1" applyAlignment="1">
      <alignment horizontal="center" vertical="center"/>
    </xf>
    <xf numFmtId="1" fontId="3" fillId="0" borderId="714" xfId="0" applyNumberFormat="1" applyFont="1" applyBorder="1" applyAlignment="1">
      <alignment horizontal="center" vertical="center"/>
    </xf>
    <xf numFmtId="1" fontId="3" fillId="0" borderId="713" xfId="0" applyNumberFormat="1" applyFont="1" applyBorder="1" applyAlignment="1">
      <alignment horizontal="center" vertical="center"/>
    </xf>
    <xf numFmtId="1" fontId="3" fillId="0" borderId="721" xfId="0" applyNumberFormat="1" applyFont="1" applyBorder="1" applyAlignment="1">
      <alignment horizontal="center" vertical="center"/>
    </xf>
    <xf numFmtId="1" fontId="3" fillId="0" borderId="721" xfId="0" applyNumberFormat="1" applyFont="1" applyBorder="1" applyAlignment="1">
      <alignment horizontal="right"/>
    </xf>
    <xf numFmtId="1" fontId="3" fillId="0" borderId="723" xfId="0" applyNumberFormat="1" applyFont="1" applyBorder="1" applyAlignment="1">
      <alignment horizontal="right"/>
    </xf>
    <xf numFmtId="1" fontId="3" fillId="0" borderId="715" xfId="0" applyNumberFormat="1" applyFont="1" applyBorder="1" applyAlignment="1">
      <alignment horizontal="right" vertical="center"/>
    </xf>
    <xf numFmtId="1" fontId="3" fillId="0" borderId="721" xfId="0" applyNumberFormat="1" applyFont="1" applyBorder="1" applyAlignment="1">
      <alignment horizontal="right" vertical="center"/>
    </xf>
    <xf numFmtId="1" fontId="3" fillId="0" borderId="714" xfId="0" applyNumberFormat="1" applyFont="1" applyBorder="1" applyAlignment="1">
      <alignment horizontal="right" vertical="center"/>
    </xf>
    <xf numFmtId="1" fontId="3" fillId="0" borderId="718" xfId="0" applyNumberFormat="1" applyFont="1" applyBorder="1" applyAlignment="1">
      <alignment horizontal="right"/>
    </xf>
    <xf numFmtId="1" fontId="3" fillId="3" borderId="719" xfId="0" applyNumberFormat="1" applyFont="1" applyFill="1" applyBorder="1" applyAlignment="1">
      <alignment horizontal="right"/>
    </xf>
    <xf numFmtId="1" fontId="3" fillId="4" borderId="720" xfId="0" applyNumberFormat="1" applyFont="1" applyFill="1" applyBorder="1" applyProtection="1">
      <protection locked="0"/>
    </xf>
    <xf numFmtId="1" fontId="3" fillId="4" borderId="719" xfId="0" applyNumberFormat="1" applyFont="1" applyFill="1" applyBorder="1" applyProtection="1">
      <protection locked="0"/>
    </xf>
    <xf numFmtId="1" fontId="3" fillId="4" borderId="724" xfId="0" applyNumberFormat="1" applyFont="1" applyFill="1" applyBorder="1" applyProtection="1">
      <protection locked="0"/>
    </xf>
    <xf numFmtId="1" fontId="3" fillId="4" borderId="725" xfId="0" applyNumberFormat="1" applyFont="1" applyFill="1" applyBorder="1" applyProtection="1">
      <protection locked="0"/>
    </xf>
    <xf numFmtId="1" fontId="3" fillId="4" borderId="726" xfId="0" applyNumberFormat="1" applyFont="1" applyFill="1" applyBorder="1" applyProtection="1">
      <protection locked="0"/>
    </xf>
    <xf numFmtId="1" fontId="3" fillId="4" borderId="717" xfId="0" applyNumberFormat="1" applyFont="1" applyFill="1" applyBorder="1" applyAlignment="1" applyProtection="1">
      <alignment wrapText="1"/>
      <protection locked="0"/>
    </xf>
    <xf numFmtId="1" fontId="3" fillId="4" borderId="719" xfId="0" applyNumberFormat="1" applyFont="1" applyFill="1" applyBorder="1" applyAlignment="1" applyProtection="1">
      <alignment wrapText="1"/>
      <protection locked="0"/>
    </xf>
    <xf numFmtId="1" fontId="3" fillId="4" borderId="709" xfId="0" applyNumberFormat="1" applyFont="1" applyFill="1" applyBorder="1" applyProtection="1">
      <protection locked="0"/>
    </xf>
    <xf numFmtId="1" fontId="6" fillId="0" borderId="712" xfId="0" applyNumberFormat="1" applyFont="1" applyBorder="1"/>
    <xf numFmtId="1" fontId="6" fillId="0" borderId="727" xfId="0" applyNumberFormat="1" applyFont="1" applyBorder="1"/>
    <xf numFmtId="1" fontId="3" fillId="0" borderId="712" xfId="0" applyNumberFormat="1" applyFont="1" applyBorder="1"/>
    <xf numFmtId="1" fontId="3" fillId="0" borderId="715" xfId="0" applyNumberFormat="1" applyFont="1" applyBorder="1" applyAlignment="1">
      <alignment horizontal="center" vertical="center" wrapText="1"/>
    </xf>
    <xf numFmtId="1" fontId="3" fillId="0" borderId="717" xfId="0" applyNumberFormat="1" applyFont="1" applyBorder="1" applyAlignment="1">
      <alignment horizontal="right"/>
    </xf>
    <xf numFmtId="1" fontId="3" fillId="4" borderId="718" xfId="0" applyNumberFormat="1" applyFont="1" applyFill="1" applyBorder="1" applyProtection="1">
      <protection locked="0"/>
    </xf>
    <xf numFmtId="1" fontId="3" fillId="4" borderId="729" xfId="0" applyNumberFormat="1" applyFont="1" applyFill="1" applyBorder="1" applyProtection="1">
      <protection locked="0"/>
    </xf>
    <xf numFmtId="1" fontId="3" fillId="0" borderId="722" xfId="0" applyNumberFormat="1" applyFont="1" applyBorder="1" applyAlignment="1">
      <alignment horizontal="center" vertical="center"/>
    </xf>
    <xf numFmtId="1" fontId="3" fillId="0" borderId="722" xfId="0" applyNumberFormat="1" applyFont="1" applyBorder="1" applyAlignment="1">
      <alignment horizontal="center" vertical="center" wrapText="1"/>
    </xf>
    <xf numFmtId="1" fontId="3" fillId="0" borderId="716" xfId="0" applyNumberFormat="1" applyFont="1" applyBorder="1" applyAlignment="1">
      <alignment horizontal="center" vertical="center" wrapText="1"/>
    </xf>
    <xf numFmtId="1" fontId="3" fillId="0" borderId="717" xfId="0" applyNumberFormat="1" applyFont="1" applyBorder="1" applyAlignment="1">
      <alignment vertical="center" wrapText="1"/>
    </xf>
    <xf numFmtId="1" fontId="6" fillId="0" borderId="730" xfId="0" applyNumberFormat="1" applyFont="1" applyBorder="1"/>
    <xf numFmtId="1" fontId="6" fillId="0" borderId="731" xfId="0" applyNumberFormat="1" applyFont="1" applyBorder="1"/>
    <xf numFmtId="1" fontId="6" fillId="0" borderId="732" xfId="0" applyNumberFormat="1" applyFont="1" applyBorder="1"/>
    <xf numFmtId="1" fontId="3" fillId="0" borderId="691" xfId="0" applyNumberFormat="1" applyFont="1" applyBorder="1" applyAlignment="1">
      <alignment horizontal="right"/>
    </xf>
    <xf numFmtId="1" fontId="3" fillId="0" borderId="699" xfId="0" applyNumberFormat="1" applyFont="1" applyBorder="1"/>
    <xf numFmtId="1" fontId="3" fillId="0" borderId="696" xfId="0" applyNumberFormat="1" applyFont="1" applyBorder="1"/>
    <xf numFmtId="1" fontId="3" fillId="0" borderId="692" xfId="0" applyNumberFormat="1" applyFont="1" applyBorder="1"/>
    <xf numFmtId="1" fontId="3" fillId="0" borderId="700" xfId="0" applyNumberFormat="1" applyFont="1" applyBorder="1"/>
    <xf numFmtId="1" fontId="3" fillId="0" borderId="701" xfId="0" applyNumberFormat="1" applyFont="1" applyBorder="1" applyAlignment="1">
      <alignment vertical="center" wrapText="1"/>
    </xf>
    <xf numFmtId="1" fontId="3" fillId="9" borderId="733" xfId="1" applyNumberFormat="1" applyFont="1" applyBorder="1" applyAlignment="1" applyProtection="1">
      <alignment horizontal="right"/>
      <protection locked="0"/>
    </xf>
    <xf numFmtId="1" fontId="3" fillId="9" borderId="734" xfId="1" applyNumberFormat="1" applyFont="1" applyBorder="1" applyAlignment="1" applyProtection="1">
      <alignment horizontal="right"/>
      <protection locked="0"/>
    </xf>
    <xf numFmtId="1" fontId="1" fillId="0" borderId="721" xfId="0" applyNumberFormat="1" applyFont="1" applyBorder="1" applyAlignment="1">
      <alignment horizontal="left" vertical="center" wrapText="1"/>
    </xf>
    <xf numFmtId="1" fontId="3" fillId="0" borderId="691" xfId="0" applyNumberFormat="1" applyFont="1" applyBorder="1" applyAlignment="1">
      <alignment horizontal="right" wrapText="1"/>
    </xf>
    <xf numFmtId="1" fontId="3" fillId="0" borderId="715" xfId="0" applyNumberFormat="1" applyFont="1" applyBorder="1" applyAlignment="1">
      <alignment horizontal="right" wrapText="1"/>
    </xf>
    <xf numFmtId="1" fontId="3" fillId="0" borderId="721" xfId="0" applyNumberFormat="1" applyFont="1" applyBorder="1"/>
    <xf numFmtId="1" fontId="3" fillId="0" borderId="735" xfId="0" applyNumberFormat="1" applyFont="1" applyBorder="1"/>
    <xf numFmtId="1" fontId="3" fillId="9" borderId="736" xfId="1" applyNumberFormat="1" applyFont="1" applyBorder="1" applyAlignment="1" applyProtection="1">
      <alignment horizontal="right"/>
      <protection locked="0"/>
    </xf>
    <xf numFmtId="1" fontId="3" fillId="9" borderId="737" xfId="1" applyNumberFormat="1" applyFont="1" applyBorder="1" applyAlignment="1" applyProtection="1">
      <alignment horizontal="right"/>
      <protection locked="0"/>
    </xf>
    <xf numFmtId="1" fontId="3" fillId="0" borderId="721" xfId="0" applyNumberFormat="1" applyFont="1" applyBorder="1" applyAlignment="1">
      <alignment horizontal="center" wrapText="1"/>
    </xf>
    <xf numFmtId="1" fontId="3" fillId="10" borderId="721" xfId="0" applyNumberFormat="1" applyFont="1" applyFill="1" applyBorder="1" applyAlignment="1">
      <alignment horizontal="center" wrapText="1"/>
    </xf>
    <xf numFmtId="1" fontId="3" fillId="10" borderId="725" xfId="0" applyNumberFormat="1" applyFont="1" applyFill="1" applyBorder="1" applyAlignment="1">
      <alignment vertical="center" wrapText="1"/>
    </xf>
    <xf numFmtId="1" fontId="3" fillId="10" borderId="717" xfId="0" applyNumberFormat="1" applyFont="1" applyFill="1" applyBorder="1" applyAlignment="1">
      <alignment vertical="center" wrapText="1"/>
    </xf>
    <xf numFmtId="1" fontId="3" fillId="0" borderId="738" xfId="0" applyNumberFormat="1" applyFont="1" applyBorder="1"/>
    <xf numFmtId="1" fontId="3" fillId="0" borderId="739" xfId="0" applyNumberFormat="1" applyFont="1" applyBorder="1"/>
    <xf numFmtId="1" fontId="3" fillId="0" borderId="740" xfId="0" applyNumberFormat="1" applyFont="1" applyBorder="1"/>
    <xf numFmtId="1" fontId="3" fillId="0" borderId="745" xfId="0" applyNumberFormat="1" applyFont="1" applyBorder="1" applyAlignment="1">
      <alignment horizontal="center" vertical="center" wrapText="1"/>
    </xf>
    <xf numFmtId="1" fontId="3" fillId="0" borderId="746" xfId="0" applyNumberFormat="1" applyFont="1" applyBorder="1" applyAlignment="1">
      <alignment horizontal="center" vertical="center" wrapText="1"/>
    </xf>
    <xf numFmtId="1" fontId="3" fillId="0" borderId="747" xfId="0" applyNumberFormat="1" applyFont="1" applyBorder="1" applyAlignment="1">
      <alignment horizontal="center" vertical="center" wrapText="1"/>
    </xf>
    <xf numFmtId="1" fontId="3" fillId="0" borderId="744" xfId="0" applyNumberFormat="1" applyFont="1" applyBorder="1" applyAlignment="1">
      <alignment horizontal="center" vertical="center" wrapText="1"/>
    </xf>
    <xf numFmtId="1" fontId="3" fillId="0" borderId="748" xfId="0" applyNumberFormat="1" applyFont="1" applyBorder="1" applyAlignment="1">
      <alignment horizontal="left" vertical="center" wrapText="1"/>
    </xf>
    <xf numFmtId="1" fontId="3" fillId="9" borderId="745" xfId="1" applyNumberFormat="1" applyFont="1" applyBorder="1" applyAlignment="1" applyProtection="1">
      <alignment horizontal="right"/>
      <protection locked="0"/>
    </xf>
    <xf numFmtId="1" fontId="3" fillId="9" borderId="746" xfId="1" applyNumberFormat="1" applyFont="1" applyBorder="1" applyAlignment="1" applyProtection="1">
      <alignment horizontal="right"/>
      <protection locked="0"/>
    </xf>
    <xf numFmtId="1" fontId="3" fillId="9" borderId="744" xfId="1" applyNumberFormat="1" applyFont="1" applyBorder="1" applyAlignment="1" applyProtection="1">
      <alignment horizontal="right"/>
      <protection locked="0"/>
    </xf>
    <xf numFmtId="1" fontId="3" fillId="4" borderId="749" xfId="0" applyNumberFormat="1" applyFont="1" applyFill="1" applyBorder="1" applyProtection="1">
      <protection locked="0"/>
    </xf>
    <xf numFmtId="1" fontId="3" fillId="0" borderId="706" xfId="0" applyNumberFormat="1" applyFont="1" applyBorder="1" applyProtection="1">
      <protection hidden="1"/>
    </xf>
    <xf numFmtId="1" fontId="3" fillId="0" borderId="707" xfId="0" applyNumberFormat="1" applyFont="1" applyBorder="1" applyProtection="1">
      <protection hidden="1"/>
    </xf>
    <xf numFmtId="1" fontId="3" fillId="0" borderId="750" xfId="0" applyNumberFormat="1" applyFont="1" applyBorder="1" applyProtection="1">
      <protection hidden="1"/>
    </xf>
    <xf numFmtId="1" fontId="3" fillId="0" borderId="740" xfId="0" applyNumberFormat="1" applyFont="1" applyBorder="1" applyProtection="1">
      <protection hidden="1"/>
    </xf>
    <xf numFmtId="1" fontId="3" fillId="0" borderId="721" xfId="0" applyNumberFormat="1" applyFont="1" applyBorder="1" applyAlignment="1">
      <alignment horizontal="left"/>
    </xf>
    <xf numFmtId="1" fontId="3" fillId="0" borderId="715" xfId="0" applyNumberFormat="1" applyFont="1" applyBorder="1" applyAlignment="1">
      <alignment horizontal="right"/>
    </xf>
    <xf numFmtId="1" fontId="3" fillId="0" borderId="722" xfId="0" applyNumberFormat="1" applyFont="1" applyBorder="1" applyAlignment="1">
      <alignment horizontal="right"/>
    </xf>
    <xf numFmtId="1" fontId="3" fillId="4" borderId="709" xfId="0" applyNumberFormat="1" applyFont="1" applyFill="1" applyBorder="1" applyAlignment="1" applyProtection="1">
      <alignment horizontal="right"/>
      <protection locked="0"/>
    </xf>
    <xf numFmtId="1" fontId="3" fillId="4" borderId="708" xfId="0" applyNumberFormat="1" applyFont="1" applyFill="1" applyBorder="1" applyAlignment="1" applyProtection="1">
      <alignment horizontal="right"/>
      <protection locked="0"/>
    </xf>
    <xf numFmtId="1" fontId="3" fillId="0" borderId="717" xfId="0" applyNumberFormat="1" applyFont="1" applyBorder="1" applyAlignment="1">
      <alignment horizontal="left" vertical="center"/>
    </xf>
    <xf numFmtId="1" fontId="3" fillId="0" borderId="721" xfId="0" applyNumberFormat="1" applyFont="1" applyBorder="1" applyAlignment="1">
      <alignment horizontal="left" vertical="center"/>
    </xf>
    <xf numFmtId="1" fontId="3" fillId="0" borderId="721" xfId="0" applyNumberFormat="1" applyFont="1" applyBorder="1" applyAlignment="1" applyProtection="1">
      <alignment horizontal="left" vertical="center"/>
      <protection hidden="1"/>
    </xf>
    <xf numFmtId="1" fontId="3" fillId="0" borderId="745" xfId="0" applyNumberFormat="1" applyFont="1" applyBorder="1" applyAlignment="1">
      <alignment horizontal="right"/>
    </xf>
    <xf numFmtId="1" fontId="3" fillId="0" borderId="746" xfId="0" applyNumberFormat="1" applyFont="1" applyBorder="1" applyAlignment="1">
      <alignment horizontal="right"/>
    </xf>
    <xf numFmtId="1" fontId="3" fillId="4" borderId="745" xfId="0" applyNumberFormat="1" applyFont="1" applyFill="1" applyBorder="1" applyAlignment="1" applyProtection="1">
      <alignment horizontal="right"/>
      <protection locked="0"/>
    </xf>
    <xf numFmtId="1" fontId="3" fillId="4" borderId="752" xfId="0" applyNumberFormat="1" applyFont="1" applyFill="1" applyBorder="1" applyAlignment="1" applyProtection="1">
      <alignment horizontal="right"/>
      <protection locked="0"/>
    </xf>
    <xf numFmtId="1" fontId="3" fillId="4" borderId="753" xfId="0" applyNumberFormat="1" applyFont="1" applyFill="1" applyBorder="1" applyAlignment="1" applyProtection="1">
      <alignment horizontal="right"/>
      <protection locked="0"/>
    </xf>
    <xf numFmtId="1" fontId="3" fillId="4" borderId="754" xfId="0" applyNumberFormat="1" applyFont="1" applyFill="1" applyBorder="1" applyAlignment="1" applyProtection="1">
      <alignment horizontal="right"/>
      <protection locked="0"/>
    </xf>
    <xf numFmtId="1" fontId="3" fillId="4" borderId="721" xfId="0" applyNumberFormat="1" applyFont="1" applyFill="1" applyBorder="1" applyAlignment="1" applyProtection="1">
      <alignment horizontal="right"/>
      <protection locked="0"/>
    </xf>
    <xf numFmtId="1" fontId="3" fillId="0" borderId="755" xfId="0" applyNumberFormat="1" applyFont="1" applyBorder="1" applyAlignment="1">
      <alignment horizontal="left" vertical="center"/>
    </xf>
    <xf numFmtId="1" fontId="3" fillId="0" borderId="755" xfId="0" applyNumberFormat="1" applyFont="1" applyBorder="1" applyAlignment="1">
      <alignment horizontal="right" vertical="center" wrapText="1"/>
    </xf>
    <xf numFmtId="1" fontId="3" fillId="4" borderId="755" xfId="0" applyNumberFormat="1" applyFont="1" applyFill="1" applyBorder="1" applyProtection="1">
      <protection locked="0"/>
    </xf>
    <xf numFmtId="1" fontId="3" fillId="4" borderId="756" xfId="0" applyNumberFormat="1" applyFont="1" applyFill="1" applyBorder="1" applyProtection="1">
      <protection locked="0"/>
    </xf>
    <xf numFmtId="1" fontId="3" fillId="4" borderId="757" xfId="0" applyNumberFormat="1" applyFont="1" applyFill="1" applyBorder="1" applyProtection="1">
      <protection locked="0"/>
    </xf>
    <xf numFmtId="1" fontId="3" fillId="4" borderId="758" xfId="0" applyNumberFormat="1" applyFont="1" applyFill="1" applyBorder="1" applyProtection="1">
      <protection locked="0"/>
    </xf>
    <xf numFmtId="1" fontId="3" fillId="0" borderId="755" xfId="0" applyNumberFormat="1" applyFont="1" applyBorder="1" applyAlignment="1">
      <alignment horizontal="left" vertical="center" wrapText="1"/>
    </xf>
    <xf numFmtId="1" fontId="3" fillId="0" borderId="755" xfId="0" applyNumberFormat="1" applyFont="1" applyBorder="1" applyAlignment="1">
      <alignment horizontal="right"/>
    </xf>
    <xf numFmtId="1" fontId="3" fillId="4" borderId="708" xfId="0" applyNumberFormat="1" applyFont="1" applyFill="1" applyBorder="1" applyProtection="1">
      <protection locked="0"/>
    </xf>
    <xf numFmtId="1" fontId="3" fillId="12" borderId="759" xfId="0" applyNumberFormat="1" applyFont="1" applyFill="1" applyBorder="1"/>
    <xf numFmtId="1" fontId="3" fillId="0" borderId="761" xfId="3" applyNumberFormat="1" applyFont="1" applyBorder="1" applyAlignment="1">
      <alignment horizontal="center" vertical="center" wrapText="1"/>
    </xf>
    <xf numFmtId="1" fontId="3" fillId="0" borderId="762" xfId="3" applyNumberFormat="1" applyFont="1" applyBorder="1" applyAlignment="1">
      <alignment horizontal="center" vertical="center" wrapText="1"/>
    </xf>
    <xf numFmtId="1" fontId="3" fillId="0" borderId="761" xfId="3" applyNumberFormat="1" applyFont="1" applyFill="1" applyBorder="1" applyAlignment="1">
      <alignment horizontal="center" vertical="center" wrapText="1"/>
    </xf>
    <xf numFmtId="1" fontId="3" fillId="0" borderId="762" xfId="3" applyNumberFormat="1" applyFont="1" applyFill="1" applyBorder="1" applyAlignment="1">
      <alignment horizontal="center" vertical="center" wrapText="1"/>
    </xf>
    <xf numFmtId="1" fontId="3" fillId="0" borderId="763" xfId="3" applyNumberFormat="1" applyFont="1" applyFill="1" applyBorder="1" applyAlignment="1">
      <alignment horizontal="center" vertical="center" wrapText="1"/>
    </xf>
    <xf numFmtId="1" fontId="3" fillId="0" borderId="764" xfId="3" applyNumberFormat="1" applyFont="1" applyFill="1" applyBorder="1" applyAlignment="1">
      <alignment horizontal="center" vertical="center" wrapText="1"/>
    </xf>
    <xf numFmtId="1" fontId="3" fillId="0" borderId="765" xfId="3" applyNumberFormat="1" applyFont="1" applyFill="1" applyBorder="1" applyAlignment="1">
      <alignment horizontal="center" vertical="center" wrapText="1"/>
    </xf>
    <xf numFmtId="1" fontId="3" fillId="0" borderId="709" xfId="3" applyNumberFormat="1" applyFont="1" applyBorder="1" applyAlignment="1">
      <alignment horizontal="center" vertical="center" wrapText="1"/>
    </xf>
    <xf numFmtId="1" fontId="3" fillId="0" borderId="766" xfId="3" applyNumberFormat="1" applyFont="1" applyBorder="1" applyAlignment="1">
      <alignment horizontal="center" vertical="center" wrapText="1"/>
    </xf>
    <xf numFmtId="1" fontId="3" fillId="0" borderId="767" xfId="2" applyNumberFormat="1" applyFont="1" applyBorder="1" applyAlignment="1">
      <alignment vertical="center" wrapText="1"/>
    </xf>
    <xf numFmtId="1" fontId="3" fillId="4" borderId="768" xfId="4" applyNumberFormat="1" applyFont="1" applyFill="1" applyBorder="1" applyProtection="1">
      <protection locked="0"/>
    </xf>
    <xf numFmtId="1" fontId="3" fillId="4" borderId="769" xfId="4" applyNumberFormat="1" applyFont="1" applyFill="1" applyBorder="1" applyProtection="1">
      <protection locked="0"/>
    </xf>
    <xf numFmtId="1" fontId="3" fillId="4" borderId="770" xfId="4" applyNumberFormat="1" applyFont="1" applyFill="1" applyBorder="1" applyProtection="1">
      <protection locked="0"/>
    </xf>
    <xf numFmtId="1" fontId="3" fillId="4" borderId="771" xfId="4" applyNumberFormat="1" applyFont="1" applyFill="1" applyBorder="1" applyProtection="1">
      <protection locked="0"/>
    </xf>
    <xf numFmtId="1" fontId="3" fillId="4" borderId="772" xfId="4" applyNumberFormat="1" applyFont="1" applyFill="1" applyBorder="1" applyProtection="1">
      <protection locked="0"/>
    </xf>
    <xf numFmtId="1" fontId="3" fillId="4" borderId="773" xfId="4" applyNumberFormat="1" applyFont="1" applyFill="1" applyBorder="1" applyProtection="1">
      <protection locked="0"/>
    </xf>
    <xf numFmtId="1" fontId="3" fillId="0" borderId="774" xfId="2" applyNumberFormat="1" applyFont="1" applyBorder="1" applyAlignment="1">
      <alignment horizontal="center" vertical="center" wrapText="1"/>
    </xf>
    <xf numFmtId="1" fontId="3" fillId="0" borderId="761" xfId="4" applyNumberFormat="1" applyFont="1" applyBorder="1" applyAlignment="1">
      <alignment horizontal="right"/>
    </xf>
    <xf numFmtId="1" fontId="3" fillId="0" borderId="762" xfId="4" applyNumberFormat="1" applyFont="1" applyBorder="1" applyAlignment="1">
      <alignment horizontal="right"/>
    </xf>
    <xf numFmtId="1" fontId="3" fillId="0" borderId="763" xfId="4" applyNumberFormat="1" applyFont="1" applyBorder="1" applyAlignment="1">
      <alignment horizontal="right"/>
    </xf>
    <xf numFmtId="1" fontId="3" fillId="0" borderId="764" xfId="4" applyNumberFormat="1" applyFont="1" applyBorder="1" applyAlignment="1">
      <alignment horizontal="right"/>
    </xf>
    <xf numFmtId="1" fontId="3" fillId="0" borderId="765" xfId="4" applyNumberFormat="1" applyFont="1" applyBorder="1" applyAlignment="1">
      <alignment horizontal="right"/>
    </xf>
    <xf numFmtId="1" fontId="3" fillId="0" borderId="775" xfId="4" applyNumberFormat="1" applyFont="1" applyBorder="1" applyAlignment="1">
      <alignment horizontal="right"/>
    </xf>
    <xf numFmtId="1" fontId="3" fillId="0" borderId="766" xfId="4" applyNumberFormat="1" applyFont="1" applyBorder="1" applyAlignment="1">
      <alignment horizontal="right"/>
    </xf>
    <xf numFmtId="1" fontId="5" fillId="0" borderId="775" xfId="0" applyNumberFormat="1" applyFont="1" applyBorder="1"/>
    <xf numFmtId="1" fontId="10" fillId="3" borderId="775" xfId="0" applyNumberFormat="1" applyFont="1" applyFill="1" applyBorder="1" applyAlignment="1">
      <alignment vertical="center" wrapText="1"/>
    </xf>
    <xf numFmtId="1" fontId="4" fillId="0" borderId="776" xfId="0" applyNumberFormat="1" applyFont="1" applyBorder="1"/>
    <xf numFmtId="1" fontId="4" fillId="0" borderId="777" xfId="0" applyNumberFormat="1" applyFont="1" applyBorder="1"/>
    <xf numFmtId="1" fontId="3" fillId="0" borderId="761" xfId="0" applyNumberFormat="1" applyFont="1" applyBorder="1" applyAlignment="1">
      <alignment horizontal="center" vertical="center"/>
    </xf>
    <xf numFmtId="1" fontId="3" fillId="0" borderId="779" xfId="0" applyNumberFormat="1" applyFont="1" applyBorder="1" applyAlignment="1">
      <alignment horizontal="center" vertical="center"/>
    </xf>
    <xf numFmtId="1" fontId="3" fillId="0" borderId="779" xfId="0" applyNumberFormat="1" applyFont="1" applyBorder="1" applyAlignment="1">
      <alignment horizontal="center" vertical="center" wrapText="1"/>
    </xf>
    <xf numFmtId="1" fontId="3" fillId="0" borderId="762" xfId="0" applyNumberFormat="1" applyFont="1" applyBorder="1" applyAlignment="1">
      <alignment horizontal="center" vertical="center"/>
    </xf>
    <xf numFmtId="1" fontId="3" fillId="0" borderId="780" xfId="0" applyNumberFormat="1" applyFont="1" applyBorder="1"/>
    <xf numFmtId="1" fontId="3" fillId="4" borderId="780" xfId="4" applyNumberFormat="1" applyFont="1" applyFill="1" applyBorder="1" applyProtection="1">
      <protection locked="0"/>
    </xf>
    <xf numFmtId="1" fontId="4" fillId="0" borderId="781" xfId="0" applyNumberFormat="1" applyFont="1" applyBorder="1"/>
    <xf numFmtId="1" fontId="3" fillId="0" borderId="788" xfId="0" applyNumberFormat="1" applyFont="1" applyBorder="1" applyAlignment="1">
      <alignment horizontal="center" vertical="center" wrapText="1"/>
    </xf>
    <xf numFmtId="1" fontId="3" fillId="0" borderId="789" xfId="0" applyNumberFormat="1" applyFont="1" applyBorder="1" applyAlignment="1">
      <alignment horizontal="center" vertical="center" wrapText="1"/>
    </xf>
    <xf numFmtId="1" fontId="3" fillId="0" borderId="790" xfId="0" applyNumberFormat="1" applyFont="1" applyBorder="1" applyAlignment="1">
      <alignment horizontal="center" vertical="center" wrapText="1"/>
    </xf>
    <xf numFmtId="1" fontId="3" fillId="0" borderId="787" xfId="0" applyNumberFormat="1" applyFont="1" applyBorder="1" applyAlignment="1">
      <alignment horizontal="center" vertical="center" wrapText="1"/>
    </xf>
    <xf numFmtId="1" fontId="3" fillId="0" borderId="786" xfId="0" applyNumberFormat="1" applyFont="1" applyBorder="1" applyAlignment="1">
      <alignment horizontal="center" vertical="center" wrapText="1"/>
    </xf>
    <xf numFmtId="1" fontId="3" fillId="4" borderId="791" xfId="0" applyNumberFormat="1" applyFont="1" applyFill="1" applyBorder="1" applyAlignment="1" applyProtection="1">
      <alignment wrapText="1"/>
      <protection locked="0"/>
    </xf>
    <xf numFmtId="1" fontId="3" fillId="0" borderId="790" xfId="0" applyNumberFormat="1" applyFont="1" applyBorder="1" applyAlignment="1">
      <alignment horizontal="center" vertical="center"/>
    </xf>
    <xf numFmtId="1" fontId="3" fillId="0" borderId="793" xfId="0" applyNumberFormat="1" applyFont="1" applyBorder="1" applyAlignment="1">
      <alignment horizontal="center" vertical="center" wrapText="1"/>
    </xf>
    <xf numFmtId="1" fontId="3" fillId="0" borderId="787" xfId="0" applyNumberFormat="1" applyFont="1" applyBorder="1" applyAlignment="1">
      <alignment horizontal="center" vertical="center"/>
    </xf>
    <xf numFmtId="1" fontId="3" fillId="0" borderId="782" xfId="0" applyNumberFormat="1" applyFont="1" applyBorder="1" applyAlignment="1">
      <alignment horizontal="left" wrapText="1"/>
    </xf>
    <xf numFmtId="1" fontId="3" fillId="0" borderId="794" xfId="0" applyNumberFormat="1" applyFont="1" applyBorder="1"/>
    <xf numFmtId="1" fontId="3" fillId="2" borderId="795" xfId="5" applyNumberFormat="1" applyFont="1" applyBorder="1" applyProtection="1">
      <protection locked="0"/>
    </xf>
    <xf numFmtId="1" fontId="3" fillId="2" borderId="796" xfId="5" applyNumberFormat="1" applyFont="1" applyBorder="1" applyProtection="1">
      <protection locked="0"/>
    </xf>
    <xf numFmtId="1" fontId="3" fillId="2" borderId="797" xfId="5" applyNumberFormat="1" applyFont="1" applyBorder="1" applyProtection="1">
      <protection locked="0"/>
    </xf>
    <xf numFmtId="1" fontId="3" fillId="2" borderId="798" xfId="5" applyNumberFormat="1" applyFont="1" applyBorder="1" applyProtection="1">
      <protection locked="0"/>
    </xf>
    <xf numFmtId="1" fontId="3" fillId="2" borderId="799" xfId="5" applyNumberFormat="1" applyFont="1" applyBorder="1" applyProtection="1">
      <protection locked="0"/>
    </xf>
    <xf numFmtId="1" fontId="3" fillId="2" borderId="800" xfId="5" applyNumberFormat="1" applyFont="1" applyBorder="1" applyProtection="1">
      <protection locked="0"/>
    </xf>
    <xf numFmtId="1" fontId="3" fillId="2" borderId="801" xfId="5" applyNumberFormat="1" applyFont="1" applyBorder="1" applyProtection="1">
      <protection locked="0"/>
    </xf>
    <xf numFmtId="1" fontId="3" fillId="2" borderId="802" xfId="5" applyNumberFormat="1" applyFont="1" applyBorder="1" applyProtection="1">
      <protection locked="0"/>
    </xf>
    <xf numFmtId="1" fontId="3" fillId="2" borderId="803" xfId="5" applyNumberFormat="1" applyFont="1" applyBorder="1" applyProtection="1">
      <protection locked="0"/>
    </xf>
    <xf numFmtId="1" fontId="3" fillId="2" borderId="804" xfId="5" applyNumberFormat="1" applyFont="1" applyBorder="1" applyProtection="1">
      <protection locked="0"/>
    </xf>
    <xf numFmtId="1" fontId="3" fillId="0" borderId="805" xfId="0" applyNumberFormat="1" applyFont="1" applyBorder="1"/>
    <xf numFmtId="1" fontId="3" fillId="2" borderId="806" xfId="5" applyNumberFormat="1" applyFont="1" applyBorder="1" applyProtection="1">
      <protection locked="0"/>
    </xf>
    <xf numFmtId="1" fontId="3" fillId="2" borderId="807" xfId="5" applyNumberFormat="1" applyFont="1" applyBorder="1" applyProtection="1">
      <protection locked="0"/>
    </xf>
    <xf numFmtId="1" fontId="3" fillId="2" borderId="808" xfId="5" applyNumberFormat="1" applyFont="1" applyBorder="1" applyProtection="1">
      <protection locked="0"/>
    </xf>
    <xf numFmtId="1" fontId="3" fillId="2" borderId="809" xfId="5" applyNumberFormat="1" applyFont="1" applyBorder="1" applyProtection="1">
      <protection locked="0"/>
    </xf>
    <xf numFmtId="1" fontId="3" fillId="2" borderId="810" xfId="5" applyNumberFormat="1" applyFont="1" applyBorder="1" applyProtection="1">
      <protection locked="0"/>
    </xf>
    <xf numFmtId="1" fontId="3" fillId="0" borderId="812" xfId="0" applyNumberFormat="1" applyFont="1" applyBorder="1" applyAlignment="1">
      <alignment horizontal="left" wrapText="1"/>
    </xf>
    <xf numFmtId="1" fontId="3" fillId="8" borderId="794" xfId="4" applyNumberFormat="1" applyFont="1" applyFill="1" applyBorder="1" applyProtection="1"/>
    <xf numFmtId="1" fontId="3" fillId="8" borderId="813" xfId="4" applyNumberFormat="1" applyFont="1" applyFill="1" applyBorder="1" applyProtection="1"/>
    <xf numFmtId="1" fontId="3" fillId="2" borderId="814" xfId="5" applyNumberFormat="1" applyFont="1" applyBorder="1" applyProtection="1">
      <protection locked="0"/>
    </xf>
    <xf numFmtId="1" fontId="3" fillId="2" borderId="815" xfId="5" applyNumberFormat="1" applyFont="1" applyBorder="1" applyProtection="1">
      <protection locked="0"/>
    </xf>
    <xf numFmtId="1" fontId="3" fillId="0" borderId="778" xfId="0" applyNumberFormat="1" applyFont="1" applyBorder="1" applyAlignment="1">
      <alignment horizontal="left" wrapText="1"/>
    </xf>
    <xf numFmtId="1" fontId="3" fillId="2" borderId="805" xfId="5" applyNumberFormat="1" applyFont="1" applyBorder="1" applyProtection="1">
      <protection locked="0"/>
    </xf>
    <xf numFmtId="1" fontId="3" fillId="2" borderId="816" xfId="5" applyNumberFormat="1" applyFont="1" applyBorder="1" applyProtection="1">
      <protection locked="0"/>
    </xf>
    <xf numFmtId="1" fontId="3" fillId="2" borderId="817" xfId="5" applyNumberFormat="1" applyFont="1" applyBorder="1" applyProtection="1">
      <protection locked="0"/>
    </xf>
    <xf numFmtId="1" fontId="3" fillId="2" borderId="818" xfId="5" applyNumberFormat="1" applyFont="1" applyBorder="1" applyProtection="1">
      <protection locked="0"/>
    </xf>
    <xf numFmtId="1" fontId="3" fillId="2" borderId="819" xfId="5" applyNumberFormat="1" applyFont="1" applyBorder="1" applyProtection="1">
      <protection locked="0"/>
    </xf>
    <xf numFmtId="1" fontId="3" fillId="2" borderId="820" xfId="5" applyNumberFormat="1" applyFont="1" applyBorder="1" applyProtection="1">
      <protection locked="0"/>
    </xf>
    <xf numFmtId="1" fontId="3" fillId="2" borderId="821" xfId="5" applyNumberFormat="1" applyFont="1" applyBorder="1" applyProtection="1">
      <protection locked="0"/>
    </xf>
    <xf numFmtId="1" fontId="3" fillId="2" borderId="822" xfId="5" applyNumberFormat="1" applyFont="1" applyBorder="1" applyProtection="1">
      <protection locked="0"/>
    </xf>
    <xf numFmtId="1" fontId="3" fillId="2" borderId="823" xfId="5" applyNumberFormat="1" applyFont="1" applyBorder="1" applyProtection="1">
      <protection locked="0"/>
    </xf>
    <xf numFmtId="1" fontId="3" fillId="2" borderId="824" xfId="5" applyNumberFormat="1" applyFont="1" applyBorder="1" applyProtection="1">
      <protection locked="0"/>
    </xf>
    <xf numFmtId="1" fontId="3" fillId="2" borderId="825" xfId="5" applyNumberFormat="1" applyFont="1" applyBorder="1" applyProtection="1">
      <protection locked="0"/>
    </xf>
    <xf numFmtId="1" fontId="3" fillId="2" borderId="826" xfId="5" applyNumberFormat="1" applyFont="1" applyBorder="1" applyProtection="1">
      <protection locked="0"/>
    </xf>
    <xf numFmtId="1" fontId="3" fillId="2" borderId="827" xfId="5" applyNumberFormat="1" applyFont="1" applyBorder="1" applyProtection="1">
      <protection locked="0"/>
    </xf>
    <xf numFmtId="1" fontId="3" fillId="2" borderId="828" xfId="5" applyNumberFormat="1" applyFont="1" applyBorder="1" applyProtection="1">
      <protection locked="0"/>
    </xf>
    <xf numFmtId="1" fontId="3" fillId="2" borderId="829" xfId="5" applyNumberFormat="1" applyFont="1" applyBorder="1" applyProtection="1">
      <protection locked="0"/>
    </xf>
    <xf numFmtId="1" fontId="3" fillId="2" borderId="830" xfId="5" applyNumberFormat="1" applyFont="1" applyBorder="1" applyProtection="1">
      <protection locked="0"/>
    </xf>
    <xf numFmtId="1" fontId="7" fillId="0" borderId="838" xfId="0" applyNumberFormat="1" applyFont="1" applyBorder="1" applyAlignment="1">
      <alignment horizontal="center" vertical="center" wrapText="1"/>
    </xf>
    <xf numFmtId="1" fontId="7" fillId="0" borderId="839" xfId="0" applyNumberFormat="1" applyFont="1" applyBorder="1" applyAlignment="1">
      <alignment horizontal="center" vertical="center" wrapText="1"/>
    </xf>
    <xf numFmtId="1" fontId="7" fillId="0" borderId="840" xfId="0" applyNumberFormat="1" applyFont="1" applyBorder="1" applyAlignment="1">
      <alignment horizontal="center" vertical="center" wrapText="1"/>
    </xf>
    <xf numFmtId="1" fontId="3" fillId="0" borderId="841" xfId="0" applyNumberFormat="1" applyFont="1" applyBorder="1"/>
    <xf numFmtId="1" fontId="7" fillId="0" borderId="841" xfId="0" applyNumberFormat="1" applyFont="1" applyBorder="1"/>
    <xf numFmtId="1" fontId="7" fillId="0" borderId="842" xfId="0" applyNumberFormat="1" applyFont="1" applyBorder="1"/>
    <xf numFmtId="1" fontId="7" fillId="0" borderId="843" xfId="0" applyNumberFormat="1" applyFont="1" applyBorder="1"/>
    <xf numFmtId="1" fontId="7" fillId="4" borderId="844" xfId="0" applyNumberFormat="1" applyFont="1" applyFill="1" applyBorder="1" applyProtection="1">
      <protection locked="0"/>
    </xf>
    <xf numFmtId="1" fontId="7" fillId="4" borderId="843" xfId="0" applyNumberFormat="1" applyFont="1" applyFill="1" applyBorder="1" applyProtection="1">
      <protection locked="0"/>
    </xf>
    <xf numFmtId="1" fontId="7" fillId="4" borderId="845" xfId="0" applyNumberFormat="1" applyFont="1" applyFill="1" applyBorder="1" applyProtection="1">
      <protection locked="0"/>
    </xf>
    <xf numFmtId="1" fontId="7" fillId="4" borderId="842" xfId="0" applyNumberFormat="1" applyFont="1" applyFill="1" applyBorder="1" applyProtection="1">
      <protection locked="0"/>
    </xf>
    <xf numFmtId="0" fontId="3" fillId="0" borderId="838" xfId="0" applyFont="1" applyBorder="1" applyAlignment="1">
      <alignment horizontal="center" vertical="center"/>
    </xf>
    <xf numFmtId="0" fontId="3" fillId="0" borderId="847" xfId="0" applyFont="1" applyBorder="1" applyAlignment="1">
      <alignment horizontal="center" vertical="center"/>
    </xf>
    <xf numFmtId="0" fontId="3" fillId="0" borderId="836" xfId="0" applyFont="1" applyBorder="1" applyAlignment="1">
      <alignment horizontal="center" vertical="center"/>
    </xf>
    <xf numFmtId="1" fontId="3" fillId="0" borderId="838" xfId="0" applyNumberFormat="1" applyFont="1" applyBorder="1"/>
    <xf numFmtId="1" fontId="3" fillId="0" borderId="858" xfId="0" applyNumberFormat="1" applyFont="1" applyBorder="1"/>
    <xf numFmtId="1" fontId="3" fillId="0" borderId="850" xfId="0" applyNumberFormat="1" applyFont="1" applyBorder="1" applyAlignment="1">
      <alignment horizontal="left" vertical="center" wrapText="1"/>
    </xf>
    <xf numFmtId="1" fontId="3" fillId="0" borderId="863" xfId="0" applyNumberFormat="1" applyFont="1" applyBorder="1" applyAlignment="1">
      <alignment horizontal="center" vertical="center" wrapText="1"/>
    </xf>
    <xf numFmtId="1" fontId="3" fillId="0" borderId="867" xfId="0" applyNumberFormat="1" applyFont="1" applyBorder="1" applyAlignment="1">
      <alignment horizontal="center" vertical="center" wrapText="1"/>
    </xf>
    <xf numFmtId="1" fontId="3" fillId="0" borderId="862" xfId="0" applyNumberFormat="1" applyFont="1" applyBorder="1" applyAlignment="1">
      <alignment horizontal="center" vertical="center" wrapText="1"/>
    </xf>
    <xf numFmtId="1" fontId="3" fillId="0" borderId="864" xfId="0" applyNumberFormat="1" applyFont="1" applyBorder="1" applyAlignment="1">
      <alignment horizontal="center" vertical="center"/>
    </xf>
    <xf numFmtId="1" fontId="3" fillId="0" borderId="862" xfId="0" applyNumberFormat="1" applyFont="1" applyBorder="1" applyAlignment="1">
      <alignment horizontal="center" vertical="center"/>
    </xf>
    <xf numFmtId="1" fontId="3" fillId="0" borderId="856" xfId="0" applyNumberFormat="1" applyFont="1" applyBorder="1" applyAlignment="1">
      <alignment horizontal="center" vertical="center"/>
    </xf>
    <xf numFmtId="1" fontId="3" fillId="0" borderId="863" xfId="0" applyNumberFormat="1" applyFont="1" applyBorder="1" applyAlignment="1">
      <alignment horizontal="center" vertical="center"/>
    </xf>
    <xf numFmtId="1" fontId="3" fillId="0" borderId="863" xfId="0" applyNumberFormat="1" applyFont="1" applyBorder="1" applyAlignment="1">
      <alignment horizontal="right"/>
    </xf>
    <xf numFmtId="1" fontId="3" fillId="0" borderId="867" xfId="0" applyNumberFormat="1" applyFont="1" applyBorder="1" applyAlignment="1">
      <alignment horizontal="right"/>
    </xf>
    <xf numFmtId="1" fontId="3" fillId="0" borderId="864" xfId="0" applyNumberFormat="1" applyFont="1" applyBorder="1" applyAlignment="1">
      <alignment horizontal="right" vertical="center"/>
    </xf>
    <xf numFmtId="1" fontId="3" fillId="0" borderId="863" xfId="0" applyNumberFormat="1" applyFont="1" applyBorder="1" applyAlignment="1">
      <alignment horizontal="right" vertical="center"/>
    </xf>
    <xf numFmtId="1" fontId="3" fillId="0" borderId="862" xfId="0" applyNumberFormat="1" applyFont="1" applyBorder="1" applyAlignment="1">
      <alignment horizontal="right" vertical="center"/>
    </xf>
    <xf numFmtId="1" fontId="3" fillId="0" borderId="859" xfId="0" applyNumberFormat="1" applyFont="1" applyBorder="1" applyAlignment="1">
      <alignment horizontal="right"/>
    </xf>
    <xf numFmtId="1" fontId="3" fillId="3" borderId="860" xfId="0" applyNumberFormat="1" applyFont="1" applyFill="1" applyBorder="1" applyAlignment="1">
      <alignment horizontal="right"/>
    </xf>
    <xf numFmtId="1" fontId="3" fillId="4" borderId="861" xfId="0" applyNumberFormat="1" applyFont="1" applyFill="1" applyBorder="1" applyProtection="1">
      <protection locked="0"/>
    </xf>
    <xf numFmtId="1" fontId="3" fillId="4" borderId="860" xfId="0" applyNumberFormat="1" applyFont="1" applyFill="1" applyBorder="1" applyProtection="1">
      <protection locked="0"/>
    </xf>
    <xf numFmtId="1" fontId="3" fillId="4" borderId="868" xfId="0" applyNumberFormat="1" applyFont="1" applyFill="1" applyBorder="1" applyProtection="1">
      <protection locked="0"/>
    </xf>
    <xf numFmtId="1" fontId="3" fillId="4" borderId="869" xfId="0" applyNumberFormat="1" applyFont="1" applyFill="1" applyBorder="1" applyProtection="1">
      <protection locked="0"/>
    </xf>
    <xf numFmtId="1" fontId="3" fillId="4" borderId="870" xfId="0" applyNumberFormat="1" applyFont="1" applyFill="1" applyBorder="1" applyProtection="1">
      <protection locked="0"/>
    </xf>
    <xf numFmtId="1" fontId="3" fillId="4" borderId="858" xfId="0" applyNumberFormat="1" applyFont="1" applyFill="1" applyBorder="1" applyAlignment="1" applyProtection="1">
      <alignment wrapText="1"/>
      <protection locked="0"/>
    </xf>
    <xf numFmtId="1" fontId="3" fillId="4" borderId="860" xfId="0" applyNumberFormat="1" applyFont="1" applyFill="1" applyBorder="1" applyAlignment="1" applyProtection="1">
      <alignment wrapText="1"/>
      <protection locked="0"/>
    </xf>
    <xf numFmtId="1" fontId="3" fillId="4" borderId="851" xfId="0" applyNumberFormat="1" applyFont="1" applyFill="1" applyBorder="1" applyProtection="1">
      <protection locked="0"/>
    </xf>
    <xf numFmtId="1" fontId="6" fillId="0" borderId="855" xfId="0" applyNumberFormat="1" applyFont="1" applyBorder="1"/>
    <xf numFmtId="1" fontId="6" fillId="0" borderId="871" xfId="0" applyNumberFormat="1" applyFont="1" applyBorder="1"/>
    <xf numFmtId="1" fontId="3" fillId="0" borderId="855" xfId="0" applyNumberFormat="1" applyFont="1" applyBorder="1"/>
    <xf numFmtId="1" fontId="3" fillId="0" borderId="872" xfId="0" applyNumberFormat="1" applyFont="1" applyBorder="1" applyAlignment="1">
      <alignment horizontal="center" vertical="center" wrapText="1"/>
    </xf>
    <xf numFmtId="1" fontId="3" fillId="0" borderId="873" xfId="0" applyNumberFormat="1" applyFont="1" applyBorder="1" applyAlignment="1">
      <alignment horizontal="center" vertical="center" wrapText="1"/>
    </xf>
    <xf numFmtId="1" fontId="3" fillId="0" borderId="852" xfId="0" applyNumberFormat="1" applyFont="1" applyBorder="1" applyAlignment="1">
      <alignment horizontal="center" vertical="center" wrapText="1"/>
    </xf>
    <xf numFmtId="1" fontId="3" fillId="0" borderId="874" xfId="0" applyNumberFormat="1" applyFont="1" applyBorder="1" applyAlignment="1">
      <alignment horizontal="center" vertical="center" wrapText="1"/>
    </xf>
    <xf numFmtId="1" fontId="3" fillId="0" borderId="858" xfId="0" applyNumberFormat="1" applyFont="1" applyBorder="1" applyAlignment="1">
      <alignment horizontal="right"/>
    </xf>
    <xf numFmtId="1" fontId="3" fillId="4" borderId="859" xfId="0" applyNumberFormat="1" applyFont="1" applyFill="1" applyBorder="1" applyProtection="1">
      <protection locked="0"/>
    </xf>
    <xf numFmtId="1" fontId="3" fillId="4" borderId="875" xfId="0" applyNumberFormat="1" applyFont="1" applyFill="1" applyBorder="1" applyProtection="1">
      <protection locked="0"/>
    </xf>
    <xf numFmtId="1" fontId="3" fillId="0" borderId="865" xfId="0" applyNumberFormat="1" applyFont="1" applyBorder="1" applyAlignment="1">
      <alignment horizontal="center" vertical="center"/>
    </xf>
    <xf numFmtId="1" fontId="3" fillId="0" borderId="865" xfId="0" applyNumberFormat="1" applyFont="1" applyBorder="1" applyAlignment="1">
      <alignment horizontal="center" vertical="center" wrapText="1"/>
    </xf>
    <xf numFmtId="1" fontId="3" fillId="0" borderId="876" xfId="0" applyNumberFormat="1" applyFont="1" applyBorder="1" applyAlignment="1">
      <alignment horizontal="center" vertical="center" wrapText="1"/>
    </xf>
    <xf numFmtId="1" fontId="3" fillId="0" borderId="858" xfId="0" applyNumberFormat="1" applyFont="1" applyBorder="1" applyAlignment="1">
      <alignment vertical="center" wrapText="1"/>
    </xf>
    <xf numFmtId="1" fontId="6" fillId="0" borderId="877" xfId="0" applyNumberFormat="1" applyFont="1" applyBorder="1"/>
    <xf numFmtId="1" fontId="6" fillId="0" borderId="878" xfId="0" applyNumberFormat="1" applyFont="1" applyBorder="1"/>
    <xf numFmtId="1" fontId="6" fillId="0" borderId="879" xfId="0" applyNumberFormat="1" applyFont="1" applyBorder="1"/>
    <xf numFmtId="1" fontId="3" fillId="0" borderId="887" xfId="0" applyNumberFormat="1" applyFont="1" applyBorder="1" applyAlignment="1">
      <alignment horizontal="center" vertical="center" wrapText="1"/>
    </xf>
    <xf numFmtId="1" fontId="3" fillId="0" borderId="888" xfId="0" applyNumberFormat="1" applyFont="1" applyBorder="1" applyAlignment="1">
      <alignment horizontal="center" vertical="center" wrapText="1"/>
    </xf>
    <xf numFmtId="1" fontId="3" fillId="0" borderId="889" xfId="0" applyNumberFormat="1" applyFont="1" applyBorder="1" applyAlignment="1">
      <alignment horizontal="center" vertical="center" wrapText="1"/>
    </xf>
    <xf numFmtId="1" fontId="1" fillId="0" borderId="883" xfId="0" applyNumberFormat="1" applyFont="1" applyBorder="1" applyAlignment="1">
      <alignment horizontal="left" vertical="center"/>
    </xf>
    <xf numFmtId="1" fontId="3" fillId="0" borderId="883" xfId="0" applyNumberFormat="1" applyFont="1" applyBorder="1" applyAlignment="1">
      <alignment horizontal="right"/>
    </xf>
    <xf numFmtId="1" fontId="3" fillId="0" borderId="888" xfId="0" applyNumberFormat="1" applyFont="1" applyBorder="1" applyAlignment="1">
      <alignment horizontal="right"/>
    </xf>
    <xf numFmtId="1" fontId="3" fillId="0" borderId="889" xfId="0" applyNumberFormat="1" applyFont="1" applyBorder="1" applyAlignment="1">
      <alignment horizontal="right"/>
    </xf>
    <xf numFmtId="1" fontId="3" fillId="0" borderId="887" xfId="0" applyNumberFormat="1" applyFont="1" applyBorder="1"/>
    <xf numFmtId="1" fontId="3" fillId="0" borderId="889" xfId="0" applyNumberFormat="1" applyFont="1" applyBorder="1"/>
    <xf numFmtId="1" fontId="3" fillId="0" borderId="884" xfId="0" applyNumberFormat="1" applyFont="1" applyBorder="1"/>
    <xf numFmtId="1" fontId="3" fillId="0" borderId="890" xfId="0" applyNumberFormat="1" applyFont="1" applyBorder="1"/>
    <xf numFmtId="1" fontId="3" fillId="0" borderId="891" xfId="0" applyNumberFormat="1" applyFont="1" applyBorder="1" applyAlignment="1">
      <alignment vertical="center" wrapText="1"/>
    </xf>
    <xf numFmtId="1" fontId="3" fillId="9" borderId="892" xfId="1" applyNumberFormat="1" applyFont="1" applyBorder="1" applyAlignment="1" applyProtection="1">
      <alignment horizontal="right"/>
      <protection locked="0"/>
    </xf>
    <xf numFmtId="1" fontId="3" fillId="9" borderId="893" xfId="1" applyNumberFormat="1" applyFont="1" applyBorder="1" applyAlignment="1" applyProtection="1">
      <alignment horizontal="right"/>
      <protection locked="0"/>
    </xf>
    <xf numFmtId="1" fontId="1" fillId="0" borderId="887" xfId="0" applyNumberFormat="1" applyFont="1" applyBorder="1" applyAlignment="1">
      <alignment horizontal="left" vertical="center" wrapText="1"/>
    </xf>
    <xf numFmtId="1" fontId="3" fillId="0" borderId="883" xfId="0" applyNumberFormat="1" applyFont="1" applyBorder="1" applyAlignment="1">
      <alignment horizontal="right" wrapText="1"/>
    </xf>
    <xf numFmtId="1" fontId="3" fillId="0" borderId="888" xfId="0" applyNumberFormat="1" applyFont="1" applyBorder="1" applyAlignment="1">
      <alignment horizontal="right" wrapText="1"/>
    </xf>
    <xf numFmtId="1" fontId="3" fillId="9" borderId="894" xfId="1" applyNumberFormat="1" applyFont="1" applyBorder="1" applyAlignment="1" applyProtection="1">
      <alignment horizontal="right"/>
      <protection locked="0"/>
    </xf>
    <xf numFmtId="1" fontId="3" fillId="9" borderId="895" xfId="1" applyNumberFormat="1" applyFont="1" applyBorder="1" applyAlignment="1" applyProtection="1">
      <alignment horizontal="right"/>
      <protection locked="0"/>
    </xf>
    <xf numFmtId="1" fontId="3" fillId="0" borderId="887" xfId="0" applyNumberFormat="1" applyFont="1" applyBorder="1" applyAlignment="1">
      <alignment horizontal="center" wrapText="1"/>
    </xf>
    <xf numFmtId="1" fontId="3" fillId="4" borderId="891" xfId="0" applyNumberFormat="1" applyFont="1" applyFill="1" applyBorder="1" applyAlignment="1" applyProtection="1">
      <alignment wrapText="1"/>
      <protection locked="0"/>
    </xf>
    <xf numFmtId="1" fontId="3" fillId="10" borderId="887" xfId="0" applyNumberFormat="1" applyFont="1" applyFill="1" applyBorder="1" applyAlignment="1">
      <alignment horizontal="center" wrapText="1"/>
    </xf>
    <xf numFmtId="1" fontId="3" fillId="10" borderId="896" xfId="0" applyNumberFormat="1" applyFont="1" applyFill="1" applyBorder="1" applyAlignment="1">
      <alignment vertical="center" wrapText="1"/>
    </xf>
    <xf numFmtId="1" fontId="3" fillId="10" borderId="891" xfId="0" applyNumberFormat="1" applyFont="1" applyFill="1" applyBorder="1" applyAlignment="1">
      <alignment vertical="center" wrapText="1"/>
    </xf>
    <xf numFmtId="1" fontId="3" fillId="0" borderId="897" xfId="0" applyNumberFormat="1" applyFont="1" applyBorder="1"/>
    <xf numFmtId="1" fontId="3" fillId="0" borderId="898" xfId="0" applyNumberFormat="1" applyFont="1" applyBorder="1"/>
    <xf numFmtId="1" fontId="3" fillId="0" borderId="899" xfId="0" applyNumberFormat="1" applyFont="1" applyBorder="1"/>
    <xf numFmtId="1" fontId="3" fillId="0" borderId="904" xfId="0" applyNumberFormat="1" applyFont="1" applyBorder="1" applyAlignment="1">
      <alignment horizontal="center" vertical="center" wrapText="1"/>
    </xf>
    <xf numFmtId="1" fontId="3" fillId="0" borderId="905" xfId="0" applyNumberFormat="1" applyFont="1" applyBorder="1" applyAlignment="1">
      <alignment horizontal="center" vertical="center" wrapText="1"/>
    </xf>
    <xf numFmtId="1" fontId="3" fillId="0" borderId="906" xfId="0" applyNumberFormat="1" applyFont="1" applyBorder="1" applyAlignment="1">
      <alignment horizontal="center" vertical="center" wrapText="1"/>
    </xf>
    <xf numFmtId="1" fontId="3" fillId="0" borderId="903" xfId="0" applyNumberFormat="1" applyFont="1" applyBorder="1" applyAlignment="1">
      <alignment horizontal="center" vertical="center" wrapText="1"/>
    </xf>
    <xf numFmtId="1" fontId="3" fillId="0" borderId="907" xfId="0" applyNumberFormat="1" applyFont="1" applyBorder="1" applyAlignment="1">
      <alignment horizontal="left" vertical="center" wrapText="1"/>
    </xf>
    <xf numFmtId="1" fontId="3" fillId="9" borderId="904" xfId="1" applyNumberFormat="1" applyFont="1" applyBorder="1" applyAlignment="1" applyProtection="1">
      <alignment horizontal="right"/>
      <protection locked="0"/>
    </xf>
    <xf numFmtId="1" fontId="3" fillId="9" borderId="905" xfId="1" applyNumberFormat="1" applyFont="1" applyBorder="1" applyAlignment="1" applyProtection="1">
      <alignment horizontal="right"/>
      <protection locked="0"/>
    </xf>
    <xf numFmtId="1" fontId="3" fillId="9" borderId="903" xfId="1" applyNumberFormat="1" applyFont="1" applyBorder="1" applyAlignment="1" applyProtection="1">
      <alignment horizontal="right"/>
      <protection locked="0"/>
    </xf>
    <xf numFmtId="1" fontId="3" fillId="4" borderId="908" xfId="0" applyNumberFormat="1" applyFont="1" applyFill="1" applyBorder="1" applyProtection="1">
      <protection locked="0"/>
    </xf>
    <xf numFmtId="1" fontId="3" fillId="0" borderId="848" xfId="0" applyNumberFormat="1" applyFont="1" applyBorder="1" applyProtection="1">
      <protection hidden="1"/>
    </xf>
    <xf numFmtId="1" fontId="3" fillId="0" borderId="849" xfId="0" applyNumberFormat="1" applyFont="1" applyBorder="1" applyProtection="1">
      <protection hidden="1"/>
    </xf>
    <xf numFmtId="1" fontId="3" fillId="0" borderId="909" xfId="0" applyNumberFormat="1" applyFont="1" applyBorder="1" applyProtection="1">
      <protection hidden="1"/>
    </xf>
    <xf numFmtId="1" fontId="3" fillId="0" borderId="910" xfId="0" applyNumberFormat="1" applyFont="1" applyBorder="1" applyProtection="1">
      <protection hidden="1"/>
    </xf>
    <xf numFmtId="1" fontId="3" fillId="0" borderId="788" xfId="0" applyNumberFormat="1" applyFont="1" applyBorder="1" applyAlignment="1">
      <alignment horizontal="left"/>
    </xf>
    <xf numFmtId="1" fontId="3" fillId="0" borderId="790" xfId="0" applyNumberFormat="1" applyFont="1" applyBorder="1" applyAlignment="1">
      <alignment horizontal="right"/>
    </xf>
    <xf numFmtId="1" fontId="3" fillId="0" borderId="793" xfId="0" applyNumberFormat="1" applyFont="1" applyBorder="1" applyAlignment="1">
      <alignment horizontal="right"/>
    </xf>
    <xf numFmtId="1" fontId="3" fillId="0" borderId="787" xfId="0" applyNumberFormat="1" applyFont="1" applyBorder="1" applyAlignment="1">
      <alignment horizontal="right"/>
    </xf>
    <xf numFmtId="1" fontId="3" fillId="4" borderId="913" xfId="0" applyNumberFormat="1" applyFont="1" applyFill="1" applyBorder="1" applyAlignment="1" applyProtection="1">
      <alignment horizontal="right"/>
      <protection locked="0"/>
    </xf>
    <xf numFmtId="1" fontId="3" fillId="4" borderId="912" xfId="0" applyNumberFormat="1" applyFont="1" applyFill="1" applyBorder="1" applyAlignment="1" applyProtection="1">
      <alignment horizontal="right"/>
      <protection locked="0"/>
    </xf>
    <xf numFmtId="1" fontId="3" fillId="4" borderId="850" xfId="0" applyNumberFormat="1" applyFont="1" applyFill="1" applyBorder="1" applyAlignment="1" applyProtection="1">
      <alignment horizontal="right"/>
      <protection locked="0"/>
    </xf>
    <xf numFmtId="1" fontId="3" fillId="0" borderId="857" xfId="0" applyNumberFormat="1" applyFont="1" applyBorder="1" applyAlignment="1">
      <alignment horizontal="left" vertical="center"/>
    </xf>
    <xf numFmtId="1" fontId="3" fillId="0" borderId="907" xfId="0" applyNumberFormat="1" applyFont="1" applyBorder="1" applyAlignment="1">
      <alignment horizontal="left" vertical="center"/>
    </xf>
    <xf numFmtId="1" fontId="3" fillId="0" borderId="907" xfId="0" applyNumberFormat="1" applyFont="1" applyBorder="1" applyAlignment="1" applyProtection="1">
      <alignment horizontal="left" vertical="center"/>
      <protection hidden="1"/>
    </xf>
    <xf numFmtId="1" fontId="3" fillId="0" borderId="904" xfId="0" applyNumberFormat="1" applyFont="1" applyBorder="1" applyAlignment="1">
      <alignment horizontal="right"/>
    </xf>
    <xf numFmtId="1" fontId="3" fillId="0" borderId="905" xfId="0" applyNumberFormat="1" applyFont="1" applyBorder="1" applyAlignment="1">
      <alignment horizontal="right"/>
    </xf>
    <xf numFmtId="1" fontId="3" fillId="0" borderId="908" xfId="0" applyNumberFormat="1" applyFont="1" applyBorder="1" applyAlignment="1">
      <alignment horizontal="right"/>
    </xf>
    <xf numFmtId="1" fontId="3" fillId="4" borderId="904" xfId="0" applyNumberFormat="1" applyFont="1" applyFill="1" applyBorder="1" applyAlignment="1" applyProtection="1">
      <alignment horizontal="right"/>
      <protection locked="0"/>
    </xf>
    <xf numFmtId="1" fontId="3" fillId="4" borderId="908" xfId="0" applyNumberFormat="1" applyFont="1" applyFill="1" applyBorder="1" applyAlignment="1" applyProtection="1">
      <alignment horizontal="right"/>
      <protection locked="0"/>
    </xf>
    <xf numFmtId="1" fontId="3" fillId="4" borderId="906" xfId="0" applyNumberFormat="1" applyFont="1" applyFill="1" applyBorder="1" applyAlignment="1" applyProtection="1">
      <alignment horizontal="right"/>
      <protection locked="0"/>
    </xf>
    <xf numFmtId="1" fontId="3" fillId="4" borderId="914" xfId="0" applyNumberFormat="1" applyFont="1" applyFill="1" applyBorder="1" applyAlignment="1" applyProtection="1">
      <alignment horizontal="right"/>
      <protection locked="0"/>
    </xf>
    <xf numFmtId="1" fontId="3" fillId="4" borderId="915" xfId="0" applyNumberFormat="1" applyFont="1" applyFill="1" applyBorder="1" applyAlignment="1" applyProtection="1">
      <alignment horizontal="right"/>
      <protection locked="0"/>
    </xf>
    <xf numFmtId="1" fontId="3" fillId="4" borderId="916" xfId="0" applyNumberFormat="1" applyFont="1" applyFill="1" applyBorder="1" applyAlignment="1" applyProtection="1">
      <alignment horizontal="right"/>
      <protection locked="0"/>
    </xf>
    <xf numFmtId="1" fontId="3" fillId="4" borderId="907" xfId="0" applyNumberFormat="1" applyFont="1" applyFill="1" applyBorder="1" applyAlignment="1" applyProtection="1">
      <alignment horizontal="right"/>
      <protection locked="0"/>
    </xf>
    <xf numFmtId="1" fontId="3" fillId="0" borderId="918" xfId="0" applyNumberFormat="1" applyFont="1" applyBorder="1" applyAlignment="1">
      <alignment horizontal="left" vertical="center"/>
    </xf>
    <xf numFmtId="1" fontId="3" fillId="0" borderId="918" xfId="0" applyNumberFormat="1" applyFont="1" applyBorder="1" applyAlignment="1">
      <alignment horizontal="right" vertical="center" wrapText="1"/>
    </xf>
    <xf numFmtId="1" fontId="3" fillId="4" borderId="918" xfId="0" applyNumberFormat="1" applyFont="1" applyFill="1" applyBorder="1" applyProtection="1">
      <protection locked="0"/>
    </xf>
    <xf numFmtId="1" fontId="3" fillId="4" borderId="919" xfId="0" applyNumberFormat="1" applyFont="1" applyFill="1" applyBorder="1" applyProtection="1">
      <protection locked="0"/>
    </xf>
    <xf numFmtId="1" fontId="3" fillId="4" borderId="920" xfId="0" applyNumberFormat="1" applyFont="1" applyFill="1" applyBorder="1" applyProtection="1">
      <protection locked="0"/>
    </xf>
    <xf numFmtId="1" fontId="3" fillId="4" borderId="921" xfId="0" applyNumberFormat="1" applyFont="1" applyFill="1" applyBorder="1" applyProtection="1">
      <protection locked="0"/>
    </xf>
    <xf numFmtId="1" fontId="3" fillId="0" borderId="918" xfId="0" applyNumberFormat="1" applyFont="1" applyBorder="1" applyAlignment="1">
      <alignment horizontal="left" vertical="center" wrapText="1"/>
    </xf>
    <xf numFmtId="1" fontId="3" fillId="0" borderId="918" xfId="0" applyNumberFormat="1" applyFont="1" applyBorder="1" applyAlignment="1">
      <alignment horizontal="right"/>
    </xf>
    <xf numFmtId="1" fontId="3" fillId="4" borderId="850" xfId="0" applyNumberFormat="1" applyFont="1" applyFill="1" applyBorder="1" applyProtection="1">
      <protection locked="0"/>
    </xf>
    <xf numFmtId="1" fontId="3" fillId="12" borderId="923" xfId="0" applyNumberFormat="1" applyFont="1" applyFill="1" applyBorder="1"/>
    <xf numFmtId="1" fontId="3" fillId="0" borderId="904" xfId="3" applyNumberFormat="1" applyFont="1" applyBorder="1" applyAlignment="1">
      <alignment horizontal="center" vertical="center" wrapText="1"/>
    </xf>
    <xf numFmtId="1" fontId="3" fillId="0" borderId="787" xfId="3" applyNumberFormat="1" applyFont="1" applyBorder="1" applyAlignment="1">
      <alignment horizontal="center" vertical="center" wrapText="1"/>
    </xf>
    <xf numFmtId="1" fontId="3" fillId="0" borderId="904" xfId="3" applyNumberFormat="1" applyFont="1" applyFill="1" applyBorder="1" applyAlignment="1">
      <alignment horizontal="center" vertical="center" wrapText="1"/>
    </xf>
    <xf numFmtId="1" fontId="3" fillId="0" borderId="787" xfId="3" applyNumberFormat="1" applyFont="1" applyFill="1" applyBorder="1" applyAlignment="1">
      <alignment horizontal="center" vertical="center" wrapText="1"/>
    </xf>
    <xf numFmtId="1" fontId="3" fillId="0" borderId="915" xfId="3" applyNumberFormat="1" applyFont="1" applyFill="1" applyBorder="1" applyAlignment="1">
      <alignment horizontal="center" vertical="center" wrapText="1"/>
    </xf>
    <xf numFmtId="1" fontId="3" fillId="0" borderId="929" xfId="3" applyNumberFormat="1" applyFont="1" applyFill="1" applyBorder="1" applyAlignment="1">
      <alignment horizontal="center" vertical="center" wrapText="1"/>
    </xf>
    <xf numFmtId="1" fontId="3" fillId="0" borderId="786" xfId="3" applyNumberFormat="1" applyFont="1" applyFill="1" applyBorder="1" applyAlignment="1">
      <alignment horizontal="center" vertical="center" wrapText="1"/>
    </xf>
    <xf numFmtId="1" fontId="3" fillId="0" borderId="913" xfId="3" applyNumberFormat="1" applyFont="1" applyBorder="1" applyAlignment="1">
      <alignment horizontal="center" vertical="center" wrapText="1"/>
    </xf>
    <xf numFmtId="1" fontId="3" fillId="0" borderId="914" xfId="3" applyNumberFormat="1" applyFont="1" applyBorder="1" applyAlignment="1">
      <alignment horizontal="center" vertical="center" wrapText="1"/>
    </xf>
    <xf numFmtId="1" fontId="3" fillId="0" borderId="930" xfId="2" applyNumberFormat="1" applyFont="1" applyBorder="1" applyAlignment="1">
      <alignment vertical="center" wrapText="1"/>
    </xf>
    <xf numFmtId="1" fontId="3" fillId="4" borderId="931" xfId="4" applyNumberFormat="1" applyFont="1" applyFill="1" applyBorder="1" applyProtection="1">
      <protection locked="0"/>
    </xf>
    <xf numFmtId="1" fontId="3" fillId="4" borderId="920" xfId="4" applyNumberFormat="1" applyFont="1" applyFill="1" applyBorder="1" applyProtection="1">
      <protection locked="0"/>
    </xf>
    <xf numFmtId="1" fontId="3" fillId="4" borderId="932" xfId="4" applyNumberFormat="1" applyFont="1" applyFill="1" applyBorder="1" applyProtection="1">
      <protection locked="0"/>
    </xf>
    <xf numFmtId="1" fontId="3" fillId="4" borderId="933" xfId="4" applyNumberFormat="1" applyFont="1" applyFill="1" applyBorder="1" applyProtection="1">
      <protection locked="0"/>
    </xf>
    <xf numFmtId="1" fontId="3" fillId="4" borderId="934" xfId="4" applyNumberFormat="1" applyFont="1" applyFill="1" applyBorder="1" applyProtection="1">
      <protection locked="0"/>
    </xf>
    <xf numFmtId="1" fontId="3" fillId="4" borderId="935" xfId="4" applyNumberFormat="1" applyFont="1" applyFill="1" applyBorder="1" applyProtection="1">
      <protection locked="0"/>
    </xf>
    <xf numFmtId="1" fontId="3" fillId="0" borderId="784" xfId="2" applyNumberFormat="1" applyFont="1" applyBorder="1" applyAlignment="1">
      <alignment horizontal="center" vertical="center" wrapText="1"/>
    </xf>
    <xf numFmtId="1" fontId="3" fillId="0" borderId="904" xfId="4" applyNumberFormat="1" applyFont="1" applyBorder="1" applyAlignment="1">
      <alignment horizontal="right"/>
    </xf>
    <xf numFmtId="1" fontId="3" fillId="0" borderId="787" xfId="4" applyNumberFormat="1" applyFont="1" applyBorder="1" applyAlignment="1">
      <alignment horizontal="right"/>
    </xf>
    <xf numFmtId="1" fontId="3" fillId="0" borderId="915" xfId="4" applyNumberFormat="1" applyFont="1" applyBorder="1" applyAlignment="1">
      <alignment horizontal="right"/>
    </xf>
    <xf numFmtId="1" fontId="3" fillId="0" borderId="929" xfId="4" applyNumberFormat="1" applyFont="1" applyBorder="1" applyAlignment="1">
      <alignment horizontal="right"/>
    </xf>
    <xf numFmtId="1" fontId="3" fillId="0" borderId="786" xfId="4" applyNumberFormat="1" applyFont="1" applyBorder="1" applyAlignment="1">
      <alignment horizontal="right"/>
    </xf>
    <xf numFmtId="1" fontId="3" fillId="0" borderId="936" xfId="4" applyNumberFormat="1" applyFont="1" applyBorder="1" applyAlignment="1">
      <alignment horizontal="right"/>
    </xf>
    <xf numFmtId="1" fontId="3" fillId="0" borderId="914" xfId="4" applyNumberFormat="1" applyFont="1" applyBorder="1" applyAlignment="1">
      <alignment horizontal="right"/>
    </xf>
    <xf numFmtId="1" fontId="5" fillId="0" borderId="936" xfId="0" applyNumberFormat="1" applyFont="1" applyBorder="1"/>
    <xf numFmtId="1" fontId="10" fillId="3" borderId="936" xfId="0" applyNumberFormat="1" applyFont="1" applyFill="1" applyBorder="1" applyAlignment="1">
      <alignment vertical="center" wrapText="1"/>
    </xf>
    <xf numFmtId="1" fontId="4" fillId="0" borderId="937" xfId="0" applyNumberFormat="1" applyFont="1" applyBorder="1"/>
    <xf numFmtId="1" fontId="4" fillId="0" borderId="938" xfId="0" applyNumberFormat="1" applyFont="1" applyBorder="1"/>
    <xf numFmtId="1" fontId="3" fillId="0" borderId="904" xfId="0" applyNumberFormat="1" applyFont="1" applyBorder="1" applyAlignment="1">
      <alignment horizontal="center" vertical="center"/>
    </xf>
    <xf numFmtId="1" fontId="3" fillId="0" borderId="905" xfId="0" applyNumberFormat="1" applyFont="1" applyBorder="1" applyAlignment="1">
      <alignment horizontal="center" vertical="center"/>
    </xf>
    <xf numFmtId="1" fontId="3" fillId="0" borderId="918" xfId="0" applyNumberFormat="1" applyFont="1" applyBorder="1"/>
    <xf numFmtId="1" fontId="3" fillId="4" borderId="918" xfId="4" applyNumberFormat="1" applyFont="1" applyFill="1" applyBorder="1" applyProtection="1">
      <protection locked="0"/>
    </xf>
    <xf numFmtId="1" fontId="4" fillId="0" borderId="940" xfId="0" applyNumberFormat="1" applyFont="1" applyBorder="1"/>
    <xf numFmtId="1" fontId="3" fillId="0" borderId="947" xfId="0" applyNumberFormat="1" applyFont="1" applyBorder="1" applyAlignment="1">
      <alignment horizontal="center" vertical="center" wrapText="1"/>
    </xf>
    <xf numFmtId="1" fontId="3" fillId="0" borderId="948" xfId="0" applyNumberFormat="1" applyFont="1" applyBorder="1" applyAlignment="1">
      <alignment horizontal="center" vertical="center" wrapText="1"/>
    </xf>
    <xf numFmtId="1" fontId="3" fillId="0" borderId="949" xfId="0" applyNumberFormat="1" applyFont="1" applyBorder="1" applyAlignment="1">
      <alignment horizontal="center" vertical="center" wrapText="1"/>
    </xf>
    <xf numFmtId="1" fontId="3" fillId="0" borderId="946" xfId="0" applyNumberFormat="1" applyFont="1" applyBorder="1" applyAlignment="1">
      <alignment horizontal="center" vertical="center" wrapText="1"/>
    </xf>
    <xf numFmtId="1" fontId="3" fillId="0" borderId="945" xfId="0" applyNumberFormat="1" applyFont="1" applyBorder="1" applyAlignment="1">
      <alignment horizontal="center" vertical="center" wrapText="1"/>
    </xf>
    <xf numFmtId="1" fontId="3" fillId="4" borderId="950" xfId="0" applyNumberFormat="1" applyFont="1" applyFill="1" applyBorder="1" applyAlignment="1" applyProtection="1">
      <alignment wrapText="1"/>
      <protection locked="0"/>
    </xf>
    <xf numFmtId="1" fontId="3" fillId="0" borderId="949" xfId="0" applyNumberFormat="1" applyFont="1" applyBorder="1" applyAlignment="1">
      <alignment horizontal="center" vertical="center"/>
    </xf>
    <xf numFmtId="1" fontId="3" fillId="0" borderId="952" xfId="0" applyNumberFormat="1" applyFont="1" applyBorder="1" applyAlignment="1">
      <alignment horizontal="center" vertical="center" wrapText="1"/>
    </xf>
    <xf numFmtId="1" fontId="3" fillId="0" borderId="946" xfId="0" applyNumberFormat="1" applyFont="1" applyBorder="1" applyAlignment="1">
      <alignment horizontal="center" vertical="center"/>
    </xf>
    <xf numFmtId="1" fontId="3" fillId="0" borderId="941" xfId="0" applyNumberFormat="1" applyFont="1" applyBorder="1" applyAlignment="1">
      <alignment horizontal="left" wrapText="1"/>
    </xf>
    <xf numFmtId="1" fontId="3" fillId="0" borderId="953" xfId="0" applyNumberFormat="1" applyFont="1" applyBorder="1"/>
    <xf numFmtId="1" fontId="3" fillId="2" borderId="954" xfId="5" applyNumberFormat="1" applyFont="1" applyBorder="1" applyProtection="1">
      <protection locked="0"/>
    </xf>
    <xf numFmtId="1" fontId="3" fillId="2" borderId="955" xfId="5" applyNumberFormat="1" applyFont="1" applyBorder="1" applyProtection="1">
      <protection locked="0"/>
    </xf>
    <xf numFmtId="1" fontId="3" fillId="2" borderId="956" xfId="5" applyNumberFormat="1" applyFont="1" applyBorder="1" applyProtection="1">
      <protection locked="0"/>
    </xf>
    <xf numFmtId="1" fontId="3" fillId="2" borderId="957" xfId="5" applyNumberFormat="1" applyFont="1" applyBorder="1" applyProtection="1">
      <protection locked="0"/>
    </xf>
    <xf numFmtId="1" fontId="3" fillId="2" borderId="958" xfId="5" applyNumberFormat="1" applyFont="1" applyBorder="1" applyProtection="1">
      <protection locked="0"/>
    </xf>
    <xf numFmtId="1" fontId="3" fillId="2" borderId="959" xfId="5" applyNumberFormat="1" applyFont="1" applyBorder="1" applyProtection="1">
      <protection locked="0"/>
    </xf>
    <xf numFmtId="1" fontId="3" fillId="2" borderId="960" xfId="5" applyNumberFormat="1" applyFont="1" applyBorder="1" applyProtection="1">
      <protection locked="0"/>
    </xf>
    <xf numFmtId="1" fontId="3" fillId="2" borderId="961" xfId="5" applyNumberFormat="1" applyFont="1" applyBorder="1" applyProtection="1">
      <protection locked="0"/>
    </xf>
    <xf numFmtId="1" fontId="3" fillId="2" borderId="962" xfId="5" applyNumberFormat="1" applyFont="1" applyBorder="1" applyProtection="1">
      <protection locked="0"/>
    </xf>
    <xf numFmtId="1" fontId="3" fillId="2" borderId="963" xfId="5" applyNumberFormat="1" applyFont="1" applyBorder="1" applyProtection="1">
      <protection locked="0"/>
    </xf>
    <xf numFmtId="1" fontId="3" fillId="0" borderId="964" xfId="0" applyNumberFormat="1" applyFont="1" applyBorder="1"/>
    <xf numFmtId="1" fontId="3" fillId="2" borderId="965" xfId="5" applyNumberFormat="1" applyFont="1" applyBorder="1" applyProtection="1">
      <protection locked="0"/>
    </xf>
    <xf numFmtId="1" fontId="3" fillId="2" borderId="966" xfId="5" applyNumberFormat="1" applyFont="1" applyBorder="1" applyProtection="1">
      <protection locked="0"/>
    </xf>
    <xf numFmtId="1" fontId="3" fillId="2" borderId="967" xfId="5" applyNumberFormat="1" applyFont="1" applyBorder="1" applyProtection="1">
      <protection locked="0"/>
    </xf>
    <xf numFmtId="1" fontId="3" fillId="2" borderId="968" xfId="5" applyNumberFormat="1" applyFont="1" applyBorder="1" applyProtection="1">
      <protection locked="0"/>
    </xf>
    <xf numFmtId="1" fontId="3" fillId="2" borderId="969" xfId="5" applyNumberFormat="1" applyFont="1" applyBorder="1" applyProtection="1">
      <protection locked="0"/>
    </xf>
    <xf numFmtId="1" fontId="3" fillId="0" borderId="971" xfId="0" applyNumberFormat="1" applyFont="1" applyBorder="1" applyAlignment="1">
      <alignment horizontal="left" wrapText="1"/>
    </xf>
    <xf numFmtId="1" fontId="3" fillId="8" borderId="953" xfId="4" applyNumberFormat="1" applyFont="1" applyFill="1" applyBorder="1" applyProtection="1"/>
    <xf numFmtId="1" fontId="3" fillId="8" borderId="972" xfId="4" applyNumberFormat="1" applyFont="1" applyFill="1" applyBorder="1" applyProtection="1"/>
    <xf numFmtId="1" fontId="3" fillId="2" borderId="973" xfId="5" applyNumberFormat="1" applyFont="1" applyBorder="1" applyProtection="1">
      <protection locked="0"/>
    </xf>
    <xf numFmtId="1" fontId="3" fillId="2" borderId="974" xfId="5" applyNumberFormat="1" applyFont="1" applyBorder="1" applyProtection="1">
      <protection locked="0"/>
    </xf>
    <xf numFmtId="1" fontId="3" fillId="0" borderId="939" xfId="0" applyNumberFormat="1" applyFont="1" applyBorder="1" applyAlignment="1">
      <alignment horizontal="left" wrapText="1"/>
    </xf>
    <xf numFmtId="1" fontId="3" fillId="2" borderId="964" xfId="5" applyNumberFormat="1" applyFont="1" applyBorder="1" applyProtection="1">
      <protection locked="0"/>
    </xf>
    <xf numFmtId="1" fontId="3" fillId="2" borderId="975" xfId="5" applyNumberFormat="1" applyFont="1" applyBorder="1" applyProtection="1">
      <protection locked="0"/>
    </xf>
    <xf numFmtId="1" fontId="3" fillId="2" borderId="976" xfId="5" applyNumberFormat="1" applyFont="1" applyBorder="1" applyProtection="1">
      <protection locked="0"/>
    </xf>
    <xf numFmtId="1" fontId="3" fillId="2" borderId="977" xfId="5" applyNumberFormat="1" applyFont="1" applyBorder="1" applyProtection="1">
      <protection locked="0"/>
    </xf>
    <xf numFmtId="1" fontId="3" fillId="2" borderId="978" xfId="5" applyNumberFormat="1" applyFont="1" applyBorder="1" applyProtection="1">
      <protection locked="0"/>
    </xf>
    <xf numFmtId="1" fontId="3" fillId="2" borderId="979" xfId="5" applyNumberFormat="1" applyFont="1" applyBorder="1" applyProtection="1">
      <protection locked="0"/>
    </xf>
    <xf numFmtId="1" fontId="3" fillId="2" borderId="980" xfId="5" applyNumberFormat="1" applyFont="1" applyBorder="1" applyProtection="1">
      <protection locked="0"/>
    </xf>
    <xf numFmtId="1" fontId="3" fillId="2" borderId="981" xfId="5" applyNumberFormat="1" applyFont="1" applyBorder="1" applyProtection="1">
      <protection locked="0"/>
    </xf>
    <xf numFmtId="1" fontId="3" fillId="2" borderId="982" xfId="5" applyNumberFormat="1" applyFont="1" applyBorder="1" applyProtection="1">
      <protection locked="0"/>
    </xf>
    <xf numFmtId="1" fontId="3" fillId="2" borderId="983" xfId="5" applyNumberFormat="1" applyFont="1" applyBorder="1" applyProtection="1">
      <protection locked="0"/>
    </xf>
    <xf numFmtId="1" fontId="3" fillId="2" borderId="984" xfId="5" applyNumberFormat="1" applyFont="1" applyBorder="1" applyProtection="1">
      <protection locked="0"/>
    </xf>
    <xf numFmtId="1" fontId="3" fillId="2" borderId="985" xfId="5" applyNumberFormat="1" applyFont="1" applyBorder="1" applyProtection="1">
      <protection locked="0"/>
    </xf>
    <xf numFmtId="1" fontId="3" fillId="2" borderId="986" xfId="5" applyNumberFormat="1" applyFont="1" applyBorder="1" applyProtection="1">
      <protection locked="0"/>
    </xf>
    <xf numFmtId="1" fontId="7" fillId="0" borderId="994" xfId="0" applyNumberFormat="1" applyFont="1" applyBorder="1" applyAlignment="1">
      <alignment horizontal="center" vertical="center" wrapText="1"/>
    </xf>
    <xf numFmtId="1" fontId="7" fillId="0" borderId="995" xfId="0" applyNumberFormat="1" applyFont="1" applyBorder="1" applyAlignment="1">
      <alignment horizontal="center" vertical="center" wrapText="1"/>
    </xf>
    <xf numFmtId="1" fontId="7" fillId="0" borderId="996" xfId="0" applyNumberFormat="1" applyFont="1" applyBorder="1" applyAlignment="1">
      <alignment horizontal="center" vertical="center" wrapText="1"/>
    </xf>
    <xf numFmtId="1" fontId="3" fillId="0" borderId="971" xfId="0" applyNumberFormat="1" applyFont="1" applyBorder="1"/>
    <xf numFmtId="1" fontId="7" fillId="0" borderId="971" xfId="0" applyNumberFormat="1" applyFont="1" applyBorder="1"/>
    <xf numFmtId="1" fontId="7" fillId="0" borderId="997" xfId="0" applyNumberFormat="1" applyFont="1" applyBorder="1"/>
    <xf numFmtId="1" fontId="7" fillId="0" borderId="950" xfId="0" applyNumberFormat="1" applyFont="1" applyBorder="1"/>
    <xf numFmtId="1" fontId="7" fillId="4" borderId="953" xfId="0" applyNumberFormat="1" applyFont="1" applyFill="1" applyBorder="1" applyProtection="1">
      <protection locked="0"/>
    </xf>
    <xf numFmtId="1" fontId="7" fillId="4" borderId="950" xfId="0" applyNumberFormat="1" applyFont="1" applyFill="1" applyBorder="1" applyProtection="1">
      <protection locked="0"/>
    </xf>
    <xf numFmtId="1" fontId="7" fillId="4" borderId="998" xfId="0" applyNumberFormat="1" applyFont="1" applyFill="1" applyBorder="1" applyProtection="1">
      <protection locked="0"/>
    </xf>
    <xf numFmtId="1" fontId="7" fillId="4" borderId="997" xfId="0" applyNumberFormat="1" applyFont="1" applyFill="1" applyBorder="1" applyProtection="1">
      <protection locked="0"/>
    </xf>
    <xf numFmtId="0" fontId="3" fillId="0" borderId="994" xfId="0" applyFont="1" applyBorder="1" applyAlignment="1">
      <alignment horizontal="center" vertical="center"/>
    </xf>
    <xf numFmtId="0" fontId="3" fillId="0" borderId="1000" xfId="0" applyFont="1" applyBorder="1" applyAlignment="1">
      <alignment horizontal="center" vertical="center"/>
    </xf>
    <xf numFmtId="0" fontId="3" fillId="0" borderId="992" xfId="0" applyFont="1" applyBorder="1" applyAlignment="1">
      <alignment horizontal="center" vertical="center"/>
    </xf>
    <xf numFmtId="1" fontId="3" fillId="0" borderId="994" xfId="0" applyNumberFormat="1" applyFont="1" applyBorder="1"/>
    <xf numFmtId="1" fontId="3" fillId="0" borderId="939" xfId="0" applyNumberFormat="1" applyFont="1" applyBorder="1" applyAlignment="1">
      <alignment horizontal="right" wrapText="1"/>
    </xf>
    <xf numFmtId="1" fontId="3" fillId="0" borderId="689" xfId="0" applyNumberFormat="1" applyFont="1" applyBorder="1" applyAlignment="1">
      <alignment horizontal="right" wrapText="1"/>
    </xf>
    <xf numFmtId="1" fontId="3" fillId="3" borderId="690" xfId="0" applyNumberFormat="1" applyFont="1" applyFill="1" applyBorder="1" applyAlignment="1">
      <alignment horizontal="right"/>
    </xf>
    <xf numFmtId="1" fontId="3" fillId="4" borderId="695" xfId="0" applyNumberFormat="1" applyFont="1" applyFill="1" applyBorder="1" applyProtection="1">
      <protection locked="0"/>
    </xf>
    <xf numFmtId="1" fontId="6" fillId="0" borderId="687" xfId="0" applyNumberFormat="1" applyFont="1" applyBorder="1"/>
    <xf numFmtId="1" fontId="3" fillId="9" borderId="1001" xfId="1" applyNumberFormat="1" applyFont="1" applyBorder="1" applyAlignment="1" applyProtection="1">
      <alignment horizontal="right"/>
      <protection locked="0"/>
    </xf>
    <xf numFmtId="1" fontId="3" fillId="9" borderId="1002" xfId="1" applyNumberFormat="1" applyFont="1" applyBorder="1" applyAlignment="1" applyProtection="1">
      <alignment horizontal="right"/>
      <protection locked="0"/>
    </xf>
    <xf numFmtId="1" fontId="5" fillId="0" borderId="1003" xfId="0" applyNumberFormat="1" applyFont="1" applyBorder="1"/>
    <xf numFmtId="1" fontId="3" fillId="0" borderId="1004" xfId="0" applyNumberFormat="1" applyFont="1" applyBorder="1" applyAlignment="1">
      <alignment horizontal="center" vertical="center" wrapText="1"/>
    </xf>
    <xf numFmtId="1" fontId="3" fillId="0" borderId="1003" xfId="0" applyNumberFormat="1" applyFont="1" applyBorder="1" applyAlignment="1" applyProtection="1">
      <alignment horizontal="left" vertical="center"/>
      <protection hidden="1"/>
    </xf>
    <xf numFmtId="1" fontId="3" fillId="4" borderId="1005" xfId="0" applyNumberFormat="1" applyFont="1" applyFill="1" applyBorder="1" applyAlignment="1" applyProtection="1">
      <alignment horizontal="right"/>
      <protection locked="0"/>
    </xf>
    <xf numFmtId="1" fontId="3" fillId="4" borderId="1004" xfId="0" applyNumberFormat="1" applyFont="1" applyFill="1" applyBorder="1" applyAlignment="1" applyProtection="1">
      <alignment horizontal="right"/>
      <protection locked="0"/>
    </xf>
    <xf numFmtId="1" fontId="3" fillId="4" borderId="1005" xfId="0" applyNumberFormat="1" applyFont="1" applyFill="1" applyBorder="1" applyProtection="1">
      <protection locked="0"/>
    </xf>
    <xf numFmtId="1" fontId="3" fillId="0" borderId="1003" xfId="3" applyNumberFormat="1" applyFont="1" applyBorder="1" applyAlignment="1">
      <alignment horizontal="center" vertical="center" wrapText="1"/>
    </xf>
    <xf numFmtId="1" fontId="10" fillId="3" borderId="1003" xfId="0" applyNumberFormat="1" applyFont="1" applyFill="1" applyBorder="1" applyAlignment="1">
      <alignment vertical="center" wrapText="1"/>
    </xf>
    <xf numFmtId="1" fontId="4" fillId="0" borderId="1003" xfId="0" applyNumberFormat="1" applyFont="1" applyBorder="1"/>
    <xf numFmtId="1" fontId="3" fillId="0" borderId="1017" xfId="0" applyNumberFormat="1" applyFont="1" applyBorder="1" applyAlignment="1">
      <alignment horizontal="center" vertical="center" wrapText="1"/>
    </xf>
    <xf numFmtId="1" fontId="3" fillId="0" borderId="1005" xfId="0" applyNumberFormat="1" applyFont="1" applyBorder="1" applyAlignment="1">
      <alignment horizontal="center" vertical="center" wrapText="1"/>
    </xf>
    <xf numFmtId="1" fontId="3" fillId="0" borderId="1018" xfId="0" applyNumberFormat="1" applyFont="1" applyBorder="1" applyAlignment="1">
      <alignment horizontal="center" vertical="center" wrapText="1"/>
    </xf>
    <xf numFmtId="1" fontId="3" fillId="0" borderId="1015" xfId="0" applyNumberFormat="1" applyFont="1" applyBorder="1" applyAlignment="1">
      <alignment horizontal="center" vertical="center" wrapText="1"/>
    </xf>
    <xf numFmtId="1" fontId="3" fillId="0" borderId="1014" xfId="0" applyNumberFormat="1" applyFont="1" applyBorder="1" applyAlignment="1">
      <alignment horizontal="center" vertical="center" wrapText="1"/>
    </xf>
    <xf numFmtId="1" fontId="3" fillId="0" borderId="1005" xfId="0" applyNumberFormat="1" applyFont="1" applyBorder="1"/>
    <xf numFmtId="1" fontId="3" fillId="0" borderId="1021" xfId="0" applyNumberFormat="1" applyFont="1" applyBorder="1" applyAlignment="1">
      <alignment horizontal="center" vertical="center" wrapText="1"/>
    </xf>
    <xf numFmtId="1" fontId="3" fillId="0" borderId="1015" xfId="0" applyNumberFormat="1" applyFont="1" applyBorder="1" applyAlignment="1">
      <alignment horizontal="center" vertical="center"/>
    </xf>
    <xf numFmtId="1" fontId="3" fillId="8" borderId="1003" xfId="4" applyNumberFormat="1" applyFont="1" applyFill="1" applyBorder="1" applyProtection="1"/>
    <xf numFmtId="1" fontId="3" fillId="2" borderId="1001" xfId="5" applyNumberFormat="1" applyFont="1" applyBorder="1" applyProtection="1">
      <protection locked="0"/>
    </xf>
    <xf numFmtId="1" fontId="3" fillId="2" borderId="1024" xfId="5" applyNumberFormat="1" applyFont="1" applyBorder="1" applyProtection="1">
      <protection locked="0"/>
    </xf>
    <xf numFmtId="1" fontId="3" fillId="2" borderId="1025" xfId="5" applyNumberFormat="1" applyFont="1" applyBorder="1" applyProtection="1">
      <protection locked="0"/>
    </xf>
    <xf numFmtId="1" fontId="3" fillId="2" borderId="1026" xfId="5" applyNumberFormat="1" applyFont="1" applyBorder="1" applyProtection="1">
      <protection locked="0"/>
    </xf>
    <xf numFmtId="1" fontId="3" fillId="2" borderId="1027" xfId="5" applyNumberFormat="1" applyFont="1" applyBorder="1" applyProtection="1">
      <protection locked="0"/>
    </xf>
    <xf numFmtId="1" fontId="3" fillId="2" borderId="1028" xfId="5" applyNumberFormat="1" applyFont="1" applyBorder="1" applyProtection="1">
      <protection locked="0"/>
    </xf>
    <xf numFmtId="1" fontId="3" fillId="0" borderId="1034" xfId="0" applyNumberFormat="1" applyFont="1" applyBorder="1"/>
    <xf numFmtId="0" fontId="3" fillId="0" borderId="687" xfId="0" applyFont="1" applyBorder="1" applyAlignment="1">
      <alignment horizontal="left" wrapText="1"/>
    </xf>
    <xf numFmtId="1" fontId="3" fillId="0" borderId="1010" xfId="0" applyNumberFormat="1" applyFont="1" applyBorder="1" applyAlignment="1">
      <alignment horizontal="left" vertical="center" wrapText="1"/>
    </xf>
    <xf numFmtId="1" fontId="3" fillId="0" borderId="1039" xfId="0" applyNumberFormat="1" applyFont="1" applyBorder="1" applyAlignment="1">
      <alignment horizontal="center" vertical="center" wrapText="1"/>
    </xf>
    <xf numFmtId="1" fontId="3" fillId="0" borderId="1043" xfId="0" applyNumberFormat="1" applyFont="1" applyBorder="1" applyAlignment="1">
      <alignment horizontal="center" vertical="center" wrapText="1"/>
    </xf>
    <xf numFmtId="1" fontId="3" fillId="0" borderId="1038" xfId="0" applyNumberFormat="1" applyFont="1" applyBorder="1" applyAlignment="1">
      <alignment horizontal="center" vertical="center" wrapText="1"/>
    </xf>
    <xf numFmtId="1" fontId="3" fillId="0" borderId="1040" xfId="0" applyNumberFormat="1" applyFont="1" applyBorder="1" applyAlignment="1">
      <alignment horizontal="center" vertical="center"/>
    </xf>
    <xf numFmtId="1" fontId="3" fillId="0" borderId="1038" xfId="0" applyNumberFormat="1" applyFont="1" applyBorder="1" applyAlignment="1">
      <alignment horizontal="center" vertical="center"/>
    </xf>
    <xf numFmtId="1" fontId="3" fillId="0" borderId="1033" xfId="0" applyNumberFormat="1" applyFont="1" applyBorder="1" applyAlignment="1">
      <alignment horizontal="center" vertical="center"/>
    </xf>
    <xf numFmtId="1" fontId="3" fillId="0" borderId="1039" xfId="0" applyNumberFormat="1" applyFont="1" applyBorder="1" applyAlignment="1">
      <alignment horizontal="center" vertical="center"/>
    </xf>
    <xf numFmtId="1" fontId="3" fillId="0" borderId="1039" xfId="0" applyNumberFormat="1" applyFont="1" applyBorder="1" applyAlignment="1">
      <alignment horizontal="right"/>
    </xf>
    <xf numFmtId="1" fontId="3" fillId="0" borderId="1043" xfId="0" applyNumberFormat="1" applyFont="1" applyBorder="1" applyAlignment="1">
      <alignment horizontal="right"/>
    </xf>
    <xf numFmtId="1" fontId="3" fillId="0" borderId="1040" xfId="0" applyNumberFormat="1" applyFont="1" applyBorder="1" applyAlignment="1">
      <alignment horizontal="right" vertical="center"/>
    </xf>
    <xf numFmtId="1" fontId="3" fillId="0" borderId="1039" xfId="0" applyNumberFormat="1" applyFont="1" applyBorder="1" applyAlignment="1">
      <alignment horizontal="right" vertical="center"/>
    </xf>
    <xf numFmtId="1" fontId="3" fillId="0" borderId="1038" xfId="0" applyNumberFormat="1" applyFont="1" applyBorder="1" applyAlignment="1">
      <alignment horizontal="right" vertical="center"/>
    </xf>
    <xf numFmtId="1" fontId="3" fillId="0" borderId="1035" xfId="0" applyNumberFormat="1" applyFont="1" applyBorder="1" applyAlignment="1">
      <alignment horizontal="right"/>
    </xf>
    <xf numFmtId="1" fontId="3" fillId="3" borderId="1036" xfId="0" applyNumberFormat="1" applyFont="1" applyFill="1" applyBorder="1" applyAlignment="1">
      <alignment horizontal="right"/>
    </xf>
    <xf numFmtId="1" fontId="3" fillId="4" borderId="1037" xfId="0" applyNumberFormat="1" applyFont="1" applyFill="1" applyBorder="1" applyProtection="1">
      <protection locked="0"/>
    </xf>
    <xf numFmtId="1" fontId="3" fillId="4" borderId="1036" xfId="0" applyNumberFormat="1" applyFont="1" applyFill="1" applyBorder="1" applyProtection="1">
      <protection locked="0"/>
    </xf>
    <xf numFmtId="1" fontId="3" fillId="4" borderId="1044" xfId="0" applyNumberFormat="1" applyFont="1" applyFill="1" applyBorder="1" applyProtection="1">
      <protection locked="0"/>
    </xf>
    <xf numFmtId="1" fontId="3" fillId="4" borderId="1045" xfId="0" applyNumberFormat="1" applyFont="1" applyFill="1" applyBorder="1" applyProtection="1">
      <protection locked="0"/>
    </xf>
    <xf numFmtId="1" fontId="3" fillId="4" borderId="1046" xfId="0" applyNumberFormat="1" applyFont="1" applyFill="1" applyBorder="1" applyProtection="1">
      <protection locked="0"/>
    </xf>
    <xf numFmtId="1" fontId="3" fillId="4" borderId="1034" xfId="0" applyNumberFormat="1" applyFont="1" applyFill="1" applyBorder="1" applyAlignment="1" applyProtection="1">
      <alignment wrapText="1"/>
      <protection locked="0"/>
    </xf>
    <xf numFmtId="1" fontId="3" fillId="4" borderId="1036" xfId="0" applyNumberFormat="1" applyFont="1" applyFill="1" applyBorder="1" applyAlignment="1" applyProtection="1">
      <alignment wrapText="1"/>
      <protection locked="0"/>
    </xf>
    <xf numFmtId="1" fontId="3" fillId="4" borderId="1022" xfId="0" applyNumberFormat="1" applyFont="1" applyFill="1" applyBorder="1" applyProtection="1">
      <protection locked="0"/>
    </xf>
    <xf numFmtId="1" fontId="6" fillId="0" borderId="1032" xfId="0" applyNumberFormat="1" applyFont="1" applyBorder="1"/>
    <xf numFmtId="1" fontId="6" fillId="0" borderId="1047" xfId="0" applyNumberFormat="1" applyFont="1" applyBorder="1"/>
    <xf numFmtId="1" fontId="3" fillId="0" borderId="1032" xfId="0" applyNumberFormat="1" applyFont="1" applyBorder="1"/>
    <xf numFmtId="1" fontId="3" fillId="0" borderId="1048" xfId="0" applyNumberFormat="1" applyFont="1" applyBorder="1" applyAlignment="1">
      <alignment horizontal="center" vertical="center" wrapText="1"/>
    </xf>
    <xf numFmtId="1" fontId="3" fillId="0" borderId="1049" xfId="0" applyNumberFormat="1" applyFont="1" applyBorder="1" applyAlignment="1">
      <alignment horizontal="center" vertical="center" wrapText="1"/>
    </xf>
    <xf numFmtId="1" fontId="3" fillId="0" borderId="1029" xfId="0" applyNumberFormat="1" applyFont="1" applyBorder="1" applyAlignment="1">
      <alignment horizontal="center" vertical="center" wrapText="1"/>
    </xf>
    <xf numFmtId="1" fontId="3" fillId="0" borderId="1050" xfId="0" applyNumberFormat="1" applyFont="1" applyBorder="1" applyAlignment="1">
      <alignment horizontal="center" vertical="center" wrapText="1"/>
    </xf>
    <xf numFmtId="1" fontId="3" fillId="0" borderId="1034" xfId="0" applyNumberFormat="1" applyFont="1" applyBorder="1" applyAlignment="1">
      <alignment horizontal="right"/>
    </xf>
    <xf numFmtId="1" fontId="3" fillId="4" borderId="1035" xfId="0" applyNumberFormat="1" applyFont="1" applyFill="1" applyBorder="1" applyProtection="1">
      <protection locked="0"/>
    </xf>
    <xf numFmtId="1" fontId="3" fillId="4" borderId="1051" xfId="0" applyNumberFormat="1" applyFont="1" applyFill="1" applyBorder="1" applyProtection="1">
      <protection locked="0"/>
    </xf>
    <xf numFmtId="1" fontId="3" fillId="0" borderId="1041" xfId="0" applyNumberFormat="1" applyFont="1" applyBorder="1" applyAlignment="1">
      <alignment horizontal="center" vertical="center"/>
    </xf>
    <xf numFmtId="1" fontId="3" fillId="0" borderId="1041" xfId="0" applyNumberFormat="1" applyFont="1" applyBorder="1" applyAlignment="1">
      <alignment horizontal="center" vertical="center" wrapText="1"/>
    </xf>
    <xf numFmtId="1" fontId="3" fillId="0" borderId="1052" xfId="0" applyNumberFormat="1" applyFont="1" applyBorder="1" applyAlignment="1">
      <alignment horizontal="center" vertical="center" wrapText="1"/>
    </xf>
    <xf numFmtId="1" fontId="3" fillId="0" borderId="1034" xfId="0" applyNumberFormat="1" applyFont="1" applyBorder="1" applyAlignment="1">
      <alignment vertical="center" wrapText="1"/>
    </xf>
    <xf numFmtId="1" fontId="6" fillId="0" borderId="1053" xfId="0" applyNumberFormat="1" applyFont="1" applyBorder="1"/>
    <xf numFmtId="1" fontId="6" fillId="0" borderId="1054" xfId="0" applyNumberFormat="1" applyFont="1" applyBorder="1"/>
    <xf numFmtId="1" fontId="6" fillId="0" borderId="1055" xfId="0" applyNumberFormat="1" applyFont="1" applyBorder="1"/>
    <xf numFmtId="1" fontId="3" fillId="0" borderId="1063" xfId="0" applyNumberFormat="1" applyFont="1" applyBorder="1" applyAlignment="1">
      <alignment horizontal="center" vertical="center" wrapText="1"/>
    </xf>
    <xf numFmtId="1" fontId="3" fillId="0" borderId="1064" xfId="0" applyNumberFormat="1" applyFont="1" applyBorder="1" applyAlignment="1">
      <alignment horizontal="center" vertical="center" wrapText="1"/>
    </xf>
    <xf numFmtId="1" fontId="3" fillId="0" borderId="1065" xfId="0" applyNumberFormat="1" applyFont="1" applyBorder="1" applyAlignment="1">
      <alignment horizontal="center" vertical="center" wrapText="1"/>
    </xf>
    <xf numFmtId="1" fontId="1" fillId="0" borderId="1059" xfId="0" applyNumberFormat="1" applyFont="1" applyBorder="1" applyAlignment="1">
      <alignment horizontal="left" vertical="center"/>
    </xf>
    <xf numFmtId="1" fontId="3" fillId="0" borderId="1059" xfId="0" applyNumberFormat="1" applyFont="1" applyBorder="1" applyAlignment="1">
      <alignment horizontal="right"/>
    </xf>
    <xf numFmtId="1" fontId="3" fillId="0" borderId="1064" xfId="0" applyNumberFormat="1" applyFont="1" applyBorder="1" applyAlignment="1">
      <alignment horizontal="right"/>
    </xf>
    <xf numFmtId="1" fontId="3" fillId="0" borderId="1065" xfId="0" applyNumberFormat="1" applyFont="1" applyBorder="1" applyAlignment="1">
      <alignment horizontal="right"/>
    </xf>
    <xf numFmtId="1" fontId="3" fillId="0" borderId="1063" xfId="0" applyNumberFormat="1" applyFont="1" applyBorder="1"/>
    <xf numFmtId="1" fontId="3" fillId="0" borderId="1065" xfId="0" applyNumberFormat="1" applyFont="1" applyBorder="1"/>
    <xf numFmtId="1" fontId="3" fillId="0" borderId="1060" xfId="0" applyNumberFormat="1" applyFont="1" applyBorder="1"/>
    <xf numFmtId="1" fontId="3" fillId="0" borderId="1066" xfId="0" applyNumberFormat="1" applyFont="1" applyBorder="1"/>
    <xf numFmtId="1" fontId="3" fillId="0" borderId="1067" xfId="0" applyNumberFormat="1" applyFont="1" applyBorder="1" applyAlignment="1">
      <alignment vertical="center" wrapText="1"/>
    </xf>
    <xf numFmtId="1" fontId="3" fillId="9" borderId="1068" xfId="1" applyNumberFormat="1" applyFont="1" applyBorder="1" applyAlignment="1" applyProtection="1">
      <alignment horizontal="right"/>
      <protection locked="0"/>
    </xf>
    <xf numFmtId="1" fontId="3" fillId="9" borderId="1069" xfId="1" applyNumberFormat="1" applyFont="1" applyBorder="1" applyAlignment="1" applyProtection="1">
      <alignment horizontal="right"/>
      <protection locked="0"/>
    </xf>
    <xf numFmtId="1" fontId="1" fillId="0" borderId="1070" xfId="0" applyNumberFormat="1" applyFont="1" applyBorder="1" applyAlignment="1">
      <alignment horizontal="left" vertical="center" wrapText="1"/>
    </xf>
    <xf numFmtId="1" fontId="3" fillId="0" borderId="1059" xfId="0" applyNumberFormat="1" applyFont="1" applyBorder="1" applyAlignment="1">
      <alignment horizontal="right" wrapText="1"/>
    </xf>
    <xf numFmtId="1" fontId="3" fillId="0" borderId="1071" xfId="0" applyNumberFormat="1" applyFont="1" applyBorder="1" applyAlignment="1">
      <alignment horizontal="right" wrapText="1"/>
    </xf>
    <xf numFmtId="1" fontId="3" fillId="0" borderId="1070" xfId="0" applyNumberFormat="1" applyFont="1" applyBorder="1"/>
    <xf numFmtId="1" fontId="3" fillId="0" borderId="1072" xfId="0" applyNumberFormat="1" applyFont="1" applyBorder="1"/>
    <xf numFmtId="1" fontId="3" fillId="0" borderId="1073" xfId="0" applyNumberFormat="1" applyFont="1" applyBorder="1" applyAlignment="1">
      <alignment vertical="center" wrapText="1"/>
    </xf>
    <xf numFmtId="1" fontId="3" fillId="0" borderId="1074" xfId="0" applyNumberFormat="1" applyFont="1" applyBorder="1" applyAlignment="1">
      <alignment horizontal="center" wrapText="1"/>
    </xf>
    <xf numFmtId="1" fontId="3" fillId="0" borderId="1075" xfId="0" applyNumberFormat="1" applyFont="1" applyBorder="1" applyAlignment="1">
      <alignment vertical="center" wrapText="1"/>
    </xf>
    <xf numFmtId="1" fontId="3" fillId="4" borderId="1075" xfId="0" applyNumberFormat="1" applyFont="1" applyFill="1" applyBorder="1" applyAlignment="1" applyProtection="1">
      <alignment wrapText="1"/>
      <protection locked="0"/>
    </xf>
    <xf numFmtId="1" fontId="3" fillId="10" borderId="1074" xfId="0" applyNumberFormat="1" applyFont="1" applyFill="1" applyBorder="1" applyAlignment="1">
      <alignment horizontal="center" wrapText="1"/>
    </xf>
    <xf numFmtId="1" fontId="3" fillId="10" borderId="1076" xfId="0" applyNumberFormat="1" applyFont="1" applyFill="1" applyBorder="1" applyAlignment="1">
      <alignment vertical="center" wrapText="1"/>
    </xf>
    <xf numFmtId="1" fontId="3" fillId="10" borderId="1075" xfId="0" applyNumberFormat="1" applyFont="1" applyFill="1" applyBorder="1" applyAlignment="1">
      <alignment vertical="center" wrapText="1"/>
    </xf>
    <xf numFmtId="1" fontId="3" fillId="0" borderId="1077" xfId="0" applyNumberFormat="1" applyFont="1" applyBorder="1"/>
    <xf numFmtId="1" fontId="3" fillId="0" borderId="1078" xfId="0" applyNumberFormat="1" applyFont="1" applyBorder="1"/>
    <xf numFmtId="1" fontId="3" fillId="0" borderId="1079" xfId="0" applyNumberFormat="1" applyFont="1" applyBorder="1"/>
    <xf numFmtId="1" fontId="3" fillId="0" borderId="1084" xfId="0" applyNumberFormat="1" applyFont="1" applyBorder="1" applyAlignment="1">
      <alignment horizontal="center" vertical="center" wrapText="1"/>
    </xf>
    <xf numFmtId="1" fontId="3" fillId="0" borderId="1085" xfId="0" applyNumberFormat="1" applyFont="1" applyBorder="1" applyAlignment="1">
      <alignment horizontal="center" vertical="center" wrapText="1"/>
    </xf>
    <xf numFmtId="1" fontId="3" fillId="0" borderId="1086" xfId="0" applyNumberFormat="1" applyFont="1" applyBorder="1" applyAlignment="1">
      <alignment horizontal="center" vertical="center" wrapText="1"/>
    </xf>
    <xf numFmtId="1" fontId="3" fillId="0" borderId="1083" xfId="0" applyNumberFormat="1" applyFont="1" applyBorder="1" applyAlignment="1">
      <alignment horizontal="center" vertical="center" wrapText="1"/>
    </xf>
    <xf numFmtId="1" fontId="3" fillId="0" borderId="1087" xfId="0" applyNumberFormat="1" applyFont="1" applyBorder="1" applyAlignment="1">
      <alignment horizontal="left" vertical="center" wrapText="1"/>
    </xf>
    <xf numFmtId="1" fontId="3" fillId="9" borderId="1084" xfId="1" applyNumberFormat="1" applyFont="1" applyBorder="1" applyAlignment="1" applyProtection="1">
      <alignment horizontal="right"/>
      <protection locked="0"/>
    </xf>
    <xf numFmtId="1" fontId="3" fillId="9" borderId="1085" xfId="1" applyNumberFormat="1" applyFont="1" applyBorder="1" applyAlignment="1" applyProtection="1">
      <alignment horizontal="right"/>
      <protection locked="0"/>
    </xf>
    <xf numFmtId="1" fontId="3" fillId="9" borderId="1083" xfId="1" applyNumberFormat="1" applyFont="1" applyBorder="1" applyAlignment="1" applyProtection="1">
      <alignment horizontal="right"/>
      <protection locked="0"/>
    </xf>
    <xf numFmtId="1" fontId="3" fillId="4" borderId="1088" xfId="0" applyNumberFormat="1" applyFont="1" applyFill="1" applyBorder="1" applyProtection="1">
      <protection locked="0"/>
    </xf>
    <xf numFmtId="1" fontId="3" fillId="0" borderId="1008" xfId="0" applyNumberFormat="1" applyFont="1" applyBorder="1" applyProtection="1">
      <protection hidden="1"/>
    </xf>
    <xf numFmtId="1" fontId="3" fillId="0" borderId="1009" xfId="0" applyNumberFormat="1" applyFont="1" applyBorder="1" applyProtection="1">
      <protection hidden="1"/>
    </xf>
    <xf numFmtId="1" fontId="3" fillId="0" borderId="1089" xfId="0" applyNumberFormat="1" applyFont="1" applyBorder="1" applyProtection="1">
      <protection hidden="1"/>
    </xf>
    <xf numFmtId="1" fontId="3" fillId="0" borderId="1090" xfId="0" applyNumberFormat="1" applyFont="1" applyBorder="1" applyProtection="1">
      <protection hidden="1"/>
    </xf>
    <xf numFmtId="1" fontId="3" fillId="0" borderId="1016" xfId="0" applyNumberFormat="1" applyFont="1" applyBorder="1" applyAlignment="1">
      <alignment horizontal="left"/>
    </xf>
    <xf numFmtId="1" fontId="3" fillId="0" borderId="1018" xfId="0" applyNumberFormat="1" applyFont="1" applyBorder="1" applyAlignment="1">
      <alignment horizontal="right"/>
    </xf>
    <xf numFmtId="1" fontId="3" fillId="0" borderId="1021" xfId="0" applyNumberFormat="1" applyFont="1" applyBorder="1" applyAlignment="1">
      <alignment horizontal="right"/>
    </xf>
    <xf numFmtId="1" fontId="3" fillId="0" borderId="1015" xfId="0" applyNumberFormat="1" applyFont="1" applyBorder="1" applyAlignment="1">
      <alignment horizontal="right"/>
    </xf>
    <xf numFmtId="1" fontId="3" fillId="4" borderId="1022" xfId="0" applyNumberFormat="1" applyFont="1" applyFill="1" applyBorder="1" applyAlignment="1" applyProtection="1">
      <alignment horizontal="right"/>
      <protection locked="0"/>
    </xf>
    <xf numFmtId="1" fontId="3" fillId="4" borderId="1010" xfId="0" applyNumberFormat="1" applyFont="1" applyFill="1" applyBorder="1" applyAlignment="1" applyProtection="1">
      <alignment horizontal="right"/>
      <protection locked="0"/>
    </xf>
    <xf numFmtId="1" fontId="3" fillId="0" borderId="1093" xfId="0" applyNumberFormat="1" applyFont="1" applyBorder="1" applyAlignment="1">
      <alignment horizontal="left" vertical="center"/>
    </xf>
    <xf numFmtId="1" fontId="3" fillId="0" borderId="1016" xfId="0" applyNumberFormat="1" applyFont="1" applyBorder="1" applyAlignment="1">
      <alignment horizontal="left" vertical="center"/>
    </xf>
    <xf numFmtId="1" fontId="3" fillId="0" borderId="1016" xfId="0" applyNumberFormat="1" applyFont="1" applyBorder="1" applyAlignment="1" applyProtection="1">
      <alignment horizontal="left" vertical="center"/>
      <protection hidden="1"/>
    </xf>
    <xf numFmtId="1" fontId="3" fillId="4" borderId="1018" xfId="0" applyNumberFormat="1" applyFont="1" applyFill="1" applyBorder="1" applyAlignment="1" applyProtection="1">
      <alignment horizontal="right"/>
      <protection locked="0"/>
    </xf>
    <xf numFmtId="1" fontId="3" fillId="4" borderId="1015" xfId="0" applyNumberFormat="1" applyFont="1" applyFill="1" applyBorder="1" applyAlignment="1" applyProtection="1">
      <alignment horizontal="right"/>
      <protection locked="0"/>
    </xf>
    <xf numFmtId="1" fontId="3" fillId="4" borderId="1017" xfId="0" applyNumberFormat="1" applyFont="1" applyFill="1" applyBorder="1" applyAlignment="1" applyProtection="1">
      <alignment horizontal="right"/>
      <protection locked="0"/>
    </xf>
    <xf numFmtId="1" fontId="3" fillId="4" borderId="1094" xfId="0" applyNumberFormat="1" applyFont="1" applyFill="1" applyBorder="1" applyAlignment="1" applyProtection="1">
      <alignment horizontal="right"/>
      <protection locked="0"/>
    </xf>
    <xf numFmtId="1" fontId="3" fillId="4" borderId="1095" xfId="0" applyNumberFormat="1" applyFont="1" applyFill="1" applyBorder="1" applyAlignment="1" applyProtection="1">
      <alignment horizontal="right"/>
      <protection locked="0"/>
    </xf>
    <xf numFmtId="1" fontId="3" fillId="4" borderId="1096" xfId="0" applyNumberFormat="1" applyFont="1" applyFill="1" applyBorder="1" applyAlignment="1" applyProtection="1">
      <alignment horizontal="right"/>
      <protection locked="0"/>
    </xf>
    <xf numFmtId="1" fontId="3" fillId="4" borderId="1016" xfId="0" applyNumberFormat="1" applyFont="1" applyFill="1" applyBorder="1" applyAlignment="1" applyProtection="1">
      <alignment horizontal="right"/>
      <protection locked="0"/>
    </xf>
    <xf numFmtId="1" fontId="3" fillId="0" borderId="1093" xfId="0" applyNumberFormat="1" applyFont="1" applyBorder="1" applyAlignment="1">
      <alignment horizontal="right" vertical="center" wrapText="1"/>
    </xf>
    <xf numFmtId="1" fontId="3" fillId="4" borderId="1093" xfId="0" applyNumberFormat="1" applyFont="1" applyFill="1" applyBorder="1" applyProtection="1">
      <protection locked="0"/>
    </xf>
    <xf numFmtId="1" fontId="3" fillId="4" borderId="1098" xfId="0" applyNumberFormat="1" applyFont="1" applyFill="1" applyBorder="1" applyProtection="1">
      <protection locked="0"/>
    </xf>
    <xf numFmtId="1" fontId="3" fillId="4" borderId="1019" xfId="0" applyNumberFormat="1" applyFont="1" applyFill="1" applyBorder="1" applyProtection="1">
      <protection locked="0"/>
    </xf>
    <xf numFmtId="1" fontId="3" fillId="4" borderId="1099" xfId="0" applyNumberFormat="1" applyFont="1" applyFill="1" applyBorder="1" applyProtection="1">
      <protection locked="0"/>
    </xf>
    <xf numFmtId="1" fontId="3" fillId="0" borderId="1093" xfId="0" applyNumberFormat="1" applyFont="1" applyBorder="1" applyAlignment="1">
      <alignment horizontal="left" vertical="center" wrapText="1"/>
    </xf>
    <xf numFmtId="1" fontId="3" fillId="0" borderId="1093" xfId="0" applyNumberFormat="1" applyFont="1" applyBorder="1" applyAlignment="1">
      <alignment horizontal="right"/>
    </xf>
    <xf numFmtId="1" fontId="3" fillId="4" borderId="1010" xfId="0" applyNumberFormat="1" applyFont="1" applyFill="1" applyBorder="1" applyProtection="1">
      <protection locked="0"/>
    </xf>
    <xf numFmtId="1" fontId="3" fillId="12" borderId="1101" xfId="0" applyNumberFormat="1" applyFont="1" applyFill="1" applyBorder="1"/>
    <xf numFmtId="1" fontId="3" fillId="0" borderId="1071" xfId="3" applyNumberFormat="1" applyFont="1" applyBorder="1" applyAlignment="1">
      <alignment horizontal="center" vertical="center" wrapText="1"/>
    </xf>
    <xf numFmtId="1" fontId="3" fillId="0" borderId="1015" xfId="3" applyNumberFormat="1" applyFont="1" applyBorder="1" applyAlignment="1">
      <alignment horizontal="center" vertical="center" wrapText="1"/>
    </xf>
    <xf numFmtId="1" fontId="3" fillId="0" borderId="1071" xfId="3" applyNumberFormat="1" applyFont="1" applyFill="1" applyBorder="1" applyAlignment="1">
      <alignment horizontal="center" vertical="center" wrapText="1"/>
    </xf>
    <xf numFmtId="1" fontId="3" fillId="0" borderId="1015" xfId="3" applyNumberFormat="1" applyFont="1" applyFill="1" applyBorder="1" applyAlignment="1">
      <alignment horizontal="center" vertical="center" wrapText="1"/>
    </xf>
    <xf numFmtId="1" fontId="3" fillId="0" borderId="1107" xfId="3" applyNumberFormat="1" applyFont="1" applyFill="1" applyBorder="1" applyAlignment="1">
      <alignment horizontal="center" vertical="center" wrapText="1"/>
    </xf>
    <xf numFmtId="1" fontId="3" fillId="0" borderId="1108" xfId="3" applyNumberFormat="1" applyFont="1" applyFill="1" applyBorder="1" applyAlignment="1">
      <alignment horizontal="center" vertical="center" wrapText="1"/>
    </xf>
    <xf numFmtId="1" fontId="3" fillId="0" borderId="1014" xfId="3" applyNumberFormat="1" applyFont="1" applyFill="1" applyBorder="1" applyAlignment="1">
      <alignment horizontal="center" vertical="center" wrapText="1"/>
    </xf>
    <xf numFmtId="1" fontId="3" fillId="0" borderId="1109" xfId="3" applyNumberFormat="1" applyFont="1" applyBorder="1" applyAlignment="1">
      <alignment horizontal="center" vertical="center" wrapText="1"/>
    </xf>
    <xf numFmtId="1" fontId="3" fillId="0" borderId="1110" xfId="3" applyNumberFormat="1" applyFont="1" applyBorder="1" applyAlignment="1">
      <alignment horizontal="center" vertical="center" wrapText="1"/>
    </xf>
    <xf numFmtId="1" fontId="3" fillId="0" borderId="1111" xfId="2" applyNumberFormat="1" applyFont="1" applyBorder="1" applyAlignment="1">
      <alignment vertical="center" wrapText="1"/>
    </xf>
    <xf numFmtId="1" fontId="3" fillId="4" borderId="1112" xfId="4" applyNumberFormat="1" applyFont="1" applyFill="1" applyBorder="1" applyProtection="1">
      <protection locked="0"/>
    </xf>
    <xf numFmtId="1" fontId="3" fillId="4" borderId="1113" xfId="4" applyNumberFormat="1" applyFont="1" applyFill="1" applyBorder="1" applyProtection="1">
      <protection locked="0"/>
    </xf>
    <xf numFmtId="1" fontId="3" fillId="4" borderId="1114" xfId="4" applyNumberFormat="1" applyFont="1" applyFill="1" applyBorder="1" applyProtection="1">
      <protection locked="0"/>
    </xf>
    <xf numFmtId="1" fontId="3" fillId="4" borderId="1115" xfId="4" applyNumberFormat="1" applyFont="1" applyFill="1" applyBorder="1" applyProtection="1">
      <protection locked="0"/>
    </xf>
    <xf numFmtId="1" fontId="3" fillId="4" borderId="1116" xfId="4" applyNumberFormat="1" applyFont="1" applyFill="1" applyBorder="1" applyProtection="1">
      <protection locked="0"/>
    </xf>
    <xf numFmtId="1" fontId="3" fillId="4" borderId="1117" xfId="4" applyNumberFormat="1" applyFont="1" applyFill="1" applyBorder="1" applyProtection="1">
      <protection locked="0"/>
    </xf>
    <xf numFmtId="1" fontId="3" fillId="0" borderId="1012" xfId="2" applyNumberFormat="1" applyFont="1" applyBorder="1" applyAlignment="1">
      <alignment horizontal="center" vertical="center" wrapText="1"/>
    </xf>
    <xf numFmtId="1" fontId="3" fillId="0" borderId="1071" xfId="4" applyNumberFormat="1" applyFont="1" applyBorder="1" applyAlignment="1">
      <alignment horizontal="right"/>
    </xf>
    <xf numFmtId="1" fontId="3" fillId="0" borderId="1015" xfId="4" applyNumberFormat="1" applyFont="1" applyBorder="1" applyAlignment="1">
      <alignment horizontal="right"/>
    </xf>
    <xf numFmtId="1" fontId="3" fillId="0" borderId="1107" xfId="4" applyNumberFormat="1" applyFont="1" applyBorder="1" applyAlignment="1">
      <alignment horizontal="right"/>
    </xf>
    <xf numFmtId="1" fontId="3" fillId="0" borderId="1108" xfId="4" applyNumberFormat="1" applyFont="1" applyBorder="1" applyAlignment="1">
      <alignment horizontal="right"/>
    </xf>
    <xf numFmtId="1" fontId="3" fillId="0" borderId="1014" xfId="4" applyNumberFormat="1" applyFont="1" applyBorder="1" applyAlignment="1">
      <alignment horizontal="right"/>
    </xf>
    <xf numFmtId="1" fontId="3" fillId="0" borderId="1118" xfId="4" applyNumberFormat="1" applyFont="1" applyBorder="1" applyAlignment="1">
      <alignment horizontal="right"/>
    </xf>
    <xf numFmtId="1" fontId="3" fillId="0" borderId="1110" xfId="4" applyNumberFormat="1" applyFont="1" applyBorder="1" applyAlignment="1">
      <alignment horizontal="right"/>
    </xf>
    <xf numFmtId="1" fontId="5" fillId="0" borderId="1118" xfId="0" applyNumberFormat="1" applyFont="1" applyBorder="1"/>
    <xf numFmtId="1" fontId="10" fillId="3" borderId="1118" xfId="0" applyNumberFormat="1" applyFont="1" applyFill="1" applyBorder="1" applyAlignment="1">
      <alignment vertical="center" wrapText="1"/>
    </xf>
    <xf numFmtId="1" fontId="4" fillId="0" borderId="1119" xfId="0" applyNumberFormat="1" applyFont="1" applyBorder="1"/>
    <xf numFmtId="1" fontId="4" fillId="0" borderId="1120" xfId="0" applyNumberFormat="1" applyFont="1" applyBorder="1"/>
    <xf numFmtId="1" fontId="3" fillId="0" borderId="1071" xfId="0" applyNumberFormat="1" applyFont="1" applyBorder="1" applyAlignment="1">
      <alignment horizontal="center" vertical="center"/>
    </xf>
    <xf numFmtId="1" fontId="3" fillId="0" borderId="1122" xfId="0" applyNumberFormat="1" applyFont="1" applyBorder="1" applyAlignment="1">
      <alignment horizontal="center" vertical="center"/>
    </xf>
    <xf numFmtId="1" fontId="3" fillId="0" borderId="1122" xfId="0" applyNumberFormat="1" applyFont="1" applyBorder="1" applyAlignment="1">
      <alignment horizontal="center" vertical="center" wrapText="1"/>
    </xf>
    <xf numFmtId="1" fontId="3" fillId="0" borderId="1073" xfId="0" applyNumberFormat="1" applyFont="1" applyBorder="1"/>
    <xf numFmtId="1" fontId="3" fillId="4" borderId="1073" xfId="4" applyNumberFormat="1" applyFont="1" applyFill="1" applyBorder="1" applyProtection="1">
      <protection locked="0"/>
    </xf>
    <xf numFmtId="1" fontId="4" fillId="0" borderId="1123" xfId="0" applyNumberFormat="1" applyFont="1" applyBorder="1"/>
    <xf numFmtId="1" fontId="3" fillId="0" borderId="1130" xfId="0" applyNumberFormat="1" applyFont="1" applyBorder="1" applyAlignment="1">
      <alignment horizontal="center" vertical="center" wrapText="1"/>
    </xf>
    <xf numFmtId="1" fontId="3" fillId="0" borderId="1131" xfId="0" applyNumberFormat="1" applyFont="1" applyBorder="1" applyAlignment="1">
      <alignment horizontal="center" vertical="center" wrapText="1"/>
    </xf>
    <xf numFmtId="1" fontId="3" fillId="0" borderId="1132" xfId="0" applyNumberFormat="1" applyFont="1" applyBorder="1" applyAlignment="1">
      <alignment horizontal="center" vertical="center" wrapText="1"/>
    </xf>
    <xf numFmtId="1" fontId="3" fillId="0" borderId="1129" xfId="0" applyNumberFormat="1" applyFont="1" applyBorder="1" applyAlignment="1">
      <alignment horizontal="center" vertical="center" wrapText="1"/>
    </xf>
    <xf numFmtId="1" fontId="3" fillId="0" borderId="1128" xfId="0" applyNumberFormat="1" applyFont="1" applyBorder="1" applyAlignment="1">
      <alignment horizontal="center" vertical="center" wrapText="1"/>
    </xf>
    <xf numFmtId="1" fontId="3" fillId="4" borderId="1133" xfId="0" applyNumberFormat="1" applyFont="1" applyFill="1" applyBorder="1" applyAlignment="1" applyProtection="1">
      <alignment wrapText="1"/>
      <protection locked="0"/>
    </xf>
    <xf numFmtId="1" fontId="3" fillId="0" borderId="1132" xfId="0" applyNumberFormat="1" applyFont="1" applyBorder="1" applyAlignment="1">
      <alignment horizontal="center" vertical="center"/>
    </xf>
    <xf numFmtId="1" fontId="3" fillId="0" borderId="1135" xfId="0" applyNumberFormat="1" applyFont="1" applyBorder="1" applyAlignment="1">
      <alignment horizontal="center" vertical="center" wrapText="1"/>
    </xf>
    <xf numFmtId="1" fontId="3" fillId="0" borderId="1129" xfId="0" applyNumberFormat="1" applyFont="1" applyBorder="1" applyAlignment="1">
      <alignment horizontal="center" vertical="center"/>
    </xf>
    <xf numFmtId="1" fontId="3" fillId="0" borderId="1124" xfId="0" applyNumberFormat="1" applyFont="1" applyBorder="1" applyAlignment="1">
      <alignment horizontal="left" wrapText="1"/>
    </xf>
    <xf numFmtId="1" fontId="3" fillId="0" borderId="1136" xfId="0" applyNumberFormat="1" applyFont="1" applyBorder="1"/>
    <xf numFmtId="1" fontId="3" fillId="2" borderId="1137" xfId="5" applyNumberFormat="1" applyFont="1" applyBorder="1" applyProtection="1">
      <protection locked="0"/>
    </xf>
    <xf numFmtId="1" fontId="3" fillId="2" borderId="1138" xfId="5" applyNumberFormat="1" applyFont="1" applyBorder="1" applyProtection="1">
      <protection locked="0"/>
    </xf>
    <xf numFmtId="1" fontId="3" fillId="2" borderId="1139" xfId="5" applyNumberFormat="1" applyFont="1" applyBorder="1" applyProtection="1">
      <protection locked="0"/>
    </xf>
    <xf numFmtId="1" fontId="3" fillId="2" borderId="1140" xfId="5" applyNumberFormat="1" applyFont="1" applyBorder="1" applyProtection="1">
      <protection locked="0"/>
    </xf>
    <xf numFmtId="1" fontId="3" fillId="2" borderId="1141" xfId="5" applyNumberFormat="1" applyFont="1" applyBorder="1" applyProtection="1">
      <protection locked="0"/>
    </xf>
    <xf numFmtId="1" fontId="3" fillId="2" borderId="1142" xfId="5" applyNumberFormat="1" applyFont="1" applyBorder="1" applyProtection="1">
      <protection locked="0"/>
    </xf>
    <xf numFmtId="1" fontId="3" fillId="2" borderId="1143" xfId="5" applyNumberFormat="1" applyFont="1" applyBorder="1" applyProtection="1">
      <protection locked="0"/>
    </xf>
    <xf numFmtId="1" fontId="3" fillId="2" borderId="1144" xfId="5" applyNumberFormat="1" applyFont="1" applyBorder="1" applyProtection="1">
      <protection locked="0"/>
    </xf>
    <xf numFmtId="1" fontId="3" fillId="2" borderId="1145" xfId="5" applyNumberFormat="1" applyFont="1" applyBorder="1" applyProtection="1">
      <protection locked="0"/>
    </xf>
    <xf numFmtId="1" fontId="3" fillId="2" borderId="1146" xfId="5" applyNumberFormat="1" applyFont="1" applyBorder="1" applyProtection="1">
      <protection locked="0"/>
    </xf>
    <xf numFmtId="1" fontId="3" fillId="0" borderId="1121" xfId="0" applyNumberFormat="1" applyFont="1" applyBorder="1" applyAlignment="1">
      <alignment horizontal="left" vertical="center" wrapText="1"/>
    </xf>
    <xf numFmtId="1" fontId="3" fillId="0" borderId="1147" xfId="0" applyNumberFormat="1" applyFont="1" applyBorder="1"/>
    <xf numFmtId="1" fontId="3" fillId="2" borderId="1148" xfId="5" applyNumberFormat="1" applyFont="1" applyBorder="1" applyProtection="1">
      <protection locked="0"/>
    </xf>
    <xf numFmtId="1" fontId="3" fillId="2" borderId="1149" xfId="5" applyNumberFormat="1" applyFont="1" applyBorder="1" applyProtection="1">
      <protection locked="0"/>
    </xf>
    <xf numFmtId="1" fontId="3" fillId="2" borderId="1150" xfId="5" applyNumberFormat="1" applyFont="1" applyBorder="1" applyProtection="1">
      <protection locked="0"/>
    </xf>
    <xf numFmtId="1" fontId="3" fillId="2" borderId="1151" xfId="5" applyNumberFormat="1" applyFont="1" applyBorder="1" applyProtection="1">
      <protection locked="0"/>
    </xf>
    <xf numFmtId="1" fontId="3" fillId="2" borderId="1152" xfId="5" applyNumberFormat="1" applyFont="1" applyBorder="1" applyProtection="1">
      <protection locked="0"/>
    </xf>
    <xf numFmtId="1" fontId="3" fillId="0" borderId="1154" xfId="0" applyNumberFormat="1" applyFont="1" applyBorder="1" applyAlignment="1">
      <alignment horizontal="left" wrapText="1"/>
    </xf>
    <xf numFmtId="1" fontId="3" fillId="0" borderId="1155" xfId="0" applyNumberFormat="1" applyFont="1" applyBorder="1"/>
    <xf numFmtId="1" fontId="3" fillId="8" borderId="1155" xfId="4" applyNumberFormat="1" applyFont="1" applyFill="1" applyBorder="1" applyProtection="1"/>
    <xf numFmtId="1" fontId="3" fillId="8" borderId="1156" xfId="4" applyNumberFormat="1" applyFont="1" applyFill="1" applyBorder="1" applyProtection="1"/>
    <xf numFmtId="1" fontId="3" fillId="2" borderId="1157" xfId="5" applyNumberFormat="1" applyFont="1" applyBorder="1" applyProtection="1">
      <protection locked="0"/>
    </xf>
    <xf numFmtId="1" fontId="3" fillId="2" borderId="1158" xfId="5" applyNumberFormat="1" applyFont="1" applyBorder="1" applyProtection="1">
      <protection locked="0"/>
    </xf>
    <xf numFmtId="1" fontId="3" fillId="0" borderId="1121" xfId="0" applyNumberFormat="1" applyFont="1" applyBorder="1" applyAlignment="1">
      <alignment horizontal="left" wrapText="1"/>
    </xf>
    <xf numFmtId="1" fontId="3" fillId="2" borderId="1147" xfId="5" applyNumberFormat="1" applyFont="1" applyBorder="1" applyProtection="1">
      <protection locked="0"/>
    </xf>
    <xf numFmtId="1" fontId="3" fillId="2" borderId="1159" xfId="5" applyNumberFormat="1" applyFont="1" applyBorder="1" applyProtection="1">
      <protection locked="0"/>
    </xf>
    <xf numFmtId="1" fontId="3" fillId="2" borderId="1160" xfId="5" applyNumberFormat="1" applyFont="1" applyBorder="1" applyProtection="1">
      <protection locked="0"/>
    </xf>
    <xf numFmtId="1" fontId="3" fillId="2" borderId="1161" xfId="5" applyNumberFormat="1" applyFont="1" applyBorder="1" applyProtection="1">
      <protection locked="0"/>
    </xf>
    <xf numFmtId="1" fontId="3" fillId="2" borderId="1162" xfId="5" applyNumberFormat="1" applyFont="1" applyBorder="1" applyProtection="1">
      <protection locked="0"/>
    </xf>
    <xf numFmtId="1" fontId="3" fillId="2" borderId="1163" xfId="5" applyNumberFormat="1" applyFont="1" applyBorder="1" applyProtection="1">
      <protection locked="0"/>
    </xf>
    <xf numFmtId="1" fontId="3" fillId="2" borderId="1164" xfId="5" applyNumberFormat="1" applyFont="1" applyBorder="1" applyProtection="1">
      <protection locked="0"/>
    </xf>
    <xf numFmtId="1" fontId="3" fillId="2" borderId="1165" xfId="5" applyNumberFormat="1" applyFont="1" applyBorder="1" applyProtection="1">
      <protection locked="0"/>
    </xf>
    <xf numFmtId="1" fontId="3" fillId="2" borderId="1166" xfId="5" applyNumberFormat="1" applyFont="1" applyBorder="1" applyProtection="1">
      <protection locked="0"/>
    </xf>
    <xf numFmtId="1" fontId="3" fillId="2" borderId="1167" xfId="5" applyNumberFormat="1" applyFont="1" applyBorder="1" applyProtection="1">
      <protection locked="0"/>
    </xf>
    <xf numFmtId="1" fontId="3" fillId="2" borderId="1168" xfId="5" applyNumberFormat="1" applyFont="1" applyBorder="1" applyProtection="1">
      <protection locked="0"/>
    </xf>
    <xf numFmtId="1" fontId="3" fillId="2" borderId="1169" xfId="5" applyNumberFormat="1" applyFont="1" applyBorder="1" applyProtection="1">
      <protection locked="0"/>
    </xf>
    <xf numFmtId="1" fontId="3" fillId="2" borderId="1170" xfId="5" applyNumberFormat="1" applyFont="1" applyBorder="1" applyProtection="1">
      <protection locked="0"/>
    </xf>
    <xf numFmtId="1" fontId="3" fillId="2" borderId="1171" xfId="5" applyNumberFormat="1" applyFont="1" applyBorder="1" applyProtection="1">
      <protection locked="0"/>
    </xf>
    <xf numFmtId="1" fontId="7" fillId="0" borderId="1182" xfId="0" applyNumberFormat="1" applyFont="1" applyBorder="1" applyAlignment="1">
      <alignment horizontal="center" vertical="center" wrapText="1"/>
    </xf>
    <xf numFmtId="1" fontId="7" fillId="0" borderId="1183" xfId="0" applyNumberFormat="1" applyFont="1" applyBorder="1" applyAlignment="1">
      <alignment horizontal="center" vertical="center" wrapText="1"/>
    </xf>
    <xf numFmtId="1" fontId="7" fillId="0" borderId="1184" xfId="0" applyNumberFormat="1" applyFont="1" applyBorder="1" applyAlignment="1">
      <alignment horizontal="center" vertical="center" wrapText="1"/>
    </xf>
    <xf numFmtId="1" fontId="3" fillId="0" borderId="1154" xfId="0" applyNumberFormat="1" applyFont="1" applyBorder="1"/>
    <xf numFmtId="1" fontId="7" fillId="0" borderId="1154" xfId="0" applyNumberFormat="1" applyFont="1" applyBorder="1"/>
    <xf numFmtId="1" fontId="7" fillId="0" borderId="1185" xfId="0" applyNumberFormat="1" applyFont="1" applyBorder="1"/>
    <xf numFmtId="1" fontId="7" fillId="0" borderId="1186" xfId="0" applyNumberFormat="1" applyFont="1" applyBorder="1"/>
    <xf numFmtId="1" fontId="7" fillId="4" borderId="1155" xfId="0" applyNumberFormat="1" applyFont="1" applyFill="1" applyBorder="1" applyProtection="1">
      <protection locked="0"/>
    </xf>
    <xf numFmtId="1" fontId="7" fillId="4" borderId="1186" xfId="0" applyNumberFormat="1" applyFont="1" applyFill="1" applyBorder="1" applyProtection="1">
      <protection locked="0"/>
    </xf>
    <xf numFmtId="1" fontId="7" fillId="4" borderId="1187" xfId="0" applyNumberFormat="1" applyFont="1" applyFill="1" applyBorder="1" applyProtection="1">
      <protection locked="0"/>
    </xf>
    <xf numFmtId="1" fontId="7" fillId="4" borderId="1185" xfId="0" applyNumberFormat="1" applyFont="1" applyFill="1" applyBorder="1" applyProtection="1">
      <protection locked="0"/>
    </xf>
    <xf numFmtId="1" fontId="3" fillId="0" borderId="1188" xfId="0" applyNumberFormat="1" applyFont="1" applyBorder="1"/>
    <xf numFmtId="1" fontId="7" fillId="0" borderId="1188" xfId="0" applyNumberFormat="1" applyFont="1" applyBorder="1"/>
    <xf numFmtId="1" fontId="7" fillId="0" borderId="1189" xfId="0" applyNumberFormat="1" applyFont="1" applyBorder="1"/>
    <xf numFmtId="1" fontId="7" fillId="0" borderId="1190" xfId="0" applyNumberFormat="1" applyFont="1" applyBorder="1"/>
    <xf numFmtId="1" fontId="7" fillId="4" borderId="1191" xfId="0" applyNumberFormat="1" applyFont="1" applyFill="1" applyBorder="1" applyProtection="1">
      <protection locked="0"/>
    </xf>
    <xf numFmtId="1" fontId="7" fillId="4" borderId="1190" xfId="0" applyNumberFormat="1" applyFont="1" applyFill="1" applyBorder="1" applyProtection="1">
      <protection locked="0"/>
    </xf>
    <xf numFmtId="1" fontId="7" fillId="4" borderId="1192" xfId="0" applyNumberFormat="1" applyFont="1" applyFill="1" applyBorder="1" applyProtection="1">
      <protection locked="0"/>
    </xf>
    <xf numFmtId="1" fontId="7" fillId="4" borderId="1189" xfId="0" applyNumberFormat="1" applyFont="1" applyFill="1" applyBorder="1" applyProtection="1">
      <protection locked="0"/>
    </xf>
    <xf numFmtId="0" fontId="3" fillId="0" borderId="1195" xfId="0" applyFont="1" applyBorder="1" applyAlignment="1">
      <alignment horizontal="center" vertical="center"/>
    </xf>
    <xf numFmtId="0" fontId="3" fillId="0" borderId="1196" xfId="0" applyFont="1" applyBorder="1" applyAlignment="1">
      <alignment horizontal="center" vertical="center"/>
    </xf>
    <xf numFmtId="0" fontId="3" fillId="0" borderId="1177" xfId="0" applyFont="1" applyBorder="1" applyAlignment="1">
      <alignment horizontal="center" vertical="center"/>
    </xf>
    <xf numFmtId="1" fontId="3" fillId="0" borderId="1195" xfId="0" applyNumberFormat="1" applyFont="1" applyBorder="1"/>
    <xf numFmtId="1" fontId="3" fillId="0" borderId="1206" xfId="0" applyNumberFormat="1" applyFont="1" applyBorder="1" applyAlignment="1">
      <alignment horizontal="center" vertical="center" wrapText="1"/>
    </xf>
    <xf numFmtId="1" fontId="3" fillId="0" borderId="1207" xfId="0" applyNumberFormat="1" applyFont="1" applyBorder="1" applyAlignment="1">
      <alignment horizontal="center" vertical="center" wrapText="1"/>
    </xf>
    <xf numFmtId="1" fontId="3" fillId="0" borderId="1203" xfId="0" applyNumberFormat="1" applyFont="1" applyBorder="1" applyAlignment="1">
      <alignment horizontal="center" vertical="center" wrapText="1"/>
    </xf>
    <xf numFmtId="1" fontId="3" fillId="0" borderId="1208" xfId="0" applyNumberFormat="1" applyFont="1" applyBorder="1" applyAlignment="1">
      <alignment horizontal="center" vertical="center"/>
    </xf>
    <xf numFmtId="1" fontId="3" fillId="0" borderId="1203" xfId="0" applyNumberFormat="1" applyFont="1" applyBorder="1" applyAlignment="1">
      <alignment horizontal="center" vertical="center"/>
    </xf>
    <xf numFmtId="1" fontId="3" fillId="0" borderId="1204" xfId="0" applyNumberFormat="1" applyFont="1" applyBorder="1" applyAlignment="1">
      <alignment horizontal="center" vertical="center"/>
    </xf>
    <xf numFmtId="1" fontId="3" fillId="0" borderId="1206" xfId="0" applyNumberFormat="1" applyFont="1" applyBorder="1" applyAlignment="1">
      <alignment horizontal="center" vertical="center"/>
    </xf>
    <xf numFmtId="1" fontId="3" fillId="0" borderId="1206" xfId="0" applyNumberFormat="1" applyFont="1" applyBorder="1" applyAlignment="1">
      <alignment horizontal="right"/>
    </xf>
    <xf numFmtId="1" fontId="3" fillId="0" borderId="1207" xfId="0" applyNumberFormat="1" applyFont="1" applyBorder="1" applyAlignment="1">
      <alignment horizontal="right"/>
    </xf>
    <xf numFmtId="1" fontId="3" fillId="0" borderId="1208" xfId="0" applyNumberFormat="1" applyFont="1" applyBorder="1" applyAlignment="1">
      <alignment horizontal="right" vertical="center"/>
    </xf>
    <xf numFmtId="1" fontId="3" fillId="0" borderId="1206" xfId="0" applyNumberFormat="1" applyFont="1" applyBorder="1" applyAlignment="1">
      <alignment horizontal="right" vertical="center"/>
    </xf>
    <xf numFmtId="1" fontId="3" fillId="0" borderId="1203" xfId="0" applyNumberFormat="1" applyFont="1" applyBorder="1" applyAlignment="1">
      <alignment horizontal="right" vertical="center"/>
    </xf>
    <xf numFmtId="1" fontId="3" fillId="0" borderId="1209" xfId="0" applyNumberFormat="1" applyFont="1" applyBorder="1" applyAlignment="1">
      <alignment horizontal="right"/>
    </xf>
    <xf numFmtId="1" fontId="3" fillId="3" borderId="1133" xfId="0" applyNumberFormat="1" applyFont="1" applyFill="1" applyBorder="1" applyAlignment="1">
      <alignment horizontal="right"/>
    </xf>
    <xf numFmtId="1" fontId="3" fillId="4" borderId="1155" xfId="0" applyNumberFormat="1" applyFont="1" applyFill="1" applyBorder="1" applyProtection="1">
      <protection locked="0"/>
    </xf>
    <xf numFmtId="1" fontId="3" fillId="4" borderId="1133" xfId="0" applyNumberFormat="1" applyFont="1" applyFill="1" applyBorder="1" applyProtection="1">
      <protection locked="0"/>
    </xf>
    <xf numFmtId="1" fontId="3" fillId="4" borderId="1156" xfId="0" applyNumberFormat="1" applyFont="1" applyFill="1" applyBorder="1" applyProtection="1">
      <protection locked="0"/>
    </xf>
    <xf numFmtId="1" fontId="3" fillId="4" borderId="1111" xfId="0" applyNumberFormat="1" applyFont="1" applyFill="1" applyBorder="1" applyProtection="1">
      <protection locked="0"/>
    </xf>
    <xf numFmtId="1" fontId="3" fillId="4" borderId="1114" xfId="0" applyNumberFormat="1" applyFont="1" applyFill="1" applyBorder="1" applyProtection="1">
      <protection locked="0"/>
    </xf>
    <xf numFmtId="1" fontId="3" fillId="4" borderId="1154" xfId="0" applyNumberFormat="1" applyFont="1" applyFill="1" applyBorder="1" applyAlignment="1" applyProtection="1">
      <alignment wrapText="1"/>
      <protection locked="0"/>
    </xf>
    <xf numFmtId="1" fontId="3" fillId="0" borderId="1205" xfId="0" applyNumberFormat="1" applyFont="1" applyBorder="1" applyAlignment="1">
      <alignment horizontal="right" wrapText="1"/>
    </xf>
    <xf numFmtId="1" fontId="3" fillId="0" borderId="1004" xfId="0" applyNumberFormat="1" applyFont="1" applyBorder="1" applyAlignment="1">
      <alignment horizontal="right" wrapText="1"/>
    </xf>
    <xf numFmtId="1" fontId="3" fillId="3" borderId="1005" xfId="0" applyNumberFormat="1" applyFont="1" applyFill="1" applyBorder="1" applyAlignment="1">
      <alignment horizontal="right"/>
    </xf>
    <xf numFmtId="1" fontId="3" fillId="4" borderId="1006" xfId="0" applyNumberFormat="1" applyFont="1" applyFill="1" applyBorder="1" applyProtection="1">
      <protection locked="0"/>
    </xf>
    <xf numFmtId="1" fontId="6" fillId="0" borderId="1180" xfId="0" applyNumberFormat="1" applyFont="1" applyBorder="1"/>
    <xf numFmtId="1" fontId="6" fillId="0" borderId="1210" xfId="0" applyNumberFormat="1" applyFont="1" applyBorder="1"/>
    <xf numFmtId="1" fontId="3" fillId="0" borderId="1180" xfId="0" applyNumberFormat="1" applyFont="1" applyBorder="1"/>
    <xf numFmtId="1" fontId="3" fillId="0" borderId="1194" xfId="0" applyNumberFormat="1" applyFont="1" applyBorder="1" applyAlignment="1">
      <alignment horizontal="center" vertical="center" wrapText="1"/>
    </xf>
    <xf numFmtId="1" fontId="3" fillId="0" borderId="1211" xfId="0" applyNumberFormat="1" applyFont="1" applyBorder="1" applyAlignment="1">
      <alignment horizontal="center" vertical="center" wrapText="1"/>
    </xf>
    <xf numFmtId="1" fontId="3" fillId="0" borderId="1195" xfId="0" applyNumberFormat="1" applyFont="1" applyBorder="1" applyAlignment="1">
      <alignment horizontal="center" vertical="center" wrapText="1"/>
    </xf>
    <xf numFmtId="1" fontId="3" fillId="0" borderId="1188" xfId="0" applyNumberFormat="1" applyFont="1" applyBorder="1" applyAlignment="1">
      <alignment horizontal="right"/>
    </xf>
    <xf numFmtId="1" fontId="3" fillId="0" borderId="1189" xfId="0" applyNumberFormat="1" applyFont="1" applyBorder="1" applyAlignment="1">
      <alignment horizontal="right"/>
    </xf>
    <xf numFmtId="1" fontId="3" fillId="3" borderId="1190" xfId="0" applyNumberFormat="1" applyFont="1" applyFill="1" applyBorder="1" applyAlignment="1">
      <alignment horizontal="right"/>
    </xf>
    <xf numFmtId="1" fontId="3" fillId="4" borderId="1191" xfId="0" applyNumberFormat="1" applyFont="1" applyFill="1" applyBorder="1" applyProtection="1">
      <protection locked="0"/>
    </xf>
    <xf numFmtId="1" fontId="3" fillId="4" borderId="1190" xfId="0" applyNumberFormat="1" applyFont="1" applyFill="1" applyBorder="1" applyProtection="1">
      <protection locked="0"/>
    </xf>
    <xf numFmtId="1" fontId="3" fillId="4" borderId="1212" xfId="0" applyNumberFormat="1" applyFont="1" applyFill="1" applyBorder="1" applyProtection="1">
      <protection locked="0"/>
    </xf>
    <xf numFmtId="1" fontId="3" fillId="4" borderId="1189" xfId="0" applyNumberFormat="1" applyFont="1" applyFill="1" applyBorder="1" applyProtection="1">
      <protection locked="0"/>
    </xf>
    <xf numFmtId="1" fontId="3" fillId="4" borderId="1213" xfId="0" applyNumberFormat="1" applyFont="1" applyFill="1" applyBorder="1" applyProtection="1">
      <protection locked="0"/>
    </xf>
    <xf numFmtId="1" fontId="3" fillId="4" borderId="1214" xfId="0" applyNumberFormat="1" applyFont="1" applyFill="1" applyBorder="1" applyProtection="1">
      <protection locked="0"/>
    </xf>
    <xf numFmtId="1" fontId="3" fillId="4" borderId="1188" xfId="0" applyNumberFormat="1" applyFont="1" applyFill="1" applyBorder="1" applyAlignment="1" applyProtection="1">
      <alignment wrapText="1"/>
      <protection locked="0"/>
    </xf>
    <xf numFmtId="1" fontId="3" fillId="4" borderId="1190" xfId="0" applyNumberFormat="1" applyFont="1" applyFill="1" applyBorder="1" applyAlignment="1" applyProtection="1">
      <alignment wrapText="1"/>
      <protection locked="0"/>
    </xf>
    <xf numFmtId="1" fontId="3" fillId="0" borderId="1196" xfId="0" applyNumberFormat="1" applyFont="1" applyBorder="1" applyAlignment="1">
      <alignment horizontal="center" vertical="center"/>
    </xf>
    <xf numFmtId="1" fontId="3" fillId="0" borderId="1196" xfId="0" applyNumberFormat="1" applyFont="1" applyBorder="1" applyAlignment="1">
      <alignment horizontal="center" vertical="center" wrapText="1"/>
    </xf>
    <xf numFmtId="1" fontId="3" fillId="0" borderId="1193" xfId="0" applyNumberFormat="1" applyFont="1" applyBorder="1" applyAlignment="1">
      <alignment horizontal="center" vertical="center" wrapText="1"/>
    </xf>
    <xf numFmtId="1" fontId="3" fillId="0" borderId="1184" xfId="0" applyNumberFormat="1" applyFont="1" applyBorder="1" applyAlignment="1">
      <alignment horizontal="center" vertical="center" wrapText="1"/>
    </xf>
    <xf numFmtId="1" fontId="3" fillId="0" borderId="1188" xfId="0" applyNumberFormat="1" applyFont="1" applyBorder="1" applyAlignment="1">
      <alignment vertical="center" wrapText="1"/>
    </xf>
    <xf numFmtId="1" fontId="6" fillId="0" borderId="1003" xfId="0" applyNumberFormat="1" applyFont="1" applyBorder="1"/>
    <xf numFmtId="1" fontId="6" fillId="0" borderId="1215" xfId="0" applyNumberFormat="1" applyFont="1" applyBorder="1"/>
    <xf numFmtId="1" fontId="6" fillId="0" borderId="1216" xfId="0" applyNumberFormat="1" applyFont="1" applyBorder="1"/>
    <xf numFmtId="1" fontId="6" fillId="0" borderId="1217" xfId="0" applyNumberFormat="1" applyFont="1" applyBorder="1"/>
    <xf numFmtId="1" fontId="3" fillId="0" borderId="1225" xfId="0" applyNumberFormat="1" applyFont="1" applyBorder="1" applyAlignment="1">
      <alignment horizontal="center" vertical="center" wrapText="1"/>
    </xf>
    <xf numFmtId="1" fontId="3" fillId="0" borderId="1226" xfId="0" applyNumberFormat="1" applyFont="1" applyBorder="1" applyAlignment="1">
      <alignment horizontal="center" vertical="center" wrapText="1"/>
    </xf>
    <xf numFmtId="1" fontId="3" fillId="0" borderId="1227" xfId="0" applyNumberFormat="1" applyFont="1" applyBorder="1" applyAlignment="1">
      <alignment horizontal="center" vertical="center" wrapText="1"/>
    </xf>
    <xf numFmtId="1" fontId="1" fillId="0" borderId="1221" xfId="0" applyNumberFormat="1" applyFont="1" applyBorder="1" applyAlignment="1">
      <alignment horizontal="left" vertical="center"/>
    </xf>
    <xf numFmtId="1" fontId="3" fillId="0" borderId="1221" xfId="0" applyNumberFormat="1" applyFont="1" applyBorder="1" applyAlignment="1">
      <alignment horizontal="right"/>
    </xf>
    <xf numFmtId="1" fontId="3" fillId="0" borderId="1226" xfId="0" applyNumberFormat="1" applyFont="1" applyBorder="1" applyAlignment="1">
      <alignment horizontal="right"/>
    </xf>
    <xf numFmtId="1" fontId="3" fillId="0" borderId="1227" xfId="0" applyNumberFormat="1" applyFont="1" applyBorder="1" applyAlignment="1">
      <alignment horizontal="right"/>
    </xf>
    <xf numFmtId="1" fontId="3" fillId="0" borderId="1225" xfId="0" applyNumberFormat="1" applyFont="1" applyBorder="1"/>
    <xf numFmtId="1" fontId="3" fillId="0" borderId="1227" xfId="0" applyNumberFormat="1" applyFont="1" applyBorder="1"/>
    <xf numFmtId="1" fontId="3" fillId="0" borderId="1222" xfId="0" applyNumberFormat="1" applyFont="1" applyBorder="1"/>
    <xf numFmtId="1" fontId="3" fillId="0" borderId="1228" xfId="0" applyNumberFormat="1" applyFont="1" applyBorder="1"/>
    <xf numFmtId="1" fontId="3" fillId="9" borderId="1229" xfId="1" applyNumberFormat="1" applyFont="1" applyBorder="1" applyAlignment="1" applyProtection="1">
      <alignment horizontal="right"/>
      <protection locked="0"/>
    </xf>
    <xf numFmtId="1" fontId="3" fillId="9" borderId="1230" xfId="1" applyNumberFormat="1" applyFont="1" applyBorder="1" applyAlignment="1" applyProtection="1">
      <alignment horizontal="right"/>
      <protection locked="0"/>
    </xf>
    <xf numFmtId="1" fontId="3" fillId="9" borderId="1231" xfId="1" applyNumberFormat="1" applyFont="1" applyBorder="1" applyAlignment="1" applyProtection="1">
      <alignment horizontal="right"/>
      <protection locked="0"/>
    </xf>
    <xf numFmtId="1" fontId="3" fillId="9" borderId="1232" xfId="1" applyNumberFormat="1" applyFont="1" applyBorder="1" applyAlignment="1" applyProtection="1">
      <alignment horizontal="right"/>
      <protection locked="0"/>
    </xf>
    <xf numFmtId="1" fontId="1" fillId="0" borderId="1233" xfId="0" applyNumberFormat="1" applyFont="1" applyBorder="1" applyAlignment="1">
      <alignment horizontal="left" vertical="center" wrapText="1"/>
    </xf>
    <xf numFmtId="1" fontId="3" fillId="0" borderId="1221" xfId="0" applyNumberFormat="1" applyFont="1" applyBorder="1" applyAlignment="1">
      <alignment horizontal="right" wrapText="1"/>
    </xf>
    <xf numFmtId="1" fontId="3" fillId="0" borderId="1234" xfId="0" applyNumberFormat="1" applyFont="1" applyBorder="1" applyAlignment="1">
      <alignment horizontal="right" wrapText="1"/>
    </xf>
    <xf numFmtId="1" fontId="3" fillId="0" borderId="1233" xfId="0" applyNumberFormat="1" applyFont="1" applyBorder="1"/>
    <xf numFmtId="1" fontId="3" fillId="0" borderId="1235" xfId="0" applyNumberFormat="1" applyFont="1" applyBorder="1"/>
    <xf numFmtId="1" fontId="3" fillId="0" borderId="1236" xfId="0" applyNumberFormat="1" applyFont="1" applyBorder="1" applyAlignment="1">
      <alignment vertical="center" wrapText="1"/>
    </xf>
    <xf numFmtId="1" fontId="3" fillId="9" borderId="1237" xfId="1" applyNumberFormat="1" applyFont="1" applyBorder="1" applyAlignment="1" applyProtection="1">
      <alignment horizontal="right"/>
      <protection locked="0"/>
    </xf>
    <xf numFmtId="1" fontId="3" fillId="9" borderId="1238" xfId="1" applyNumberFormat="1" applyFont="1" applyBorder="1" applyAlignment="1" applyProtection="1">
      <alignment horizontal="right"/>
      <protection locked="0"/>
    </xf>
    <xf numFmtId="1" fontId="5" fillId="0" borderId="1239" xfId="0" applyNumberFormat="1" applyFont="1" applyBorder="1"/>
    <xf numFmtId="1" fontId="3" fillId="0" borderId="1233" xfId="0" applyNumberFormat="1" applyFont="1" applyBorder="1" applyAlignment="1">
      <alignment horizontal="center" wrapText="1"/>
    </xf>
    <xf numFmtId="1" fontId="3" fillId="4" borderId="1236" xfId="0" applyNumberFormat="1" applyFont="1" applyFill="1" applyBorder="1" applyAlignment="1" applyProtection="1">
      <alignment wrapText="1"/>
      <protection locked="0"/>
    </xf>
    <xf numFmtId="1" fontId="3" fillId="10" borderId="1233" xfId="0" applyNumberFormat="1" applyFont="1" applyFill="1" applyBorder="1" applyAlignment="1">
      <alignment horizontal="center" wrapText="1"/>
    </xf>
    <xf numFmtId="1" fontId="3" fillId="10" borderId="1240" xfId="0" applyNumberFormat="1" applyFont="1" applyFill="1" applyBorder="1" applyAlignment="1">
      <alignment vertical="center" wrapText="1"/>
    </xf>
    <xf numFmtId="1" fontId="3" fillId="10" borderId="1236" xfId="0" applyNumberFormat="1" applyFont="1" applyFill="1" applyBorder="1" applyAlignment="1">
      <alignment vertical="center" wrapText="1"/>
    </xf>
    <xf numFmtId="1" fontId="3" fillId="0" borderId="1241" xfId="0" applyNumberFormat="1" applyFont="1" applyBorder="1"/>
    <xf numFmtId="1" fontId="3" fillId="0" borderId="1242" xfId="0" applyNumberFormat="1" applyFont="1" applyBorder="1"/>
    <xf numFmtId="1" fontId="3" fillId="0" borderId="1243" xfId="0" applyNumberFormat="1" applyFont="1" applyBorder="1"/>
    <xf numFmtId="1" fontId="3" fillId="0" borderId="1234" xfId="0" applyNumberFormat="1" applyFont="1" applyBorder="1" applyAlignment="1">
      <alignment horizontal="center" vertical="center" wrapText="1"/>
    </xf>
    <xf numFmtId="1" fontId="3" fillId="0" borderId="1244" xfId="0" applyNumberFormat="1" applyFont="1" applyBorder="1" applyAlignment="1">
      <alignment horizontal="center" vertical="center" wrapText="1"/>
    </xf>
    <xf numFmtId="1" fontId="3" fillId="0" borderId="1245" xfId="0" applyNumberFormat="1" applyFont="1" applyBorder="1" applyAlignment="1">
      <alignment horizontal="center" vertical="center" wrapText="1"/>
    </xf>
    <xf numFmtId="1" fontId="3" fillId="0" borderId="1223" xfId="0" applyNumberFormat="1" applyFont="1" applyBorder="1" applyAlignment="1">
      <alignment horizontal="center" vertical="center" wrapText="1"/>
    </xf>
    <xf numFmtId="1" fontId="3" fillId="0" borderId="1233" xfId="0" applyNumberFormat="1" applyFont="1" applyBorder="1" applyAlignment="1">
      <alignment horizontal="left" vertical="center" wrapText="1"/>
    </xf>
    <xf numFmtId="1" fontId="3" fillId="9" borderId="1234" xfId="1" applyNumberFormat="1" applyFont="1" applyBorder="1" applyAlignment="1" applyProtection="1">
      <alignment horizontal="right"/>
      <protection locked="0"/>
    </xf>
    <xf numFmtId="1" fontId="3" fillId="9" borderId="1244" xfId="1" applyNumberFormat="1" applyFont="1" applyBorder="1" applyAlignment="1" applyProtection="1">
      <alignment horizontal="right"/>
      <protection locked="0"/>
    </xf>
    <xf numFmtId="1" fontId="3" fillId="9" borderId="1223" xfId="1" applyNumberFormat="1" applyFont="1" applyBorder="1" applyAlignment="1" applyProtection="1">
      <alignment horizontal="right"/>
      <protection locked="0"/>
    </xf>
    <xf numFmtId="1" fontId="3" fillId="4" borderId="1227" xfId="0" applyNumberFormat="1" applyFont="1" applyFill="1" applyBorder="1" applyProtection="1">
      <protection locked="0"/>
    </xf>
    <xf numFmtId="1" fontId="3" fillId="0" borderId="1119" xfId="0" applyNumberFormat="1" applyFont="1" applyBorder="1" applyProtection="1">
      <protection hidden="1"/>
    </xf>
    <xf numFmtId="1" fontId="3" fillId="0" borderId="1120" xfId="0" applyNumberFormat="1" applyFont="1" applyBorder="1" applyProtection="1">
      <protection hidden="1"/>
    </xf>
    <xf numFmtId="1" fontId="3" fillId="0" borderId="1247" xfId="0" applyNumberFormat="1" applyFont="1" applyBorder="1" applyProtection="1">
      <protection hidden="1"/>
    </xf>
    <xf numFmtId="1" fontId="3" fillId="0" borderId="1181" xfId="0" applyNumberFormat="1" applyFont="1" applyBorder="1" applyAlignment="1">
      <alignment horizontal="center" vertical="center" wrapText="1"/>
    </xf>
    <xf numFmtId="1" fontId="3" fillId="0" borderId="1194" xfId="0" applyNumberFormat="1" applyFont="1" applyBorder="1" applyAlignment="1">
      <alignment horizontal="left"/>
    </xf>
    <xf numFmtId="1" fontId="3" fillId="0" borderId="1239" xfId="0" applyNumberFormat="1" applyFont="1" applyBorder="1" applyAlignment="1" applyProtection="1">
      <alignment horizontal="left" vertical="center"/>
      <protection hidden="1"/>
    </xf>
    <xf numFmtId="1" fontId="3" fillId="0" borderId="1195" xfId="0" applyNumberFormat="1" applyFont="1" applyBorder="1" applyAlignment="1">
      <alignment horizontal="right"/>
    </xf>
    <xf numFmtId="1" fontId="3" fillId="0" borderId="1196" xfId="0" applyNumberFormat="1" applyFont="1" applyBorder="1" applyAlignment="1">
      <alignment horizontal="right"/>
    </xf>
    <xf numFmtId="1" fontId="3" fillId="0" borderId="1203" xfId="0" applyNumberFormat="1" applyFont="1" applyBorder="1" applyAlignment="1">
      <alignment horizontal="right"/>
    </xf>
    <xf numFmtId="1" fontId="3" fillId="4" borderId="1147" xfId="0" applyNumberFormat="1" applyFont="1" applyFill="1" applyBorder="1" applyAlignment="1" applyProtection="1">
      <alignment horizontal="right"/>
      <protection locked="0"/>
    </xf>
    <xf numFmtId="1" fontId="3" fillId="4" borderId="1246" xfId="0" applyNumberFormat="1" applyFont="1" applyFill="1" applyBorder="1" applyAlignment="1" applyProtection="1">
      <alignment horizontal="right"/>
      <protection locked="0"/>
    </xf>
    <xf numFmtId="1" fontId="3" fillId="4" borderId="1092" xfId="0" applyNumberFormat="1" applyFont="1" applyFill="1" applyBorder="1" applyAlignment="1" applyProtection="1">
      <alignment horizontal="right"/>
      <protection locked="0"/>
    </xf>
    <xf numFmtId="1" fontId="3" fillId="4" borderId="1121" xfId="0" applyNumberFormat="1" applyFont="1" applyFill="1" applyBorder="1" applyAlignment="1" applyProtection="1">
      <alignment horizontal="right"/>
      <protection locked="0"/>
    </xf>
    <xf numFmtId="1" fontId="3" fillId="0" borderId="1249" xfId="0" applyNumberFormat="1" applyFont="1" applyBorder="1" applyAlignment="1">
      <alignment horizontal="left" vertical="center"/>
    </xf>
    <xf numFmtId="1" fontId="3" fillId="0" borderId="1194" xfId="0" applyNumberFormat="1" applyFont="1" applyBorder="1" applyAlignment="1">
      <alignment horizontal="left" vertical="center"/>
    </xf>
    <xf numFmtId="1" fontId="3" fillId="0" borderId="1194" xfId="0" applyNumberFormat="1" applyFont="1" applyBorder="1" applyAlignment="1" applyProtection="1">
      <alignment horizontal="left" vertical="center"/>
      <protection hidden="1"/>
    </xf>
    <xf numFmtId="1" fontId="3" fillId="0" borderId="1234" xfId="0" applyNumberFormat="1" applyFont="1" applyBorder="1" applyAlignment="1">
      <alignment horizontal="right"/>
    </xf>
    <xf numFmtId="1" fontId="3" fillId="0" borderId="1244" xfId="0" applyNumberFormat="1" applyFont="1" applyBorder="1" applyAlignment="1">
      <alignment horizontal="right"/>
    </xf>
    <xf numFmtId="1" fontId="3" fillId="4" borderId="1234" xfId="0" applyNumberFormat="1" applyFont="1" applyFill="1" applyBorder="1" applyAlignment="1" applyProtection="1">
      <alignment horizontal="right"/>
      <protection locked="0"/>
    </xf>
    <xf numFmtId="1" fontId="3" fillId="4" borderId="1203" xfId="0" applyNumberFormat="1" applyFont="1" applyFill="1" applyBorder="1" applyAlignment="1" applyProtection="1">
      <alignment horizontal="right"/>
      <protection locked="0"/>
    </xf>
    <xf numFmtId="1" fontId="3" fillId="4" borderId="1211" xfId="0" applyNumberFormat="1" applyFont="1" applyFill="1" applyBorder="1" applyAlignment="1" applyProtection="1">
      <alignment horizontal="right"/>
      <protection locked="0"/>
    </xf>
    <xf numFmtId="1" fontId="3" fillId="4" borderId="1250" xfId="0" applyNumberFormat="1" applyFont="1" applyFill="1" applyBorder="1" applyAlignment="1" applyProtection="1">
      <alignment horizontal="right"/>
      <protection locked="0"/>
    </xf>
    <xf numFmtId="1" fontId="3" fillId="4" borderId="1251" xfId="0" applyNumberFormat="1" applyFont="1" applyFill="1" applyBorder="1" applyAlignment="1" applyProtection="1">
      <alignment horizontal="right"/>
      <protection locked="0"/>
    </xf>
    <xf numFmtId="1" fontId="3" fillId="4" borderId="1252" xfId="0" applyNumberFormat="1" applyFont="1" applyFill="1" applyBorder="1" applyAlignment="1" applyProtection="1">
      <alignment horizontal="right"/>
      <protection locked="0"/>
    </xf>
    <xf numFmtId="1" fontId="3" fillId="4" borderId="1194" xfId="0" applyNumberFormat="1" applyFont="1" applyFill="1" applyBorder="1" applyAlignment="1" applyProtection="1">
      <alignment horizontal="right"/>
      <protection locked="0"/>
    </xf>
    <xf numFmtId="1" fontId="3" fillId="0" borderId="1236" xfId="0" applyNumberFormat="1" applyFont="1" applyBorder="1" applyAlignment="1">
      <alignment horizontal="left" vertical="center"/>
    </xf>
    <xf numFmtId="1" fontId="3" fillId="0" borderId="1236" xfId="0" applyNumberFormat="1" applyFont="1" applyBorder="1" applyAlignment="1">
      <alignment horizontal="right" vertical="center" wrapText="1"/>
    </xf>
    <xf numFmtId="1" fontId="3" fillId="4" borderId="1236" xfId="0" applyNumberFormat="1" applyFont="1" applyFill="1" applyBorder="1" applyProtection="1">
      <protection locked="0"/>
    </xf>
    <xf numFmtId="1" fontId="3" fillId="4" borderId="1255" xfId="0" applyNumberFormat="1" applyFont="1" applyFill="1" applyBorder="1" applyProtection="1">
      <protection locked="0"/>
    </xf>
    <xf numFmtId="1" fontId="3" fillId="4" borderId="1256" xfId="0" applyNumberFormat="1" applyFont="1" applyFill="1" applyBorder="1" applyProtection="1">
      <protection locked="0"/>
    </xf>
    <xf numFmtId="1" fontId="3" fillId="4" borderId="1257" xfId="0" applyNumberFormat="1" applyFont="1" applyFill="1" applyBorder="1" applyProtection="1">
      <protection locked="0"/>
    </xf>
    <xf numFmtId="1" fontId="3" fillId="0" borderId="1236" xfId="0" applyNumberFormat="1" applyFont="1" applyBorder="1" applyAlignment="1">
      <alignment horizontal="left" vertical="center" wrapText="1"/>
    </xf>
    <xf numFmtId="1" fontId="3" fillId="0" borderId="1236" xfId="0" applyNumberFormat="1" applyFont="1" applyBorder="1" applyAlignment="1">
      <alignment horizontal="right"/>
    </xf>
    <xf numFmtId="1" fontId="3" fillId="4" borderId="1121" xfId="0" applyNumberFormat="1" applyFont="1" applyFill="1" applyBorder="1" applyProtection="1">
      <protection locked="0"/>
    </xf>
    <xf numFmtId="1" fontId="3" fillId="4" borderId="1246" xfId="0" applyNumberFormat="1" applyFont="1" applyFill="1" applyBorder="1" applyProtection="1">
      <protection locked="0"/>
    </xf>
    <xf numFmtId="1" fontId="3" fillId="12" borderId="1259" xfId="0" applyNumberFormat="1" applyFont="1" applyFill="1" applyBorder="1"/>
    <xf numFmtId="1" fontId="3" fillId="0" borderId="1265" xfId="3" applyNumberFormat="1" applyFont="1" applyBorder="1" applyAlignment="1">
      <alignment horizontal="center" vertical="center" wrapText="1"/>
    </xf>
    <xf numFmtId="1" fontId="3" fillId="0" borderId="1266" xfId="3" applyNumberFormat="1" applyFont="1" applyBorder="1" applyAlignment="1">
      <alignment horizontal="center" vertical="center" wrapText="1"/>
    </xf>
    <xf numFmtId="1" fontId="3" fillId="0" borderId="1265" xfId="3" applyNumberFormat="1" applyFont="1" applyFill="1" applyBorder="1" applyAlignment="1">
      <alignment horizontal="center" vertical="center" wrapText="1"/>
    </xf>
    <xf numFmtId="1" fontId="3" fillId="0" borderId="1266" xfId="3" applyNumberFormat="1" applyFont="1" applyFill="1" applyBorder="1" applyAlignment="1">
      <alignment horizontal="center" vertical="center" wrapText="1"/>
    </xf>
    <xf numFmtId="1" fontId="3" fillId="0" borderId="1267" xfId="3" applyNumberFormat="1" applyFont="1" applyFill="1" applyBorder="1" applyAlignment="1">
      <alignment horizontal="center" vertical="center" wrapText="1"/>
    </xf>
    <xf numFmtId="1" fontId="3" fillId="0" borderId="1268" xfId="3" applyNumberFormat="1" applyFont="1" applyFill="1" applyBorder="1" applyAlignment="1">
      <alignment horizontal="center" vertical="center" wrapText="1"/>
    </xf>
    <xf numFmtId="1" fontId="3" fillId="0" borderId="1269" xfId="3" applyNumberFormat="1" applyFont="1" applyFill="1" applyBorder="1" applyAlignment="1">
      <alignment horizontal="center" vertical="center" wrapText="1"/>
    </xf>
    <xf numFmtId="1" fontId="3" fillId="0" borderId="1239" xfId="3" applyNumberFormat="1" applyFont="1" applyBorder="1" applyAlignment="1">
      <alignment horizontal="center" vertical="center" wrapText="1"/>
    </xf>
    <xf numFmtId="1" fontId="3" fillId="0" borderId="1147" xfId="3" applyNumberFormat="1" applyFont="1" applyBorder="1" applyAlignment="1">
      <alignment horizontal="center" vertical="center" wrapText="1"/>
    </xf>
    <xf numFmtId="1" fontId="3" fillId="0" borderId="1270" xfId="3" applyNumberFormat="1" applyFont="1" applyBorder="1" applyAlignment="1">
      <alignment horizontal="center" vertical="center" wrapText="1"/>
    </xf>
    <xf numFmtId="1" fontId="3" fillId="0" borderId="1271" xfId="2" applyNumberFormat="1" applyFont="1" applyBorder="1" applyAlignment="1">
      <alignment vertical="center" wrapText="1"/>
    </xf>
    <xf numFmtId="1" fontId="3" fillId="4" borderId="1272" xfId="4" applyNumberFormat="1" applyFont="1" applyFill="1" applyBorder="1" applyProtection="1">
      <protection locked="0"/>
    </xf>
    <xf numFmtId="1" fontId="3" fillId="4" borderId="1273" xfId="4" applyNumberFormat="1" applyFont="1" applyFill="1" applyBorder="1" applyProtection="1">
      <protection locked="0"/>
    </xf>
    <xf numFmtId="1" fontId="3" fillId="4" borderId="1274" xfId="4" applyNumberFormat="1" applyFont="1" applyFill="1" applyBorder="1" applyProtection="1">
      <protection locked="0"/>
    </xf>
    <xf numFmtId="1" fontId="3" fillId="4" borderId="1275" xfId="4" applyNumberFormat="1" applyFont="1" applyFill="1" applyBorder="1" applyProtection="1">
      <protection locked="0"/>
    </xf>
    <xf numFmtId="1" fontId="3" fillId="4" borderId="1276" xfId="4" applyNumberFormat="1" applyFont="1" applyFill="1" applyBorder="1" applyProtection="1">
      <protection locked="0"/>
    </xf>
    <xf numFmtId="1" fontId="3" fillId="4" borderId="1277" xfId="4" applyNumberFormat="1" applyFont="1" applyFill="1" applyBorder="1" applyProtection="1">
      <protection locked="0"/>
    </xf>
    <xf numFmtId="1" fontId="3" fillId="0" borderId="1278" xfId="2" applyNumberFormat="1" applyFont="1" applyBorder="1" applyAlignment="1">
      <alignment horizontal="center" vertical="center" wrapText="1"/>
    </xf>
    <xf numFmtId="1" fontId="3" fillId="0" borderId="1265" xfId="4" applyNumberFormat="1" applyFont="1" applyBorder="1" applyAlignment="1">
      <alignment horizontal="right"/>
    </xf>
    <xf numFmtId="1" fontId="3" fillId="0" borderId="1266" xfId="4" applyNumberFormat="1" applyFont="1" applyBorder="1" applyAlignment="1">
      <alignment horizontal="right"/>
    </xf>
    <xf numFmtId="1" fontId="3" fillId="0" borderId="1267" xfId="4" applyNumberFormat="1" applyFont="1" applyBorder="1" applyAlignment="1">
      <alignment horizontal="right"/>
    </xf>
    <xf numFmtId="1" fontId="3" fillId="0" borderId="1268" xfId="4" applyNumberFormat="1" applyFont="1" applyBorder="1" applyAlignment="1">
      <alignment horizontal="right"/>
    </xf>
    <xf numFmtId="1" fontId="3" fillId="0" borderId="1269" xfId="4" applyNumberFormat="1" applyFont="1" applyBorder="1" applyAlignment="1">
      <alignment horizontal="right"/>
    </xf>
    <xf numFmtId="1" fontId="3" fillId="0" borderId="1279" xfId="4" applyNumberFormat="1" applyFont="1" applyBorder="1" applyAlignment="1">
      <alignment horizontal="right"/>
    </xf>
    <xf numFmtId="1" fontId="3" fillId="0" borderId="1270" xfId="4" applyNumberFormat="1" applyFont="1" applyBorder="1" applyAlignment="1">
      <alignment horizontal="right"/>
    </xf>
    <xf numFmtId="1" fontId="5" fillId="0" borderId="1279" xfId="0" applyNumberFormat="1" applyFont="1" applyBorder="1"/>
    <xf numFmtId="1" fontId="10" fillId="3" borderId="1279" xfId="0" applyNumberFormat="1" applyFont="1" applyFill="1" applyBorder="1" applyAlignment="1">
      <alignment vertical="center" wrapText="1"/>
    </xf>
    <xf numFmtId="1" fontId="10" fillId="3" borderId="1239" xfId="0" applyNumberFormat="1" applyFont="1" applyFill="1" applyBorder="1" applyAlignment="1">
      <alignment vertical="center" wrapText="1"/>
    </xf>
    <xf numFmtId="1" fontId="4" fillId="0" borderId="1280" xfId="0" applyNumberFormat="1" applyFont="1" applyBorder="1"/>
    <xf numFmtId="1" fontId="4" fillId="0" borderId="1281" xfId="0" applyNumberFormat="1" applyFont="1" applyBorder="1"/>
    <xf numFmtId="1" fontId="3" fillId="0" borderId="1265" xfId="0" applyNumberFormat="1" applyFont="1" applyBorder="1" applyAlignment="1">
      <alignment horizontal="center" vertical="center"/>
    </xf>
    <xf numFmtId="1" fontId="3" fillId="0" borderId="1283" xfId="0" applyNumberFormat="1" applyFont="1" applyBorder="1" applyAlignment="1">
      <alignment horizontal="center" vertical="center"/>
    </xf>
    <xf numFmtId="1" fontId="3" fillId="0" borderId="1283" xfId="0" applyNumberFormat="1" applyFont="1" applyBorder="1" applyAlignment="1">
      <alignment horizontal="center" vertical="center" wrapText="1"/>
    </xf>
    <xf numFmtId="1" fontId="3" fillId="0" borderId="1266" xfId="0" applyNumberFormat="1" applyFont="1" applyBorder="1" applyAlignment="1">
      <alignment horizontal="center" vertical="center"/>
    </xf>
    <xf numFmtId="1" fontId="3" fillId="0" borderId="1284" xfId="0" applyNumberFormat="1" applyFont="1" applyBorder="1"/>
    <xf numFmtId="1" fontId="3" fillId="4" borderId="1284" xfId="4" applyNumberFormat="1" applyFont="1" applyFill="1" applyBorder="1" applyProtection="1">
      <protection locked="0"/>
    </xf>
    <xf numFmtId="1" fontId="4" fillId="0" borderId="1239" xfId="0" applyNumberFormat="1" applyFont="1" applyBorder="1"/>
    <xf numFmtId="1" fontId="4" fillId="0" borderId="1285" xfId="0" applyNumberFormat="1" applyFont="1" applyBorder="1"/>
    <xf numFmtId="1" fontId="3" fillId="0" borderId="1288" xfId="0" applyNumberFormat="1" applyFont="1" applyBorder="1" applyAlignment="1">
      <alignment horizontal="center" vertical="center" wrapText="1"/>
    </xf>
    <xf numFmtId="1" fontId="3" fillId="0" borderId="1289" xfId="0" applyNumberFormat="1" applyFont="1" applyBorder="1" applyAlignment="1">
      <alignment horizontal="center" vertical="center" wrapText="1"/>
    </xf>
    <xf numFmtId="1" fontId="3" fillId="0" borderId="1246" xfId="0" applyNumberFormat="1" applyFont="1" applyBorder="1" applyAlignment="1">
      <alignment horizontal="center" vertical="center" wrapText="1"/>
    </xf>
    <xf numFmtId="1" fontId="3" fillId="0" borderId="1265" xfId="0" applyNumberFormat="1" applyFont="1" applyBorder="1" applyAlignment="1">
      <alignment horizontal="center" vertical="center" wrapText="1"/>
    </xf>
    <xf numFmtId="1" fontId="3" fillId="0" borderId="1266" xfId="0" applyNumberFormat="1" applyFont="1" applyBorder="1" applyAlignment="1">
      <alignment horizontal="center" vertical="center" wrapText="1"/>
    </xf>
    <xf numFmtId="1" fontId="3" fillId="0" borderId="1269" xfId="0" applyNumberFormat="1" applyFont="1" applyBorder="1" applyAlignment="1">
      <alignment horizontal="center" vertical="center" wrapText="1"/>
    </xf>
    <xf numFmtId="1" fontId="3" fillId="4" borderId="1290" xfId="0" applyNumberFormat="1" applyFont="1" applyFill="1" applyBorder="1" applyAlignment="1" applyProtection="1">
      <alignment wrapText="1"/>
      <protection locked="0"/>
    </xf>
    <xf numFmtId="1" fontId="3" fillId="0" borderId="1246" xfId="0" applyNumberFormat="1" applyFont="1" applyBorder="1"/>
    <xf numFmtId="1" fontId="3" fillId="0" borderId="1295" xfId="0" applyNumberFormat="1" applyFont="1" applyBorder="1" applyAlignment="1">
      <alignment horizontal="center" vertical="center"/>
    </xf>
    <xf numFmtId="1" fontId="3" fillId="0" borderId="1296" xfId="0" applyNumberFormat="1" applyFont="1" applyBorder="1" applyAlignment="1">
      <alignment horizontal="center" vertical="center" wrapText="1"/>
    </xf>
    <xf numFmtId="1" fontId="3" fillId="0" borderId="1293" xfId="0" applyNumberFormat="1" applyFont="1" applyBorder="1" applyAlignment="1">
      <alignment horizontal="center" vertical="center"/>
    </xf>
    <xf numFmtId="1" fontId="3" fillId="0" borderId="1286" xfId="0" applyNumberFormat="1" applyFont="1" applyBorder="1" applyAlignment="1">
      <alignment horizontal="left" wrapText="1"/>
    </xf>
    <xf numFmtId="1" fontId="3" fillId="0" borderId="1297" xfId="0" applyNumberFormat="1" applyFont="1" applyBorder="1"/>
    <xf numFmtId="1" fontId="3" fillId="2" borderId="1298" xfId="5" applyNumberFormat="1" applyFont="1" applyBorder="1" applyProtection="1">
      <protection locked="0"/>
    </xf>
    <xf numFmtId="1" fontId="3" fillId="2" borderId="1299" xfId="5" applyNumberFormat="1" applyFont="1" applyBorder="1" applyProtection="1">
      <protection locked="0"/>
    </xf>
    <xf numFmtId="1" fontId="3" fillId="2" borderId="1300" xfId="5" applyNumberFormat="1" applyFont="1" applyBorder="1" applyProtection="1">
      <protection locked="0"/>
    </xf>
    <xf numFmtId="1" fontId="3" fillId="2" borderId="1301" xfId="5" applyNumberFormat="1" applyFont="1" applyBorder="1" applyProtection="1">
      <protection locked="0"/>
    </xf>
    <xf numFmtId="1" fontId="3" fillId="2" borderId="1302" xfId="5" applyNumberFormat="1" applyFont="1" applyBorder="1" applyProtection="1">
      <protection locked="0"/>
    </xf>
    <xf numFmtId="1" fontId="3" fillId="2" borderId="1303" xfId="5" applyNumberFormat="1" applyFont="1" applyBorder="1" applyProtection="1">
      <protection locked="0"/>
    </xf>
    <xf numFmtId="1" fontId="3" fillId="2" borderId="1304" xfId="5" applyNumberFormat="1" applyFont="1" applyBorder="1" applyProtection="1">
      <protection locked="0"/>
    </xf>
    <xf numFmtId="1" fontId="3" fillId="2" borderId="1305" xfId="5" applyNumberFormat="1" applyFont="1" applyBorder="1" applyProtection="1">
      <protection locked="0"/>
    </xf>
    <xf numFmtId="1" fontId="3" fillId="2" borderId="1306" xfId="5" applyNumberFormat="1" applyFont="1" applyBorder="1" applyProtection="1">
      <protection locked="0"/>
    </xf>
    <xf numFmtId="1" fontId="3" fillId="2" borderId="1307" xfId="5" applyNumberFormat="1" applyFont="1" applyBorder="1" applyProtection="1">
      <protection locked="0"/>
    </xf>
    <xf numFmtId="1" fontId="3" fillId="0" borderId="1308" xfId="0" applyNumberFormat="1" applyFont="1" applyBorder="1"/>
    <xf numFmtId="1" fontId="3" fillId="2" borderId="1309" xfId="5" applyNumberFormat="1" applyFont="1" applyBorder="1" applyProtection="1">
      <protection locked="0"/>
    </xf>
    <xf numFmtId="1" fontId="3" fillId="2" borderId="1310" xfId="5" applyNumberFormat="1" applyFont="1" applyBorder="1" applyProtection="1">
      <protection locked="0"/>
    </xf>
    <xf numFmtId="1" fontId="3" fillId="2" borderId="1311" xfId="5" applyNumberFormat="1" applyFont="1" applyBorder="1" applyProtection="1">
      <protection locked="0"/>
    </xf>
    <xf numFmtId="1" fontId="3" fillId="2" borderId="1312" xfId="5" applyNumberFormat="1" applyFont="1" applyBorder="1" applyProtection="1">
      <protection locked="0"/>
    </xf>
    <xf numFmtId="1" fontId="3" fillId="2" borderId="1313" xfId="5" applyNumberFormat="1" applyFont="1" applyBorder="1" applyProtection="1">
      <protection locked="0"/>
    </xf>
    <xf numFmtId="1" fontId="3" fillId="0" borderId="1315" xfId="0" applyNumberFormat="1" applyFont="1" applyBorder="1" applyAlignment="1">
      <alignment horizontal="left" wrapText="1"/>
    </xf>
    <xf numFmtId="1" fontId="3" fillId="8" borderId="1297" xfId="4" applyNumberFormat="1" applyFont="1" applyFill="1" applyBorder="1" applyProtection="1"/>
    <xf numFmtId="1" fontId="3" fillId="8" borderId="1316" xfId="4" applyNumberFormat="1" applyFont="1" applyFill="1" applyBorder="1" applyProtection="1"/>
    <xf numFmtId="1" fontId="3" fillId="2" borderId="1317" xfId="5" applyNumberFormat="1" applyFont="1" applyBorder="1" applyProtection="1">
      <protection locked="0"/>
    </xf>
    <xf numFmtId="1" fontId="3" fillId="2" borderId="1318" xfId="5" applyNumberFormat="1" applyFont="1" applyBorder="1" applyProtection="1">
      <protection locked="0"/>
    </xf>
    <xf numFmtId="1" fontId="3" fillId="2" borderId="1029" xfId="5" applyNumberFormat="1" applyFont="1" applyBorder="1" applyProtection="1">
      <protection locked="0"/>
    </xf>
    <xf numFmtId="1" fontId="3" fillId="0" borderId="1282" xfId="0" applyNumberFormat="1" applyFont="1" applyBorder="1" applyAlignment="1">
      <alignment horizontal="left" wrapText="1"/>
    </xf>
    <xf numFmtId="1" fontId="3" fillId="2" borderId="1308" xfId="5" applyNumberFormat="1" applyFont="1" applyBorder="1" applyProtection="1">
      <protection locked="0"/>
    </xf>
    <xf numFmtId="1" fontId="3" fillId="8" borderId="1239" xfId="4" applyNumberFormat="1" applyFont="1" applyFill="1" applyBorder="1" applyProtection="1"/>
    <xf numFmtId="1" fontId="3" fillId="2" borderId="1319" xfId="5" applyNumberFormat="1" applyFont="1" applyBorder="1" applyProtection="1">
      <protection locked="0"/>
    </xf>
    <xf numFmtId="1" fontId="3" fillId="2" borderId="1320" xfId="5" applyNumberFormat="1" applyFont="1" applyBorder="1" applyProtection="1">
      <protection locked="0"/>
    </xf>
    <xf numFmtId="1" fontId="3" fillId="2" borderId="1321" xfId="5" applyNumberFormat="1" applyFont="1" applyBorder="1" applyProtection="1">
      <protection locked="0"/>
    </xf>
    <xf numFmtId="1" fontId="3" fillId="2" borderId="1322" xfId="5" applyNumberFormat="1" applyFont="1" applyBorder="1" applyProtection="1">
      <protection locked="0"/>
    </xf>
    <xf numFmtId="1" fontId="3" fillId="2" borderId="1323" xfId="5" applyNumberFormat="1" applyFont="1" applyBorder="1" applyProtection="1">
      <protection locked="0"/>
    </xf>
    <xf numFmtId="1" fontId="3" fillId="2" borderId="1324" xfId="5" applyNumberFormat="1" applyFont="1" applyBorder="1" applyProtection="1">
      <protection locked="0"/>
    </xf>
    <xf numFmtId="1" fontId="3" fillId="2" borderId="1325" xfId="5" applyNumberFormat="1" applyFont="1" applyBorder="1" applyProtection="1">
      <protection locked="0"/>
    </xf>
    <xf numFmtId="1" fontId="3" fillId="2" borderId="1326" xfId="5" applyNumberFormat="1" applyFont="1" applyBorder="1" applyProtection="1">
      <protection locked="0"/>
    </xf>
    <xf numFmtId="1" fontId="3" fillId="2" borderId="1327" xfId="5" applyNumberFormat="1" applyFont="1" applyBorder="1" applyProtection="1">
      <protection locked="0"/>
    </xf>
    <xf numFmtId="1" fontId="3" fillId="2" borderId="1328" xfId="5" applyNumberFormat="1" applyFont="1" applyBorder="1" applyProtection="1">
      <protection locked="0"/>
    </xf>
    <xf numFmtId="1" fontId="3" fillId="2" borderId="1329" xfId="5" applyNumberFormat="1" applyFont="1" applyBorder="1" applyProtection="1">
      <protection locked="0"/>
    </xf>
    <xf numFmtId="1" fontId="3" fillId="2" borderId="1330" xfId="5" applyNumberFormat="1" applyFont="1" applyBorder="1" applyProtection="1">
      <protection locked="0"/>
    </xf>
    <xf numFmtId="1" fontId="3" fillId="2" borderId="1331" xfId="5" applyNumberFormat="1" applyFont="1" applyBorder="1" applyProtection="1">
      <protection locked="0"/>
    </xf>
    <xf numFmtId="1" fontId="3" fillId="2" borderId="1332" xfId="5" applyNumberFormat="1" applyFont="1" applyBorder="1" applyProtection="1">
      <protection locked="0"/>
    </xf>
    <xf numFmtId="1" fontId="7" fillId="0" borderId="1341" xfId="0" applyNumberFormat="1" applyFont="1" applyBorder="1" applyAlignment="1">
      <alignment horizontal="center" vertical="center" wrapText="1"/>
    </xf>
    <xf numFmtId="1" fontId="7" fillId="0" borderId="1342" xfId="0" applyNumberFormat="1" applyFont="1" applyBorder="1" applyAlignment="1">
      <alignment horizontal="center" vertical="center" wrapText="1"/>
    </xf>
    <xf numFmtId="1" fontId="7" fillId="0" borderId="1343" xfId="0" applyNumberFormat="1" applyFont="1" applyBorder="1" applyAlignment="1">
      <alignment horizontal="center" vertical="center" wrapText="1"/>
    </xf>
    <xf numFmtId="1" fontId="3" fillId="0" borderId="1344" xfId="0" applyNumberFormat="1" applyFont="1" applyBorder="1"/>
    <xf numFmtId="1" fontId="7" fillId="0" borderId="1344" xfId="0" applyNumberFormat="1" applyFont="1" applyBorder="1"/>
    <xf numFmtId="1" fontId="7" fillId="0" borderId="1345" xfId="0" applyNumberFormat="1" applyFont="1" applyBorder="1"/>
    <xf numFmtId="1" fontId="7" fillId="0" borderId="1346" xfId="0" applyNumberFormat="1" applyFont="1" applyBorder="1"/>
    <xf numFmtId="1" fontId="7" fillId="4" borderId="1347" xfId="0" applyNumberFormat="1" applyFont="1" applyFill="1" applyBorder="1" applyProtection="1">
      <protection locked="0"/>
    </xf>
    <xf numFmtId="1" fontId="7" fillId="4" borderId="1346" xfId="0" applyNumberFormat="1" applyFont="1" applyFill="1" applyBorder="1" applyProtection="1">
      <protection locked="0"/>
    </xf>
    <xf numFmtId="1" fontId="7" fillId="4" borderId="1348" xfId="0" applyNumberFormat="1" applyFont="1" applyFill="1" applyBorder="1" applyProtection="1">
      <protection locked="0"/>
    </xf>
    <xf numFmtId="1" fontId="7" fillId="4" borderId="1345" xfId="0" applyNumberFormat="1" applyFont="1" applyFill="1" applyBorder="1" applyProtection="1">
      <protection locked="0"/>
    </xf>
    <xf numFmtId="1" fontId="3" fillId="0" borderId="1315" xfId="0" applyNumberFormat="1" applyFont="1" applyBorder="1"/>
    <xf numFmtId="1" fontId="7" fillId="0" borderId="1315" xfId="0" applyNumberFormat="1" applyFont="1" applyBorder="1"/>
    <xf numFmtId="1" fontId="7" fillId="0" borderId="1349" xfId="0" applyNumberFormat="1" applyFont="1" applyBorder="1"/>
    <xf numFmtId="1" fontId="7" fillId="0" borderId="1290" xfId="0" applyNumberFormat="1" applyFont="1" applyBorder="1"/>
    <xf numFmtId="1" fontId="7" fillId="4" borderId="1297" xfId="0" applyNumberFormat="1" applyFont="1" applyFill="1" applyBorder="1" applyProtection="1">
      <protection locked="0"/>
    </xf>
    <xf numFmtId="1" fontId="7" fillId="4" borderId="1290" xfId="0" applyNumberFormat="1" applyFont="1" applyFill="1" applyBorder="1" applyProtection="1">
      <protection locked="0"/>
    </xf>
    <xf numFmtId="1" fontId="7" fillId="4" borderId="1350" xfId="0" applyNumberFormat="1" applyFont="1" applyFill="1" applyBorder="1" applyProtection="1">
      <protection locked="0"/>
    </xf>
    <xf numFmtId="1" fontId="7" fillId="4" borderId="1349" xfId="0" applyNumberFormat="1" applyFont="1" applyFill="1" applyBorder="1" applyProtection="1">
      <protection locked="0"/>
    </xf>
    <xf numFmtId="0" fontId="3" fillId="0" borderId="1353" xfId="0" applyFont="1" applyBorder="1" applyAlignment="1">
      <alignment horizontal="center" vertical="center"/>
    </xf>
    <xf numFmtId="0" fontId="3" fillId="0" borderId="1354" xfId="0" applyFont="1" applyBorder="1" applyAlignment="1">
      <alignment horizontal="center" vertical="center"/>
    </xf>
    <xf numFmtId="0" fontId="3" fillId="0" borderId="1336" xfId="0" applyFont="1" applyBorder="1" applyAlignment="1">
      <alignment horizontal="center" vertical="center"/>
    </xf>
    <xf numFmtId="0" fontId="3" fillId="0" borderId="1239" xfId="0" applyFont="1" applyBorder="1" applyAlignment="1">
      <alignment horizontal="left" wrapText="1"/>
    </xf>
    <xf numFmtId="1" fontId="3" fillId="0" borderId="1353" xfId="0" applyNumberFormat="1" applyFont="1" applyBorder="1"/>
    <xf numFmtId="1" fontId="3" fillId="0" borderId="1029" xfId="0" applyNumberFormat="1" applyFont="1" applyBorder="1" applyAlignment="1">
      <alignment horizontal="center" vertical="center" wrapText="1"/>
    </xf>
    <xf numFmtId="1" fontId="3" fillId="0" borderId="1352" xfId="0" applyNumberFormat="1" applyFont="1" applyBorder="1" applyAlignment="1">
      <alignment horizontal="center" vertical="center" wrapText="1"/>
    </xf>
    <xf numFmtId="1" fontId="3" fillId="0" borderId="1358" xfId="0" applyNumberFormat="1" applyFont="1" applyBorder="1" applyAlignment="1">
      <alignment horizontal="center" vertical="center" wrapText="1"/>
    </xf>
    <xf numFmtId="1" fontId="3" fillId="0" borderId="1351" xfId="0" applyNumberFormat="1" applyFont="1" applyBorder="1" applyAlignment="1">
      <alignment horizontal="center" vertical="center" wrapText="1"/>
    </xf>
    <xf numFmtId="1" fontId="3" fillId="0" borderId="1353" xfId="0" applyNumberFormat="1" applyFont="1" applyBorder="1" applyAlignment="1">
      <alignment horizontal="center" vertical="center"/>
    </xf>
    <xf numFmtId="1" fontId="3" fillId="0" borderId="1351" xfId="0" applyNumberFormat="1" applyFont="1" applyBorder="1" applyAlignment="1">
      <alignment horizontal="center" vertical="center"/>
    </xf>
    <xf numFmtId="1" fontId="3" fillId="0" borderId="1340" xfId="0" applyNumberFormat="1" applyFont="1" applyBorder="1" applyAlignment="1">
      <alignment horizontal="center" vertical="center"/>
    </xf>
    <xf numFmtId="1" fontId="3" fillId="0" borderId="1352" xfId="0" applyNumberFormat="1" applyFont="1" applyBorder="1" applyAlignment="1">
      <alignment horizontal="center" vertical="center"/>
    </xf>
    <xf numFmtId="1" fontId="3" fillId="0" borderId="1352" xfId="0" applyNumberFormat="1" applyFont="1" applyBorder="1" applyAlignment="1">
      <alignment horizontal="right"/>
    </xf>
    <xf numFmtId="1" fontId="3" fillId="0" borderId="1358" xfId="0" applyNumberFormat="1" applyFont="1" applyBorder="1" applyAlignment="1">
      <alignment horizontal="right"/>
    </xf>
    <xf numFmtId="1" fontId="3" fillId="0" borderId="1353" xfId="0" applyNumberFormat="1" applyFont="1" applyBorder="1" applyAlignment="1">
      <alignment horizontal="right" vertical="center"/>
    </xf>
    <xf numFmtId="1" fontId="3" fillId="0" borderId="1352" xfId="0" applyNumberFormat="1" applyFont="1" applyBorder="1" applyAlignment="1">
      <alignment horizontal="right" vertical="center"/>
    </xf>
    <xf numFmtId="1" fontId="3" fillId="0" borderId="1351" xfId="0" applyNumberFormat="1" applyFont="1" applyBorder="1" applyAlignment="1">
      <alignment horizontal="right" vertical="center"/>
    </xf>
    <xf numFmtId="1" fontId="3" fillId="0" borderId="1349" xfId="0" applyNumberFormat="1" applyFont="1" applyBorder="1" applyAlignment="1">
      <alignment horizontal="right"/>
    </xf>
    <xf numFmtId="1" fontId="3" fillId="3" borderId="1346" xfId="0" applyNumberFormat="1" applyFont="1" applyFill="1" applyBorder="1" applyAlignment="1">
      <alignment horizontal="right"/>
    </xf>
    <xf numFmtId="1" fontId="3" fillId="4" borderId="1359" xfId="0" applyNumberFormat="1" applyFont="1" applyFill="1" applyBorder="1" applyProtection="1">
      <protection locked="0"/>
    </xf>
    <xf numFmtId="1" fontId="3" fillId="4" borderId="1360" xfId="0" applyNumberFormat="1" applyFont="1" applyFill="1" applyBorder="1" applyProtection="1">
      <protection locked="0"/>
    </xf>
    <xf numFmtId="1" fontId="3" fillId="4" borderId="1361" xfId="0" applyNumberFormat="1" applyFont="1" applyFill="1" applyBorder="1" applyProtection="1">
      <protection locked="0"/>
    </xf>
    <xf numFmtId="1" fontId="3" fillId="4" borderId="1362" xfId="0" applyNumberFormat="1" applyFont="1" applyFill="1" applyBorder="1" applyProtection="1">
      <protection locked="0"/>
    </xf>
    <xf numFmtId="1" fontId="3" fillId="4" borderId="1363" xfId="0" applyNumberFormat="1" applyFont="1" applyFill="1" applyBorder="1" applyProtection="1">
      <protection locked="0"/>
    </xf>
    <xf numFmtId="1" fontId="3" fillId="4" borderId="1364" xfId="0" applyNumberFormat="1" applyFont="1" applyFill="1" applyBorder="1" applyAlignment="1" applyProtection="1">
      <alignment wrapText="1"/>
      <protection locked="0"/>
    </xf>
    <xf numFmtId="1" fontId="3" fillId="4" borderId="1360" xfId="0" applyNumberFormat="1" applyFont="1" applyFill="1" applyBorder="1" applyAlignment="1" applyProtection="1">
      <alignment wrapText="1"/>
      <protection locked="0"/>
    </xf>
    <xf numFmtId="1" fontId="3" fillId="0" borderId="1365" xfId="0" applyNumberFormat="1" applyFont="1" applyBorder="1" applyAlignment="1">
      <alignment horizontal="right" wrapText="1"/>
    </xf>
    <xf numFmtId="1" fontId="3" fillId="3" borderId="1246" xfId="0" applyNumberFormat="1" applyFont="1" applyFill="1" applyBorder="1" applyAlignment="1">
      <alignment horizontal="right"/>
    </xf>
    <xf numFmtId="1" fontId="3" fillId="4" borderId="1357" xfId="0" applyNumberFormat="1" applyFont="1" applyFill="1" applyBorder="1" applyProtection="1">
      <protection locked="0"/>
    </xf>
    <xf numFmtId="1" fontId="6" fillId="0" borderId="1339" xfId="0" applyNumberFormat="1" applyFont="1" applyBorder="1"/>
    <xf numFmtId="1" fontId="6" fillId="0" borderId="1366" xfId="0" applyNumberFormat="1" applyFont="1" applyBorder="1"/>
    <xf numFmtId="1" fontId="3" fillId="0" borderId="1339" xfId="0" applyNumberFormat="1" applyFont="1" applyBorder="1"/>
    <xf numFmtId="1" fontId="3" fillId="0" borderId="1353" xfId="0" applyNumberFormat="1" applyFont="1" applyBorder="1" applyAlignment="1">
      <alignment horizontal="center" vertical="center" wrapText="1"/>
    </xf>
    <xf numFmtId="1" fontId="3" fillId="0" borderId="1356" xfId="0" applyNumberFormat="1" applyFont="1" applyBorder="1" applyAlignment="1">
      <alignment horizontal="center" vertical="center" wrapText="1"/>
    </xf>
    <xf numFmtId="1" fontId="3" fillId="0" borderId="1367" xfId="0" applyNumberFormat="1" applyFont="1" applyBorder="1" applyAlignment="1">
      <alignment horizontal="center" vertical="center" wrapText="1"/>
    </xf>
    <xf numFmtId="1" fontId="3" fillId="0" borderId="1364" xfId="0" applyNumberFormat="1" applyFont="1" applyBorder="1"/>
    <xf numFmtId="1" fontId="3" fillId="0" borderId="1364" xfId="0" applyNumberFormat="1" applyFont="1" applyBorder="1" applyAlignment="1">
      <alignment horizontal="right"/>
    </xf>
    <xf numFmtId="1" fontId="3" fillId="4" borderId="1346" xfId="0" applyNumberFormat="1" applyFont="1" applyFill="1" applyBorder="1" applyProtection="1">
      <protection locked="0"/>
    </xf>
    <xf numFmtId="1" fontId="3" fillId="4" borderId="1349" xfId="0" applyNumberFormat="1" applyFont="1" applyFill="1" applyBorder="1" applyProtection="1">
      <protection locked="0"/>
    </xf>
    <xf numFmtId="1" fontId="3" fillId="4" borderId="1317" xfId="0" applyNumberFormat="1" applyFont="1" applyFill="1" applyBorder="1" applyProtection="1">
      <protection locked="0"/>
    </xf>
    <xf numFmtId="1" fontId="3" fillId="4" borderId="1346" xfId="0" applyNumberFormat="1" applyFont="1" applyFill="1" applyBorder="1" applyAlignment="1" applyProtection="1">
      <alignment wrapText="1"/>
      <protection locked="0"/>
    </xf>
    <xf numFmtId="1" fontId="3" fillId="0" borderId="1354" xfId="0" applyNumberFormat="1" applyFont="1" applyBorder="1" applyAlignment="1">
      <alignment horizontal="center" vertical="center"/>
    </xf>
    <xf numFmtId="1" fontId="3" fillId="0" borderId="1354" xfId="0" applyNumberFormat="1" applyFont="1" applyBorder="1" applyAlignment="1">
      <alignment horizontal="center" vertical="center" wrapText="1"/>
    </xf>
    <xf numFmtId="1" fontId="3" fillId="0" borderId="1343" xfId="0" applyNumberFormat="1" applyFont="1" applyBorder="1" applyAlignment="1">
      <alignment horizontal="center" vertical="center" wrapText="1"/>
    </xf>
    <xf numFmtId="1" fontId="3" fillId="0" borderId="1364" xfId="0" applyNumberFormat="1" applyFont="1" applyBorder="1" applyAlignment="1">
      <alignment vertical="center" wrapText="1"/>
    </xf>
    <xf numFmtId="1" fontId="6" fillId="0" borderId="1239" xfId="0" applyNumberFormat="1" applyFont="1" applyBorder="1"/>
    <xf numFmtId="1" fontId="6" fillId="0" borderId="1368" xfId="0" applyNumberFormat="1" applyFont="1" applyBorder="1"/>
    <xf numFmtId="1" fontId="6" fillId="0" borderId="1369" xfId="0" applyNumberFormat="1" applyFont="1" applyBorder="1"/>
    <xf numFmtId="1" fontId="6" fillId="0" borderId="1370" xfId="0" applyNumberFormat="1" applyFont="1" applyBorder="1"/>
    <xf numFmtId="1" fontId="3" fillId="0" borderId="1378" xfId="0" applyNumberFormat="1" applyFont="1" applyBorder="1" applyAlignment="1">
      <alignment horizontal="center" vertical="center" wrapText="1"/>
    </xf>
    <xf numFmtId="1" fontId="3" fillId="0" borderId="1379" xfId="0" applyNumberFormat="1" applyFont="1" applyBorder="1" applyAlignment="1">
      <alignment horizontal="center" vertical="center" wrapText="1"/>
    </xf>
    <xf numFmtId="1" fontId="3" fillId="0" borderId="1380" xfId="0" applyNumberFormat="1" applyFont="1" applyBorder="1" applyAlignment="1">
      <alignment horizontal="center" vertical="center" wrapText="1"/>
    </xf>
    <xf numFmtId="1" fontId="1" fillId="0" borderId="1374" xfId="0" applyNumberFormat="1" applyFont="1" applyBorder="1" applyAlignment="1">
      <alignment horizontal="left" vertical="center"/>
    </xf>
    <xf numFmtId="1" fontId="3" fillId="0" borderId="1374" xfId="0" applyNumberFormat="1" applyFont="1" applyBorder="1" applyAlignment="1">
      <alignment horizontal="right"/>
    </xf>
    <xf numFmtId="1" fontId="3" fillId="0" borderId="1379" xfId="0" applyNumberFormat="1" applyFont="1" applyBorder="1" applyAlignment="1">
      <alignment horizontal="right"/>
    </xf>
    <xf numFmtId="1" fontId="3" fillId="0" borderId="1380" xfId="0" applyNumberFormat="1" applyFont="1" applyBorder="1" applyAlignment="1">
      <alignment horizontal="right"/>
    </xf>
    <xf numFmtId="1" fontId="3" fillId="0" borderId="1378" xfId="0" applyNumberFormat="1" applyFont="1" applyBorder="1"/>
    <xf numFmtId="1" fontId="3" fillId="0" borderId="1380" xfId="0" applyNumberFormat="1" applyFont="1" applyBorder="1"/>
    <xf numFmtId="1" fontId="3" fillId="0" borderId="1375" xfId="0" applyNumberFormat="1" applyFont="1" applyBorder="1"/>
    <xf numFmtId="1" fontId="3" fillId="0" borderId="1381" xfId="0" applyNumberFormat="1" applyFont="1" applyBorder="1"/>
    <xf numFmtId="1" fontId="3" fillId="9" borderId="1382" xfId="1" applyNumberFormat="1" applyFont="1" applyBorder="1" applyAlignment="1" applyProtection="1">
      <alignment horizontal="right"/>
      <protection locked="0"/>
    </xf>
    <xf numFmtId="1" fontId="3" fillId="9" borderId="1383" xfId="1" applyNumberFormat="1" applyFont="1" applyBorder="1" applyAlignment="1" applyProtection="1">
      <alignment horizontal="right"/>
      <protection locked="0"/>
    </xf>
    <xf numFmtId="1" fontId="3" fillId="9" borderId="1384" xfId="1" applyNumberFormat="1" applyFont="1" applyBorder="1" applyAlignment="1" applyProtection="1">
      <alignment horizontal="right"/>
      <protection locked="0"/>
    </xf>
    <xf numFmtId="1" fontId="3" fillId="9" borderId="1385" xfId="1" applyNumberFormat="1" applyFont="1" applyBorder="1" applyAlignment="1" applyProtection="1">
      <alignment horizontal="right"/>
      <protection locked="0"/>
    </xf>
    <xf numFmtId="1" fontId="1" fillId="0" borderId="1378" xfId="0" applyNumberFormat="1" applyFont="1" applyBorder="1" applyAlignment="1">
      <alignment horizontal="left" vertical="center" wrapText="1"/>
    </xf>
    <xf numFmtId="1" fontId="3" fillId="0" borderId="1386" xfId="0" applyNumberFormat="1" applyFont="1" applyBorder="1" applyAlignment="1">
      <alignment horizontal="right" wrapText="1"/>
    </xf>
    <xf numFmtId="1" fontId="3" fillId="0" borderId="1379" xfId="0" applyNumberFormat="1" applyFont="1" applyBorder="1" applyAlignment="1">
      <alignment horizontal="right" wrapText="1"/>
    </xf>
    <xf numFmtId="1" fontId="3" fillId="0" borderId="1387" xfId="0" applyNumberFormat="1" applyFont="1" applyBorder="1" applyAlignment="1">
      <alignment horizontal="right"/>
    </xf>
    <xf numFmtId="1" fontId="3" fillId="0" borderId="1388" xfId="0" applyNumberFormat="1" applyFont="1" applyBorder="1"/>
    <xf numFmtId="1" fontId="3" fillId="0" borderId="1387" xfId="0" applyNumberFormat="1" applyFont="1" applyBorder="1"/>
    <xf numFmtId="1" fontId="3" fillId="9" borderId="1389" xfId="1" applyNumberFormat="1" applyFont="1" applyBorder="1" applyAlignment="1" applyProtection="1">
      <alignment horizontal="right"/>
      <protection locked="0"/>
    </xf>
    <xf numFmtId="1" fontId="3" fillId="9" borderId="1390" xfId="1" applyNumberFormat="1" applyFont="1" applyBorder="1" applyAlignment="1" applyProtection="1">
      <alignment horizontal="right"/>
      <protection locked="0"/>
    </xf>
    <xf numFmtId="1" fontId="5" fillId="0" borderId="1391" xfId="0" applyNumberFormat="1" applyFont="1" applyBorder="1"/>
    <xf numFmtId="1" fontId="3" fillId="0" borderId="1392" xfId="0" applyNumberFormat="1" applyFont="1" applyBorder="1" applyAlignment="1">
      <alignment horizontal="center" wrapText="1"/>
    </xf>
    <xf numFmtId="1" fontId="3" fillId="0" borderId="1393" xfId="0" applyNumberFormat="1" applyFont="1" applyBorder="1" applyAlignment="1">
      <alignment vertical="center" wrapText="1"/>
    </xf>
    <xf numFmtId="1" fontId="3" fillId="4" borderId="1393" xfId="0" applyNumberFormat="1" applyFont="1" applyFill="1" applyBorder="1" applyAlignment="1" applyProtection="1">
      <alignment wrapText="1"/>
      <protection locked="0"/>
    </xf>
    <xf numFmtId="1" fontId="3" fillId="10" borderId="1392" xfId="0" applyNumberFormat="1" applyFont="1" applyFill="1" applyBorder="1" applyAlignment="1">
      <alignment horizontal="center" wrapText="1"/>
    </xf>
    <xf numFmtId="1" fontId="3" fillId="10" borderId="1394" xfId="0" applyNumberFormat="1" applyFont="1" applyFill="1" applyBorder="1" applyAlignment="1">
      <alignment vertical="center" wrapText="1"/>
    </xf>
    <xf numFmtId="1" fontId="3" fillId="10" borderId="1393" xfId="0" applyNumberFormat="1" applyFont="1" applyFill="1" applyBorder="1" applyAlignment="1">
      <alignment vertical="center" wrapText="1"/>
    </xf>
    <xf numFmtId="1" fontId="3" fillId="0" borderId="1395" xfId="0" applyNumberFormat="1" applyFont="1" applyBorder="1"/>
    <xf numFmtId="1" fontId="3" fillId="0" borderId="1396" xfId="0" applyNumberFormat="1" applyFont="1" applyBorder="1"/>
    <xf numFmtId="1" fontId="3" fillId="0" borderId="1397" xfId="0" applyNumberFormat="1" applyFont="1" applyBorder="1"/>
    <xf numFmtId="1" fontId="3" fillId="0" borderId="1365" xfId="0" applyNumberFormat="1" applyFont="1" applyBorder="1" applyAlignment="1">
      <alignment horizontal="center" vertical="center" wrapText="1"/>
    </xf>
    <xf numFmtId="1" fontId="3" fillId="0" borderId="1400" xfId="0" applyNumberFormat="1" applyFont="1" applyBorder="1" applyAlignment="1">
      <alignment horizontal="center" vertical="center" wrapText="1"/>
    </xf>
    <xf numFmtId="1" fontId="3" fillId="0" borderId="1399" xfId="0" applyNumberFormat="1" applyFont="1" applyBorder="1" applyAlignment="1">
      <alignment horizontal="center" vertical="center" wrapText="1"/>
    </xf>
    <xf numFmtId="1" fontId="3" fillId="0" borderId="1378" xfId="0" applyNumberFormat="1" applyFont="1" applyBorder="1" applyAlignment="1">
      <alignment horizontal="left" vertical="center" wrapText="1"/>
    </xf>
    <xf numFmtId="1" fontId="3" fillId="9" borderId="1379" xfId="1" applyNumberFormat="1" applyFont="1" applyBorder="1" applyAlignment="1" applyProtection="1">
      <alignment horizontal="right"/>
      <protection locked="0"/>
    </xf>
    <xf numFmtId="1" fontId="3" fillId="9" borderId="1354" xfId="1" applyNumberFormat="1" applyFont="1" applyBorder="1" applyAlignment="1" applyProtection="1">
      <alignment horizontal="right"/>
      <protection locked="0"/>
    </xf>
    <xf numFmtId="1" fontId="3" fillId="9" borderId="1399" xfId="1" applyNumberFormat="1" applyFont="1" applyBorder="1" applyAlignment="1" applyProtection="1">
      <alignment horizontal="right"/>
      <protection locked="0"/>
    </xf>
    <xf numFmtId="1" fontId="3" fillId="4" borderId="1387" xfId="0" applyNumberFormat="1" applyFont="1" applyFill="1" applyBorder="1" applyProtection="1">
      <protection locked="0"/>
    </xf>
    <xf numFmtId="1" fontId="3" fillId="0" borderId="1402" xfId="0" applyNumberFormat="1" applyFont="1" applyBorder="1" applyProtection="1">
      <protection hidden="1"/>
    </xf>
    <xf numFmtId="1" fontId="3" fillId="0" borderId="1403" xfId="0" applyNumberFormat="1" applyFont="1" applyBorder="1" applyProtection="1">
      <protection hidden="1"/>
    </xf>
    <xf numFmtId="1" fontId="3" fillId="0" borderId="1404" xfId="0" applyNumberFormat="1" applyFont="1" applyBorder="1" applyProtection="1">
      <protection hidden="1"/>
    </xf>
    <xf numFmtId="1" fontId="3" fillId="0" borderId="1405" xfId="0" applyNumberFormat="1" applyFont="1" applyBorder="1" applyProtection="1">
      <protection hidden="1"/>
    </xf>
    <xf numFmtId="1" fontId="3" fillId="0" borderId="1413" xfId="0" applyNumberFormat="1" applyFont="1" applyBorder="1" applyAlignment="1">
      <alignment horizontal="center" vertical="center" wrapText="1"/>
    </xf>
    <xf numFmtId="1" fontId="3" fillId="0" borderId="1414" xfId="0" applyNumberFormat="1" applyFont="1" applyBorder="1" applyAlignment="1">
      <alignment horizontal="center" vertical="center" wrapText="1"/>
    </xf>
    <xf numFmtId="1" fontId="3" fillId="0" borderId="1412" xfId="0" applyNumberFormat="1" applyFont="1" applyBorder="1" applyAlignment="1">
      <alignment horizontal="center" vertical="center" wrapText="1"/>
    </xf>
    <xf numFmtId="1" fontId="3" fillId="0" borderId="1415" xfId="0" applyNumberFormat="1" applyFont="1" applyBorder="1" applyAlignment="1">
      <alignment horizontal="center" vertical="center" wrapText="1"/>
    </xf>
    <xf numFmtId="1" fontId="3" fillId="0" borderId="1409" xfId="0" applyNumberFormat="1" applyFont="1" applyBorder="1" applyAlignment="1">
      <alignment horizontal="center" vertical="center" wrapText="1"/>
    </xf>
    <xf numFmtId="1" fontId="3" fillId="0" borderId="1392" xfId="0" applyNumberFormat="1" applyFont="1" applyBorder="1" applyAlignment="1">
      <alignment horizontal="left"/>
    </xf>
    <xf numFmtId="1" fontId="3" fillId="0" borderId="1391" xfId="0" applyNumberFormat="1" applyFont="1" applyBorder="1" applyAlignment="1" applyProtection="1">
      <alignment horizontal="left" vertical="center"/>
      <protection hidden="1"/>
    </xf>
    <xf numFmtId="1" fontId="3" fillId="0" borderId="1413" xfId="0" applyNumberFormat="1" applyFont="1" applyBorder="1" applyAlignment="1">
      <alignment horizontal="right"/>
    </xf>
    <xf numFmtId="1" fontId="3" fillId="0" borderId="1414" xfId="0" applyNumberFormat="1" applyFont="1" applyBorder="1" applyAlignment="1">
      <alignment horizontal="right"/>
    </xf>
    <xf numFmtId="1" fontId="3" fillId="0" borderId="1412" xfId="0" applyNumberFormat="1" applyFont="1" applyBorder="1" applyAlignment="1">
      <alignment horizontal="right"/>
    </xf>
    <xf numFmtId="1" fontId="3" fillId="4" borderId="1401" xfId="0" applyNumberFormat="1" applyFont="1" applyFill="1" applyBorder="1" applyAlignment="1" applyProtection="1">
      <alignment horizontal="right"/>
      <protection locked="0"/>
    </xf>
    <xf numFmtId="1" fontId="3" fillId="4" borderId="1365" xfId="0" applyNumberFormat="1" applyFont="1" applyFill="1" applyBorder="1" applyAlignment="1" applyProtection="1">
      <alignment horizontal="right"/>
      <protection locked="0"/>
    </xf>
    <xf numFmtId="1" fontId="3" fillId="4" borderId="1205" xfId="0" applyNumberFormat="1" applyFont="1" applyFill="1" applyBorder="1" applyAlignment="1" applyProtection="1">
      <alignment horizontal="right"/>
      <protection locked="0"/>
    </xf>
    <xf numFmtId="1" fontId="3" fillId="0" borderId="1393" xfId="0" applyNumberFormat="1" applyFont="1" applyBorder="1" applyAlignment="1">
      <alignment horizontal="left" vertical="center"/>
    </xf>
    <xf numFmtId="1" fontId="3" fillId="0" borderId="1378" xfId="0" applyNumberFormat="1" applyFont="1" applyBorder="1" applyAlignment="1">
      <alignment horizontal="left" vertical="center"/>
    </xf>
    <xf numFmtId="1" fontId="3" fillId="0" borderId="1378" xfId="0" applyNumberFormat="1" applyFont="1" applyBorder="1" applyAlignment="1" applyProtection="1">
      <alignment horizontal="left" vertical="center"/>
      <protection hidden="1"/>
    </xf>
    <xf numFmtId="1" fontId="3" fillId="0" borderId="1354" xfId="0" applyNumberFormat="1" applyFont="1" applyBorder="1" applyAlignment="1">
      <alignment horizontal="right"/>
    </xf>
    <xf numFmtId="1" fontId="3" fillId="4" borderId="1379" xfId="0" applyNumberFormat="1" applyFont="1" applyFill="1" applyBorder="1" applyAlignment="1" applyProtection="1">
      <alignment horizontal="right"/>
      <protection locked="0"/>
    </xf>
    <xf numFmtId="1" fontId="3" fillId="4" borderId="1387" xfId="0" applyNumberFormat="1" applyFont="1" applyFill="1" applyBorder="1" applyAlignment="1" applyProtection="1">
      <alignment horizontal="right"/>
      <protection locked="0"/>
    </xf>
    <xf numFmtId="1" fontId="3" fillId="4" borderId="1400" xfId="0" applyNumberFormat="1" applyFont="1" applyFill="1" applyBorder="1" applyAlignment="1" applyProtection="1">
      <alignment horizontal="right"/>
      <protection locked="0"/>
    </xf>
    <xf numFmtId="1" fontId="3" fillId="4" borderId="1416" xfId="0" applyNumberFormat="1" applyFont="1" applyFill="1" applyBorder="1" applyAlignment="1" applyProtection="1">
      <alignment horizontal="right"/>
      <protection locked="0"/>
    </xf>
    <xf numFmtId="1" fontId="3" fillId="4" borderId="1417" xfId="0" applyNumberFormat="1" applyFont="1" applyFill="1" applyBorder="1" applyAlignment="1" applyProtection="1">
      <alignment horizontal="right"/>
      <protection locked="0"/>
    </xf>
    <xf numFmtId="1" fontId="3" fillId="4" borderId="1418" xfId="0" applyNumberFormat="1" applyFont="1" applyFill="1" applyBorder="1" applyAlignment="1" applyProtection="1">
      <alignment horizontal="right"/>
      <protection locked="0"/>
    </xf>
    <xf numFmtId="1" fontId="3" fillId="4" borderId="1378" xfId="0" applyNumberFormat="1" applyFont="1" applyFill="1" applyBorder="1" applyAlignment="1" applyProtection="1">
      <alignment horizontal="right"/>
      <protection locked="0"/>
    </xf>
    <xf numFmtId="1" fontId="3" fillId="0" borderId="1364" xfId="0" applyNumberFormat="1" applyFont="1" applyBorder="1" applyAlignment="1">
      <alignment horizontal="left" vertical="center"/>
    </xf>
    <xf numFmtId="1" fontId="3" fillId="0" borderId="1364" xfId="0" applyNumberFormat="1" applyFont="1" applyBorder="1" applyAlignment="1">
      <alignment horizontal="right" vertical="center" wrapText="1"/>
    </xf>
    <xf numFmtId="1" fontId="3" fillId="4" borderId="1364" xfId="0" applyNumberFormat="1" applyFont="1" applyFill="1" applyBorder="1" applyProtection="1">
      <protection locked="0"/>
    </xf>
    <xf numFmtId="1" fontId="3" fillId="4" borderId="1419" xfId="0" applyNumberFormat="1" applyFont="1" applyFill="1" applyBorder="1" applyProtection="1">
      <protection locked="0"/>
    </xf>
    <xf numFmtId="1" fontId="3" fillId="0" borderId="1364" xfId="0" applyNumberFormat="1" applyFont="1" applyBorder="1" applyAlignment="1">
      <alignment horizontal="left" vertical="center" wrapText="1"/>
    </xf>
    <xf numFmtId="1" fontId="3" fillId="0" borderId="1205" xfId="0" applyNumberFormat="1" applyFont="1" applyBorder="1" applyAlignment="1">
      <alignment horizontal="left" vertical="center" wrapText="1"/>
    </xf>
    <xf numFmtId="1" fontId="3" fillId="4" borderId="1205" xfId="0" applyNumberFormat="1" applyFont="1" applyFill="1" applyBorder="1" applyProtection="1">
      <protection locked="0"/>
    </xf>
    <xf numFmtId="1" fontId="3" fillId="4" borderId="1401" xfId="0" applyNumberFormat="1" applyFont="1" applyFill="1" applyBorder="1" applyProtection="1">
      <protection locked="0"/>
    </xf>
    <xf numFmtId="1" fontId="3" fillId="12" borderId="1421" xfId="0" applyNumberFormat="1" applyFont="1" applyFill="1" applyBorder="1"/>
    <xf numFmtId="1" fontId="3" fillId="0" borderId="1379" xfId="3" applyNumberFormat="1" applyFont="1" applyBorder="1" applyAlignment="1">
      <alignment horizontal="center" vertical="center" wrapText="1"/>
    </xf>
    <xf numFmtId="1" fontId="3" fillId="0" borderId="1426" xfId="3" applyNumberFormat="1" applyFont="1" applyBorder="1" applyAlignment="1">
      <alignment horizontal="center" vertical="center" wrapText="1"/>
    </xf>
    <xf numFmtId="1" fontId="3" fillId="0" borderId="1379" xfId="3" applyNumberFormat="1" applyFont="1" applyFill="1" applyBorder="1" applyAlignment="1">
      <alignment horizontal="center" vertical="center" wrapText="1"/>
    </xf>
    <xf numFmtId="1" fontId="3" fillId="0" borderId="1426" xfId="3" applyNumberFormat="1" applyFont="1" applyFill="1" applyBorder="1" applyAlignment="1">
      <alignment horizontal="center" vertical="center" wrapText="1"/>
    </xf>
    <xf numFmtId="1" fontId="3" fillId="0" borderId="1417" xfId="3" applyNumberFormat="1" applyFont="1" applyFill="1" applyBorder="1" applyAlignment="1">
      <alignment horizontal="center" vertical="center" wrapText="1"/>
    </xf>
    <xf numFmtId="1" fontId="3" fillId="0" borderId="1427" xfId="3" applyNumberFormat="1" applyFont="1" applyFill="1" applyBorder="1" applyAlignment="1">
      <alignment horizontal="center" vertical="center" wrapText="1"/>
    </xf>
    <xf numFmtId="1" fontId="3" fillId="0" borderId="1409" xfId="3" applyNumberFormat="1" applyFont="1" applyFill="1" applyBorder="1" applyAlignment="1">
      <alignment horizontal="center" vertical="center" wrapText="1"/>
    </xf>
    <xf numFmtId="1" fontId="3" fillId="0" borderId="1391" xfId="3" applyNumberFormat="1" applyFont="1" applyBorder="1" applyAlignment="1">
      <alignment horizontal="center" vertical="center" wrapText="1"/>
    </xf>
    <xf numFmtId="1" fontId="3" fillId="0" borderId="1022" xfId="3" applyNumberFormat="1" applyFont="1" applyBorder="1" applyAlignment="1">
      <alignment horizontal="center" vertical="center" wrapText="1"/>
    </xf>
    <xf numFmtId="1" fontId="3" fillId="0" borderId="1416" xfId="3" applyNumberFormat="1" applyFont="1" applyBorder="1" applyAlignment="1">
      <alignment horizontal="center" vertical="center" wrapText="1"/>
    </xf>
    <xf numFmtId="1" fontId="3" fillId="0" borderId="1362" xfId="2" applyNumberFormat="1" applyFont="1" applyBorder="1" applyAlignment="1">
      <alignment vertical="center" wrapText="1"/>
    </xf>
    <xf numFmtId="1" fontId="3" fillId="4" borderId="1359" xfId="4" applyNumberFormat="1" applyFont="1" applyFill="1" applyBorder="1" applyProtection="1">
      <protection locked="0"/>
    </xf>
    <xf numFmtId="1" fontId="3" fillId="4" borderId="1346" xfId="4" applyNumberFormat="1" applyFont="1" applyFill="1" applyBorder="1" applyProtection="1">
      <protection locked="0"/>
    </xf>
    <xf numFmtId="1" fontId="3" fillId="4" borderId="1363" xfId="4" applyNumberFormat="1" applyFont="1" applyFill="1" applyBorder="1" applyProtection="1">
      <protection locked="0"/>
    </xf>
    <xf numFmtId="1" fontId="3" fillId="4" borderId="1428" xfId="4" applyNumberFormat="1" applyFont="1" applyFill="1" applyBorder="1" applyProtection="1">
      <protection locked="0"/>
    </xf>
    <xf numFmtId="1" fontId="3" fillId="4" borderId="1350" xfId="4" applyNumberFormat="1" applyFont="1" applyFill="1" applyBorder="1" applyProtection="1">
      <protection locked="0"/>
    </xf>
    <xf numFmtId="1" fontId="3" fillId="4" borderId="1361" xfId="4" applyNumberFormat="1" applyFont="1" applyFill="1" applyBorder="1" applyProtection="1">
      <protection locked="0"/>
    </xf>
    <xf numFmtId="1" fontId="3" fillId="0" borderId="1386" xfId="2" applyNumberFormat="1" applyFont="1" applyBorder="1" applyAlignment="1">
      <alignment horizontal="center" vertical="center" wrapText="1"/>
    </xf>
    <xf numFmtId="1" fontId="3" fillId="0" borderId="1379" xfId="4" applyNumberFormat="1" applyFont="1" applyBorder="1" applyAlignment="1">
      <alignment horizontal="right"/>
    </xf>
    <xf numFmtId="1" fontId="3" fillId="0" borderId="1426" xfId="4" applyNumberFormat="1" applyFont="1" applyBorder="1" applyAlignment="1">
      <alignment horizontal="right"/>
    </xf>
    <xf numFmtId="1" fontId="3" fillId="0" borderId="1417" xfId="4" applyNumberFormat="1" applyFont="1" applyBorder="1" applyAlignment="1">
      <alignment horizontal="right"/>
    </xf>
    <xf numFmtId="1" fontId="3" fillId="0" borderId="1427" xfId="4" applyNumberFormat="1" applyFont="1" applyBorder="1" applyAlignment="1">
      <alignment horizontal="right"/>
    </xf>
    <xf numFmtId="1" fontId="3" fillId="0" borderId="1409" xfId="4" applyNumberFormat="1" applyFont="1" applyBorder="1" applyAlignment="1">
      <alignment horizontal="right"/>
    </xf>
    <xf numFmtId="1" fontId="3" fillId="0" borderId="1408" xfId="4" applyNumberFormat="1" applyFont="1" applyBorder="1" applyAlignment="1">
      <alignment horizontal="right"/>
    </xf>
    <xf numFmtId="1" fontId="3" fillId="0" borderId="1416" xfId="4" applyNumberFormat="1" applyFont="1" applyBorder="1" applyAlignment="1">
      <alignment horizontal="right"/>
    </xf>
    <xf numFmtId="1" fontId="5" fillId="0" borderId="1408" xfId="0" applyNumberFormat="1" applyFont="1" applyBorder="1"/>
    <xf numFmtId="1" fontId="10" fillId="3" borderId="1408" xfId="0" applyNumberFormat="1" applyFont="1" applyFill="1" applyBorder="1" applyAlignment="1">
      <alignment vertical="center" wrapText="1"/>
    </xf>
    <xf numFmtId="1" fontId="10" fillId="3" borderId="1391" xfId="0" applyNumberFormat="1" applyFont="1" applyFill="1" applyBorder="1" applyAlignment="1">
      <alignment vertical="center" wrapText="1"/>
    </xf>
    <xf numFmtId="1" fontId="4" fillId="0" borderId="1429" xfId="0" applyNumberFormat="1" applyFont="1" applyBorder="1"/>
    <xf numFmtId="1" fontId="4" fillId="0" borderId="1430" xfId="0" applyNumberFormat="1" applyFont="1" applyBorder="1"/>
    <xf numFmtId="1" fontId="3" fillId="0" borderId="1379" xfId="0" applyNumberFormat="1" applyFont="1" applyBorder="1" applyAlignment="1">
      <alignment horizontal="center" vertical="center"/>
    </xf>
    <xf numFmtId="1" fontId="3" fillId="0" borderId="1426" xfId="0" applyNumberFormat="1" applyFont="1" applyBorder="1" applyAlignment="1">
      <alignment horizontal="center" vertical="center"/>
    </xf>
    <xf numFmtId="1" fontId="3" fillId="4" borderId="1364" xfId="4" applyNumberFormat="1" applyFont="1" applyFill="1" applyBorder="1" applyProtection="1">
      <protection locked="0"/>
    </xf>
    <xf numFmtId="1" fontId="4" fillId="0" borderId="1391" xfId="0" applyNumberFormat="1" applyFont="1" applyBorder="1"/>
    <xf numFmtId="1" fontId="4" fillId="0" borderId="1432" xfId="0" applyNumberFormat="1" applyFont="1" applyBorder="1"/>
    <xf numFmtId="1" fontId="3" fillId="0" borderId="1439" xfId="0" applyNumberFormat="1" applyFont="1" applyBorder="1" applyAlignment="1">
      <alignment horizontal="center" vertical="center" wrapText="1"/>
    </xf>
    <xf numFmtId="1" fontId="3" fillId="0" borderId="1440" xfId="0" applyNumberFormat="1" applyFont="1" applyBorder="1" applyAlignment="1">
      <alignment horizontal="center" vertical="center" wrapText="1"/>
    </xf>
    <xf numFmtId="1" fontId="3" fillId="0" borderId="1401" xfId="0" applyNumberFormat="1" applyFont="1" applyBorder="1" applyAlignment="1">
      <alignment horizontal="center" vertical="center" wrapText="1"/>
    </xf>
    <xf numFmtId="1" fontId="3" fillId="0" borderId="1441" xfId="0" applyNumberFormat="1" applyFont="1" applyBorder="1" applyAlignment="1">
      <alignment horizontal="center" vertical="center" wrapText="1"/>
    </xf>
    <xf numFmtId="1" fontId="3" fillId="0" borderId="1438" xfId="0" applyNumberFormat="1" applyFont="1" applyBorder="1" applyAlignment="1">
      <alignment horizontal="center" vertical="center" wrapText="1"/>
    </xf>
    <xf numFmtId="1" fontId="3" fillId="0" borderId="1437" xfId="0" applyNumberFormat="1" applyFont="1" applyBorder="1" applyAlignment="1">
      <alignment horizontal="center" vertical="center" wrapText="1"/>
    </xf>
    <xf numFmtId="1" fontId="3" fillId="4" borderId="1442" xfId="0" applyNumberFormat="1" applyFont="1" applyFill="1" applyBorder="1" applyAlignment="1" applyProtection="1">
      <alignment wrapText="1"/>
      <protection locked="0"/>
    </xf>
    <xf numFmtId="1" fontId="3" fillId="0" borderId="1401" xfId="0" applyNumberFormat="1" applyFont="1" applyBorder="1"/>
    <xf numFmtId="1" fontId="3" fillId="0" borderId="1441" xfId="0" applyNumberFormat="1" applyFont="1" applyBorder="1" applyAlignment="1">
      <alignment horizontal="center" vertical="center"/>
    </xf>
    <xf numFmtId="1" fontId="3" fillId="0" borderId="1444" xfId="0" applyNumberFormat="1" applyFont="1" applyBorder="1" applyAlignment="1">
      <alignment horizontal="center" vertical="center" wrapText="1"/>
    </xf>
    <xf numFmtId="1" fontId="3" fillId="0" borderId="1438" xfId="0" applyNumberFormat="1" applyFont="1" applyBorder="1" applyAlignment="1">
      <alignment horizontal="center" vertical="center"/>
    </xf>
    <xf numFmtId="1" fontId="3" fillId="0" borderId="1433" xfId="0" applyNumberFormat="1" applyFont="1" applyBorder="1" applyAlignment="1">
      <alignment horizontal="left" wrapText="1"/>
    </xf>
    <xf numFmtId="1" fontId="3" fillId="0" borderId="1359" xfId="0" applyNumberFormat="1" applyFont="1" applyBorder="1"/>
    <xf numFmtId="1" fontId="3" fillId="2" borderId="1445" xfId="5" applyNumberFormat="1" applyFont="1" applyBorder="1" applyProtection="1">
      <protection locked="0"/>
    </xf>
    <xf numFmtId="1" fontId="3" fillId="2" borderId="1446" xfId="5" applyNumberFormat="1" applyFont="1" applyBorder="1" applyProtection="1">
      <protection locked="0"/>
    </xf>
    <xf numFmtId="1" fontId="3" fillId="2" borderId="1447" xfId="5" applyNumberFormat="1" applyFont="1" applyBorder="1" applyProtection="1">
      <protection locked="0"/>
    </xf>
    <xf numFmtId="1" fontId="3" fillId="2" borderId="1448" xfId="5" applyNumberFormat="1" applyFont="1" applyBorder="1" applyProtection="1">
      <protection locked="0"/>
    </xf>
    <xf numFmtId="1" fontId="3" fillId="2" borderId="1449" xfId="5" applyNumberFormat="1" applyFont="1" applyBorder="1" applyProtection="1">
      <protection locked="0"/>
    </xf>
    <xf numFmtId="1" fontId="3" fillId="2" borderId="1450" xfId="5" applyNumberFormat="1" applyFont="1" applyBorder="1" applyProtection="1">
      <protection locked="0"/>
    </xf>
    <xf numFmtId="1" fontId="3" fillId="2" borderId="1451" xfId="5" applyNumberFormat="1" applyFont="1" applyBorder="1" applyProtection="1">
      <protection locked="0"/>
    </xf>
    <xf numFmtId="1" fontId="3" fillId="2" borderId="1452" xfId="5" applyNumberFormat="1" applyFont="1" applyBorder="1" applyProtection="1">
      <protection locked="0"/>
    </xf>
    <xf numFmtId="1" fontId="3" fillId="2" borderId="1453" xfId="5" applyNumberFormat="1" applyFont="1" applyBorder="1" applyProtection="1">
      <protection locked="0"/>
    </xf>
    <xf numFmtId="1" fontId="3" fillId="2" borderId="1454" xfId="5" applyNumberFormat="1" applyFont="1" applyBorder="1" applyProtection="1">
      <protection locked="0"/>
    </xf>
    <xf numFmtId="1" fontId="3" fillId="0" borderId="1455" xfId="0" applyNumberFormat="1" applyFont="1" applyBorder="1"/>
    <xf numFmtId="1" fontId="3" fillId="2" borderId="1456" xfId="5" applyNumberFormat="1" applyFont="1" applyBorder="1" applyProtection="1">
      <protection locked="0"/>
    </xf>
    <xf numFmtId="1" fontId="3" fillId="2" borderId="1457" xfId="5" applyNumberFormat="1" applyFont="1" applyBorder="1" applyProtection="1">
      <protection locked="0"/>
    </xf>
    <xf numFmtId="1" fontId="3" fillId="2" borderId="1458" xfId="5" applyNumberFormat="1" applyFont="1" applyBorder="1" applyProtection="1">
      <protection locked="0"/>
    </xf>
    <xf numFmtId="1" fontId="3" fillId="2" borderId="1459" xfId="5" applyNumberFormat="1" applyFont="1" applyBorder="1" applyProtection="1">
      <protection locked="0"/>
    </xf>
    <xf numFmtId="1" fontId="3" fillId="2" borderId="1460" xfId="5" applyNumberFormat="1" applyFont="1" applyBorder="1" applyProtection="1">
      <protection locked="0"/>
    </xf>
    <xf numFmtId="1" fontId="3" fillId="0" borderId="1462" xfId="0" applyNumberFormat="1" applyFont="1" applyBorder="1" applyAlignment="1">
      <alignment horizontal="left" wrapText="1"/>
    </xf>
    <xf numFmtId="1" fontId="3" fillId="8" borderId="1359" xfId="4" applyNumberFormat="1" applyFont="1" applyFill="1" applyBorder="1" applyProtection="1"/>
    <xf numFmtId="1" fontId="3" fillId="8" borderId="1361" xfId="4" applyNumberFormat="1" applyFont="1" applyFill="1" applyBorder="1" applyProtection="1"/>
    <xf numFmtId="1" fontId="3" fillId="2" borderId="1463" xfId="5" applyNumberFormat="1" applyFont="1" applyBorder="1" applyProtection="1">
      <protection locked="0"/>
    </xf>
    <xf numFmtId="1" fontId="3" fillId="2" borderId="1464" xfId="5" applyNumberFormat="1" applyFont="1" applyBorder="1" applyProtection="1">
      <protection locked="0"/>
    </xf>
    <xf numFmtId="1" fontId="3" fillId="2" borderId="1373" xfId="5" applyNumberFormat="1" applyFont="1" applyBorder="1" applyProtection="1">
      <protection locked="0"/>
    </xf>
    <xf numFmtId="1" fontId="3" fillId="0" borderId="1431" xfId="0" applyNumberFormat="1" applyFont="1" applyBorder="1" applyAlignment="1">
      <alignment horizontal="left" wrapText="1"/>
    </xf>
    <xf numFmtId="1" fontId="3" fillId="2" borderId="1455" xfId="5" applyNumberFormat="1" applyFont="1" applyBorder="1" applyProtection="1">
      <protection locked="0"/>
    </xf>
    <xf numFmtId="1" fontId="3" fillId="8" borderId="1391" xfId="4" applyNumberFormat="1" applyFont="1" applyFill="1" applyBorder="1" applyProtection="1"/>
    <xf numFmtId="1" fontId="3" fillId="2" borderId="1465" xfId="5" applyNumberFormat="1" applyFont="1" applyBorder="1" applyProtection="1">
      <protection locked="0"/>
    </xf>
    <xf numFmtId="1" fontId="3" fillId="2" borderId="1466" xfId="5" applyNumberFormat="1" applyFont="1" applyBorder="1" applyProtection="1">
      <protection locked="0"/>
    </xf>
    <xf numFmtId="1" fontId="3" fillId="2" borderId="1229" xfId="5" applyNumberFormat="1" applyFont="1" applyBorder="1" applyProtection="1">
      <protection locked="0"/>
    </xf>
    <xf numFmtId="1" fontId="3" fillId="2" borderId="1467" xfId="5" applyNumberFormat="1" applyFont="1" applyBorder="1" applyProtection="1">
      <protection locked="0"/>
    </xf>
    <xf numFmtId="1" fontId="3" fillId="2" borderId="1468" xfId="5" applyNumberFormat="1" applyFont="1" applyBorder="1" applyProtection="1">
      <protection locked="0"/>
    </xf>
    <xf numFmtId="1" fontId="3" fillId="2" borderId="1469" xfId="5" applyNumberFormat="1" applyFont="1" applyBorder="1" applyProtection="1">
      <protection locked="0"/>
    </xf>
    <xf numFmtId="1" fontId="3" fillId="2" borderId="1470" xfId="5" applyNumberFormat="1" applyFont="1" applyBorder="1" applyProtection="1">
      <protection locked="0"/>
    </xf>
    <xf numFmtId="1" fontId="3" fillId="2" borderId="1471" xfId="5" applyNumberFormat="1" applyFont="1" applyBorder="1" applyProtection="1">
      <protection locked="0"/>
    </xf>
    <xf numFmtId="1" fontId="3" fillId="2" borderId="1472" xfId="5" applyNumberFormat="1" applyFont="1" applyBorder="1" applyProtection="1">
      <protection locked="0"/>
    </xf>
    <xf numFmtId="1" fontId="3" fillId="2" borderId="1473" xfId="5" applyNumberFormat="1" applyFont="1" applyBorder="1" applyProtection="1">
      <protection locked="0"/>
    </xf>
    <xf numFmtId="1" fontId="3" fillId="2" borderId="1474" xfId="5" applyNumberFormat="1" applyFont="1" applyBorder="1" applyProtection="1">
      <protection locked="0"/>
    </xf>
    <xf numFmtId="1" fontId="3" fillId="2" borderId="1475" xfId="5" applyNumberFormat="1" applyFont="1" applyBorder="1" applyProtection="1">
      <protection locked="0"/>
    </xf>
    <xf numFmtId="1" fontId="3" fillId="2" borderId="1476" xfId="5" applyNumberFormat="1" applyFont="1" applyBorder="1" applyProtection="1">
      <protection locked="0"/>
    </xf>
    <xf numFmtId="1" fontId="3" fillId="2" borderId="1477" xfId="5" applyNumberFormat="1" applyFont="1" applyBorder="1" applyProtection="1">
      <protection locked="0"/>
    </xf>
    <xf numFmtId="1" fontId="3" fillId="2" borderId="1478" xfId="5" applyNumberFormat="1" applyFont="1" applyBorder="1" applyProtection="1">
      <protection locked="0"/>
    </xf>
    <xf numFmtId="1" fontId="3" fillId="2" borderId="1480" xfId="5" applyNumberFormat="1" applyFont="1" applyBorder="1" applyProtection="1">
      <protection locked="0"/>
    </xf>
    <xf numFmtId="1" fontId="3" fillId="2" borderId="1481" xfId="5" applyNumberFormat="1" applyFont="1" applyBorder="1" applyProtection="1">
      <protection locked="0"/>
    </xf>
    <xf numFmtId="1" fontId="3" fillId="2" borderId="1482" xfId="5" applyNumberFormat="1" applyFont="1" applyBorder="1" applyProtection="1">
      <protection locked="0"/>
    </xf>
    <xf numFmtId="1" fontId="3" fillId="2" borderId="1483" xfId="5" applyNumberFormat="1" applyFont="1" applyBorder="1" applyProtection="1">
      <protection locked="0"/>
    </xf>
    <xf numFmtId="1" fontId="7" fillId="0" borderId="1485" xfId="0" applyNumberFormat="1" applyFont="1" applyBorder="1" applyAlignment="1">
      <alignment horizontal="center" vertical="center" wrapText="1"/>
    </xf>
    <xf numFmtId="1" fontId="7" fillId="0" borderId="1486" xfId="0" applyNumberFormat="1" applyFont="1" applyBorder="1" applyAlignment="1">
      <alignment horizontal="center" vertical="center" wrapText="1"/>
    </xf>
    <xf numFmtId="1" fontId="7" fillId="0" borderId="1487" xfId="0" applyNumberFormat="1" applyFont="1" applyBorder="1" applyAlignment="1">
      <alignment horizontal="center" vertical="center" wrapText="1"/>
    </xf>
    <xf numFmtId="1" fontId="3" fillId="0" borderId="1488" xfId="0" applyNumberFormat="1" applyFont="1" applyBorder="1"/>
    <xf numFmtId="1" fontId="7" fillId="0" borderId="1488" xfId="0" applyNumberFormat="1" applyFont="1" applyBorder="1"/>
    <xf numFmtId="1" fontId="7" fillId="0" borderId="1489" xfId="0" applyNumberFormat="1" applyFont="1" applyBorder="1"/>
    <xf numFmtId="1" fontId="7" fillId="0" borderId="1490" xfId="0" applyNumberFormat="1" applyFont="1" applyBorder="1"/>
    <xf numFmtId="1" fontId="7" fillId="4" borderId="1491" xfId="0" applyNumberFormat="1" applyFont="1" applyFill="1" applyBorder="1" applyProtection="1">
      <protection locked="0"/>
    </xf>
    <xf numFmtId="1" fontId="7" fillId="4" borderId="1490" xfId="0" applyNumberFormat="1" applyFont="1" applyFill="1" applyBorder="1" applyProtection="1">
      <protection locked="0"/>
    </xf>
    <xf numFmtId="1" fontId="7" fillId="4" borderId="1492" xfId="0" applyNumberFormat="1" applyFont="1" applyFill="1" applyBorder="1" applyProtection="1">
      <protection locked="0"/>
    </xf>
    <xf numFmtId="1" fontId="7" fillId="4" borderId="1489" xfId="0" applyNumberFormat="1" applyFont="1" applyFill="1" applyBorder="1" applyProtection="1">
      <protection locked="0"/>
    </xf>
    <xf numFmtId="1" fontId="3" fillId="0" borderId="1462" xfId="0" applyNumberFormat="1" applyFont="1" applyBorder="1"/>
    <xf numFmtId="1" fontId="7" fillId="0" borderId="1462" xfId="0" applyNumberFormat="1" applyFont="1" applyBorder="1"/>
    <xf numFmtId="1" fontId="7" fillId="0" borderId="1493" xfId="0" applyNumberFormat="1" applyFont="1" applyBorder="1"/>
    <xf numFmtId="1" fontId="7" fillId="0" borderId="1442" xfId="0" applyNumberFormat="1" applyFont="1" applyBorder="1"/>
    <xf numFmtId="1" fontId="7" fillId="4" borderId="1359" xfId="0" applyNumberFormat="1" applyFont="1" applyFill="1" applyBorder="1" applyProtection="1">
      <protection locked="0"/>
    </xf>
    <xf numFmtId="1" fontId="7" fillId="4" borderId="1442" xfId="0" applyNumberFormat="1" applyFont="1" applyFill="1" applyBorder="1" applyProtection="1">
      <protection locked="0"/>
    </xf>
    <xf numFmtId="1" fontId="7" fillId="4" borderId="1494" xfId="0" applyNumberFormat="1" applyFont="1" applyFill="1" applyBorder="1" applyProtection="1">
      <protection locked="0"/>
    </xf>
    <xf numFmtId="1" fontId="7" fillId="4" borderId="1493" xfId="0" applyNumberFormat="1" applyFont="1" applyFill="1" applyBorder="1" applyProtection="1">
      <protection locked="0"/>
    </xf>
    <xf numFmtId="0" fontId="3" fillId="0" borderId="1441" xfId="0" applyFont="1" applyBorder="1" applyAlignment="1">
      <alignment horizontal="center" vertical="center"/>
    </xf>
    <xf numFmtId="0" fontId="3" fillId="0" borderId="1444" xfId="0" applyFont="1" applyBorder="1" applyAlignment="1">
      <alignment horizontal="center" vertical="center"/>
    </xf>
    <xf numFmtId="0" fontId="3" fillId="0" borderId="1437" xfId="0" applyFont="1" applyBorder="1" applyAlignment="1">
      <alignment horizontal="center" vertical="center"/>
    </xf>
    <xf numFmtId="1" fontId="3" fillId="0" borderId="1441" xfId="0" applyNumberFormat="1" applyFont="1" applyBorder="1"/>
    <xf numFmtId="1" fontId="3" fillId="0" borderId="1038" xfId="0" applyNumberFormat="1" applyFont="1" applyBorder="1" applyAlignment="1">
      <alignment horizontal="center" vertical="center" wrapText="1"/>
    </xf>
    <xf numFmtId="1" fontId="3" fillId="0" borderId="1502" xfId="0" applyNumberFormat="1" applyFont="1" applyBorder="1" applyAlignment="1">
      <alignment horizontal="center" vertical="center" wrapText="1"/>
    </xf>
    <xf numFmtId="1" fontId="3" fillId="0" borderId="1503" xfId="0" applyNumberFormat="1" applyFont="1" applyBorder="1" applyAlignment="1">
      <alignment horizontal="center" vertical="center" wrapText="1"/>
    </xf>
    <xf numFmtId="1" fontId="3" fillId="0" borderId="1504" xfId="0" applyNumberFormat="1" applyFont="1" applyBorder="1" applyAlignment="1">
      <alignment horizontal="center" vertical="center" wrapText="1"/>
    </xf>
    <xf numFmtId="1" fontId="3" fillId="0" borderId="1505" xfId="0" applyNumberFormat="1" applyFont="1" applyBorder="1" applyAlignment="1">
      <alignment horizontal="center" vertical="center"/>
    </xf>
    <xf numFmtId="1" fontId="3" fillId="0" borderId="1504" xfId="0" applyNumberFormat="1" applyFont="1" applyBorder="1" applyAlignment="1">
      <alignment horizontal="center" vertical="center"/>
    </xf>
    <xf numFmtId="1" fontId="3" fillId="0" borderId="1500" xfId="0" applyNumberFormat="1" applyFont="1" applyBorder="1" applyAlignment="1">
      <alignment horizontal="center" vertical="center"/>
    </xf>
    <xf numFmtId="1" fontId="3" fillId="0" borderId="1502" xfId="0" applyNumberFormat="1" applyFont="1" applyBorder="1" applyAlignment="1">
      <alignment horizontal="center" vertical="center"/>
    </xf>
    <xf numFmtId="1" fontId="3" fillId="0" borderId="1502" xfId="0" applyNumberFormat="1" applyFont="1" applyBorder="1" applyAlignment="1">
      <alignment horizontal="right"/>
    </xf>
    <xf numFmtId="1" fontId="3" fillId="0" borderId="1503" xfId="0" applyNumberFormat="1" applyFont="1" applyBorder="1" applyAlignment="1">
      <alignment horizontal="right"/>
    </xf>
    <xf numFmtId="1" fontId="3" fillId="0" borderId="1505" xfId="0" applyNumberFormat="1" applyFont="1" applyBorder="1" applyAlignment="1">
      <alignment horizontal="right" vertical="center"/>
    </xf>
    <xf numFmtId="1" fontId="3" fillId="0" borderId="1502" xfId="0" applyNumberFormat="1" applyFont="1" applyBorder="1" applyAlignment="1">
      <alignment horizontal="right" vertical="center"/>
    </xf>
    <xf numFmtId="1" fontId="3" fillId="0" borderId="1438" xfId="0" applyNumberFormat="1" applyFont="1" applyBorder="1" applyAlignment="1">
      <alignment horizontal="right" vertical="center"/>
    </xf>
    <xf numFmtId="1" fontId="3" fillId="0" borderId="1506" xfId="0" applyNumberFormat="1" applyFont="1" applyBorder="1" applyAlignment="1">
      <alignment horizontal="right"/>
    </xf>
    <xf numFmtId="1" fontId="3" fillId="3" borderId="1507" xfId="0" applyNumberFormat="1" applyFont="1" applyFill="1" applyBorder="1" applyAlignment="1">
      <alignment horizontal="right"/>
    </xf>
    <xf numFmtId="1" fontId="3" fillId="4" borderId="1508" xfId="0" applyNumberFormat="1" applyFont="1" applyFill="1" applyBorder="1" applyProtection="1">
      <protection locked="0"/>
    </xf>
    <xf numFmtId="1" fontId="3" fillId="4" borderId="1507" xfId="0" applyNumberFormat="1" applyFont="1" applyFill="1" applyBorder="1" applyProtection="1">
      <protection locked="0"/>
    </xf>
    <xf numFmtId="1" fontId="3" fillId="4" borderId="1509" xfId="0" applyNumberFormat="1" applyFont="1" applyFill="1" applyBorder="1" applyProtection="1">
      <protection locked="0"/>
    </xf>
    <xf numFmtId="1" fontId="3" fillId="4" borderId="1510" xfId="0" applyNumberFormat="1" applyFont="1" applyFill="1" applyBorder="1" applyProtection="1">
      <protection locked="0"/>
    </xf>
    <xf numFmtId="1" fontId="3" fillId="4" borderId="1511" xfId="0" applyNumberFormat="1" applyFont="1" applyFill="1" applyBorder="1" applyProtection="1">
      <protection locked="0"/>
    </xf>
    <xf numFmtId="1" fontId="3" fillId="4" borderId="1512" xfId="0" applyNumberFormat="1" applyFont="1" applyFill="1" applyBorder="1" applyAlignment="1" applyProtection="1">
      <alignment wrapText="1"/>
      <protection locked="0"/>
    </xf>
    <xf numFmtId="1" fontId="3" fillId="4" borderId="1507" xfId="0" applyNumberFormat="1" applyFont="1" applyFill="1" applyBorder="1" applyAlignment="1" applyProtection="1">
      <alignment wrapText="1"/>
      <protection locked="0"/>
    </xf>
    <xf numFmtId="1" fontId="3" fillId="0" borderId="1501" xfId="0" applyNumberFormat="1" applyFont="1" applyBorder="1" applyAlignment="1">
      <alignment horizontal="right" wrapText="1"/>
    </xf>
    <xf numFmtId="1" fontId="3" fillId="0" borderId="1513" xfId="0" applyNumberFormat="1" applyFont="1" applyBorder="1" applyAlignment="1">
      <alignment horizontal="right" wrapText="1"/>
    </xf>
    <xf numFmtId="1" fontId="3" fillId="3" borderId="1514" xfId="0" applyNumberFormat="1" applyFont="1" applyFill="1" applyBorder="1" applyAlignment="1">
      <alignment horizontal="right"/>
    </xf>
    <xf numFmtId="1" fontId="3" fillId="4" borderId="1515" xfId="0" applyNumberFormat="1" applyFont="1" applyFill="1" applyBorder="1" applyProtection="1">
      <protection locked="0"/>
    </xf>
    <xf numFmtId="1" fontId="6" fillId="0" borderId="1436" xfId="0" applyNumberFormat="1" applyFont="1" applyBorder="1"/>
    <xf numFmtId="1" fontId="6" fillId="0" borderId="1516" xfId="0" applyNumberFormat="1" applyFont="1" applyBorder="1"/>
    <xf numFmtId="1" fontId="3" fillId="0" borderId="1436" xfId="0" applyNumberFormat="1" applyFont="1" applyBorder="1"/>
    <xf numFmtId="1" fontId="3" fillId="0" borderId="1514" xfId="0" applyNumberFormat="1" applyFont="1" applyBorder="1" applyAlignment="1">
      <alignment horizontal="center" vertical="center" wrapText="1"/>
    </xf>
    <xf numFmtId="1" fontId="3" fillId="0" borderId="1505" xfId="0" applyNumberFormat="1" applyFont="1" applyBorder="1" applyAlignment="1">
      <alignment horizontal="center" vertical="center" wrapText="1"/>
    </xf>
    <xf numFmtId="1" fontId="3" fillId="0" borderId="1512" xfId="0" applyNumberFormat="1" applyFont="1" applyBorder="1"/>
    <xf numFmtId="1" fontId="3" fillId="0" borderId="1512" xfId="0" applyNumberFormat="1" applyFont="1" applyBorder="1" applyAlignment="1">
      <alignment horizontal="right"/>
    </xf>
    <xf numFmtId="1" fontId="3" fillId="4" borderId="1506" xfId="0" applyNumberFormat="1" applyFont="1" applyFill="1" applyBorder="1" applyProtection="1">
      <protection locked="0"/>
    </xf>
    <xf numFmtId="1" fontId="3" fillId="4" borderId="1518" xfId="0" applyNumberFormat="1" applyFont="1" applyFill="1" applyBorder="1" applyProtection="1">
      <protection locked="0"/>
    </xf>
    <xf numFmtId="1" fontId="3" fillId="0" borderId="1519" xfId="0" applyNumberFormat="1" applyFont="1" applyBorder="1" applyAlignment="1">
      <alignment horizontal="center" vertical="center"/>
    </xf>
    <xf numFmtId="1" fontId="3" fillId="0" borderId="1519" xfId="0" applyNumberFormat="1" applyFont="1" applyBorder="1" applyAlignment="1">
      <alignment horizontal="center" vertical="center" wrapText="1"/>
    </xf>
    <xf numFmtId="1" fontId="3" fillId="0" borderId="1520" xfId="0" applyNumberFormat="1" applyFont="1" applyBorder="1" applyAlignment="1">
      <alignment horizontal="center" vertical="center" wrapText="1"/>
    </xf>
    <xf numFmtId="1" fontId="3" fillId="0" borderId="1512" xfId="0" applyNumberFormat="1" applyFont="1" applyBorder="1" applyAlignment="1">
      <alignment vertical="center" wrapText="1"/>
    </xf>
    <xf numFmtId="1" fontId="5" fillId="0" borderId="1517" xfId="0" applyNumberFormat="1" applyFont="1" applyBorder="1"/>
    <xf numFmtId="1" fontId="6" fillId="0" borderId="1517" xfId="0" applyNumberFormat="1" applyFont="1" applyBorder="1"/>
    <xf numFmtId="1" fontId="6" fillId="0" borderId="1521" xfId="0" applyNumberFormat="1" applyFont="1" applyBorder="1"/>
    <xf numFmtId="1" fontId="6" fillId="0" borderId="1522" xfId="0" applyNumberFormat="1" applyFont="1" applyBorder="1"/>
    <xf numFmtId="1" fontId="6" fillId="0" borderId="1523" xfId="0" applyNumberFormat="1" applyFont="1" applyBorder="1"/>
    <xf numFmtId="1" fontId="3" fillId="0" borderId="1531" xfId="0" applyNumberFormat="1" applyFont="1" applyBorder="1" applyAlignment="1">
      <alignment horizontal="center" vertical="center" wrapText="1"/>
    </xf>
    <xf numFmtId="1" fontId="3" fillId="0" borderId="1532" xfId="0" applyNumberFormat="1" applyFont="1" applyBorder="1" applyAlignment="1">
      <alignment horizontal="center" vertical="center" wrapText="1"/>
    </xf>
    <xf numFmtId="1" fontId="3" fillId="0" borderId="1533" xfId="0" applyNumberFormat="1" applyFont="1" applyBorder="1" applyAlignment="1">
      <alignment horizontal="center" vertical="center" wrapText="1"/>
    </xf>
    <xf numFmtId="1" fontId="1" fillId="0" borderId="1527" xfId="0" applyNumberFormat="1" applyFont="1" applyBorder="1" applyAlignment="1">
      <alignment horizontal="left" vertical="center"/>
    </xf>
    <xf numFmtId="1" fontId="3" fillId="0" borderId="1527" xfId="0" applyNumberFormat="1" applyFont="1" applyBorder="1" applyAlignment="1">
      <alignment horizontal="right"/>
    </xf>
    <xf numFmtId="1" fontId="3" fillId="0" borderId="1532" xfId="0" applyNumberFormat="1" applyFont="1" applyBorder="1" applyAlignment="1">
      <alignment horizontal="right"/>
    </xf>
    <xf numFmtId="1" fontId="3" fillId="0" borderId="1533" xfId="0" applyNumberFormat="1" applyFont="1" applyBorder="1" applyAlignment="1">
      <alignment horizontal="right"/>
    </xf>
    <xf numFmtId="1" fontId="3" fillId="0" borderId="1531" xfId="0" applyNumberFormat="1" applyFont="1" applyBorder="1"/>
    <xf numFmtId="1" fontId="3" fillId="0" borderId="1533" xfId="0" applyNumberFormat="1" applyFont="1" applyBorder="1"/>
    <xf numFmtId="1" fontId="3" fillId="0" borderId="1528" xfId="0" applyNumberFormat="1" applyFont="1" applyBorder="1"/>
    <xf numFmtId="1" fontId="3" fillId="0" borderId="1534" xfId="0" applyNumberFormat="1" applyFont="1" applyBorder="1"/>
    <xf numFmtId="1" fontId="3" fillId="0" borderId="1535" xfId="0" applyNumberFormat="1" applyFont="1" applyBorder="1" applyAlignment="1">
      <alignment vertical="center" wrapText="1"/>
    </xf>
    <xf numFmtId="1" fontId="3" fillId="9" borderId="1321" xfId="1" applyNumberFormat="1" applyFont="1" applyBorder="1" applyAlignment="1" applyProtection="1">
      <alignment horizontal="right"/>
      <protection locked="0"/>
    </xf>
    <xf numFmtId="1" fontId="3" fillId="9" borderId="1536" xfId="1" applyNumberFormat="1" applyFont="1" applyBorder="1" applyAlignment="1" applyProtection="1">
      <alignment horizontal="right"/>
      <protection locked="0"/>
    </xf>
    <xf numFmtId="1" fontId="3" fillId="9" borderId="1537" xfId="1" applyNumberFormat="1" applyFont="1" applyBorder="1" applyAlignment="1" applyProtection="1">
      <alignment horizontal="right"/>
      <protection locked="0"/>
    </xf>
    <xf numFmtId="1" fontId="3" fillId="9" borderId="1538" xfId="1" applyNumberFormat="1" applyFont="1" applyBorder="1" applyAlignment="1" applyProtection="1">
      <alignment horizontal="right"/>
      <protection locked="0"/>
    </xf>
    <xf numFmtId="1" fontId="1" fillId="0" borderId="1539" xfId="0" applyNumberFormat="1" applyFont="1" applyBorder="1" applyAlignment="1">
      <alignment horizontal="left" vertical="center" wrapText="1"/>
    </xf>
    <xf numFmtId="1" fontId="3" fillId="0" borderId="1527" xfId="0" applyNumberFormat="1" applyFont="1" applyBorder="1" applyAlignment="1">
      <alignment horizontal="right" wrapText="1"/>
    </xf>
    <xf numFmtId="1" fontId="3" fillId="0" borderId="1540" xfId="0" applyNumberFormat="1" applyFont="1" applyBorder="1" applyAlignment="1">
      <alignment horizontal="right" wrapText="1"/>
    </xf>
    <xf numFmtId="1" fontId="3" fillId="0" borderId="1539" xfId="0" applyNumberFormat="1" applyFont="1" applyBorder="1"/>
    <xf numFmtId="1" fontId="3" fillId="0" borderId="1541" xfId="0" applyNumberFormat="1" applyFont="1" applyBorder="1"/>
    <xf numFmtId="1" fontId="3" fillId="0" borderId="1542" xfId="0" applyNumberFormat="1" applyFont="1" applyBorder="1" applyAlignment="1">
      <alignment vertical="center" wrapText="1"/>
    </xf>
    <xf numFmtId="1" fontId="3" fillId="0" borderId="1543" xfId="0" applyNumberFormat="1" applyFont="1" applyBorder="1" applyAlignment="1">
      <alignment horizontal="center" wrapText="1"/>
    </xf>
    <xf numFmtId="1" fontId="3" fillId="0" borderId="1544" xfId="0" applyNumberFormat="1" applyFont="1" applyBorder="1" applyAlignment="1">
      <alignment vertical="center" wrapText="1"/>
    </xf>
    <xf numFmtId="1" fontId="3" fillId="4" borderId="1544" xfId="0" applyNumberFormat="1" applyFont="1" applyFill="1" applyBorder="1" applyAlignment="1" applyProtection="1">
      <alignment wrapText="1"/>
      <protection locked="0"/>
    </xf>
    <xf numFmtId="1" fontId="3" fillId="10" borderId="1543" xfId="0" applyNumberFormat="1" applyFont="1" applyFill="1" applyBorder="1" applyAlignment="1">
      <alignment horizontal="center" wrapText="1"/>
    </xf>
    <xf numFmtId="1" fontId="3" fillId="10" borderId="1545" xfId="0" applyNumberFormat="1" applyFont="1" applyFill="1" applyBorder="1" applyAlignment="1">
      <alignment vertical="center" wrapText="1"/>
    </xf>
    <xf numFmtId="1" fontId="3" fillId="10" borderId="1544" xfId="0" applyNumberFormat="1" applyFont="1" applyFill="1" applyBorder="1" applyAlignment="1">
      <alignment vertical="center" wrapText="1"/>
    </xf>
    <xf numFmtId="1" fontId="3" fillId="0" borderId="1546" xfId="0" applyNumberFormat="1" applyFont="1" applyBorder="1"/>
    <xf numFmtId="1" fontId="3" fillId="0" borderId="1547" xfId="0" applyNumberFormat="1" applyFont="1" applyBorder="1"/>
    <xf numFmtId="1" fontId="3" fillId="0" borderId="1548" xfId="0" applyNumberFormat="1" applyFont="1" applyBorder="1"/>
    <xf numFmtId="1" fontId="3" fillId="0" borderId="1553" xfId="0" applyNumberFormat="1" applyFont="1" applyBorder="1" applyAlignment="1">
      <alignment horizontal="center" vertical="center" wrapText="1"/>
    </xf>
    <xf numFmtId="1" fontId="3" fillId="0" borderId="1554" xfId="0" applyNumberFormat="1" applyFont="1" applyBorder="1" applyAlignment="1">
      <alignment horizontal="center" vertical="center" wrapText="1"/>
    </xf>
    <xf numFmtId="1" fontId="3" fillId="0" borderId="1513" xfId="0" applyNumberFormat="1" applyFont="1" applyBorder="1" applyAlignment="1">
      <alignment horizontal="center" vertical="center" wrapText="1"/>
    </xf>
    <xf numFmtId="1" fontId="3" fillId="0" borderId="1555" xfId="0" applyNumberFormat="1" applyFont="1" applyBorder="1" applyAlignment="1">
      <alignment horizontal="center" vertical="center" wrapText="1"/>
    </xf>
    <xf numFmtId="1" fontId="3" fillId="0" borderId="1552" xfId="0" applyNumberFormat="1" applyFont="1" applyBorder="1" applyAlignment="1">
      <alignment horizontal="center" vertical="center" wrapText="1"/>
    </xf>
    <xf numFmtId="1" fontId="3" fillId="0" borderId="1556" xfId="0" applyNumberFormat="1" applyFont="1" applyBorder="1" applyAlignment="1">
      <alignment horizontal="left" vertical="center" wrapText="1"/>
    </xf>
    <xf numFmtId="1" fontId="3" fillId="9" borderId="1553" xfId="1" applyNumberFormat="1" applyFont="1" applyBorder="1" applyAlignment="1" applyProtection="1">
      <alignment horizontal="right"/>
      <protection locked="0"/>
    </xf>
    <xf numFmtId="1" fontId="3" fillId="9" borderId="1554" xfId="1" applyNumberFormat="1" applyFont="1" applyBorder="1" applyAlignment="1" applyProtection="1">
      <alignment horizontal="right"/>
      <protection locked="0"/>
    </xf>
    <xf numFmtId="1" fontId="3" fillId="9" borderId="1552" xfId="1" applyNumberFormat="1" applyFont="1" applyBorder="1" applyAlignment="1" applyProtection="1">
      <alignment horizontal="right"/>
      <protection locked="0"/>
    </xf>
    <xf numFmtId="1" fontId="3" fillId="4" borderId="1557" xfId="0" applyNumberFormat="1" applyFont="1" applyFill="1" applyBorder="1" applyProtection="1">
      <protection locked="0"/>
    </xf>
    <xf numFmtId="1" fontId="3" fillId="0" borderId="1558" xfId="0" applyNumberFormat="1" applyFont="1" applyBorder="1" applyProtection="1">
      <protection hidden="1"/>
    </xf>
    <xf numFmtId="1" fontId="3" fillId="0" borderId="1559" xfId="0" applyNumberFormat="1" applyFont="1" applyBorder="1" applyProtection="1">
      <protection hidden="1"/>
    </xf>
    <xf numFmtId="1" fontId="3" fillId="0" borderId="1560" xfId="0" applyNumberFormat="1" applyFont="1" applyBorder="1" applyProtection="1">
      <protection hidden="1"/>
    </xf>
    <xf numFmtId="1" fontId="3" fillId="0" borderId="1561" xfId="0" applyNumberFormat="1" applyFont="1" applyBorder="1" applyProtection="1">
      <protection hidden="1"/>
    </xf>
    <xf numFmtId="1" fontId="3" fillId="0" borderId="1500" xfId="0" applyNumberFormat="1" applyFont="1" applyBorder="1" applyAlignment="1">
      <alignment horizontal="center" vertical="center" wrapText="1"/>
    </xf>
    <xf numFmtId="1" fontId="3" fillId="0" borderId="1502" xfId="0" applyNumberFormat="1" applyFont="1" applyBorder="1" applyAlignment="1">
      <alignment horizontal="left"/>
    </xf>
    <xf numFmtId="1" fontId="3" fillId="0" borderId="1517" xfId="0" applyNumberFormat="1" applyFont="1" applyBorder="1" applyAlignment="1" applyProtection="1">
      <alignment horizontal="left" vertical="center"/>
      <protection hidden="1"/>
    </xf>
    <xf numFmtId="1" fontId="3" fillId="0" borderId="1505" xfId="0" applyNumberFormat="1" applyFont="1" applyBorder="1" applyAlignment="1">
      <alignment horizontal="right"/>
    </xf>
    <xf numFmtId="1" fontId="3" fillId="0" borderId="1519" xfId="0" applyNumberFormat="1" applyFont="1" applyBorder="1" applyAlignment="1">
      <alignment horizontal="right"/>
    </xf>
    <xf numFmtId="1" fontId="3" fillId="0" borderId="1438" xfId="0" applyNumberFormat="1" applyFont="1" applyBorder="1" applyAlignment="1">
      <alignment horizontal="right"/>
    </xf>
    <xf numFmtId="1" fontId="3" fillId="4" borderId="1565" xfId="0" applyNumberFormat="1" applyFont="1" applyFill="1" applyBorder="1" applyAlignment="1" applyProtection="1">
      <alignment horizontal="right"/>
      <protection locked="0"/>
    </xf>
    <xf numFmtId="1" fontId="3" fillId="4" borderId="1566" xfId="0" applyNumberFormat="1" applyFont="1" applyFill="1" applyBorder="1" applyAlignment="1" applyProtection="1">
      <alignment horizontal="right"/>
      <protection locked="0"/>
    </xf>
    <xf numFmtId="1" fontId="3" fillId="4" borderId="1501" xfId="0" applyNumberFormat="1" applyFont="1" applyFill="1" applyBorder="1" applyAlignment="1" applyProtection="1">
      <alignment horizontal="right"/>
      <protection locked="0"/>
    </xf>
    <xf numFmtId="1" fontId="3" fillId="0" borderId="1512" xfId="0" applyNumberFormat="1" applyFont="1" applyBorder="1" applyAlignment="1">
      <alignment horizontal="left" vertical="center"/>
    </xf>
    <xf numFmtId="1" fontId="3" fillId="0" borderId="1502" xfId="0" applyNumberFormat="1" applyFont="1" applyBorder="1" applyAlignment="1">
      <alignment horizontal="left" vertical="center"/>
    </xf>
    <xf numFmtId="1" fontId="3" fillId="0" borderId="1502" xfId="0" applyNumberFormat="1" applyFont="1" applyBorder="1" applyAlignment="1" applyProtection="1">
      <alignment horizontal="left" vertical="center"/>
      <protection hidden="1"/>
    </xf>
    <xf numFmtId="1" fontId="3" fillId="4" borderId="1505" xfId="0" applyNumberFormat="1" applyFont="1" applyFill="1" applyBorder="1" applyAlignment="1" applyProtection="1">
      <alignment horizontal="right"/>
      <protection locked="0"/>
    </xf>
    <xf numFmtId="1" fontId="3" fillId="4" borderId="1438" xfId="0" applyNumberFormat="1" applyFont="1" applyFill="1" applyBorder="1" applyAlignment="1" applyProtection="1">
      <alignment horizontal="right"/>
      <protection locked="0"/>
    </xf>
    <xf numFmtId="1" fontId="3" fillId="4" borderId="1503" xfId="0" applyNumberFormat="1" applyFont="1" applyFill="1" applyBorder="1" applyAlignment="1" applyProtection="1">
      <alignment horizontal="right"/>
      <protection locked="0"/>
    </xf>
    <xf numFmtId="1" fontId="3" fillId="4" borderId="1567" xfId="0" applyNumberFormat="1" applyFont="1" applyFill="1" applyBorder="1" applyAlignment="1" applyProtection="1">
      <alignment horizontal="right"/>
      <protection locked="0"/>
    </xf>
    <xf numFmtId="1" fontId="3" fillId="4" borderId="1520" xfId="0" applyNumberFormat="1" applyFont="1" applyFill="1" applyBorder="1" applyAlignment="1" applyProtection="1">
      <alignment horizontal="right"/>
      <protection locked="0"/>
    </xf>
    <xf numFmtId="1" fontId="3" fillId="4" borderId="1568" xfId="0" applyNumberFormat="1" applyFont="1" applyFill="1" applyBorder="1" applyAlignment="1" applyProtection="1">
      <alignment horizontal="right"/>
      <protection locked="0"/>
    </xf>
    <xf numFmtId="1" fontId="3" fillId="4" borderId="1502" xfId="0" applyNumberFormat="1" applyFont="1" applyFill="1" applyBorder="1" applyAlignment="1" applyProtection="1">
      <alignment horizontal="right"/>
      <protection locked="0"/>
    </xf>
    <xf numFmtId="1" fontId="3" fillId="0" borderId="1512" xfId="0" applyNumberFormat="1" applyFont="1" applyBorder="1" applyAlignment="1">
      <alignment horizontal="right" vertical="center" wrapText="1"/>
    </xf>
    <xf numFmtId="1" fontId="3" fillId="4" borderId="1512" xfId="0" applyNumberFormat="1" applyFont="1" applyFill="1" applyBorder="1" applyProtection="1">
      <protection locked="0"/>
    </xf>
    <xf numFmtId="1" fontId="3" fillId="4" borderId="1570" xfId="0" applyNumberFormat="1" applyFont="1" applyFill="1" applyBorder="1" applyProtection="1">
      <protection locked="0"/>
    </xf>
    <xf numFmtId="1" fontId="3" fillId="4" borderId="1571" xfId="0" applyNumberFormat="1" applyFont="1" applyFill="1" applyBorder="1" applyProtection="1">
      <protection locked="0"/>
    </xf>
    <xf numFmtId="1" fontId="3" fillId="0" borderId="1512" xfId="0" applyNumberFormat="1" applyFont="1" applyBorder="1" applyAlignment="1">
      <alignment horizontal="left" vertical="center" wrapText="1"/>
    </xf>
    <xf numFmtId="1" fontId="3" fillId="0" borderId="1563" xfId="0" applyNumberFormat="1" applyFont="1" applyBorder="1" applyAlignment="1">
      <alignment horizontal="left" vertical="center" wrapText="1"/>
    </xf>
    <xf numFmtId="1" fontId="3" fillId="4" borderId="1563" xfId="0" applyNumberFormat="1" applyFont="1" applyFill="1" applyBorder="1" applyProtection="1">
      <protection locked="0"/>
    </xf>
    <xf numFmtId="1" fontId="3" fillId="4" borderId="1514" xfId="0" applyNumberFormat="1" applyFont="1" applyFill="1" applyBorder="1" applyProtection="1">
      <protection locked="0"/>
    </xf>
    <xf numFmtId="1" fontId="3" fillId="12" borderId="1573" xfId="0" applyNumberFormat="1" applyFont="1" applyFill="1" applyBorder="1"/>
    <xf numFmtId="1" fontId="3" fillId="0" borderId="1505" xfId="3" applyNumberFormat="1" applyFont="1" applyBorder="1" applyAlignment="1">
      <alignment horizontal="center" vertical="center" wrapText="1"/>
    </xf>
    <xf numFmtId="1" fontId="3" fillId="0" borderId="1438" xfId="3" applyNumberFormat="1" applyFont="1" applyBorder="1" applyAlignment="1">
      <alignment horizontal="center" vertical="center" wrapText="1"/>
    </xf>
    <xf numFmtId="1" fontId="3" fillId="0" borderId="1505" xfId="3" applyNumberFormat="1" applyFont="1" applyFill="1" applyBorder="1" applyAlignment="1">
      <alignment horizontal="center" vertical="center" wrapText="1"/>
    </xf>
    <xf numFmtId="1" fontId="3" fillId="0" borderId="1438" xfId="3" applyNumberFormat="1" applyFont="1" applyFill="1" applyBorder="1" applyAlignment="1">
      <alignment horizontal="center" vertical="center" wrapText="1"/>
    </xf>
    <xf numFmtId="1" fontId="3" fillId="0" borderId="1520" xfId="3" applyNumberFormat="1" applyFont="1" applyFill="1" applyBorder="1" applyAlignment="1">
      <alignment horizontal="center" vertical="center" wrapText="1"/>
    </xf>
    <xf numFmtId="1" fontId="3" fillId="0" borderId="1577" xfId="3" applyNumberFormat="1" applyFont="1" applyFill="1" applyBorder="1" applyAlignment="1">
      <alignment horizontal="center" vertical="center" wrapText="1"/>
    </xf>
    <xf numFmtId="1" fontId="3" fillId="0" borderId="1500" xfId="3" applyNumberFormat="1" applyFont="1" applyFill="1" applyBorder="1" applyAlignment="1">
      <alignment horizontal="center" vertical="center" wrapText="1"/>
    </xf>
    <xf numFmtId="1" fontId="3" fillId="0" borderId="1517" xfId="3" applyNumberFormat="1" applyFont="1" applyBorder="1" applyAlignment="1">
      <alignment horizontal="center" vertical="center" wrapText="1"/>
    </xf>
    <xf numFmtId="1" fontId="3" fillId="0" borderId="1578" xfId="3" applyNumberFormat="1" applyFont="1" applyBorder="1" applyAlignment="1">
      <alignment horizontal="center" vertical="center" wrapText="1"/>
    </xf>
    <xf numFmtId="1" fontId="3" fillId="0" borderId="1567" xfId="3" applyNumberFormat="1" applyFont="1" applyBorder="1" applyAlignment="1">
      <alignment horizontal="center" vertical="center" wrapText="1"/>
    </xf>
    <xf numFmtId="1" fontId="3" fillId="0" borderId="1510" xfId="2" applyNumberFormat="1" applyFont="1" applyBorder="1" applyAlignment="1">
      <alignment vertical="center" wrapText="1"/>
    </xf>
    <xf numFmtId="1" fontId="3" fillId="4" borderId="1579" xfId="4" applyNumberFormat="1" applyFont="1" applyFill="1" applyBorder="1" applyProtection="1">
      <protection locked="0"/>
    </xf>
    <xf numFmtId="1" fontId="3" fillId="4" borderId="1507" xfId="4" applyNumberFormat="1" applyFont="1" applyFill="1" applyBorder="1" applyProtection="1">
      <protection locked="0"/>
    </xf>
    <xf numFmtId="1" fontId="3" fillId="4" borderId="1580" xfId="4" applyNumberFormat="1" applyFont="1" applyFill="1" applyBorder="1" applyProtection="1">
      <protection locked="0"/>
    </xf>
    <xf numFmtId="1" fontId="3" fillId="4" borderId="1581" xfId="4" applyNumberFormat="1" applyFont="1" applyFill="1" applyBorder="1" applyProtection="1">
      <protection locked="0"/>
    </xf>
    <xf numFmtId="1" fontId="3" fillId="4" borderId="1582" xfId="4" applyNumberFormat="1" applyFont="1" applyFill="1" applyBorder="1" applyProtection="1">
      <protection locked="0"/>
    </xf>
    <xf numFmtId="1" fontId="3" fillId="4" borderId="1583" xfId="4" applyNumberFormat="1" applyFont="1" applyFill="1" applyBorder="1" applyProtection="1">
      <protection locked="0"/>
    </xf>
    <xf numFmtId="1" fontId="3" fillId="0" borderId="1498" xfId="2" applyNumberFormat="1" applyFont="1" applyBorder="1" applyAlignment="1">
      <alignment horizontal="center" vertical="center" wrapText="1"/>
    </xf>
    <xf numFmtId="1" fontId="3" fillId="0" borderId="1505" xfId="4" applyNumberFormat="1" applyFont="1" applyBorder="1" applyAlignment="1">
      <alignment horizontal="right"/>
    </xf>
    <xf numFmtId="1" fontId="3" fillId="0" borderId="1438" xfId="4" applyNumberFormat="1" applyFont="1" applyBorder="1" applyAlignment="1">
      <alignment horizontal="right"/>
    </xf>
    <xf numFmtId="1" fontId="3" fillId="0" borderId="1520" xfId="4" applyNumberFormat="1" applyFont="1" applyBorder="1" applyAlignment="1">
      <alignment horizontal="right"/>
    </xf>
    <xf numFmtId="1" fontId="3" fillId="0" borderId="1577" xfId="4" applyNumberFormat="1" applyFont="1" applyBorder="1" applyAlignment="1">
      <alignment horizontal="right"/>
    </xf>
    <xf numFmtId="1" fontId="3" fillId="0" borderId="1500" xfId="4" applyNumberFormat="1" applyFont="1" applyBorder="1" applyAlignment="1">
      <alignment horizontal="right"/>
    </xf>
    <xf numFmtId="1" fontId="3" fillId="0" borderId="1584" xfId="4" applyNumberFormat="1" applyFont="1" applyBorder="1" applyAlignment="1">
      <alignment horizontal="right"/>
    </xf>
    <xf numFmtId="1" fontId="3" fillId="0" borderId="1567" xfId="4" applyNumberFormat="1" applyFont="1" applyBorder="1" applyAlignment="1">
      <alignment horizontal="right"/>
    </xf>
    <xf numFmtId="1" fontId="5" fillId="0" borderId="1584" xfId="0" applyNumberFormat="1" applyFont="1" applyBorder="1"/>
    <xf numFmtId="1" fontId="10" fillId="3" borderId="1584" xfId="0" applyNumberFormat="1" applyFont="1" applyFill="1" applyBorder="1" applyAlignment="1">
      <alignment vertical="center" wrapText="1"/>
    </xf>
    <xf numFmtId="1" fontId="10" fillId="3" borderId="1517" xfId="0" applyNumberFormat="1" applyFont="1" applyFill="1" applyBorder="1" applyAlignment="1">
      <alignment vertical="center" wrapText="1"/>
    </xf>
    <xf numFmtId="1" fontId="4" fillId="0" borderId="1585" xfId="0" applyNumberFormat="1" applyFont="1" applyBorder="1"/>
    <xf numFmtId="1" fontId="4" fillId="0" borderId="1586" xfId="0" applyNumberFormat="1" applyFont="1" applyBorder="1"/>
    <xf numFmtId="1" fontId="3" fillId="4" borderId="1512" xfId="4" applyNumberFormat="1" applyFont="1" applyFill="1" applyBorder="1" applyProtection="1">
      <protection locked="0"/>
    </xf>
    <xf numFmtId="1" fontId="4" fillId="0" borderId="1517" xfId="0" applyNumberFormat="1" applyFont="1" applyBorder="1"/>
    <xf numFmtId="1" fontId="4" fillId="0" borderId="1588" xfId="0" applyNumberFormat="1" applyFont="1" applyBorder="1"/>
    <xf numFmtId="1" fontId="3" fillId="0" borderId="1595" xfId="0" applyNumberFormat="1" applyFont="1" applyBorder="1" applyAlignment="1">
      <alignment horizontal="center" vertical="center" wrapText="1"/>
    </xf>
    <xf numFmtId="1" fontId="3" fillId="0" borderId="1596" xfId="0" applyNumberFormat="1" applyFont="1" applyBorder="1" applyAlignment="1">
      <alignment horizontal="center" vertical="center" wrapText="1"/>
    </xf>
    <xf numFmtId="1" fontId="3" fillId="0" borderId="1597" xfId="0" applyNumberFormat="1" applyFont="1" applyBorder="1" applyAlignment="1">
      <alignment horizontal="center" vertical="center" wrapText="1"/>
    </xf>
    <xf numFmtId="1" fontId="3" fillId="0" borderId="1594" xfId="0" applyNumberFormat="1" applyFont="1" applyBorder="1" applyAlignment="1">
      <alignment horizontal="center" vertical="center" wrapText="1"/>
    </xf>
    <xf numFmtId="1" fontId="3" fillId="0" borderId="1593" xfId="0" applyNumberFormat="1" applyFont="1" applyBorder="1" applyAlignment="1">
      <alignment horizontal="center" vertical="center" wrapText="1"/>
    </xf>
    <xf numFmtId="1" fontId="3" fillId="4" borderId="1598" xfId="0" applyNumberFormat="1" applyFont="1" applyFill="1" applyBorder="1" applyAlignment="1" applyProtection="1">
      <alignment wrapText="1"/>
      <protection locked="0"/>
    </xf>
    <xf numFmtId="1" fontId="3" fillId="0" borderId="1514" xfId="0" applyNumberFormat="1" applyFont="1" applyBorder="1"/>
    <xf numFmtId="1" fontId="3" fillId="0" borderId="1597" xfId="0" applyNumberFormat="1" applyFont="1" applyBorder="1" applyAlignment="1">
      <alignment horizontal="center" vertical="center"/>
    </xf>
    <xf numFmtId="1" fontId="3" fillId="0" borderId="1600" xfId="0" applyNumberFormat="1" applyFont="1" applyBorder="1" applyAlignment="1">
      <alignment horizontal="center" vertical="center" wrapText="1"/>
    </xf>
    <xf numFmtId="1" fontId="3" fillId="0" borderId="1594" xfId="0" applyNumberFormat="1" applyFont="1" applyBorder="1" applyAlignment="1">
      <alignment horizontal="center" vertical="center"/>
    </xf>
    <xf numFmtId="1" fontId="3" fillId="0" borderId="1589" xfId="0" applyNumberFormat="1" applyFont="1" applyBorder="1" applyAlignment="1">
      <alignment horizontal="left" wrapText="1"/>
    </xf>
    <xf numFmtId="1" fontId="3" fillId="0" borderId="1601" xfId="0" applyNumberFormat="1" applyFont="1" applyBorder="1"/>
    <xf numFmtId="1" fontId="3" fillId="2" borderId="1602" xfId="5" applyNumberFormat="1" applyFont="1" applyBorder="1" applyProtection="1">
      <protection locked="0"/>
    </xf>
    <xf numFmtId="1" fontId="3" fillId="2" borderId="1603" xfId="5" applyNumberFormat="1" applyFont="1" applyBorder="1" applyProtection="1">
      <protection locked="0"/>
    </xf>
    <xf numFmtId="1" fontId="3" fillId="2" borderId="1604" xfId="5" applyNumberFormat="1" applyFont="1" applyBorder="1" applyProtection="1">
      <protection locked="0"/>
    </xf>
    <xf numFmtId="1" fontId="3" fillId="2" borderId="1605" xfId="5" applyNumberFormat="1" applyFont="1" applyBorder="1" applyProtection="1">
      <protection locked="0"/>
    </xf>
    <xf numFmtId="1" fontId="3" fillId="2" borderId="1606" xfId="5" applyNumberFormat="1" applyFont="1" applyBorder="1" applyProtection="1">
      <protection locked="0"/>
    </xf>
    <xf numFmtId="1" fontId="3" fillId="2" borderId="1607" xfId="5" applyNumberFormat="1" applyFont="1" applyBorder="1" applyProtection="1">
      <protection locked="0"/>
    </xf>
    <xf numFmtId="1" fontId="3" fillId="2" borderId="1608" xfId="5" applyNumberFormat="1" applyFont="1" applyBorder="1" applyProtection="1">
      <protection locked="0"/>
    </xf>
    <xf numFmtId="1" fontId="3" fillId="2" borderId="1609" xfId="5" applyNumberFormat="1" applyFont="1" applyBorder="1" applyProtection="1">
      <protection locked="0"/>
    </xf>
    <xf numFmtId="1" fontId="3" fillId="2" borderId="1610" xfId="5" applyNumberFormat="1" applyFont="1" applyBorder="1" applyProtection="1">
      <protection locked="0"/>
    </xf>
    <xf numFmtId="1" fontId="3" fillId="2" borderId="1611" xfId="5" applyNumberFormat="1" applyFont="1" applyBorder="1" applyProtection="1">
      <protection locked="0"/>
    </xf>
    <xf numFmtId="1" fontId="3" fillId="0" borderId="1612" xfId="0" applyNumberFormat="1" applyFont="1" applyBorder="1"/>
    <xf numFmtId="1" fontId="3" fillId="2" borderId="1613" xfId="5" applyNumberFormat="1" applyFont="1" applyBorder="1" applyProtection="1">
      <protection locked="0"/>
    </xf>
    <xf numFmtId="1" fontId="3" fillId="2" borderId="1614" xfId="5" applyNumberFormat="1" applyFont="1" applyBorder="1" applyProtection="1">
      <protection locked="0"/>
    </xf>
    <xf numFmtId="1" fontId="3" fillId="2" borderId="1615" xfId="5" applyNumberFormat="1" applyFont="1" applyBorder="1" applyProtection="1">
      <protection locked="0"/>
    </xf>
    <xf numFmtId="1" fontId="3" fillId="2" borderId="1616" xfId="5" applyNumberFormat="1" applyFont="1" applyBorder="1" applyProtection="1">
      <protection locked="0"/>
    </xf>
    <xf numFmtId="1" fontId="3" fillId="2" borderId="1617" xfId="5" applyNumberFormat="1" applyFont="1" applyBorder="1" applyProtection="1">
      <protection locked="0"/>
    </xf>
    <xf numFmtId="1" fontId="3" fillId="0" borderId="1619" xfId="0" applyNumberFormat="1" applyFont="1" applyBorder="1" applyAlignment="1">
      <alignment horizontal="left" wrapText="1"/>
    </xf>
    <xf numFmtId="1" fontId="3" fillId="8" borderId="1601" xfId="4" applyNumberFormat="1" applyFont="1" applyFill="1" applyBorder="1" applyProtection="1"/>
    <xf numFmtId="1" fontId="3" fillId="8" borderId="1620" xfId="4" applyNumberFormat="1" applyFont="1" applyFill="1" applyBorder="1" applyProtection="1"/>
    <xf numFmtId="1" fontId="3" fillId="2" borderId="1621" xfId="5" applyNumberFormat="1" applyFont="1" applyBorder="1" applyProtection="1">
      <protection locked="0"/>
    </xf>
    <xf numFmtId="1" fontId="3" fillId="2" borderId="1622" xfId="5" applyNumberFormat="1" applyFont="1" applyBorder="1" applyProtection="1">
      <protection locked="0"/>
    </xf>
    <xf numFmtId="1" fontId="3" fillId="0" borderId="1587" xfId="0" applyNumberFormat="1" applyFont="1" applyBorder="1" applyAlignment="1">
      <alignment horizontal="left" wrapText="1"/>
    </xf>
    <xf numFmtId="1" fontId="3" fillId="2" borderId="1612" xfId="5" applyNumberFormat="1" applyFont="1" applyBorder="1" applyProtection="1">
      <protection locked="0"/>
    </xf>
    <xf numFmtId="1" fontId="3" fillId="8" borderId="1517" xfId="4" applyNumberFormat="1" applyFont="1" applyFill="1" applyBorder="1" applyProtection="1"/>
    <xf numFmtId="1" fontId="3" fillId="2" borderId="1623" xfId="5" applyNumberFormat="1" applyFont="1" applyBorder="1" applyProtection="1">
      <protection locked="0"/>
    </xf>
    <xf numFmtId="1" fontId="3" fillId="2" borderId="1624" xfId="5" applyNumberFormat="1" applyFont="1" applyBorder="1" applyProtection="1">
      <protection locked="0"/>
    </xf>
    <xf numFmtId="1" fontId="3" fillId="2" borderId="1625" xfId="5" applyNumberFormat="1" applyFont="1" applyBorder="1" applyProtection="1">
      <protection locked="0"/>
    </xf>
    <xf numFmtId="1" fontId="3" fillId="2" borderId="1626" xfId="5" applyNumberFormat="1" applyFont="1" applyBorder="1" applyProtection="1">
      <protection locked="0"/>
    </xf>
    <xf numFmtId="1" fontId="3" fillId="2" borderId="1627" xfId="5" applyNumberFormat="1" applyFont="1" applyBorder="1" applyProtection="1">
      <protection locked="0"/>
    </xf>
    <xf numFmtId="1" fontId="3" fillId="2" borderId="1628" xfId="5" applyNumberFormat="1" applyFont="1" applyBorder="1" applyProtection="1">
      <protection locked="0"/>
    </xf>
    <xf numFmtId="1" fontId="3" fillId="2" borderId="1629" xfId="5" applyNumberFormat="1" applyFont="1" applyBorder="1" applyProtection="1">
      <protection locked="0"/>
    </xf>
    <xf numFmtId="1" fontId="3" fillId="2" borderId="1630" xfId="5" applyNumberFormat="1" applyFont="1" applyBorder="1" applyProtection="1">
      <protection locked="0"/>
    </xf>
    <xf numFmtId="1" fontId="3" fillId="2" borderId="1631" xfId="5" applyNumberFormat="1" applyFont="1" applyBorder="1" applyProtection="1">
      <protection locked="0"/>
    </xf>
    <xf numFmtId="1" fontId="3" fillId="2" borderId="1632" xfId="5" applyNumberFormat="1" applyFont="1" applyBorder="1" applyProtection="1">
      <protection locked="0"/>
    </xf>
    <xf numFmtId="1" fontId="3" fillId="2" borderId="1634" xfId="5" applyNumberFormat="1" applyFont="1" applyBorder="1" applyProtection="1">
      <protection locked="0"/>
    </xf>
    <xf numFmtId="1" fontId="3" fillId="2" borderId="1635" xfId="5" applyNumberFormat="1" applyFont="1" applyBorder="1" applyProtection="1">
      <protection locked="0"/>
    </xf>
    <xf numFmtId="1" fontId="3" fillId="2" borderId="1636" xfId="5" applyNumberFormat="1" applyFont="1" applyBorder="1" applyProtection="1">
      <protection locked="0"/>
    </xf>
    <xf numFmtId="1" fontId="3" fillId="2" borderId="1637" xfId="5" applyNumberFormat="1" applyFont="1" applyBorder="1" applyProtection="1">
      <protection locked="0"/>
    </xf>
    <xf numFmtId="1" fontId="7" fillId="0" borderId="1642" xfId="0" applyNumberFormat="1" applyFont="1" applyBorder="1" applyAlignment="1">
      <alignment horizontal="center" vertical="center" wrapText="1"/>
    </xf>
    <xf numFmtId="1" fontId="7" fillId="0" borderId="1643" xfId="0" applyNumberFormat="1" applyFont="1" applyBorder="1" applyAlignment="1">
      <alignment horizontal="center" vertical="center" wrapText="1"/>
    </xf>
    <xf numFmtId="1" fontId="7" fillId="0" borderId="1644" xfId="0" applyNumberFormat="1" applyFont="1" applyBorder="1" applyAlignment="1">
      <alignment horizontal="center" vertical="center" wrapText="1"/>
    </xf>
    <xf numFmtId="1" fontId="3" fillId="0" borderId="1619" xfId="0" applyNumberFormat="1" applyFont="1" applyBorder="1"/>
    <xf numFmtId="1" fontId="7" fillId="0" borderId="1619" xfId="0" applyNumberFormat="1" applyFont="1" applyBorder="1"/>
    <xf numFmtId="1" fontId="7" fillId="0" borderId="1645" xfId="0" applyNumberFormat="1" applyFont="1" applyBorder="1"/>
    <xf numFmtId="1" fontId="7" fillId="0" borderId="1598" xfId="0" applyNumberFormat="1" applyFont="1" applyBorder="1"/>
    <xf numFmtId="1" fontId="7" fillId="4" borderId="1601" xfId="0" applyNumberFormat="1" applyFont="1" applyFill="1" applyBorder="1" applyProtection="1">
      <protection locked="0"/>
    </xf>
    <xf numFmtId="1" fontId="7" fillId="4" borderId="1598" xfId="0" applyNumberFormat="1" applyFont="1" applyFill="1" applyBorder="1" applyProtection="1">
      <protection locked="0"/>
    </xf>
    <xf numFmtId="1" fontId="7" fillId="4" borderId="1646" xfId="0" applyNumberFormat="1" applyFont="1" applyFill="1" applyBorder="1" applyProtection="1">
      <protection locked="0"/>
    </xf>
    <xf numFmtId="1" fontId="7" fillId="4" borderId="1645" xfId="0" applyNumberFormat="1" applyFont="1" applyFill="1" applyBorder="1" applyProtection="1">
      <protection locked="0"/>
    </xf>
    <xf numFmtId="0" fontId="3" fillId="0" borderId="1642" xfId="0" applyFont="1" applyBorder="1" applyAlignment="1">
      <alignment horizontal="center" vertical="center"/>
    </xf>
    <xf numFmtId="0" fontId="3" fillId="0" borderId="1648" xfId="0" applyFont="1" applyBorder="1" applyAlignment="1">
      <alignment horizontal="center" vertical="center"/>
    </xf>
    <xf numFmtId="0" fontId="3" fillId="0" borderId="1640" xfId="0" applyFont="1" applyBorder="1" applyAlignment="1">
      <alignment horizontal="center" vertical="center"/>
    </xf>
    <xf numFmtId="1" fontId="3" fillId="0" borderId="1642" xfId="0" applyNumberFormat="1" applyFont="1" applyBorder="1"/>
    <xf numFmtId="1" fontId="3" fillId="0" borderId="1438" xfId="0" applyNumberFormat="1" applyFont="1" applyBorder="1" applyAlignment="1">
      <alignment horizontal="center" vertical="center"/>
    </xf>
    <xf numFmtId="1" fontId="3" fillId="0" borderId="1438" xfId="0" applyNumberFormat="1" applyFont="1" applyBorder="1" applyAlignment="1">
      <alignment horizontal="center" vertical="center" wrapText="1"/>
    </xf>
    <xf numFmtId="1" fontId="3" fillId="0" borderId="1647" xfId="0" applyNumberFormat="1" applyFont="1" applyBorder="1" applyAlignment="1">
      <alignment horizontal="center" vertical="center" wrapText="1"/>
    </xf>
    <xf numFmtId="1" fontId="3" fillId="0" borderId="1653" xfId="0" applyNumberFormat="1" applyFont="1" applyBorder="1" applyAlignment="1">
      <alignment horizontal="center" vertical="center" wrapText="1"/>
    </xf>
    <xf numFmtId="1" fontId="3" fillId="0" borderId="1641" xfId="0" applyNumberFormat="1" applyFont="1" applyBorder="1" applyAlignment="1">
      <alignment horizontal="center" vertical="center" wrapText="1"/>
    </xf>
    <xf numFmtId="1" fontId="3" fillId="0" borderId="1642" xfId="0" applyNumberFormat="1" applyFont="1" applyBorder="1" applyAlignment="1">
      <alignment horizontal="center" vertical="center"/>
    </xf>
    <xf numFmtId="1" fontId="3" fillId="0" borderId="1641" xfId="0" applyNumberFormat="1" applyFont="1" applyBorder="1" applyAlignment="1">
      <alignment horizontal="center" vertical="center"/>
    </xf>
    <xf numFmtId="1" fontId="3" fillId="0" borderId="1640" xfId="0" applyNumberFormat="1" applyFont="1" applyBorder="1" applyAlignment="1">
      <alignment horizontal="center" vertical="center"/>
    </xf>
    <xf numFmtId="1" fontId="3" fillId="0" borderId="1647" xfId="0" applyNumberFormat="1" applyFont="1" applyBorder="1" applyAlignment="1">
      <alignment horizontal="center" vertical="center"/>
    </xf>
    <xf numFmtId="1" fontId="3" fillId="0" borderId="1647" xfId="0" applyNumberFormat="1" applyFont="1" applyBorder="1" applyAlignment="1">
      <alignment horizontal="right"/>
    </xf>
    <xf numFmtId="1" fontId="3" fillId="0" borderId="1653" xfId="0" applyNumberFormat="1" applyFont="1" applyBorder="1" applyAlignment="1">
      <alignment horizontal="right"/>
    </xf>
    <xf numFmtId="1" fontId="3" fillId="0" borderId="1642" xfId="0" applyNumberFormat="1" applyFont="1" applyBorder="1" applyAlignment="1">
      <alignment horizontal="right" vertical="center"/>
    </xf>
    <xf numFmtId="1" fontId="3" fillId="0" borderId="1647" xfId="0" applyNumberFormat="1" applyFont="1" applyBorder="1" applyAlignment="1">
      <alignment horizontal="right" vertical="center"/>
    </xf>
    <xf numFmtId="1" fontId="3" fillId="0" borderId="1641" xfId="0" applyNumberFormat="1" applyFont="1" applyBorder="1" applyAlignment="1">
      <alignment horizontal="right" vertical="center"/>
    </xf>
    <xf numFmtId="1" fontId="3" fillId="0" borderId="1645" xfId="0" applyNumberFormat="1" applyFont="1" applyBorder="1" applyAlignment="1">
      <alignment horizontal="right"/>
    </xf>
    <xf numFmtId="1" fontId="3" fillId="3" borderId="1655" xfId="0" applyNumberFormat="1" applyFont="1" applyFill="1" applyBorder="1" applyAlignment="1">
      <alignment horizontal="right"/>
    </xf>
    <xf numFmtId="1" fontId="3" fillId="4" borderId="1656" xfId="0" applyNumberFormat="1" applyFont="1" applyFill="1" applyBorder="1" applyProtection="1">
      <protection locked="0"/>
    </xf>
    <xf numFmtId="1" fontId="3" fillId="4" borderId="1655" xfId="0" applyNumberFormat="1" applyFont="1" applyFill="1" applyBorder="1" applyProtection="1">
      <protection locked="0"/>
    </xf>
    <xf numFmtId="1" fontId="3" fillId="4" borderId="1657" xfId="0" applyNumberFormat="1" applyFont="1" applyFill="1" applyBorder="1" applyProtection="1">
      <protection locked="0"/>
    </xf>
    <xf numFmtId="1" fontId="3" fillId="4" borderId="1658" xfId="0" applyNumberFormat="1" applyFont="1" applyFill="1" applyBorder="1" applyProtection="1">
      <protection locked="0"/>
    </xf>
    <xf numFmtId="1" fontId="3" fillId="4" borderId="1659" xfId="0" applyNumberFormat="1" applyFont="1" applyFill="1" applyBorder="1" applyProtection="1">
      <protection locked="0"/>
    </xf>
    <xf numFmtId="1" fontId="3" fillId="4" borderId="1660" xfId="0" applyNumberFormat="1" applyFont="1" applyFill="1" applyBorder="1" applyAlignment="1" applyProtection="1">
      <alignment wrapText="1"/>
      <protection locked="0"/>
    </xf>
    <xf numFmtId="1" fontId="3" fillId="4" borderId="1655" xfId="0" applyNumberFormat="1" applyFont="1" applyFill="1" applyBorder="1" applyAlignment="1" applyProtection="1">
      <alignment wrapText="1"/>
      <protection locked="0"/>
    </xf>
    <xf numFmtId="1" fontId="3" fillId="0" borderId="1652" xfId="0" applyNumberFormat="1" applyFont="1" applyBorder="1" applyAlignment="1">
      <alignment horizontal="right" wrapText="1"/>
    </xf>
    <xf numFmtId="1" fontId="3" fillId="0" borderId="1661" xfId="0" applyNumberFormat="1" applyFont="1" applyBorder="1" applyAlignment="1">
      <alignment horizontal="right" wrapText="1"/>
    </xf>
    <xf numFmtId="1" fontId="3" fillId="3" borderId="1654" xfId="0" applyNumberFormat="1" applyFont="1" applyFill="1" applyBorder="1" applyAlignment="1">
      <alignment horizontal="right"/>
    </xf>
    <xf numFmtId="1" fontId="3" fillId="4" borderId="1662" xfId="0" applyNumberFormat="1" applyFont="1" applyFill="1" applyBorder="1" applyProtection="1">
      <protection locked="0"/>
    </xf>
    <xf numFmtId="1" fontId="3" fillId="4" borderId="1612" xfId="0" applyNumberFormat="1" applyFont="1" applyFill="1" applyBorder="1" applyProtection="1">
      <protection locked="0"/>
    </xf>
    <xf numFmtId="1" fontId="6" fillId="0" borderId="1639" xfId="0" applyNumberFormat="1" applyFont="1" applyBorder="1"/>
    <xf numFmtId="1" fontId="6" fillId="0" borderId="1663" xfId="0" applyNumberFormat="1" applyFont="1" applyBorder="1"/>
    <xf numFmtId="1" fontId="3" fillId="0" borderId="1639" xfId="0" applyNumberFormat="1" applyFont="1" applyBorder="1"/>
    <xf numFmtId="1" fontId="3" fillId="0" borderId="1654" xfId="0" applyNumberFormat="1" applyFont="1" applyBorder="1" applyAlignment="1">
      <alignment horizontal="center" vertical="center" wrapText="1"/>
    </xf>
    <xf numFmtId="1" fontId="3" fillId="0" borderId="1642" xfId="0" applyNumberFormat="1" applyFont="1" applyBorder="1" applyAlignment="1">
      <alignment horizontal="center" vertical="center" wrapText="1"/>
    </xf>
    <xf numFmtId="1" fontId="3" fillId="0" borderId="1651" xfId="0" applyNumberFormat="1" applyFont="1" applyBorder="1" applyAlignment="1">
      <alignment horizontal="center" vertical="center" wrapText="1"/>
    </xf>
    <xf numFmtId="1" fontId="3" fillId="0" borderId="1666" xfId="0" applyNumberFormat="1" applyFont="1" applyBorder="1" applyAlignment="1">
      <alignment horizontal="center" vertical="center" wrapText="1"/>
    </xf>
    <xf numFmtId="1" fontId="3" fillId="0" borderId="1660" xfId="0" applyNumberFormat="1" applyFont="1" applyBorder="1"/>
    <xf numFmtId="1" fontId="3" fillId="0" borderId="1660" xfId="0" applyNumberFormat="1" applyFont="1" applyBorder="1" applyAlignment="1">
      <alignment horizontal="right"/>
    </xf>
    <xf numFmtId="1" fontId="3" fillId="4" borderId="1645" xfId="0" applyNumberFormat="1" applyFont="1" applyFill="1" applyBorder="1" applyProtection="1">
      <protection locked="0"/>
    </xf>
    <xf numFmtId="1" fontId="3" fillId="4" borderId="1667" xfId="0" applyNumberFormat="1" applyFont="1" applyFill="1" applyBorder="1" applyProtection="1">
      <protection locked="0"/>
    </xf>
    <xf numFmtId="1" fontId="3" fillId="0" borderId="1648" xfId="0" applyNumberFormat="1" applyFont="1" applyBorder="1" applyAlignment="1">
      <alignment horizontal="center" vertical="center"/>
    </xf>
    <xf numFmtId="1" fontId="3" fillId="0" borderId="1648" xfId="0" applyNumberFormat="1" applyFont="1" applyBorder="1" applyAlignment="1">
      <alignment horizontal="center" vertical="center" wrapText="1"/>
    </xf>
    <xf numFmtId="1" fontId="3" fillId="0" borderId="1644" xfId="0" applyNumberFormat="1" applyFont="1" applyBorder="1" applyAlignment="1">
      <alignment horizontal="center" vertical="center" wrapText="1"/>
    </xf>
    <xf numFmtId="1" fontId="3" fillId="0" borderId="1660" xfId="0" applyNumberFormat="1" applyFont="1" applyBorder="1" applyAlignment="1">
      <alignment vertical="center" wrapText="1"/>
    </xf>
    <xf numFmtId="1" fontId="5" fillId="0" borderId="1665" xfId="0" applyNumberFormat="1" applyFont="1" applyBorder="1"/>
    <xf numFmtId="1" fontId="6" fillId="0" borderId="1665" xfId="0" applyNumberFormat="1" applyFont="1" applyBorder="1"/>
    <xf numFmtId="1" fontId="6" fillId="0" borderId="1668" xfId="0" applyNumberFormat="1" applyFont="1" applyBorder="1"/>
    <xf numFmtId="1" fontId="6" fillId="0" borderId="1669" xfId="0" applyNumberFormat="1" applyFont="1" applyBorder="1"/>
    <xf numFmtId="1" fontId="6" fillId="0" borderId="1670" xfId="0" applyNumberFormat="1" applyFont="1" applyBorder="1"/>
    <xf numFmtId="1" fontId="3" fillId="0" borderId="1678" xfId="0" applyNumberFormat="1" applyFont="1" applyBorder="1" applyAlignment="1">
      <alignment horizontal="center" vertical="center" wrapText="1"/>
    </xf>
    <xf numFmtId="1" fontId="3" fillId="0" borderId="1679" xfId="0" applyNumberFormat="1" applyFont="1" applyBorder="1" applyAlignment="1">
      <alignment horizontal="center" vertical="center" wrapText="1"/>
    </xf>
    <xf numFmtId="1" fontId="3" fillId="0" borderId="1680" xfId="0" applyNumberFormat="1" applyFont="1" applyBorder="1" applyAlignment="1">
      <alignment horizontal="center" vertical="center" wrapText="1"/>
    </xf>
    <xf numFmtId="1" fontId="1" fillId="0" borderId="1674" xfId="0" applyNumberFormat="1" applyFont="1" applyBorder="1" applyAlignment="1">
      <alignment horizontal="left" vertical="center"/>
    </xf>
    <xf numFmtId="1" fontId="3" fillId="0" borderId="1674" xfId="0" applyNumberFormat="1" applyFont="1" applyBorder="1" applyAlignment="1">
      <alignment horizontal="right"/>
    </xf>
    <xf numFmtId="1" fontId="3" fillId="0" borderId="1679" xfId="0" applyNumberFormat="1" applyFont="1" applyBorder="1" applyAlignment="1">
      <alignment horizontal="right"/>
    </xf>
    <xf numFmtId="1" fontId="3" fillId="0" borderId="1680" xfId="0" applyNumberFormat="1" applyFont="1" applyBorder="1" applyAlignment="1">
      <alignment horizontal="right"/>
    </xf>
    <xf numFmtId="1" fontId="3" fillId="0" borderId="1678" xfId="0" applyNumberFormat="1" applyFont="1" applyBorder="1"/>
    <xf numFmtId="1" fontId="3" fillId="0" borderId="1680" xfId="0" applyNumberFormat="1" applyFont="1" applyBorder="1"/>
    <xf numFmtId="1" fontId="3" fillId="0" borderId="1675" xfId="0" applyNumberFormat="1" applyFont="1" applyBorder="1"/>
    <xf numFmtId="1" fontId="3" fillId="0" borderId="1682" xfId="0" applyNumberFormat="1" applyFont="1" applyBorder="1"/>
    <xf numFmtId="1" fontId="3" fillId="9" borderId="1683" xfId="1" applyNumberFormat="1" applyFont="1" applyBorder="1" applyAlignment="1" applyProtection="1">
      <alignment horizontal="right"/>
      <protection locked="0"/>
    </xf>
    <xf numFmtId="1" fontId="3" fillId="9" borderId="1684" xfId="1" applyNumberFormat="1" applyFont="1" applyBorder="1" applyAlignment="1" applyProtection="1">
      <alignment horizontal="right"/>
      <protection locked="0"/>
    </xf>
    <xf numFmtId="1" fontId="3" fillId="9" borderId="1685" xfId="1" applyNumberFormat="1" applyFont="1" applyBorder="1" applyAlignment="1" applyProtection="1">
      <alignment horizontal="right"/>
      <protection locked="0"/>
    </xf>
    <xf numFmtId="1" fontId="3" fillId="9" borderId="1686" xfId="1" applyNumberFormat="1" applyFont="1" applyBorder="1" applyAlignment="1" applyProtection="1">
      <alignment horizontal="right"/>
      <protection locked="0"/>
    </xf>
    <xf numFmtId="1" fontId="1" fillId="0" borderId="1687" xfId="0" applyNumberFormat="1" applyFont="1" applyBorder="1" applyAlignment="1">
      <alignment horizontal="left" vertical="center" wrapText="1"/>
    </xf>
    <xf numFmtId="1" fontId="3" fillId="0" borderId="1674" xfId="0" applyNumberFormat="1" applyFont="1" applyBorder="1" applyAlignment="1">
      <alignment horizontal="right" wrapText="1"/>
    </xf>
    <xf numFmtId="1" fontId="3" fillId="0" borderId="1688" xfId="0" applyNumberFormat="1" applyFont="1" applyBorder="1" applyAlignment="1">
      <alignment horizontal="right" wrapText="1"/>
    </xf>
    <xf numFmtId="1" fontId="3" fillId="0" borderId="1687" xfId="0" applyNumberFormat="1" applyFont="1" applyBorder="1"/>
    <xf numFmtId="1" fontId="3" fillId="0" borderId="1689" xfId="0" applyNumberFormat="1" applyFont="1" applyBorder="1"/>
    <xf numFmtId="1" fontId="3" fillId="0" borderId="1690" xfId="0" applyNumberFormat="1" applyFont="1" applyBorder="1" applyAlignment="1">
      <alignment vertical="center" wrapText="1"/>
    </xf>
    <xf numFmtId="1" fontId="3" fillId="9" borderId="1691" xfId="1" applyNumberFormat="1" applyFont="1" applyBorder="1" applyAlignment="1" applyProtection="1">
      <alignment horizontal="right"/>
      <protection locked="0"/>
    </xf>
    <xf numFmtId="1" fontId="3" fillId="9" borderId="1692" xfId="1" applyNumberFormat="1" applyFont="1" applyBorder="1" applyAlignment="1" applyProtection="1">
      <alignment horizontal="right"/>
      <protection locked="0"/>
    </xf>
    <xf numFmtId="1" fontId="5" fillId="0" borderId="1693" xfId="0" applyNumberFormat="1" applyFont="1" applyBorder="1"/>
    <xf numFmtId="1" fontId="3" fillId="0" borderId="1687" xfId="0" applyNumberFormat="1" applyFont="1" applyBorder="1" applyAlignment="1">
      <alignment horizontal="center" wrapText="1"/>
    </xf>
    <xf numFmtId="1" fontId="3" fillId="4" borderId="1690" xfId="0" applyNumberFormat="1" applyFont="1" applyFill="1" applyBorder="1" applyAlignment="1" applyProtection="1">
      <alignment wrapText="1"/>
      <protection locked="0"/>
    </xf>
    <xf numFmtId="1" fontId="3" fillId="10" borderId="1687" xfId="0" applyNumberFormat="1" applyFont="1" applyFill="1" applyBorder="1" applyAlignment="1">
      <alignment horizontal="center" wrapText="1"/>
    </xf>
    <xf numFmtId="1" fontId="3" fillId="10" borderId="1694" xfId="0" applyNumberFormat="1" applyFont="1" applyFill="1" applyBorder="1" applyAlignment="1">
      <alignment vertical="center" wrapText="1"/>
    </xf>
    <xf numFmtId="1" fontId="3" fillId="10" borderId="1690" xfId="0" applyNumberFormat="1" applyFont="1" applyFill="1" applyBorder="1" applyAlignment="1">
      <alignment vertical="center" wrapText="1"/>
    </xf>
    <xf numFmtId="1" fontId="3" fillId="0" borderId="1695" xfId="0" applyNumberFormat="1" applyFont="1" applyBorder="1"/>
    <xf numFmtId="1" fontId="3" fillId="0" borderId="1696" xfId="0" applyNumberFormat="1" applyFont="1" applyBorder="1"/>
    <xf numFmtId="1" fontId="3" fillId="0" borderId="1697" xfId="0" applyNumberFormat="1" applyFont="1" applyBorder="1"/>
    <xf numFmtId="1" fontId="3" fillId="0" borderId="1688" xfId="0" applyNumberFormat="1" applyFont="1" applyBorder="1" applyAlignment="1">
      <alignment horizontal="center" vertical="center" wrapText="1"/>
    </xf>
    <xf numFmtId="1" fontId="3" fillId="0" borderId="1698" xfId="0" applyNumberFormat="1" applyFont="1" applyBorder="1" applyAlignment="1">
      <alignment horizontal="center" vertical="center" wrapText="1"/>
    </xf>
    <xf numFmtId="1" fontId="3" fillId="0" borderId="1699" xfId="0" applyNumberFormat="1" applyFont="1" applyBorder="1" applyAlignment="1">
      <alignment horizontal="center" vertical="center" wrapText="1"/>
    </xf>
    <xf numFmtId="1" fontId="3" fillId="0" borderId="1700" xfId="0" applyNumberFormat="1" applyFont="1" applyBorder="1" applyAlignment="1">
      <alignment horizontal="center" vertical="center" wrapText="1"/>
    </xf>
    <xf numFmtId="1" fontId="3" fillId="0" borderId="1676" xfId="0" applyNumberFormat="1" applyFont="1" applyBorder="1" applyAlignment="1">
      <alignment horizontal="center" vertical="center" wrapText="1"/>
    </xf>
    <xf numFmtId="1" fontId="3" fillId="0" borderId="1687" xfId="0" applyNumberFormat="1" applyFont="1" applyBorder="1" applyAlignment="1">
      <alignment horizontal="left" vertical="center" wrapText="1"/>
    </xf>
    <xf numFmtId="1" fontId="3" fillId="9" borderId="1688" xfId="1" applyNumberFormat="1" applyFont="1" applyBorder="1" applyAlignment="1" applyProtection="1">
      <alignment horizontal="right"/>
      <protection locked="0"/>
    </xf>
    <xf numFmtId="1" fontId="3" fillId="9" borderId="1698" xfId="1" applyNumberFormat="1" applyFont="1" applyBorder="1" applyAlignment="1" applyProtection="1">
      <alignment horizontal="right"/>
      <protection locked="0"/>
    </xf>
    <xf numFmtId="1" fontId="3" fillId="9" borderId="1676" xfId="1" applyNumberFormat="1" applyFont="1" applyBorder="1" applyAlignment="1" applyProtection="1">
      <alignment horizontal="right"/>
      <protection locked="0"/>
    </xf>
    <xf numFmtId="1" fontId="3" fillId="4" borderId="1680" xfId="0" applyNumberFormat="1" applyFont="1" applyFill="1" applyBorder="1" applyProtection="1">
      <protection locked="0"/>
    </xf>
    <xf numFmtId="1" fontId="3" fillId="0" borderId="1702" xfId="0" applyNumberFormat="1" applyFont="1" applyBorder="1" applyProtection="1">
      <protection hidden="1"/>
    </xf>
    <xf numFmtId="1" fontId="3" fillId="0" borderId="1703" xfId="0" applyNumberFormat="1" applyFont="1" applyBorder="1" applyProtection="1">
      <protection hidden="1"/>
    </xf>
    <xf numFmtId="1" fontId="3" fillId="0" borderId="1704" xfId="0" applyNumberFormat="1" applyFont="1" applyBorder="1" applyProtection="1">
      <protection hidden="1"/>
    </xf>
    <xf numFmtId="1" fontId="3" fillId="0" borderId="1573" xfId="0" applyNumberFormat="1" applyFont="1" applyBorder="1" applyProtection="1">
      <protection hidden="1"/>
    </xf>
    <xf numFmtId="1" fontId="3" fillId="0" borderId="1707" xfId="0" applyNumberFormat="1" applyFont="1" applyBorder="1" applyAlignment="1">
      <alignment horizontal="center" vertical="center" wrapText="1"/>
    </xf>
    <xf numFmtId="1" fontId="3" fillId="0" borderId="1708" xfId="0" applyNumberFormat="1" applyFont="1" applyBorder="1" applyAlignment="1">
      <alignment horizontal="center" vertical="center" wrapText="1"/>
    </xf>
    <xf numFmtId="1" fontId="3" fillId="0" borderId="1709" xfId="0" applyNumberFormat="1" applyFont="1" applyBorder="1" applyAlignment="1">
      <alignment horizontal="center" vertical="center" wrapText="1"/>
    </xf>
    <xf numFmtId="1" fontId="3" fillId="0" borderId="1529" xfId="0" applyNumberFormat="1" applyFont="1" applyBorder="1" applyAlignment="1">
      <alignment horizontal="center" vertical="center" wrapText="1"/>
    </xf>
    <xf numFmtId="1" fontId="3" fillId="0" borderId="1543" xfId="0" applyNumberFormat="1" applyFont="1" applyBorder="1" applyAlignment="1">
      <alignment horizontal="left"/>
    </xf>
    <xf numFmtId="1" fontId="3" fillId="0" borderId="1693" xfId="0" applyNumberFormat="1" applyFont="1" applyBorder="1" applyAlignment="1" applyProtection="1">
      <alignment horizontal="left" vertical="center"/>
      <protection hidden="1"/>
    </xf>
    <xf numFmtId="1" fontId="3" fillId="0" borderId="1707" xfId="0" applyNumberFormat="1" applyFont="1" applyBorder="1" applyAlignment="1">
      <alignment horizontal="right"/>
    </xf>
    <xf numFmtId="1" fontId="3" fillId="0" borderId="1708" xfId="0" applyNumberFormat="1" applyFont="1" applyBorder="1" applyAlignment="1">
      <alignment horizontal="right"/>
    </xf>
    <xf numFmtId="1" fontId="3" fillId="0" borderId="1038" xfId="0" applyNumberFormat="1" applyFont="1" applyBorder="1" applyAlignment="1">
      <alignment horizontal="right"/>
    </xf>
    <xf numFmtId="1" fontId="3" fillId="4" borderId="1711" xfId="0" applyNumberFormat="1" applyFont="1" applyFill="1" applyBorder="1" applyAlignment="1" applyProtection="1">
      <alignment horizontal="right"/>
      <protection locked="0"/>
    </xf>
    <xf numFmtId="1" fontId="3" fillId="4" borderId="1701" xfId="0" applyNumberFormat="1" applyFont="1" applyFill="1" applyBorder="1" applyAlignment="1" applyProtection="1">
      <alignment horizontal="right"/>
      <protection locked="0"/>
    </xf>
    <xf numFmtId="1" fontId="3" fillId="4" borderId="1699" xfId="0" applyNumberFormat="1" applyFont="1" applyFill="1" applyBorder="1" applyAlignment="1" applyProtection="1">
      <alignment horizontal="right"/>
      <protection locked="0"/>
    </xf>
    <xf numFmtId="1" fontId="3" fillId="4" borderId="1710" xfId="0" applyNumberFormat="1" applyFont="1" applyFill="1" applyBorder="1" applyAlignment="1" applyProtection="1">
      <alignment horizontal="right"/>
      <protection locked="0"/>
    </xf>
    <xf numFmtId="1" fontId="3" fillId="4" borderId="1706" xfId="0" applyNumberFormat="1" applyFont="1" applyFill="1" applyBorder="1" applyAlignment="1" applyProtection="1">
      <alignment horizontal="right"/>
      <protection locked="0"/>
    </xf>
    <xf numFmtId="1" fontId="3" fillId="0" borderId="1712" xfId="0" applyNumberFormat="1" applyFont="1" applyBorder="1" applyAlignment="1">
      <alignment horizontal="left" vertical="center"/>
    </xf>
    <xf numFmtId="1" fontId="3" fillId="0" borderId="1543" xfId="0" applyNumberFormat="1" applyFont="1" applyBorder="1" applyAlignment="1">
      <alignment horizontal="left" vertical="center"/>
    </xf>
    <xf numFmtId="1" fontId="3" fillId="0" borderId="1543" xfId="0" applyNumberFormat="1" applyFont="1" applyBorder="1" applyAlignment="1" applyProtection="1">
      <alignment horizontal="left" vertical="center"/>
      <protection hidden="1"/>
    </xf>
    <xf numFmtId="1" fontId="3" fillId="0" borderId="1688" xfId="0" applyNumberFormat="1" applyFont="1" applyBorder="1" applyAlignment="1">
      <alignment horizontal="right"/>
    </xf>
    <xf numFmtId="1" fontId="3" fillId="0" borderId="1698" xfId="0" applyNumberFormat="1" applyFont="1" applyBorder="1" applyAlignment="1">
      <alignment horizontal="right"/>
    </xf>
    <xf numFmtId="1" fontId="3" fillId="4" borderId="1688" xfId="0" applyNumberFormat="1" applyFont="1" applyFill="1" applyBorder="1" applyAlignment="1" applyProtection="1">
      <alignment horizontal="right"/>
      <protection locked="0"/>
    </xf>
    <xf numFmtId="1" fontId="3" fillId="4" borderId="1038" xfId="0" applyNumberFormat="1" applyFont="1" applyFill="1" applyBorder="1" applyAlignment="1" applyProtection="1">
      <alignment horizontal="right"/>
      <protection locked="0"/>
    </xf>
    <xf numFmtId="1" fontId="3" fillId="4" borderId="1709" xfId="0" applyNumberFormat="1" applyFont="1" applyFill="1" applyBorder="1" applyAlignment="1" applyProtection="1">
      <alignment horizontal="right"/>
      <protection locked="0"/>
    </xf>
    <xf numFmtId="1" fontId="3" fillId="4" borderId="1713" xfId="0" applyNumberFormat="1" applyFont="1" applyFill="1" applyBorder="1" applyAlignment="1" applyProtection="1">
      <alignment horizontal="right"/>
      <protection locked="0"/>
    </xf>
    <xf numFmtId="1" fontId="3" fillId="4" borderId="1714" xfId="0" applyNumberFormat="1" applyFont="1" applyFill="1" applyBorder="1" applyAlignment="1" applyProtection="1">
      <alignment horizontal="right"/>
      <protection locked="0"/>
    </xf>
    <xf numFmtId="1" fontId="3" fillId="4" borderId="1715" xfId="0" applyNumberFormat="1" applyFont="1" applyFill="1" applyBorder="1" applyAlignment="1" applyProtection="1">
      <alignment horizontal="right"/>
      <protection locked="0"/>
    </xf>
    <xf numFmtId="1" fontId="3" fillId="4" borderId="1543" xfId="0" applyNumberFormat="1" applyFont="1" applyFill="1" applyBorder="1" applyAlignment="1" applyProtection="1">
      <alignment horizontal="right"/>
      <protection locked="0"/>
    </xf>
    <xf numFmtId="1" fontId="3" fillId="0" borderId="1690" xfId="0" applyNumberFormat="1" applyFont="1" applyBorder="1" applyAlignment="1">
      <alignment horizontal="left" vertical="center"/>
    </xf>
    <xf numFmtId="1" fontId="3" fillId="0" borderId="1690" xfId="0" applyNumberFormat="1" applyFont="1" applyBorder="1" applyAlignment="1">
      <alignment horizontal="right" vertical="center" wrapText="1"/>
    </xf>
    <xf numFmtId="1" fontId="3" fillId="4" borderId="1690" xfId="0" applyNumberFormat="1" applyFont="1" applyFill="1" applyBorder="1" applyProtection="1">
      <protection locked="0"/>
    </xf>
    <xf numFmtId="1" fontId="3" fillId="4" borderId="1716" xfId="0" applyNumberFormat="1" applyFont="1" applyFill="1" applyBorder="1" applyProtection="1">
      <protection locked="0"/>
    </xf>
    <xf numFmtId="1" fontId="3" fillId="4" borderId="1717" xfId="0" applyNumberFormat="1" applyFont="1" applyFill="1" applyBorder="1" applyProtection="1">
      <protection locked="0"/>
    </xf>
    <xf numFmtId="1" fontId="3" fillId="4" borderId="1718" xfId="0" applyNumberFormat="1" applyFont="1" applyFill="1" applyBorder="1" applyProtection="1">
      <protection locked="0"/>
    </xf>
    <xf numFmtId="1" fontId="3" fillId="0" borderId="1690" xfId="0" applyNumberFormat="1" applyFont="1" applyBorder="1" applyAlignment="1">
      <alignment horizontal="left" vertical="center" wrapText="1"/>
    </xf>
    <xf numFmtId="1" fontId="3" fillId="0" borderId="1690" xfId="0" applyNumberFormat="1" applyFont="1" applyBorder="1" applyAlignment="1">
      <alignment horizontal="right"/>
    </xf>
    <xf numFmtId="1" fontId="3" fillId="0" borderId="1706" xfId="0" applyNumberFormat="1" applyFont="1" applyBorder="1" applyAlignment="1">
      <alignment horizontal="left" vertical="center" wrapText="1"/>
    </xf>
    <xf numFmtId="1" fontId="3" fillId="4" borderId="1706" xfId="0" applyNumberFormat="1" applyFont="1" applyFill="1" applyBorder="1" applyProtection="1">
      <protection locked="0"/>
    </xf>
    <xf numFmtId="1" fontId="3" fillId="4" borderId="1701" xfId="0" applyNumberFormat="1" applyFont="1" applyFill="1" applyBorder="1" applyProtection="1">
      <protection locked="0"/>
    </xf>
    <xf numFmtId="1" fontId="3" fillId="12" borderId="1720" xfId="0" applyNumberFormat="1" applyFont="1" applyFill="1" applyBorder="1"/>
    <xf numFmtId="1" fontId="3" fillId="0" borderId="1688" xfId="3" applyNumberFormat="1" applyFont="1" applyBorder="1" applyAlignment="1">
      <alignment horizontal="center" vertical="center" wrapText="1"/>
    </xf>
    <xf numFmtId="1" fontId="3" fillId="0" borderId="1725" xfId="3" applyNumberFormat="1" applyFont="1" applyBorder="1" applyAlignment="1">
      <alignment horizontal="center" vertical="center" wrapText="1"/>
    </xf>
    <xf numFmtId="1" fontId="3" fillId="0" borderId="1688" xfId="3" applyNumberFormat="1" applyFont="1" applyFill="1" applyBorder="1" applyAlignment="1">
      <alignment horizontal="center" vertical="center" wrapText="1"/>
    </xf>
    <xf numFmtId="1" fontId="3" fillId="0" borderId="1725" xfId="3" applyNumberFormat="1" applyFont="1" applyFill="1" applyBorder="1" applyAlignment="1">
      <alignment horizontal="center" vertical="center" wrapText="1"/>
    </xf>
    <xf numFmtId="1" fontId="3" fillId="0" borderId="1714" xfId="3" applyNumberFormat="1" applyFont="1" applyFill="1" applyBorder="1" applyAlignment="1">
      <alignment horizontal="center" vertical="center" wrapText="1"/>
    </xf>
    <xf numFmtId="1" fontId="3" fillId="0" borderId="1726" xfId="3" applyNumberFormat="1" applyFont="1" applyFill="1" applyBorder="1" applyAlignment="1">
      <alignment horizontal="center" vertical="center" wrapText="1"/>
    </xf>
    <xf numFmtId="1" fontId="3" fillId="0" borderId="1033" xfId="3" applyNumberFormat="1" applyFont="1" applyFill="1" applyBorder="1" applyAlignment="1">
      <alignment horizontal="center" vertical="center" wrapText="1"/>
    </xf>
    <xf numFmtId="1" fontId="3" fillId="0" borderId="1693" xfId="3" applyNumberFormat="1" applyFont="1" applyBorder="1" applyAlignment="1">
      <alignment horizontal="center" vertical="center" wrapText="1"/>
    </xf>
    <xf numFmtId="1" fontId="3" fillId="0" borderId="1711" xfId="3" applyNumberFormat="1" applyFont="1" applyBorder="1" applyAlignment="1">
      <alignment horizontal="center" vertical="center" wrapText="1"/>
    </xf>
    <xf numFmtId="1" fontId="3" fillId="0" borderId="1713" xfId="3" applyNumberFormat="1" applyFont="1" applyBorder="1" applyAlignment="1">
      <alignment horizontal="center" vertical="center" wrapText="1"/>
    </xf>
    <xf numFmtId="1" fontId="3" fillId="0" borderId="1694" xfId="2" applyNumberFormat="1" applyFont="1" applyBorder="1" applyAlignment="1">
      <alignment vertical="center" wrapText="1"/>
    </xf>
    <xf numFmtId="1" fontId="3" fillId="4" borderId="1656" xfId="4" applyNumberFormat="1" applyFont="1" applyFill="1" applyBorder="1" applyProtection="1">
      <protection locked="0"/>
    </xf>
    <xf numFmtId="1" fontId="3" fillId="4" borderId="1717" xfId="4" applyNumberFormat="1" applyFont="1" applyFill="1" applyBorder="1" applyProtection="1">
      <protection locked="0"/>
    </xf>
    <xf numFmtId="1" fontId="3" fillId="4" borderId="1659" xfId="4" applyNumberFormat="1" applyFont="1" applyFill="1" applyBorder="1" applyProtection="1">
      <protection locked="0"/>
    </xf>
    <xf numFmtId="1" fontId="3" fillId="4" borderId="1727" xfId="4" applyNumberFormat="1" applyFont="1" applyFill="1" applyBorder="1" applyProtection="1">
      <protection locked="0"/>
    </xf>
    <xf numFmtId="1" fontId="3" fillId="4" borderId="1728" xfId="4" applyNumberFormat="1" applyFont="1" applyFill="1" applyBorder="1" applyProtection="1">
      <protection locked="0"/>
    </xf>
    <xf numFmtId="1" fontId="3" fillId="4" borderId="1657" xfId="4" applyNumberFormat="1" applyFont="1" applyFill="1" applyBorder="1" applyProtection="1">
      <protection locked="0"/>
    </xf>
    <xf numFmtId="1" fontId="3" fillId="0" borderId="1527" xfId="2" applyNumberFormat="1" applyFont="1" applyBorder="1" applyAlignment="1">
      <alignment horizontal="center" vertical="center" wrapText="1"/>
    </xf>
    <xf numFmtId="1" fontId="3" fillId="0" borderId="1688" xfId="4" applyNumberFormat="1" applyFont="1" applyBorder="1" applyAlignment="1">
      <alignment horizontal="right"/>
    </xf>
    <xf numFmtId="1" fontId="3" fillId="0" borderId="1725" xfId="4" applyNumberFormat="1" applyFont="1" applyBorder="1" applyAlignment="1">
      <alignment horizontal="right"/>
    </xf>
    <xf numFmtId="1" fontId="3" fillId="0" borderId="1714" xfId="4" applyNumberFormat="1" applyFont="1" applyBorder="1" applyAlignment="1">
      <alignment horizontal="right"/>
    </xf>
    <xf numFmtId="1" fontId="3" fillId="0" borderId="1726" xfId="4" applyNumberFormat="1" applyFont="1" applyBorder="1" applyAlignment="1">
      <alignment horizontal="right"/>
    </xf>
    <xf numFmtId="1" fontId="3" fillId="0" borderId="1033" xfId="4" applyNumberFormat="1" applyFont="1" applyBorder="1" applyAlignment="1">
      <alignment horizontal="right"/>
    </xf>
    <xf numFmtId="1" fontId="3" fillId="0" borderId="1729" xfId="4" applyNumberFormat="1" applyFont="1" applyBorder="1" applyAlignment="1">
      <alignment horizontal="right"/>
    </xf>
    <xf numFmtId="1" fontId="3" fillId="0" borderId="1713" xfId="4" applyNumberFormat="1" applyFont="1" applyBorder="1" applyAlignment="1">
      <alignment horizontal="right"/>
    </xf>
    <xf numFmtId="1" fontId="5" fillId="0" borderId="1729" xfId="0" applyNumberFormat="1" applyFont="1" applyBorder="1"/>
    <xf numFmtId="1" fontId="10" fillId="3" borderId="1729" xfId="0" applyNumberFormat="1" applyFont="1" applyFill="1" applyBorder="1" applyAlignment="1">
      <alignment vertical="center" wrapText="1"/>
    </xf>
    <xf numFmtId="1" fontId="10" fillId="3" borderId="1693" xfId="0" applyNumberFormat="1" applyFont="1" applyFill="1" applyBorder="1" applyAlignment="1">
      <alignment vertical="center" wrapText="1"/>
    </xf>
    <xf numFmtId="1" fontId="4" fillId="0" borderId="1730" xfId="0" applyNumberFormat="1" applyFont="1" applyBorder="1"/>
    <xf numFmtId="1" fontId="4" fillId="0" borderId="1731" xfId="0" applyNumberFormat="1" applyFont="1" applyBorder="1"/>
    <xf numFmtId="1" fontId="3" fillId="0" borderId="1688" xfId="0" applyNumberFormat="1" applyFont="1" applyBorder="1" applyAlignment="1">
      <alignment horizontal="center" vertical="center"/>
    </xf>
    <xf numFmtId="1" fontId="3" fillId="0" borderId="1698" xfId="0" applyNumberFormat="1" applyFont="1" applyBorder="1" applyAlignment="1">
      <alignment horizontal="center" vertical="center"/>
    </xf>
    <xf numFmtId="1" fontId="3" fillId="0" borderId="1725" xfId="0" applyNumberFormat="1" applyFont="1" applyBorder="1" applyAlignment="1">
      <alignment horizontal="center" vertical="center"/>
    </xf>
    <xf numFmtId="1" fontId="3" fillId="0" borderId="1690" xfId="0" applyNumberFormat="1" applyFont="1" applyBorder="1"/>
    <xf numFmtId="1" fontId="3" fillId="4" borderId="1690" xfId="4" applyNumberFormat="1" applyFont="1" applyFill="1" applyBorder="1" applyProtection="1">
      <protection locked="0"/>
    </xf>
    <xf numFmtId="1" fontId="4" fillId="0" borderId="1693" xfId="0" applyNumberFormat="1" applyFont="1" applyBorder="1"/>
    <xf numFmtId="1" fontId="4" fillId="0" borderId="1733" xfId="0" applyNumberFormat="1" applyFont="1" applyBorder="1"/>
    <xf numFmtId="1" fontId="3" fillId="0" borderId="1740" xfId="0" applyNumberFormat="1" applyFont="1" applyBorder="1" applyAlignment="1">
      <alignment horizontal="center" vertical="center" wrapText="1"/>
    </xf>
    <xf numFmtId="1" fontId="3" fillId="0" borderId="1741" xfId="0" applyNumberFormat="1" applyFont="1" applyBorder="1" applyAlignment="1">
      <alignment horizontal="center" vertical="center" wrapText="1"/>
    </xf>
    <xf numFmtId="1" fontId="3" fillId="0" borderId="1701" xfId="0" applyNumberFormat="1" applyFont="1" applyBorder="1" applyAlignment="1">
      <alignment horizontal="center" vertical="center" wrapText="1"/>
    </xf>
    <xf numFmtId="1" fontId="3" fillId="0" borderId="1742" xfId="0" applyNumberFormat="1" applyFont="1" applyBorder="1" applyAlignment="1">
      <alignment horizontal="center" vertical="center" wrapText="1"/>
    </xf>
    <xf numFmtId="1" fontId="3" fillId="0" borderId="1739" xfId="0" applyNumberFormat="1" applyFont="1" applyBorder="1" applyAlignment="1">
      <alignment horizontal="center" vertical="center" wrapText="1"/>
    </xf>
    <xf numFmtId="1" fontId="3" fillId="0" borderId="1738" xfId="0" applyNumberFormat="1" applyFont="1" applyBorder="1" applyAlignment="1">
      <alignment horizontal="center" vertical="center" wrapText="1"/>
    </xf>
    <xf numFmtId="1" fontId="3" fillId="4" borderId="1743" xfId="0" applyNumberFormat="1" applyFont="1" applyFill="1" applyBorder="1" applyAlignment="1" applyProtection="1">
      <alignment wrapText="1"/>
      <protection locked="0"/>
    </xf>
    <xf numFmtId="1" fontId="3" fillId="0" borderId="1701" xfId="0" applyNumberFormat="1" applyFont="1" applyBorder="1"/>
    <xf numFmtId="1" fontId="3" fillId="0" borderId="1742" xfId="0" applyNumberFormat="1" applyFont="1" applyBorder="1" applyAlignment="1">
      <alignment horizontal="center" vertical="center"/>
    </xf>
    <xf numFmtId="1" fontId="3" fillId="0" borderId="1745" xfId="0" applyNumberFormat="1" applyFont="1" applyBorder="1" applyAlignment="1">
      <alignment horizontal="center" vertical="center" wrapText="1"/>
    </xf>
    <xf numFmtId="1" fontId="3" fillId="0" borderId="1739" xfId="0" applyNumberFormat="1" applyFont="1" applyBorder="1" applyAlignment="1">
      <alignment horizontal="center" vertical="center"/>
    </xf>
    <xf numFmtId="1" fontId="3" fillId="0" borderId="1734" xfId="0" applyNumberFormat="1" applyFont="1" applyBorder="1" applyAlignment="1">
      <alignment horizontal="left" wrapText="1"/>
    </xf>
    <xf numFmtId="1" fontId="3" fillId="0" borderId="1656" xfId="0" applyNumberFormat="1" applyFont="1" applyBorder="1"/>
    <xf numFmtId="1" fontId="3" fillId="2" borderId="1746" xfId="5" applyNumberFormat="1" applyFont="1" applyBorder="1" applyProtection="1">
      <protection locked="0"/>
    </xf>
    <xf numFmtId="1" fontId="3" fillId="2" borderId="1747" xfId="5" applyNumberFormat="1" applyFont="1" applyBorder="1" applyProtection="1">
      <protection locked="0"/>
    </xf>
    <xf numFmtId="1" fontId="3" fillId="2" borderId="1748" xfId="5" applyNumberFormat="1" applyFont="1" applyBorder="1" applyProtection="1">
      <protection locked="0"/>
    </xf>
    <xf numFmtId="1" fontId="3" fillId="2" borderId="1749" xfId="5" applyNumberFormat="1" applyFont="1" applyBorder="1" applyProtection="1">
      <protection locked="0"/>
    </xf>
    <xf numFmtId="1" fontId="3" fillId="2" borderId="1750" xfId="5" applyNumberFormat="1" applyFont="1" applyBorder="1" applyProtection="1">
      <protection locked="0"/>
    </xf>
    <xf numFmtId="1" fontId="3" fillId="2" borderId="1751" xfId="5" applyNumberFormat="1" applyFont="1" applyBorder="1" applyProtection="1">
      <protection locked="0"/>
    </xf>
    <xf numFmtId="1" fontId="3" fillId="2" borderId="1752" xfId="5" applyNumberFormat="1" applyFont="1" applyBorder="1" applyProtection="1">
      <protection locked="0"/>
    </xf>
    <xf numFmtId="1" fontId="3" fillId="2" borderId="1753" xfId="5" applyNumberFormat="1" applyFont="1" applyBorder="1" applyProtection="1">
      <protection locked="0"/>
    </xf>
    <xf numFmtId="1" fontId="3" fillId="2" borderId="1754" xfId="5" applyNumberFormat="1" applyFont="1" applyBorder="1" applyProtection="1">
      <protection locked="0"/>
    </xf>
    <xf numFmtId="1" fontId="3" fillId="2" borderId="1755" xfId="5" applyNumberFormat="1" applyFont="1" applyBorder="1" applyProtection="1">
      <protection locked="0"/>
    </xf>
    <xf numFmtId="1" fontId="3" fillId="0" borderId="1756" xfId="0" applyNumberFormat="1" applyFont="1" applyBorder="1"/>
    <xf numFmtId="1" fontId="3" fillId="2" borderId="1757" xfId="5" applyNumberFormat="1" applyFont="1" applyBorder="1" applyProtection="1">
      <protection locked="0"/>
    </xf>
    <xf numFmtId="1" fontId="3" fillId="2" borderId="1758" xfId="5" applyNumberFormat="1" applyFont="1" applyBorder="1" applyProtection="1">
      <protection locked="0"/>
    </xf>
    <xf numFmtId="1" fontId="3" fillId="2" borderId="1759" xfId="5" applyNumberFormat="1" applyFont="1" applyBorder="1" applyProtection="1">
      <protection locked="0"/>
    </xf>
    <xf numFmtId="1" fontId="3" fillId="2" borderId="1760" xfId="5" applyNumberFormat="1" applyFont="1" applyBorder="1" applyProtection="1">
      <protection locked="0"/>
    </xf>
    <xf numFmtId="1" fontId="3" fillId="2" borderId="1761" xfId="5" applyNumberFormat="1" applyFont="1" applyBorder="1" applyProtection="1">
      <protection locked="0"/>
    </xf>
    <xf numFmtId="1" fontId="3" fillId="0" borderId="1763" xfId="0" applyNumberFormat="1" applyFont="1" applyBorder="1" applyAlignment="1">
      <alignment horizontal="left" wrapText="1"/>
    </xf>
    <xf numFmtId="1" fontId="3" fillId="8" borderId="1656" xfId="4" applyNumberFormat="1" applyFont="1" applyFill="1" applyBorder="1" applyProtection="1"/>
    <xf numFmtId="1" fontId="3" fillId="8" borderId="1657" xfId="4" applyNumberFormat="1" applyFont="1" applyFill="1" applyBorder="1" applyProtection="1"/>
    <xf numFmtId="1" fontId="3" fillId="2" borderId="1764" xfId="5" applyNumberFormat="1" applyFont="1" applyBorder="1" applyProtection="1">
      <protection locked="0"/>
    </xf>
    <xf numFmtId="1" fontId="3" fillId="2" borderId="1765" xfId="5" applyNumberFormat="1" applyFont="1" applyBorder="1" applyProtection="1">
      <protection locked="0"/>
    </xf>
    <xf numFmtId="1" fontId="3" fillId="0" borderId="1732" xfId="0" applyNumberFormat="1" applyFont="1" applyBorder="1" applyAlignment="1">
      <alignment horizontal="left" wrapText="1"/>
    </xf>
    <xf numFmtId="1" fontId="3" fillId="2" borderId="1756" xfId="5" applyNumberFormat="1" applyFont="1" applyBorder="1" applyProtection="1">
      <protection locked="0"/>
    </xf>
    <xf numFmtId="1" fontId="3" fillId="8" borderId="1693" xfId="4" applyNumberFormat="1" applyFont="1" applyFill="1" applyBorder="1" applyProtection="1"/>
    <xf numFmtId="1" fontId="3" fillId="2" borderId="1766" xfId="5" applyNumberFormat="1" applyFont="1" applyBorder="1" applyProtection="1">
      <protection locked="0"/>
    </xf>
    <xf numFmtId="1" fontId="3" fillId="2" borderId="1767" xfId="5" applyNumberFormat="1" applyFont="1" applyBorder="1" applyProtection="1">
      <protection locked="0"/>
    </xf>
    <xf numFmtId="1" fontId="3" fillId="2" borderId="1683" xfId="5" applyNumberFormat="1" applyFont="1" applyBorder="1" applyProtection="1">
      <protection locked="0"/>
    </xf>
    <xf numFmtId="1" fontId="3" fillId="2" borderId="1768" xfId="5" applyNumberFormat="1" applyFont="1" applyBorder="1" applyProtection="1">
      <protection locked="0"/>
    </xf>
    <xf numFmtId="1" fontId="3" fillId="2" borderId="1769" xfId="5" applyNumberFormat="1" applyFont="1" applyBorder="1" applyProtection="1">
      <protection locked="0"/>
    </xf>
    <xf numFmtId="1" fontId="3" fillId="2" borderId="1770" xfId="5" applyNumberFormat="1" applyFont="1" applyBorder="1" applyProtection="1">
      <protection locked="0"/>
    </xf>
    <xf numFmtId="1" fontId="3" fillId="2" borderId="1771" xfId="5" applyNumberFormat="1" applyFont="1" applyBorder="1" applyProtection="1">
      <protection locked="0"/>
    </xf>
    <xf numFmtId="1" fontId="3" fillId="2" borderId="1772" xfId="5" applyNumberFormat="1" applyFont="1" applyBorder="1" applyProtection="1">
      <protection locked="0"/>
    </xf>
    <xf numFmtId="1" fontId="3" fillId="2" borderId="1773" xfId="5" applyNumberFormat="1" applyFont="1" applyBorder="1" applyProtection="1">
      <protection locked="0"/>
    </xf>
    <xf numFmtId="1" fontId="3" fillId="2" borderId="1774" xfId="5" applyNumberFormat="1" applyFont="1" applyBorder="1" applyProtection="1">
      <protection locked="0"/>
    </xf>
    <xf numFmtId="1" fontId="3" fillId="2" borderId="1775" xfId="5" applyNumberFormat="1" applyFont="1" applyBorder="1" applyProtection="1">
      <protection locked="0"/>
    </xf>
    <xf numFmtId="1" fontId="3" fillId="2" borderId="1776" xfId="5" applyNumberFormat="1" applyFont="1" applyBorder="1" applyProtection="1">
      <protection locked="0"/>
    </xf>
    <xf numFmtId="1" fontId="3" fillId="2" borderId="1777" xfId="5" applyNumberFormat="1" applyFont="1" applyBorder="1" applyProtection="1">
      <protection locked="0"/>
    </xf>
    <xf numFmtId="1" fontId="3" fillId="2" borderId="1778" xfId="5" applyNumberFormat="1" applyFont="1" applyBorder="1" applyProtection="1">
      <protection locked="0"/>
    </xf>
    <xf numFmtId="1" fontId="3" fillId="2" borderId="1779" xfId="5" applyNumberFormat="1" applyFont="1" applyBorder="1" applyProtection="1">
      <protection locked="0"/>
    </xf>
    <xf numFmtId="1" fontId="3" fillId="2" borderId="1781" xfId="5" applyNumberFormat="1" applyFont="1" applyBorder="1" applyProtection="1">
      <protection locked="0"/>
    </xf>
    <xf numFmtId="1" fontId="3" fillId="2" borderId="1782" xfId="5" applyNumberFormat="1" applyFont="1" applyBorder="1" applyProtection="1">
      <protection locked="0"/>
    </xf>
    <xf numFmtId="1" fontId="3" fillId="2" borderId="1783" xfId="5" applyNumberFormat="1" applyFont="1" applyBorder="1" applyProtection="1">
      <protection locked="0"/>
    </xf>
    <xf numFmtId="1" fontId="3" fillId="2" borderId="1784" xfId="5" applyNumberFormat="1" applyFont="1" applyBorder="1" applyProtection="1">
      <protection locked="0"/>
    </xf>
    <xf numFmtId="1" fontId="7" fillId="0" borderId="1793" xfId="0" applyNumberFormat="1" applyFont="1" applyBorder="1" applyAlignment="1">
      <alignment horizontal="center" vertical="center" wrapText="1"/>
    </xf>
    <xf numFmtId="1" fontId="7" fillId="0" borderId="1794" xfId="0" applyNumberFormat="1" applyFont="1" applyBorder="1" applyAlignment="1">
      <alignment horizontal="center" vertical="center" wrapText="1"/>
    </xf>
    <xf numFmtId="1" fontId="7" fillId="0" borderId="1795" xfId="0" applyNumberFormat="1" applyFont="1" applyBorder="1" applyAlignment="1">
      <alignment horizontal="center" vertical="center" wrapText="1"/>
    </xf>
    <xf numFmtId="1" fontId="3" fillId="0" borderId="1796" xfId="0" applyNumberFormat="1" applyFont="1" applyBorder="1"/>
    <xf numFmtId="1" fontId="7" fillId="0" borderId="1796" xfId="0" applyNumberFormat="1" applyFont="1" applyBorder="1"/>
    <xf numFmtId="1" fontId="7" fillId="0" borderId="1797" xfId="0" applyNumberFormat="1" applyFont="1" applyBorder="1"/>
    <xf numFmtId="1" fontId="7" fillId="0" borderId="1798" xfId="0" applyNumberFormat="1" applyFont="1" applyBorder="1"/>
    <xf numFmtId="1" fontId="7" fillId="4" borderId="1799" xfId="0" applyNumberFormat="1" applyFont="1" applyFill="1" applyBorder="1" applyProtection="1">
      <protection locked="0"/>
    </xf>
    <xf numFmtId="1" fontId="7" fillId="4" borderId="1798" xfId="0" applyNumberFormat="1" applyFont="1" applyFill="1" applyBorder="1" applyProtection="1">
      <protection locked="0"/>
    </xf>
    <xf numFmtId="1" fontId="7" fillId="4" borderId="1800" xfId="0" applyNumberFormat="1" applyFont="1" applyFill="1" applyBorder="1" applyProtection="1">
      <protection locked="0"/>
    </xf>
    <xf numFmtId="1" fontId="7" fillId="4" borderId="1797" xfId="0" applyNumberFormat="1" applyFont="1" applyFill="1" applyBorder="1" applyProtection="1">
      <protection locked="0"/>
    </xf>
    <xf numFmtId="1" fontId="3" fillId="0" borderId="1763" xfId="0" applyNumberFormat="1" applyFont="1" applyBorder="1"/>
    <xf numFmtId="1" fontId="7" fillId="0" borderId="1763" xfId="0" applyNumberFormat="1" applyFont="1" applyBorder="1"/>
    <xf numFmtId="1" fontId="7" fillId="0" borderId="1801" xfId="0" applyNumberFormat="1" applyFont="1" applyBorder="1"/>
    <xf numFmtId="1" fontId="7" fillId="0" borderId="1743" xfId="0" applyNumberFormat="1" applyFont="1" applyBorder="1"/>
    <xf numFmtId="1" fontId="7" fillId="4" borderId="1656" xfId="0" applyNumberFormat="1" applyFont="1" applyFill="1" applyBorder="1" applyProtection="1">
      <protection locked="0"/>
    </xf>
    <xf numFmtId="1" fontId="7" fillId="4" borderId="1743" xfId="0" applyNumberFormat="1" applyFont="1" applyFill="1" applyBorder="1" applyProtection="1">
      <protection locked="0"/>
    </xf>
    <xf numFmtId="1" fontId="7" fillId="4" borderId="1802" xfId="0" applyNumberFormat="1" applyFont="1" applyFill="1" applyBorder="1" applyProtection="1">
      <protection locked="0"/>
    </xf>
    <xf numFmtId="1" fontId="7" fillId="4" borderId="1801" xfId="0" applyNumberFormat="1" applyFont="1" applyFill="1" applyBorder="1" applyProtection="1">
      <protection locked="0"/>
    </xf>
    <xf numFmtId="0" fontId="3" fillId="0" borderId="1805" xfId="0" applyFont="1" applyBorder="1" applyAlignment="1">
      <alignment horizontal="center" vertical="center"/>
    </xf>
    <xf numFmtId="0" fontId="3" fillId="0" borderId="1806" xfId="0" applyFont="1" applyBorder="1" applyAlignment="1">
      <alignment horizontal="center" vertical="center"/>
    </xf>
    <xf numFmtId="0" fontId="3" fillId="0" borderId="1788" xfId="0" applyFont="1" applyBorder="1" applyAlignment="1">
      <alignment horizontal="center" vertical="center"/>
    </xf>
    <xf numFmtId="0" fontId="3" fillId="0" borderId="1665" xfId="0" applyFont="1" applyBorder="1" applyAlignment="1">
      <alignment horizontal="left" wrapText="1"/>
    </xf>
    <xf numFmtId="1" fontId="3" fillId="0" borderId="1805" xfId="0" applyNumberFormat="1" applyFont="1" applyBorder="1"/>
    <xf numFmtId="1" fontId="3" fillId="0" borderId="1693" xfId="3" applyNumberFormat="1" applyFont="1" applyBorder="1" applyAlignment="1">
      <alignment horizontal="center" vertical="center" wrapText="1"/>
    </xf>
    <xf numFmtId="1" fontId="3" fillId="0" borderId="1804" xfId="0" applyNumberFormat="1" applyFont="1" applyBorder="1" applyAlignment="1">
      <alignment horizontal="center" vertical="center" wrapText="1"/>
    </xf>
    <xf numFmtId="1" fontId="3" fillId="0" borderId="1811" xfId="0" applyNumberFormat="1" applyFont="1" applyBorder="1" applyAlignment="1">
      <alignment horizontal="center" vertical="center" wrapText="1"/>
    </xf>
    <xf numFmtId="1" fontId="3" fillId="0" borderId="1805" xfId="0" applyNumberFormat="1" applyFont="1" applyBorder="1" applyAlignment="1">
      <alignment horizontal="center" vertical="center"/>
    </xf>
    <xf numFmtId="1" fontId="3" fillId="0" borderId="1792" xfId="0" applyNumberFormat="1" applyFont="1" applyBorder="1" applyAlignment="1">
      <alignment horizontal="center" vertical="center"/>
    </xf>
    <xf numFmtId="1" fontId="3" fillId="0" borderId="1804" xfId="0" applyNumberFormat="1" applyFont="1" applyBorder="1" applyAlignment="1">
      <alignment horizontal="center" vertical="center"/>
    </xf>
    <xf numFmtId="1" fontId="3" fillId="0" borderId="1804" xfId="0" applyNumberFormat="1" applyFont="1" applyBorder="1" applyAlignment="1">
      <alignment horizontal="right"/>
    </xf>
    <xf numFmtId="1" fontId="3" fillId="0" borderId="1811" xfId="0" applyNumberFormat="1" applyFont="1" applyBorder="1" applyAlignment="1">
      <alignment horizontal="right"/>
    </xf>
    <xf numFmtId="1" fontId="3" fillId="0" borderId="1805" xfId="0" applyNumberFormat="1" applyFont="1" applyBorder="1" applyAlignment="1">
      <alignment horizontal="right" vertical="center"/>
    </xf>
    <xf numFmtId="1" fontId="3" fillId="0" borderId="1804" xfId="0" applyNumberFormat="1" applyFont="1" applyBorder="1" applyAlignment="1">
      <alignment horizontal="right" vertical="center"/>
    </xf>
    <xf numFmtId="1" fontId="3" fillId="0" borderId="1739" xfId="0" applyNumberFormat="1" applyFont="1" applyBorder="1" applyAlignment="1">
      <alignment horizontal="right" vertical="center"/>
    </xf>
    <xf numFmtId="1" fontId="3" fillId="0" borderId="1801" xfId="0" applyNumberFormat="1" applyFont="1" applyBorder="1" applyAlignment="1">
      <alignment horizontal="right"/>
    </xf>
    <xf numFmtId="1" fontId="3" fillId="3" borderId="1798" xfId="0" applyNumberFormat="1" applyFont="1" applyFill="1" applyBorder="1" applyAlignment="1">
      <alignment horizontal="right"/>
    </xf>
    <xf numFmtId="1" fontId="3" fillId="4" borderId="1799" xfId="0" applyNumberFormat="1" applyFont="1" applyFill="1" applyBorder="1" applyProtection="1">
      <protection locked="0"/>
    </xf>
    <xf numFmtId="1" fontId="3" fillId="4" borderId="1798" xfId="0" applyNumberFormat="1" applyFont="1" applyFill="1" applyBorder="1" applyProtection="1">
      <protection locked="0"/>
    </xf>
    <xf numFmtId="1" fontId="3" fillId="4" borderId="1812" xfId="0" applyNumberFormat="1" applyFont="1" applyFill="1" applyBorder="1" applyProtection="1">
      <protection locked="0"/>
    </xf>
    <xf numFmtId="1" fontId="3" fillId="4" borderId="1813" xfId="0" applyNumberFormat="1" applyFont="1" applyFill="1" applyBorder="1" applyProtection="1">
      <protection locked="0"/>
    </xf>
    <xf numFmtId="1" fontId="3" fillId="4" borderId="1814" xfId="0" applyNumberFormat="1" applyFont="1" applyFill="1" applyBorder="1" applyProtection="1">
      <protection locked="0"/>
    </xf>
    <xf numFmtId="1" fontId="3" fillId="4" borderId="1796" xfId="0" applyNumberFormat="1" applyFont="1" applyFill="1" applyBorder="1" applyAlignment="1" applyProtection="1">
      <alignment wrapText="1"/>
      <protection locked="0"/>
    </xf>
    <xf numFmtId="1" fontId="3" fillId="4" borderId="1798" xfId="0" applyNumberFormat="1" applyFont="1" applyFill="1" applyBorder="1" applyAlignment="1" applyProtection="1">
      <alignment wrapText="1"/>
      <protection locked="0"/>
    </xf>
    <xf numFmtId="1" fontId="3" fillId="0" borderId="1810" xfId="0" applyNumberFormat="1" applyFont="1" applyBorder="1" applyAlignment="1">
      <alignment horizontal="right" wrapText="1"/>
    </xf>
    <xf numFmtId="1" fontId="3" fillId="0" borderId="1815" xfId="0" applyNumberFormat="1" applyFont="1" applyBorder="1" applyAlignment="1">
      <alignment horizontal="right" wrapText="1"/>
    </xf>
    <xf numFmtId="1" fontId="3" fillId="3" borderId="1816" xfId="0" applyNumberFormat="1" applyFont="1" applyFill="1" applyBorder="1" applyAlignment="1">
      <alignment horizontal="right"/>
    </xf>
    <xf numFmtId="1" fontId="3" fillId="4" borderId="1817" xfId="0" applyNumberFormat="1" applyFont="1" applyFill="1" applyBorder="1" applyProtection="1">
      <protection locked="0"/>
    </xf>
    <xf numFmtId="1" fontId="3" fillId="4" borderId="1818" xfId="0" applyNumberFormat="1" applyFont="1" applyFill="1" applyBorder="1" applyProtection="1">
      <protection locked="0"/>
    </xf>
    <xf numFmtId="1" fontId="6" fillId="0" borderId="1737" xfId="0" applyNumberFormat="1" applyFont="1" applyBorder="1"/>
    <xf numFmtId="1" fontId="6" fillId="0" borderId="1819" xfId="0" applyNumberFormat="1" applyFont="1" applyBorder="1"/>
    <xf numFmtId="1" fontId="3" fillId="0" borderId="1737" xfId="0" applyNumberFormat="1" applyFont="1" applyBorder="1"/>
    <xf numFmtId="1" fontId="3" fillId="0" borderId="1821" xfId="0" applyNumberFormat="1" applyFont="1" applyBorder="1" applyAlignment="1">
      <alignment horizontal="center" vertical="center" wrapText="1"/>
    </xf>
    <xf numFmtId="1" fontId="3" fillId="0" borderId="1822" xfId="0" applyNumberFormat="1" applyFont="1" applyBorder="1" applyAlignment="1">
      <alignment horizontal="center" vertical="center" wrapText="1"/>
    </xf>
    <xf numFmtId="1" fontId="3" fillId="0" borderId="1820" xfId="0" applyNumberFormat="1" applyFont="1" applyBorder="1" applyAlignment="1">
      <alignment horizontal="center" vertical="center" wrapText="1"/>
    </xf>
    <xf numFmtId="1" fontId="3" fillId="0" borderId="1823" xfId="0" applyNumberFormat="1" applyFont="1" applyBorder="1" applyAlignment="1">
      <alignment horizontal="center" vertical="center" wrapText="1"/>
    </xf>
    <xf numFmtId="1" fontId="3" fillId="0" borderId="1796" xfId="0" applyNumberFormat="1" applyFont="1" applyBorder="1" applyAlignment="1">
      <alignment horizontal="right"/>
    </xf>
    <xf numFmtId="1" fontId="3" fillId="4" borderId="1801" xfId="0" applyNumberFormat="1" applyFont="1" applyFill="1" applyBorder="1" applyProtection="1">
      <protection locked="0"/>
    </xf>
    <xf numFmtId="1" fontId="3" fillId="4" borderId="1824" xfId="0" applyNumberFormat="1" applyFont="1" applyFill="1" applyBorder="1" applyProtection="1">
      <protection locked="0"/>
    </xf>
    <xf numFmtId="1" fontId="3" fillId="0" borderId="1806" xfId="0" applyNumberFormat="1" applyFont="1" applyBorder="1" applyAlignment="1">
      <alignment horizontal="center" vertical="center"/>
    </xf>
    <xf numFmtId="1" fontId="3" fillId="0" borderId="1806" xfId="0" applyNumberFormat="1" applyFont="1" applyBorder="1" applyAlignment="1">
      <alignment horizontal="center" vertical="center" wrapText="1"/>
    </xf>
    <xf numFmtId="1" fontId="3" fillId="0" borderId="1795" xfId="0" applyNumberFormat="1" applyFont="1" applyBorder="1" applyAlignment="1">
      <alignment horizontal="center" vertical="center" wrapText="1"/>
    </xf>
    <xf numFmtId="1" fontId="3" fillId="0" borderId="1796" xfId="0" applyNumberFormat="1" applyFont="1" applyBorder="1" applyAlignment="1">
      <alignment vertical="center" wrapText="1"/>
    </xf>
    <xf numFmtId="1" fontId="6" fillId="0" borderId="1693" xfId="0" applyNumberFormat="1" applyFont="1" applyBorder="1"/>
    <xf numFmtId="1" fontId="6" fillId="0" borderId="1825" xfId="0" applyNumberFormat="1" applyFont="1" applyBorder="1"/>
    <xf numFmtId="1" fontId="6" fillId="0" borderId="1826" xfId="0" applyNumberFormat="1" applyFont="1" applyBorder="1"/>
    <xf numFmtId="1" fontId="6" fillId="0" borderId="1827" xfId="0" applyNumberFormat="1" applyFont="1" applyBorder="1"/>
    <xf numFmtId="1" fontId="1" fillId="0" borderId="1789" xfId="0" applyNumberFormat="1" applyFont="1" applyBorder="1" applyAlignment="1">
      <alignment horizontal="left" vertical="center"/>
    </xf>
    <xf numFmtId="1" fontId="3" fillId="0" borderId="1789" xfId="0" applyNumberFormat="1" applyFont="1" applyBorder="1" applyAlignment="1">
      <alignment horizontal="right"/>
    </xf>
    <xf numFmtId="1" fontId="3" fillId="0" borderId="1822" xfId="0" applyNumberFormat="1" applyFont="1" applyBorder="1" applyAlignment="1">
      <alignment horizontal="right"/>
    </xf>
    <xf numFmtId="1" fontId="3" fillId="0" borderId="1594" xfId="0" applyNumberFormat="1" applyFont="1" applyBorder="1" applyAlignment="1">
      <alignment horizontal="right"/>
    </xf>
    <xf numFmtId="1" fontId="3" fillId="0" borderId="1821" xfId="0" applyNumberFormat="1" applyFont="1" applyBorder="1"/>
    <xf numFmtId="1" fontId="3" fillId="0" borderId="1594" xfId="0" applyNumberFormat="1" applyFont="1" applyBorder="1"/>
    <xf numFmtId="1" fontId="3" fillId="0" borderId="1592" xfId="0" applyNumberFormat="1" applyFont="1" applyBorder="1"/>
    <xf numFmtId="1" fontId="3" fillId="0" borderId="1830" xfId="0" applyNumberFormat="1" applyFont="1" applyBorder="1"/>
    <xf numFmtId="1" fontId="3" fillId="9" borderId="1831" xfId="1" applyNumberFormat="1" applyFont="1" applyBorder="1" applyAlignment="1" applyProtection="1">
      <alignment horizontal="right"/>
      <protection locked="0"/>
    </xf>
    <xf numFmtId="1" fontId="3" fillId="9" borderId="1832" xfId="1" applyNumberFormat="1" applyFont="1" applyBorder="1" applyAlignment="1" applyProtection="1">
      <alignment horizontal="right"/>
      <protection locked="0"/>
    </xf>
    <xf numFmtId="1" fontId="1" fillId="0" borderId="1833" xfId="0" applyNumberFormat="1" applyFont="1" applyBorder="1" applyAlignment="1">
      <alignment horizontal="left" vertical="center" wrapText="1"/>
    </xf>
    <xf numFmtId="1" fontId="3" fillId="0" borderId="1789" xfId="0" applyNumberFormat="1" applyFont="1" applyBorder="1" applyAlignment="1">
      <alignment horizontal="right" wrapText="1"/>
    </xf>
    <xf numFmtId="1" fontId="3" fillId="0" borderId="1834" xfId="0" applyNumberFormat="1" applyFont="1" applyBorder="1" applyAlignment="1">
      <alignment horizontal="right" wrapText="1"/>
    </xf>
    <xf numFmtId="1" fontId="3" fillId="0" borderId="1833" xfId="0" applyNumberFormat="1" applyFont="1" applyBorder="1"/>
    <xf numFmtId="1" fontId="3" fillId="0" borderId="1835" xfId="0" applyNumberFormat="1" applyFont="1" applyBorder="1"/>
    <xf numFmtId="1" fontId="3" fillId="0" borderId="1836" xfId="0" applyNumberFormat="1" applyFont="1" applyBorder="1" applyAlignment="1">
      <alignment vertical="center" wrapText="1"/>
    </xf>
    <xf numFmtId="1" fontId="3" fillId="9" borderId="1837" xfId="1" applyNumberFormat="1" applyFont="1" applyBorder="1" applyAlignment="1" applyProtection="1">
      <alignment horizontal="right"/>
      <protection locked="0"/>
    </xf>
    <xf numFmtId="1" fontId="3" fillId="9" borderId="1838" xfId="1" applyNumberFormat="1" applyFont="1" applyBorder="1" applyAlignment="1" applyProtection="1">
      <alignment horizontal="right"/>
      <protection locked="0"/>
    </xf>
    <xf numFmtId="1" fontId="3" fillId="0" borderId="1833" xfId="0" applyNumberFormat="1" applyFont="1" applyBorder="1" applyAlignment="1">
      <alignment horizontal="center" wrapText="1"/>
    </xf>
    <xf numFmtId="1" fontId="3" fillId="4" borderId="1836" xfId="0" applyNumberFormat="1" applyFont="1" applyFill="1" applyBorder="1" applyAlignment="1" applyProtection="1">
      <alignment wrapText="1"/>
      <protection locked="0"/>
    </xf>
    <xf numFmtId="1" fontId="3" fillId="10" borderId="1833" xfId="0" applyNumberFormat="1" applyFont="1" applyFill="1" applyBorder="1" applyAlignment="1">
      <alignment horizontal="center" wrapText="1"/>
    </xf>
    <xf numFmtId="1" fontId="3" fillId="10" borderId="1839" xfId="0" applyNumberFormat="1" applyFont="1" applyFill="1" applyBorder="1" applyAlignment="1">
      <alignment vertical="center" wrapText="1"/>
    </xf>
    <xf numFmtId="1" fontId="3" fillId="10" borderId="1836" xfId="0" applyNumberFormat="1" applyFont="1" applyFill="1" applyBorder="1" applyAlignment="1">
      <alignment vertical="center" wrapText="1"/>
    </xf>
    <xf numFmtId="1" fontId="3" fillId="0" borderId="1840" xfId="0" applyNumberFormat="1" applyFont="1" applyBorder="1"/>
    <xf numFmtId="1" fontId="3" fillId="0" borderId="1841" xfId="0" applyNumberFormat="1" applyFont="1" applyBorder="1"/>
    <xf numFmtId="1" fontId="3" fillId="0" borderId="1842" xfId="0" applyNumberFormat="1" applyFont="1" applyBorder="1"/>
    <xf numFmtId="1" fontId="3" fillId="0" borderId="1847" xfId="0" applyNumberFormat="1" applyFont="1" applyBorder="1" applyAlignment="1">
      <alignment horizontal="center" vertical="center" wrapText="1"/>
    </xf>
    <xf numFmtId="1" fontId="3" fillId="0" borderId="1848" xfId="0" applyNumberFormat="1" applyFont="1" applyBorder="1" applyAlignment="1">
      <alignment horizontal="center" vertical="center" wrapText="1"/>
    </xf>
    <xf numFmtId="1" fontId="3" fillId="0" borderId="1815" xfId="0" applyNumberFormat="1" applyFont="1" applyBorder="1" applyAlignment="1">
      <alignment horizontal="center" vertical="center" wrapText="1"/>
    </xf>
    <xf numFmtId="1" fontId="3" fillId="0" borderId="1849" xfId="0" applyNumberFormat="1" applyFont="1" applyBorder="1" applyAlignment="1">
      <alignment horizontal="center" vertical="center" wrapText="1"/>
    </xf>
    <xf numFmtId="1" fontId="3" fillId="0" borderId="1850" xfId="0" applyNumberFormat="1" applyFont="1" applyBorder="1" applyAlignment="1">
      <alignment horizontal="center" vertical="center" wrapText="1"/>
    </xf>
    <xf numFmtId="1" fontId="3" fillId="0" borderId="1846" xfId="0" applyNumberFormat="1" applyFont="1" applyBorder="1" applyAlignment="1">
      <alignment horizontal="center" vertical="center" wrapText="1"/>
    </xf>
    <xf numFmtId="1" fontId="3" fillId="0" borderId="1851" xfId="0" applyNumberFormat="1" applyFont="1" applyBorder="1" applyAlignment="1">
      <alignment horizontal="left" vertical="center" wrapText="1"/>
    </xf>
    <xf numFmtId="1" fontId="3" fillId="9" borderId="1847" xfId="1" applyNumberFormat="1" applyFont="1" applyBorder="1" applyAlignment="1" applyProtection="1">
      <alignment horizontal="right"/>
      <protection locked="0"/>
    </xf>
    <xf numFmtId="1" fontId="3" fillId="9" borderId="1848" xfId="1" applyNumberFormat="1" applyFont="1" applyBorder="1" applyAlignment="1" applyProtection="1">
      <alignment horizontal="right"/>
      <protection locked="0"/>
    </xf>
    <xf numFmtId="1" fontId="3" fillId="9" borderId="1846" xfId="1" applyNumberFormat="1" applyFont="1" applyBorder="1" applyAlignment="1" applyProtection="1">
      <alignment horizontal="right"/>
      <protection locked="0"/>
    </xf>
    <xf numFmtId="1" fontId="3" fillId="4" borderId="1852" xfId="0" applyNumberFormat="1" applyFont="1" applyFill="1" applyBorder="1" applyProtection="1">
      <protection locked="0"/>
    </xf>
    <xf numFmtId="1" fontId="3" fillId="0" borderId="1853" xfId="0" applyNumberFormat="1" applyFont="1" applyBorder="1" applyProtection="1">
      <protection hidden="1"/>
    </xf>
    <xf numFmtId="1" fontId="3" fillId="0" borderId="1854" xfId="0" applyNumberFormat="1" applyFont="1" applyBorder="1" applyProtection="1">
      <protection hidden="1"/>
    </xf>
    <xf numFmtId="1" fontId="3" fillId="0" borderId="1855" xfId="0" applyNumberFormat="1" applyFont="1" applyBorder="1" applyProtection="1">
      <protection hidden="1"/>
    </xf>
    <xf numFmtId="1" fontId="3" fillId="0" borderId="1856" xfId="0" applyNumberFormat="1" applyFont="1" applyBorder="1" applyProtection="1">
      <protection hidden="1"/>
    </xf>
    <xf numFmtId="1" fontId="3" fillId="0" borderId="1439" xfId="0" applyNumberFormat="1" applyFont="1" applyBorder="1" applyAlignment="1">
      <alignment horizontal="left"/>
    </xf>
    <xf numFmtId="1" fontId="3" fillId="0" borderId="1441" xfId="0" applyNumberFormat="1" applyFont="1" applyBorder="1" applyAlignment="1">
      <alignment horizontal="right"/>
    </xf>
    <xf numFmtId="1" fontId="3" fillId="0" borderId="1444" xfId="0" applyNumberFormat="1" applyFont="1" applyBorder="1" applyAlignment="1">
      <alignment horizontal="right"/>
    </xf>
    <xf numFmtId="1" fontId="3" fillId="4" borderId="1818" xfId="0" applyNumberFormat="1" applyFont="1" applyFill="1" applyBorder="1" applyAlignment="1" applyProtection="1">
      <alignment horizontal="right"/>
      <protection locked="0"/>
    </xf>
    <xf numFmtId="1" fontId="3" fillId="4" borderId="1816" xfId="0" applyNumberFormat="1" applyFont="1" applyFill="1" applyBorder="1" applyAlignment="1" applyProtection="1">
      <alignment horizontal="right"/>
      <protection locked="0"/>
    </xf>
    <xf numFmtId="1" fontId="3" fillId="4" borderId="1815" xfId="0" applyNumberFormat="1" applyFont="1" applyFill="1" applyBorder="1" applyAlignment="1" applyProtection="1">
      <alignment horizontal="right"/>
      <protection locked="0"/>
    </xf>
    <xf numFmtId="1" fontId="3" fillId="4" borderId="1859" xfId="0" applyNumberFormat="1" applyFont="1" applyFill="1" applyBorder="1" applyAlignment="1" applyProtection="1">
      <alignment horizontal="right"/>
      <protection locked="0"/>
    </xf>
    <xf numFmtId="1" fontId="3" fillId="4" borderId="1860" xfId="0" applyNumberFormat="1" applyFont="1" applyFill="1" applyBorder="1" applyAlignment="1" applyProtection="1">
      <alignment horizontal="right"/>
      <protection locked="0"/>
    </xf>
    <xf numFmtId="1" fontId="3" fillId="4" borderId="1858" xfId="0" applyNumberFormat="1" applyFont="1" applyFill="1" applyBorder="1" applyAlignment="1" applyProtection="1">
      <alignment horizontal="right"/>
      <protection locked="0"/>
    </xf>
    <xf numFmtId="1" fontId="3" fillId="4" borderId="1810" xfId="0" applyNumberFormat="1" applyFont="1" applyFill="1" applyBorder="1" applyAlignment="1" applyProtection="1">
      <alignment horizontal="right"/>
      <protection locked="0"/>
    </xf>
    <xf numFmtId="1" fontId="3" fillId="0" borderId="1861" xfId="0" applyNumberFormat="1" applyFont="1" applyBorder="1" applyAlignment="1">
      <alignment horizontal="left" vertical="center"/>
    </xf>
    <xf numFmtId="1" fontId="3" fillId="0" borderId="1439" xfId="0" applyNumberFormat="1" applyFont="1" applyBorder="1" applyAlignment="1">
      <alignment horizontal="left" vertical="center"/>
    </xf>
    <xf numFmtId="1" fontId="3" fillId="0" borderId="1439" xfId="0" applyNumberFormat="1" applyFont="1" applyBorder="1" applyAlignment="1" applyProtection="1">
      <alignment horizontal="left" vertical="center"/>
      <protection hidden="1"/>
    </xf>
    <xf numFmtId="1" fontId="3" fillId="0" borderId="1847" xfId="0" applyNumberFormat="1" applyFont="1" applyBorder="1" applyAlignment="1">
      <alignment horizontal="right"/>
    </xf>
    <xf numFmtId="1" fontId="3" fillId="0" borderId="1848" xfId="0" applyNumberFormat="1" applyFont="1" applyBorder="1" applyAlignment="1">
      <alignment horizontal="right"/>
    </xf>
    <xf numFmtId="1" fontId="3" fillId="4" borderId="1847" xfId="0" applyNumberFormat="1" applyFont="1" applyFill="1" applyBorder="1" applyAlignment="1" applyProtection="1">
      <alignment horizontal="right"/>
      <protection locked="0"/>
    </xf>
    <xf numFmtId="1" fontId="3" fillId="4" borderId="1440" xfId="0" applyNumberFormat="1" applyFont="1" applyFill="1" applyBorder="1" applyAlignment="1" applyProtection="1">
      <alignment horizontal="right"/>
      <protection locked="0"/>
    </xf>
    <xf numFmtId="1" fontId="3" fillId="4" borderId="1862" xfId="0" applyNumberFormat="1" applyFont="1" applyFill="1" applyBorder="1" applyAlignment="1" applyProtection="1">
      <alignment horizontal="right"/>
      <protection locked="0"/>
    </xf>
    <xf numFmtId="1" fontId="3" fillId="4" borderId="1863" xfId="0" applyNumberFormat="1" applyFont="1" applyFill="1" applyBorder="1" applyAlignment="1" applyProtection="1">
      <alignment horizontal="right"/>
      <protection locked="0"/>
    </xf>
    <xf numFmtId="1" fontId="3" fillId="4" borderId="1864" xfId="0" applyNumberFormat="1" applyFont="1" applyFill="1" applyBorder="1" applyAlignment="1" applyProtection="1">
      <alignment horizontal="right"/>
      <protection locked="0"/>
    </xf>
    <xf numFmtId="1" fontId="3" fillId="4" borderId="1439" xfId="0" applyNumberFormat="1" applyFont="1" applyFill="1" applyBorder="1" applyAlignment="1" applyProtection="1">
      <alignment horizontal="right"/>
      <protection locked="0"/>
    </xf>
    <xf numFmtId="1" fontId="3" fillId="0" borderId="1865" xfId="0" applyNumberFormat="1" applyFont="1" applyBorder="1" applyAlignment="1">
      <alignment horizontal="left" vertical="center"/>
    </xf>
    <xf numFmtId="1" fontId="3" fillId="0" borderId="1865" xfId="0" applyNumberFormat="1" applyFont="1" applyBorder="1" applyAlignment="1">
      <alignment horizontal="right" vertical="center" wrapText="1"/>
    </xf>
    <xf numFmtId="1" fontId="3" fillId="4" borderId="1865" xfId="0" applyNumberFormat="1" applyFont="1" applyFill="1" applyBorder="1" applyProtection="1">
      <protection locked="0"/>
    </xf>
    <xf numFmtId="1" fontId="3" fillId="4" borderId="1866" xfId="0" applyNumberFormat="1" applyFont="1" applyFill="1" applyBorder="1" applyProtection="1">
      <protection locked="0"/>
    </xf>
    <xf numFmtId="1" fontId="3" fillId="4" borderId="1867" xfId="0" applyNumberFormat="1" applyFont="1" applyFill="1" applyBorder="1" applyProtection="1">
      <protection locked="0"/>
    </xf>
    <xf numFmtId="1" fontId="3" fillId="4" borderId="1868" xfId="0" applyNumberFormat="1" applyFont="1" applyFill="1" applyBorder="1" applyProtection="1">
      <protection locked="0"/>
    </xf>
    <xf numFmtId="1" fontId="3" fillId="0" borderId="1865" xfId="0" applyNumberFormat="1" applyFont="1" applyBorder="1" applyAlignment="1">
      <alignment horizontal="left" vertical="center" wrapText="1"/>
    </xf>
    <xf numFmtId="1" fontId="3" fillId="0" borderId="1865" xfId="0" applyNumberFormat="1" applyFont="1" applyBorder="1" applyAlignment="1">
      <alignment horizontal="right"/>
    </xf>
    <xf numFmtId="1" fontId="3" fillId="0" borderId="1810" xfId="0" applyNumberFormat="1" applyFont="1" applyBorder="1" applyAlignment="1">
      <alignment horizontal="left" vertical="center" wrapText="1"/>
    </xf>
    <xf numFmtId="1" fontId="3" fillId="4" borderId="1810" xfId="0" applyNumberFormat="1" applyFont="1" applyFill="1" applyBorder="1" applyProtection="1">
      <protection locked="0"/>
    </xf>
    <xf numFmtId="1" fontId="3" fillId="4" borderId="1816" xfId="0" applyNumberFormat="1" applyFont="1" applyFill="1" applyBorder="1" applyProtection="1">
      <protection locked="0"/>
    </xf>
    <xf numFmtId="1" fontId="3" fillId="12" borderId="1870" xfId="0" applyNumberFormat="1" applyFont="1" applyFill="1" applyBorder="1"/>
    <xf numFmtId="1" fontId="3" fillId="0" borderId="1847" xfId="3" applyNumberFormat="1" applyFont="1" applyBorder="1" applyAlignment="1">
      <alignment horizontal="center" vertical="center" wrapText="1"/>
    </xf>
    <xf numFmtId="1" fontId="3" fillId="0" borderId="1847" xfId="3" applyNumberFormat="1" applyFont="1" applyFill="1" applyBorder="1" applyAlignment="1">
      <alignment horizontal="center" vertical="center" wrapText="1"/>
    </xf>
    <xf numFmtId="1" fontId="3" fillId="0" borderId="1863" xfId="3" applyNumberFormat="1" applyFont="1" applyFill="1" applyBorder="1" applyAlignment="1">
      <alignment horizontal="center" vertical="center" wrapText="1"/>
    </xf>
    <xf numFmtId="1" fontId="3" fillId="0" borderId="1873" xfId="3" applyNumberFormat="1" applyFont="1" applyFill="1" applyBorder="1" applyAlignment="1">
      <alignment horizontal="center" vertical="center" wrapText="1"/>
    </xf>
    <xf numFmtId="1" fontId="3" fillId="0" borderId="1437" xfId="3" applyNumberFormat="1" applyFont="1" applyFill="1" applyBorder="1" applyAlignment="1">
      <alignment horizontal="center" vertical="center" wrapText="1"/>
    </xf>
    <xf numFmtId="1" fontId="3" fillId="0" borderId="1818" xfId="3" applyNumberFormat="1" applyFont="1" applyBorder="1" applyAlignment="1">
      <alignment horizontal="center" vertical="center" wrapText="1"/>
    </xf>
    <xf numFmtId="1" fontId="3" fillId="0" borderId="1859" xfId="3" applyNumberFormat="1" applyFont="1" applyBorder="1" applyAlignment="1">
      <alignment horizontal="center" vertical="center" wrapText="1"/>
    </xf>
    <xf numFmtId="1" fontId="3" fillId="0" borderId="1862" xfId="3" applyNumberFormat="1" applyFont="1" applyBorder="1" applyAlignment="1">
      <alignment horizontal="center" vertical="center" wrapText="1"/>
    </xf>
    <xf numFmtId="1" fontId="3" fillId="0" borderId="1874" xfId="2" applyNumberFormat="1" applyFont="1" applyBorder="1" applyAlignment="1">
      <alignment vertical="center" wrapText="1"/>
    </xf>
    <xf numFmtId="1" fontId="3" fillId="4" borderId="1875" xfId="4" applyNumberFormat="1" applyFont="1" applyFill="1" applyBorder="1" applyProtection="1">
      <protection locked="0"/>
    </xf>
    <xf numFmtId="1" fontId="3" fillId="4" borderId="1867" xfId="4" applyNumberFormat="1" applyFont="1" applyFill="1" applyBorder="1" applyProtection="1">
      <protection locked="0"/>
    </xf>
    <xf numFmtId="1" fontId="3" fillId="4" borderId="1876" xfId="4" applyNumberFormat="1" applyFont="1" applyFill="1" applyBorder="1" applyProtection="1">
      <protection locked="0"/>
    </xf>
    <xf numFmtId="1" fontId="3" fillId="4" borderId="1877" xfId="4" applyNumberFormat="1" applyFont="1" applyFill="1" applyBorder="1" applyProtection="1">
      <protection locked="0"/>
    </xf>
    <xf numFmtId="1" fontId="3" fillId="4" borderId="1878" xfId="4" applyNumberFormat="1" applyFont="1" applyFill="1" applyBorder="1" applyProtection="1">
      <protection locked="0"/>
    </xf>
    <xf numFmtId="1" fontId="3" fillId="4" borderId="1879" xfId="4" applyNumberFormat="1" applyFont="1" applyFill="1" applyBorder="1" applyProtection="1">
      <protection locked="0"/>
    </xf>
    <xf numFmtId="1" fontId="3" fillId="0" borderId="1435" xfId="2" applyNumberFormat="1" applyFont="1" applyBorder="1" applyAlignment="1">
      <alignment horizontal="center" vertical="center" wrapText="1"/>
    </xf>
    <xf numFmtId="1" fontId="3" fillId="0" borderId="1847" xfId="4" applyNumberFormat="1" applyFont="1" applyBorder="1" applyAlignment="1">
      <alignment horizontal="right"/>
    </xf>
    <xf numFmtId="1" fontId="3" fillId="0" borderId="1863" xfId="4" applyNumberFormat="1" applyFont="1" applyBorder="1" applyAlignment="1">
      <alignment horizontal="right"/>
    </xf>
    <xf numFmtId="1" fontId="3" fillId="0" borderId="1873" xfId="4" applyNumberFormat="1" applyFont="1" applyBorder="1" applyAlignment="1">
      <alignment horizontal="right"/>
    </xf>
    <xf numFmtId="1" fontId="3" fillId="0" borderId="1437" xfId="4" applyNumberFormat="1" applyFont="1" applyBorder="1" applyAlignment="1">
      <alignment horizontal="right"/>
    </xf>
    <xf numFmtId="1" fontId="3" fillId="0" borderId="1880" xfId="4" applyNumberFormat="1" applyFont="1" applyBorder="1" applyAlignment="1">
      <alignment horizontal="right"/>
    </xf>
    <xf numFmtId="1" fontId="3" fillId="0" borderId="1862" xfId="4" applyNumberFormat="1" applyFont="1" applyBorder="1" applyAlignment="1">
      <alignment horizontal="right"/>
    </xf>
    <xf numFmtId="1" fontId="5" fillId="0" borderId="1880" xfId="0" applyNumberFormat="1" applyFont="1" applyBorder="1"/>
    <xf numFmtId="1" fontId="10" fillId="3" borderId="1880" xfId="0" applyNumberFormat="1" applyFont="1" applyFill="1" applyBorder="1" applyAlignment="1">
      <alignment vertical="center" wrapText="1"/>
    </xf>
    <xf numFmtId="1" fontId="4" fillId="0" borderId="1853" xfId="0" applyNumberFormat="1" applyFont="1" applyBorder="1"/>
    <xf numFmtId="1" fontId="4" fillId="0" borderId="1854" xfId="0" applyNumberFormat="1" applyFont="1" applyBorder="1"/>
    <xf numFmtId="1" fontId="3" fillId="0" borderId="1847" xfId="0" applyNumberFormat="1" applyFont="1" applyBorder="1" applyAlignment="1">
      <alignment horizontal="center" vertical="center"/>
    </xf>
    <xf numFmtId="1" fontId="3" fillId="0" borderId="1848" xfId="0" applyNumberFormat="1" applyFont="1" applyBorder="1" applyAlignment="1">
      <alignment horizontal="center" vertical="center"/>
    </xf>
    <xf numFmtId="1" fontId="3" fillId="0" borderId="1865" xfId="0" applyNumberFormat="1" applyFont="1" applyBorder="1"/>
    <xf numFmtId="1" fontId="3" fillId="4" borderId="1865" xfId="4" applyNumberFormat="1" applyFont="1" applyFill="1" applyBorder="1" applyProtection="1">
      <protection locked="0"/>
    </xf>
    <xf numFmtId="1" fontId="4" fillId="0" borderId="1881" xfId="0" applyNumberFormat="1" applyFont="1" applyBorder="1"/>
    <xf numFmtId="1" fontId="3" fillId="0" borderId="1816" xfId="0" applyNumberFormat="1" applyFont="1" applyBorder="1" applyAlignment="1">
      <alignment horizontal="center" vertical="center" wrapText="1"/>
    </xf>
    <xf numFmtId="1" fontId="3" fillId="4" borderId="1867" xfId="0" applyNumberFormat="1" applyFont="1" applyFill="1" applyBorder="1" applyAlignment="1" applyProtection="1">
      <alignment wrapText="1"/>
      <protection locked="0"/>
    </xf>
    <xf numFmtId="1" fontId="3" fillId="0" borderId="1816" xfId="0" applyNumberFormat="1" applyFont="1" applyBorder="1"/>
    <xf numFmtId="1" fontId="3" fillId="0" borderId="1888" xfId="0" applyNumberFormat="1" applyFont="1" applyBorder="1" applyAlignment="1">
      <alignment horizontal="center" vertical="center"/>
    </xf>
    <xf numFmtId="1" fontId="3" fillId="0" borderId="1889" xfId="0" applyNumberFormat="1" applyFont="1" applyBorder="1" applyAlignment="1">
      <alignment horizontal="center" vertical="center" wrapText="1"/>
    </xf>
    <xf numFmtId="1" fontId="3" fillId="0" borderId="1886" xfId="0" applyNumberFormat="1" applyFont="1" applyBorder="1" applyAlignment="1">
      <alignment horizontal="center" vertical="center"/>
    </xf>
    <xf numFmtId="1" fontId="3" fillId="0" borderId="1882" xfId="0" applyNumberFormat="1" applyFont="1" applyBorder="1" applyAlignment="1">
      <alignment horizontal="left" wrapText="1"/>
    </xf>
    <xf numFmtId="1" fontId="3" fillId="0" borderId="1890" xfId="0" applyNumberFormat="1" applyFont="1" applyBorder="1"/>
    <xf numFmtId="1" fontId="3" fillId="2" borderId="1891" xfId="5" applyNumberFormat="1" applyFont="1" applyBorder="1" applyProtection="1">
      <protection locked="0"/>
    </xf>
    <xf numFmtId="1" fontId="3" fillId="2" borderId="1892" xfId="5" applyNumberFormat="1" applyFont="1" applyBorder="1" applyProtection="1">
      <protection locked="0"/>
    </xf>
    <xf numFmtId="1" fontId="3" fillId="2" borderId="1893" xfId="5" applyNumberFormat="1" applyFont="1" applyBorder="1" applyProtection="1">
      <protection locked="0"/>
    </xf>
    <xf numFmtId="1" fontId="3" fillId="2" borderId="1894" xfId="5" applyNumberFormat="1" applyFont="1" applyBorder="1" applyProtection="1">
      <protection locked="0"/>
    </xf>
    <xf numFmtId="1" fontId="3" fillId="2" borderId="1895" xfId="5" applyNumberFormat="1" applyFont="1" applyBorder="1" applyProtection="1">
      <protection locked="0"/>
    </xf>
    <xf numFmtId="1" fontId="3" fillId="2" borderId="1896" xfId="5" applyNumberFormat="1" applyFont="1" applyBorder="1" applyProtection="1">
      <protection locked="0"/>
    </xf>
    <xf numFmtId="1" fontId="3" fillId="2" borderId="1897" xfId="5" applyNumberFormat="1" applyFont="1" applyBorder="1" applyProtection="1">
      <protection locked="0"/>
    </xf>
    <xf numFmtId="1" fontId="3" fillId="2" borderId="1898" xfId="5" applyNumberFormat="1" applyFont="1" applyBorder="1" applyProtection="1">
      <protection locked="0"/>
    </xf>
    <xf numFmtId="1" fontId="3" fillId="2" borderId="1899" xfId="5" applyNumberFormat="1" applyFont="1" applyBorder="1" applyProtection="1">
      <protection locked="0"/>
    </xf>
    <xf numFmtId="1" fontId="3" fillId="2" borderId="1900" xfId="5" applyNumberFormat="1" applyFont="1" applyBorder="1" applyProtection="1">
      <protection locked="0"/>
    </xf>
    <xf numFmtId="1" fontId="3" fillId="0" borderId="1818" xfId="0" applyNumberFormat="1" applyFont="1" applyBorder="1"/>
    <xf numFmtId="1" fontId="3" fillId="2" borderId="1901" xfId="5" applyNumberFormat="1" applyFont="1" applyBorder="1" applyProtection="1">
      <protection locked="0"/>
    </xf>
    <xf numFmtId="1" fontId="3" fillId="2" borderId="1902" xfId="5" applyNumberFormat="1" applyFont="1" applyBorder="1" applyProtection="1">
      <protection locked="0"/>
    </xf>
    <xf numFmtId="1" fontId="3" fillId="2" borderId="1903" xfId="5" applyNumberFormat="1" applyFont="1" applyBorder="1" applyProtection="1">
      <protection locked="0"/>
    </xf>
    <xf numFmtId="1" fontId="3" fillId="2" borderId="1904" xfId="5" applyNumberFormat="1" applyFont="1" applyBorder="1" applyProtection="1">
      <protection locked="0"/>
    </xf>
    <xf numFmtId="1" fontId="3" fillId="2" borderId="1905" xfId="5" applyNumberFormat="1" applyFont="1" applyBorder="1" applyProtection="1">
      <protection locked="0"/>
    </xf>
    <xf numFmtId="1" fontId="3" fillId="0" borderId="1907" xfId="0" applyNumberFormat="1" applyFont="1" applyBorder="1" applyAlignment="1">
      <alignment horizontal="left" wrapText="1"/>
    </xf>
    <xf numFmtId="1" fontId="3" fillId="0" borderId="1908" xfId="0" applyNumberFormat="1" applyFont="1" applyBorder="1"/>
    <xf numFmtId="1" fontId="3" fillId="8" borderId="1908" xfId="4" applyNumberFormat="1" applyFont="1" applyFill="1" applyBorder="1" applyProtection="1"/>
    <xf numFmtId="1" fontId="3" fillId="8" borderId="1909" xfId="4" applyNumberFormat="1" applyFont="1" applyFill="1" applyBorder="1" applyProtection="1"/>
    <xf numFmtId="1" fontId="3" fillId="2" borderId="1910" xfId="5" applyNumberFormat="1" applyFont="1" applyBorder="1" applyProtection="1">
      <protection locked="0"/>
    </xf>
    <xf numFmtId="1" fontId="3" fillId="2" borderId="1911" xfId="5" applyNumberFormat="1" applyFont="1" applyBorder="1" applyProtection="1">
      <protection locked="0"/>
    </xf>
    <xf numFmtId="1" fontId="3" fillId="0" borderId="1810" xfId="0" applyNumberFormat="1" applyFont="1" applyBorder="1" applyAlignment="1">
      <alignment horizontal="left" wrapText="1"/>
    </xf>
    <xf numFmtId="1" fontId="3" fillId="2" borderId="1818" xfId="5" applyNumberFormat="1" applyFont="1" applyBorder="1" applyProtection="1">
      <protection locked="0"/>
    </xf>
    <xf numFmtId="1" fontId="3" fillId="2" borderId="1849" xfId="5" applyNumberFormat="1" applyFont="1" applyBorder="1" applyProtection="1">
      <protection locked="0"/>
    </xf>
    <xf numFmtId="1" fontId="3" fillId="2" borderId="1859" xfId="5" applyNumberFormat="1" applyFont="1" applyBorder="1" applyProtection="1">
      <protection locked="0"/>
    </xf>
    <xf numFmtId="1" fontId="3" fillId="2" borderId="1912" xfId="5" applyNumberFormat="1" applyFont="1" applyBorder="1" applyProtection="1">
      <protection locked="0"/>
    </xf>
    <xf numFmtId="1" fontId="3" fillId="2" borderId="895" xfId="5" applyNumberFormat="1" applyFont="1" applyBorder="1" applyProtection="1">
      <protection locked="0"/>
    </xf>
    <xf numFmtId="1" fontId="3" fillId="2" borderId="1913" xfId="5" applyNumberFormat="1" applyFont="1" applyBorder="1" applyProtection="1">
      <protection locked="0"/>
    </xf>
    <xf numFmtId="1" fontId="3" fillId="2" borderId="1914" xfId="5" applyNumberFormat="1" applyFont="1" applyBorder="1" applyProtection="1">
      <protection locked="0"/>
    </xf>
    <xf numFmtId="1" fontId="3" fillId="2" borderId="1915" xfId="5" applyNumberFormat="1" applyFont="1" applyBorder="1" applyProtection="1">
      <protection locked="0"/>
    </xf>
    <xf numFmtId="1" fontId="3" fillId="2" borderId="1916" xfId="5" applyNumberFormat="1" applyFont="1" applyBorder="1" applyProtection="1">
      <protection locked="0"/>
    </xf>
    <xf numFmtId="1" fontId="3" fillId="2" borderId="1917" xfId="5" applyNumberFormat="1" applyFont="1" applyBorder="1" applyProtection="1">
      <protection locked="0"/>
    </xf>
    <xf numFmtId="1" fontId="3" fillId="2" borderId="1918" xfId="5" applyNumberFormat="1" applyFont="1" applyBorder="1" applyProtection="1">
      <protection locked="0"/>
    </xf>
    <xf numFmtId="1" fontId="3" fillId="2" borderId="1919" xfId="5" applyNumberFormat="1" applyFont="1" applyBorder="1" applyProtection="1">
      <protection locked="0"/>
    </xf>
    <xf numFmtId="1" fontId="3" fillId="2" borderId="1920" xfId="5" applyNumberFormat="1" applyFont="1" applyBorder="1" applyProtection="1">
      <protection locked="0"/>
    </xf>
    <xf numFmtId="1" fontId="3" fillId="2" borderId="1921" xfId="5" applyNumberFormat="1" applyFont="1" applyBorder="1" applyProtection="1">
      <protection locked="0"/>
    </xf>
    <xf numFmtId="1" fontId="3" fillId="2" borderId="1922" xfId="5" applyNumberFormat="1" applyFont="1" applyBorder="1" applyProtection="1">
      <protection locked="0"/>
    </xf>
    <xf numFmtId="1" fontId="3" fillId="2" borderId="1923" xfId="5" applyNumberFormat="1" applyFont="1" applyBorder="1" applyProtection="1">
      <protection locked="0"/>
    </xf>
    <xf numFmtId="1" fontId="3" fillId="2" borderId="1924" xfId="5" applyNumberFormat="1" applyFont="1" applyBorder="1" applyProtection="1">
      <protection locked="0"/>
    </xf>
    <xf numFmtId="1" fontId="3" fillId="2" borderId="894" xfId="5" applyNumberFormat="1" applyFont="1" applyBorder="1" applyProtection="1">
      <protection locked="0"/>
    </xf>
    <xf numFmtId="1" fontId="3" fillId="2" borderId="1926" xfId="5" applyNumberFormat="1" applyFont="1" applyBorder="1" applyProtection="1">
      <protection locked="0"/>
    </xf>
    <xf numFmtId="1" fontId="3" fillId="2" borderId="1927" xfId="5" applyNumberFormat="1" applyFont="1" applyBorder="1" applyProtection="1">
      <protection locked="0"/>
    </xf>
    <xf numFmtId="1" fontId="3" fillId="2" borderId="1928" xfId="5" applyNumberFormat="1" applyFont="1" applyBorder="1" applyProtection="1">
      <protection locked="0"/>
    </xf>
    <xf numFmtId="1" fontId="7" fillId="0" borderId="888" xfId="0" applyNumberFormat="1" applyFont="1" applyBorder="1" applyAlignment="1">
      <alignment horizontal="center" vertical="center" wrapText="1"/>
    </xf>
    <xf numFmtId="1" fontId="7" fillId="0" borderId="914" xfId="0" applyNumberFormat="1" applyFont="1" applyBorder="1" applyAlignment="1">
      <alignment horizontal="center" vertical="center" wrapText="1"/>
    </xf>
    <xf numFmtId="1" fontId="7" fillId="0" borderId="915" xfId="0" applyNumberFormat="1" applyFont="1" applyBorder="1" applyAlignment="1">
      <alignment horizontal="center" vertical="center" wrapText="1"/>
    </xf>
    <xf numFmtId="1" fontId="7" fillId="0" borderId="918" xfId="0" applyNumberFormat="1" applyFont="1" applyBorder="1"/>
    <xf numFmtId="1" fontId="7" fillId="0" borderId="859" xfId="0" applyNumberFormat="1" applyFont="1" applyBorder="1"/>
    <xf numFmtId="1" fontId="7" fillId="0" borderId="920" xfId="0" applyNumberFormat="1" applyFont="1" applyBorder="1"/>
    <xf numFmtId="1" fontId="7" fillId="4" borderId="861" xfId="0" applyNumberFormat="1" applyFont="1" applyFill="1" applyBorder="1" applyProtection="1">
      <protection locked="0"/>
    </xf>
    <xf numFmtId="1" fontId="7" fillId="4" borderId="920" xfId="0" applyNumberFormat="1" applyFont="1" applyFill="1" applyBorder="1" applyProtection="1">
      <protection locked="0"/>
    </xf>
    <xf numFmtId="1" fontId="7" fillId="4" borderId="859" xfId="0" applyNumberFormat="1" applyFont="1" applyFill="1" applyBorder="1" applyProtection="1">
      <protection locked="0"/>
    </xf>
    <xf numFmtId="1" fontId="3" fillId="0" borderId="1907" xfId="0" applyNumberFormat="1" applyFont="1" applyBorder="1"/>
    <xf numFmtId="1" fontId="7" fillId="0" borderId="1907" xfId="0" applyNumberFormat="1" applyFont="1" applyBorder="1"/>
    <xf numFmtId="1" fontId="7" fillId="0" borderId="1937" xfId="0" applyNumberFormat="1" applyFont="1" applyBorder="1"/>
    <xf numFmtId="1" fontId="7" fillId="0" borderId="1938" xfId="0" applyNumberFormat="1" applyFont="1" applyBorder="1"/>
    <xf numFmtId="1" fontId="7" fillId="4" borderId="1908" xfId="0" applyNumberFormat="1" applyFont="1" applyFill="1" applyBorder="1" applyProtection="1">
      <protection locked="0"/>
    </xf>
    <xf numFmtId="1" fontId="7" fillId="4" borderId="1938" xfId="0" applyNumberFormat="1" applyFont="1" applyFill="1" applyBorder="1" applyProtection="1">
      <protection locked="0"/>
    </xf>
    <xf numFmtId="1" fontId="7" fillId="4" borderId="1939" xfId="0" applyNumberFormat="1" applyFont="1" applyFill="1" applyBorder="1" applyProtection="1">
      <protection locked="0"/>
    </xf>
    <xf numFmtId="1" fontId="7" fillId="4" borderId="1937" xfId="0" applyNumberFormat="1" applyFont="1" applyFill="1" applyBorder="1" applyProtection="1">
      <protection locked="0"/>
    </xf>
    <xf numFmtId="0" fontId="3" fillId="0" borderId="1942" xfId="0" applyFont="1" applyBorder="1" applyAlignment="1">
      <alignment horizontal="center" vertical="center"/>
    </xf>
    <xf numFmtId="0" fontId="3" fillId="0" borderId="1943" xfId="0" applyFont="1" applyBorder="1" applyAlignment="1">
      <alignment horizontal="center" vertical="center"/>
    </xf>
    <xf numFmtId="0" fontId="3" fillId="0" borderId="1932" xfId="0" applyFont="1" applyBorder="1" applyAlignment="1">
      <alignment horizontal="center" vertical="center"/>
    </xf>
    <xf numFmtId="0" fontId="3" fillId="0" borderId="1693" xfId="0" applyFont="1" applyBorder="1" applyAlignment="1">
      <alignment horizontal="left" wrapText="1"/>
    </xf>
    <xf numFmtId="1" fontId="3" fillId="0" borderId="1942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/>
    </xf>
    <xf numFmtId="1" fontId="3" fillId="0" borderId="71" xfId="0" applyNumberFormat="1" applyFont="1" applyBorder="1" applyAlignment="1">
      <alignment horizontal="center" vertical="center" wrapText="1"/>
    </xf>
    <xf numFmtId="1" fontId="3" fillId="0" borderId="69" xfId="0" applyNumberFormat="1" applyFont="1" applyBorder="1" applyAlignment="1">
      <alignment horizontal="center" vertical="center" wrapText="1"/>
    </xf>
    <xf numFmtId="1" fontId="3" fillId="0" borderId="69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75" xfId="0" applyNumberFormat="1" applyFont="1" applyBorder="1" applyAlignment="1">
      <alignment horizontal="center" vertical="center" wrapText="1"/>
    </xf>
    <xf numFmtId="1" fontId="3" fillId="0" borderId="79" xfId="0" applyNumberFormat="1" applyFont="1" applyBorder="1" applyAlignment="1">
      <alignment horizontal="center" vertical="center" wrapText="1"/>
    </xf>
    <xf numFmtId="1" fontId="3" fillId="0" borderId="99" xfId="0" applyNumberFormat="1" applyFont="1" applyBorder="1" applyAlignment="1">
      <alignment horizontal="center" vertical="center"/>
    </xf>
    <xf numFmtId="1" fontId="3" fillId="0" borderId="99" xfId="0" applyNumberFormat="1" applyFont="1" applyBorder="1" applyAlignment="1">
      <alignment horizontal="center" vertical="center" wrapText="1"/>
    </xf>
    <xf numFmtId="1" fontId="3" fillId="0" borderId="100" xfId="0" applyNumberFormat="1" applyFont="1" applyBorder="1" applyAlignment="1">
      <alignment horizontal="center" vertical="center" wrapText="1"/>
    </xf>
    <xf numFmtId="1" fontId="3" fillId="0" borderId="101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" fontId="3" fillId="0" borderId="70" xfId="0" applyNumberFormat="1" applyFont="1" applyBorder="1" applyAlignment="1">
      <alignment horizontal="center" vertical="center" wrapText="1"/>
    </xf>
    <xf numFmtId="1" fontId="3" fillId="0" borderId="72" xfId="0" applyNumberFormat="1" applyFont="1" applyBorder="1" applyAlignment="1">
      <alignment horizontal="center" vertical="center"/>
    </xf>
    <xf numFmtId="1" fontId="3" fillId="0" borderId="73" xfId="0" applyNumberFormat="1" applyFont="1" applyBorder="1" applyAlignment="1">
      <alignment horizontal="center" vertical="center"/>
    </xf>
    <xf numFmtId="1" fontId="3" fillId="0" borderId="74" xfId="0" applyNumberFormat="1" applyFont="1" applyBorder="1" applyAlignment="1">
      <alignment horizontal="center" vertical="center"/>
    </xf>
    <xf numFmtId="1" fontId="5" fillId="0" borderId="101" xfId="0" applyNumberFormat="1" applyFont="1" applyBorder="1" applyAlignment="1">
      <alignment horizontal="left"/>
    </xf>
    <xf numFmtId="1" fontId="3" fillId="0" borderId="125" xfId="0" applyNumberFormat="1" applyFont="1" applyBorder="1" applyAlignment="1">
      <alignment horizontal="center" vertical="center"/>
    </xf>
    <xf numFmtId="1" fontId="3" fillId="0" borderId="114" xfId="0" applyNumberFormat="1" applyFont="1" applyBorder="1" applyAlignment="1">
      <alignment horizontal="center" vertical="center" wrapText="1"/>
    </xf>
    <xf numFmtId="1" fontId="3" fillId="0" borderId="121" xfId="0" applyNumberFormat="1" applyFont="1" applyBorder="1" applyAlignment="1">
      <alignment horizontal="center" vertical="center" wrapText="1"/>
    </xf>
    <xf numFmtId="1" fontId="3" fillId="0" borderId="122" xfId="0" applyNumberFormat="1" applyFont="1" applyBorder="1" applyAlignment="1">
      <alignment horizontal="center" vertical="center" wrapText="1"/>
    </xf>
    <xf numFmtId="1" fontId="3" fillId="0" borderId="115" xfId="0" applyNumberFormat="1" applyFont="1" applyBorder="1" applyAlignment="1">
      <alignment horizontal="center" vertical="center" wrapText="1"/>
    </xf>
    <xf numFmtId="1" fontId="3" fillId="0" borderId="92" xfId="0" applyNumberFormat="1" applyFont="1" applyBorder="1" applyAlignment="1">
      <alignment horizontal="center" vertical="center" wrapText="1"/>
    </xf>
    <xf numFmtId="1" fontId="3" fillId="0" borderId="116" xfId="0" applyNumberFormat="1" applyFont="1" applyBorder="1" applyAlignment="1">
      <alignment horizontal="center" vertical="center"/>
    </xf>
    <xf numFmtId="1" fontId="3" fillId="0" borderId="117" xfId="0" applyNumberFormat="1" applyFont="1" applyBorder="1" applyAlignment="1">
      <alignment horizontal="center" vertical="center"/>
    </xf>
    <xf numFmtId="1" fontId="3" fillId="0" borderId="118" xfId="0" applyNumberFormat="1" applyFont="1" applyBorder="1" applyAlignment="1">
      <alignment horizontal="center" vertical="center"/>
    </xf>
    <xf numFmtId="1" fontId="3" fillId="0" borderId="119" xfId="0" applyNumberFormat="1" applyFont="1" applyBorder="1" applyAlignment="1">
      <alignment horizontal="center" vertical="center" wrapText="1"/>
    </xf>
    <xf numFmtId="1" fontId="3" fillId="0" borderId="124" xfId="0" applyNumberFormat="1" applyFont="1" applyBorder="1" applyAlignment="1">
      <alignment horizontal="center" vertical="center" wrapText="1"/>
    </xf>
    <xf numFmtId="1" fontId="3" fillId="0" borderId="129" xfId="0" applyNumberFormat="1" applyFont="1" applyBorder="1" applyAlignment="1">
      <alignment horizontal="center" vertical="center" wrapText="1"/>
    </xf>
    <xf numFmtId="1" fontId="3" fillId="0" borderId="116" xfId="0" applyNumberFormat="1" applyFont="1" applyBorder="1" applyAlignment="1">
      <alignment horizontal="center" vertical="center" wrapText="1"/>
    </xf>
    <xf numFmtId="1" fontId="3" fillId="0" borderId="123" xfId="0" applyNumberFormat="1" applyFont="1" applyBorder="1" applyAlignment="1">
      <alignment horizontal="center" vertical="center" wrapText="1"/>
    </xf>
    <xf numFmtId="1" fontId="3" fillId="0" borderId="120" xfId="0" applyNumberFormat="1" applyFont="1" applyBorder="1" applyAlignment="1">
      <alignment horizontal="center" vertical="center" wrapText="1"/>
    </xf>
    <xf numFmtId="1" fontId="3" fillId="0" borderId="125" xfId="0" applyNumberFormat="1" applyFont="1" applyBorder="1" applyAlignment="1">
      <alignment horizontal="center" vertical="center" wrapText="1"/>
    </xf>
    <xf numFmtId="1" fontId="3" fillId="0" borderId="123" xfId="0" applyNumberFormat="1" applyFont="1" applyBorder="1" applyAlignment="1">
      <alignment horizontal="center" vertical="center"/>
    </xf>
    <xf numFmtId="1" fontId="3" fillId="0" borderId="93" xfId="0" applyNumberFormat="1" applyFont="1" applyBorder="1" applyAlignment="1">
      <alignment horizontal="center" vertical="center"/>
    </xf>
    <xf numFmtId="1" fontId="3" fillId="0" borderId="93" xfId="0" applyNumberFormat="1" applyFont="1" applyBorder="1" applyAlignment="1">
      <alignment horizontal="center" vertical="center" wrapText="1"/>
    </xf>
    <xf numFmtId="1" fontId="3" fillId="0" borderId="143" xfId="0" applyNumberFormat="1" applyFont="1" applyBorder="1" applyAlignment="1">
      <alignment horizontal="center" vertical="center" wrapText="1"/>
    </xf>
    <xf numFmtId="1" fontId="3" fillId="0" borderId="109" xfId="0" applyNumberFormat="1" applyFont="1" applyBorder="1" applyAlignment="1">
      <alignment horizontal="center" vertical="center" wrapText="1"/>
    </xf>
    <xf numFmtId="1" fontId="3" fillId="0" borderId="130" xfId="0" applyNumberFormat="1" applyFont="1" applyBorder="1" applyAlignment="1">
      <alignment horizontal="left" vertical="center"/>
    </xf>
    <xf numFmtId="1" fontId="3" fillId="0" borderId="149" xfId="3" applyNumberFormat="1" applyFont="1" applyBorder="1" applyAlignment="1">
      <alignment horizontal="center" vertical="center"/>
    </xf>
    <xf numFmtId="1" fontId="3" fillId="0" borderId="150" xfId="3" applyNumberFormat="1" applyFont="1" applyBorder="1" applyAlignment="1">
      <alignment horizontal="center" vertical="center"/>
    </xf>
    <xf numFmtId="1" fontId="3" fillId="0" borderId="122" xfId="3" applyNumberFormat="1" applyFont="1" applyBorder="1" applyAlignment="1">
      <alignment horizontal="center" vertical="center"/>
    </xf>
    <xf numFmtId="1" fontId="3" fillId="0" borderId="152" xfId="3" applyNumberFormat="1" applyFont="1" applyBorder="1" applyAlignment="1">
      <alignment horizontal="center" vertical="center"/>
    </xf>
    <xf numFmtId="1" fontId="3" fillId="0" borderId="151" xfId="3" applyNumberFormat="1" applyFont="1" applyBorder="1" applyAlignment="1">
      <alignment horizontal="center" vertical="center" wrapText="1"/>
    </xf>
    <xf numFmtId="1" fontId="3" fillId="0" borderId="150" xfId="3" applyNumberFormat="1" applyFont="1" applyBorder="1" applyAlignment="1">
      <alignment horizontal="center" vertical="center" wrapText="1"/>
    </xf>
    <xf numFmtId="1" fontId="3" fillId="0" borderId="153" xfId="3" applyNumberFormat="1" applyFont="1" applyBorder="1" applyAlignment="1">
      <alignment horizontal="center" vertical="center" wrapText="1"/>
    </xf>
    <xf numFmtId="1" fontId="3" fillId="0" borderId="152" xfId="3" applyNumberFormat="1" applyFont="1" applyBorder="1" applyAlignment="1">
      <alignment horizontal="center" vertical="center" wrapText="1"/>
    </xf>
    <xf numFmtId="1" fontId="3" fillId="0" borderId="115" xfId="3" applyNumberFormat="1" applyFont="1" applyBorder="1" applyAlignment="1">
      <alignment horizontal="center" vertical="center" wrapText="1"/>
    </xf>
    <xf numFmtId="1" fontId="3" fillId="0" borderId="14" xfId="3" applyNumberFormat="1" applyFont="1" applyBorder="1" applyAlignment="1">
      <alignment horizontal="center" vertical="center" wrapText="1"/>
    </xf>
    <xf numFmtId="1" fontId="3" fillId="0" borderId="108" xfId="3" applyNumberFormat="1" applyFont="1" applyBorder="1" applyAlignment="1">
      <alignment horizontal="center" vertical="center" wrapText="1"/>
    </xf>
    <xf numFmtId="1" fontId="3" fillId="0" borderId="149" xfId="3" applyNumberFormat="1" applyFont="1" applyBorder="1" applyAlignment="1">
      <alignment horizontal="center" vertical="center" wrapText="1"/>
    </xf>
    <xf numFmtId="1" fontId="3" fillId="0" borderId="4" xfId="3" applyNumberFormat="1" applyFont="1" applyBorder="1" applyAlignment="1">
      <alignment horizontal="center" vertical="center" wrapText="1"/>
    </xf>
    <xf numFmtId="1" fontId="3" fillId="0" borderId="122" xfId="3" applyNumberFormat="1" applyFont="1" applyBorder="1" applyAlignment="1">
      <alignment horizontal="center" vertical="center" wrapText="1"/>
    </xf>
    <xf numFmtId="1" fontId="3" fillId="0" borderId="92" xfId="3" applyNumberFormat="1" applyFont="1" applyBorder="1" applyAlignment="1">
      <alignment horizontal="center" vertical="center" wrapText="1"/>
    </xf>
    <xf numFmtId="1" fontId="1" fillId="0" borderId="100" xfId="0" applyNumberFormat="1" applyFont="1" applyBorder="1" applyAlignment="1">
      <alignment horizontal="left" vertical="center"/>
    </xf>
    <xf numFmtId="1" fontId="1" fillId="0" borderId="101" xfId="0" applyNumberFormat="1" applyFont="1" applyBorder="1" applyAlignment="1">
      <alignment horizontal="left" vertical="center"/>
    </xf>
    <xf numFmtId="1" fontId="1" fillId="0" borderId="109" xfId="0" applyNumberFormat="1" applyFont="1" applyBorder="1" applyAlignment="1">
      <alignment horizontal="left" vertical="center"/>
    </xf>
    <xf numFmtId="1" fontId="5" fillId="12" borderId="101" xfId="2" quotePrefix="1" applyNumberFormat="1" applyFont="1" applyFill="1" applyBorder="1" applyAlignment="1">
      <alignment horizontal="left"/>
    </xf>
    <xf numFmtId="1" fontId="5" fillId="12" borderId="146" xfId="2" quotePrefix="1" applyNumberFormat="1" applyFont="1" applyFill="1" applyBorder="1" applyAlignment="1">
      <alignment horizontal="left"/>
    </xf>
    <xf numFmtId="1" fontId="3" fillId="0" borderId="148" xfId="2" applyNumberFormat="1" applyFont="1" applyBorder="1" applyAlignment="1">
      <alignment horizontal="center" vertical="center" wrapText="1"/>
    </xf>
    <xf numFmtId="1" fontId="3" fillId="0" borderId="9" xfId="2" applyNumberFormat="1" applyFont="1" applyBorder="1" applyAlignment="1">
      <alignment horizontal="center" vertical="center" wrapText="1"/>
    </xf>
    <xf numFmtId="1" fontId="3" fillId="0" borderId="125" xfId="2" applyNumberFormat="1" applyFont="1" applyBorder="1" applyAlignment="1">
      <alignment horizontal="center" vertical="center" wrapText="1"/>
    </xf>
    <xf numFmtId="1" fontId="3" fillId="0" borderId="4" xfId="3" applyNumberFormat="1" applyFont="1" applyBorder="1" applyAlignment="1">
      <alignment horizontal="center" vertical="center"/>
    </xf>
    <xf numFmtId="1" fontId="3" fillId="0" borderId="115" xfId="3" applyNumberFormat="1" applyFont="1" applyBorder="1" applyAlignment="1">
      <alignment horizontal="center" vertical="center"/>
    </xf>
    <xf numFmtId="1" fontId="3" fillId="0" borderId="92" xfId="3" applyNumberFormat="1" applyFont="1" applyBorder="1" applyAlignment="1">
      <alignment horizontal="center" vertical="center"/>
    </xf>
    <xf numFmtId="1" fontId="3" fillId="0" borderId="108" xfId="3" applyNumberFormat="1" applyFont="1" applyBorder="1" applyAlignment="1">
      <alignment horizontal="center" vertical="center"/>
    </xf>
    <xf numFmtId="1" fontId="3" fillId="0" borderId="149" xfId="2" applyNumberFormat="1" applyFont="1" applyBorder="1" applyAlignment="1">
      <alignment horizontal="center" vertical="center" wrapText="1"/>
    </xf>
    <xf numFmtId="1" fontId="3" fillId="0" borderId="122" xfId="2" applyNumberFormat="1" applyFont="1" applyBorder="1" applyAlignment="1">
      <alignment horizontal="center" vertical="center" wrapText="1"/>
    </xf>
    <xf numFmtId="1" fontId="3" fillId="0" borderId="165" xfId="2" applyNumberFormat="1" applyFont="1" applyBorder="1" applyAlignment="1">
      <alignment horizontal="center" vertical="center" wrapText="1"/>
    </xf>
    <xf numFmtId="1" fontId="3" fillId="0" borderId="100" xfId="2" applyNumberFormat="1" applyFont="1" applyBorder="1" applyAlignment="1">
      <alignment horizontal="center" vertical="center" wrapText="1"/>
    </xf>
    <xf numFmtId="1" fontId="3" fillId="0" borderId="162" xfId="2" applyNumberFormat="1" applyFont="1" applyBorder="1" applyAlignment="1">
      <alignment horizontal="center" vertical="center" wrapText="1"/>
    </xf>
    <xf numFmtId="1" fontId="3" fillId="0" borderId="154" xfId="2" applyNumberFormat="1" applyFont="1" applyBorder="1" applyAlignment="1">
      <alignment horizontal="center" vertical="center" wrapText="1"/>
    </xf>
    <xf numFmtId="1" fontId="3" fillId="0" borderId="148" xfId="0" applyNumberFormat="1" applyFont="1" applyBorder="1" applyAlignment="1">
      <alignment horizontal="center" vertical="center"/>
    </xf>
    <xf numFmtId="1" fontId="3" fillId="0" borderId="165" xfId="0" applyNumberFormat="1" applyFont="1" applyBorder="1" applyAlignment="1">
      <alignment horizontal="center" vertical="center"/>
    </xf>
    <xf numFmtId="1" fontId="3" fillId="0" borderId="149" xfId="0" applyNumberFormat="1" applyFont="1" applyBorder="1" applyAlignment="1">
      <alignment horizontal="center" vertical="center" wrapText="1"/>
    </xf>
    <xf numFmtId="1" fontId="3" fillId="0" borderId="100" xfId="0" applyNumberFormat="1" applyFont="1" applyBorder="1" applyAlignment="1">
      <alignment horizontal="center" vertical="center"/>
    </xf>
    <xf numFmtId="1" fontId="3" fillId="0" borderId="162" xfId="0" applyNumberFormat="1" applyFont="1" applyBorder="1" applyAlignment="1">
      <alignment horizontal="center" vertical="center"/>
    </xf>
    <xf numFmtId="1" fontId="3" fillId="0" borderId="102" xfId="0" applyNumberFormat="1" applyFont="1" applyBorder="1" applyAlignment="1">
      <alignment horizontal="center" vertical="center"/>
    </xf>
    <xf numFmtId="1" fontId="3" fillId="0" borderId="154" xfId="0" applyNumberFormat="1" applyFont="1" applyBorder="1" applyAlignment="1">
      <alignment horizontal="center" vertical="center"/>
    </xf>
    <xf numFmtId="1" fontId="3" fillId="0" borderId="16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115" xfId="0" applyNumberFormat="1" applyFont="1" applyBorder="1" applyAlignment="1">
      <alignment horizontal="center" vertical="center"/>
    </xf>
    <xf numFmtId="1" fontId="3" fillId="0" borderId="92" xfId="0" applyNumberFormat="1" applyFont="1" applyBorder="1" applyAlignment="1">
      <alignment horizontal="center" vertical="center"/>
    </xf>
    <xf numFmtId="1" fontId="3" fillId="0" borderId="108" xfId="0" applyNumberFormat="1" applyFont="1" applyBorder="1" applyAlignment="1">
      <alignment horizontal="center" vertical="center"/>
    </xf>
    <xf numFmtId="1" fontId="3" fillId="0" borderId="168" xfId="0" applyNumberFormat="1" applyFont="1" applyBorder="1" applyAlignment="1">
      <alignment horizontal="center" vertical="center" wrapText="1"/>
    </xf>
    <xf numFmtId="1" fontId="7" fillId="0" borderId="210" xfId="0" applyNumberFormat="1" applyFont="1" applyBorder="1" applyAlignment="1">
      <alignment horizontal="center" vertical="center" wrapText="1"/>
    </xf>
    <xf numFmtId="1" fontId="7" fillId="0" borderId="211" xfId="0" applyNumberFormat="1" applyFont="1" applyBorder="1" applyAlignment="1">
      <alignment horizontal="center" vertical="center" wrapText="1"/>
    </xf>
    <xf numFmtId="1" fontId="7" fillId="0" borderId="213" xfId="0" applyNumberFormat="1" applyFont="1" applyBorder="1" applyAlignment="1">
      <alignment horizontal="center" vertical="center" wrapText="1"/>
    </xf>
    <xf numFmtId="1" fontId="7" fillId="0" borderId="208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212" xfId="0" applyNumberFormat="1" applyFont="1" applyBorder="1" applyAlignment="1">
      <alignment horizontal="center" vertical="center"/>
    </xf>
    <xf numFmtId="1" fontId="7" fillId="0" borderId="100" xfId="0" applyNumberFormat="1" applyFont="1" applyBorder="1" applyAlignment="1">
      <alignment horizontal="center" vertical="center" wrapText="1"/>
    </xf>
    <xf numFmtId="1" fontId="7" fillId="0" borderId="154" xfId="0" applyNumberFormat="1" applyFont="1" applyBorder="1" applyAlignment="1">
      <alignment horizontal="center" vertical="center" wrapText="1"/>
    </xf>
    <xf numFmtId="1" fontId="3" fillId="0" borderId="148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3" fillId="0" borderId="165" xfId="0" applyNumberFormat="1" applyFont="1" applyBorder="1" applyAlignment="1">
      <alignment horizontal="left" vertical="center" wrapText="1"/>
    </xf>
    <xf numFmtId="1" fontId="3" fillId="0" borderId="185" xfId="0" applyNumberFormat="1" applyFont="1" applyBorder="1" applyAlignment="1">
      <alignment horizontal="left" vertical="center" wrapText="1"/>
    </xf>
    <xf numFmtId="1" fontId="3" fillId="0" borderId="203" xfId="0" applyNumberFormat="1" applyFont="1" applyBorder="1" applyAlignment="1">
      <alignment horizontal="left" vertical="center" wrapText="1"/>
    </xf>
    <xf numFmtId="0" fontId="7" fillId="0" borderId="20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2" xfId="0" applyFont="1" applyBorder="1" applyAlignment="1">
      <alignment horizontal="center" vertical="center"/>
    </xf>
    <xf numFmtId="1" fontId="7" fillId="0" borderId="209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203" xfId="0" applyNumberFormat="1" applyFont="1" applyBorder="1" applyAlignment="1">
      <alignment horizontal="center" vertical="center" wrapText="1"/>
    </xf>
    <xf numFmtId="1" fontId="7" fillId="0" borderId="102" xfId="0" applyNumberFormat="1" applyFont="1" applyBorder="1" applyAlignment="1">
      <alignment horizontal="center" vertical="center" wrapText="1"/>
    </xf>
    <xf numFmtId="1" fontId="7" fillId="0" borderId="162" xfId="0" applyNumberFormat="1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1" fontId="7" fillId="0" borderId="209" xfId="0" applyNumberFormat="1" applyFont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left" vertical="center" wrapText="1"/>
    </xf>
    <xf numFmtId="1" fontId="7" fillId="0" borderId="203" xfId="0" applyNumberFormat="1" applyFont="1" applyBorder="1" applyAlignment="1">
      <alignment horizontal="left" vertical="center" wrapText="1"/>
    </xf>
    <xf numFmtId="1" fontId="3" fillId="0" borderId="209" xfId="0" applyNumberFormat="1" applyFont="1" applyBorder="1" applyAlignment="1">
      <alignment horizontal="center" vertical="center" wrapText="1"/>
    </xf>
    <xf numFmtId="1" fontId="3" fillId="0" borderId="203" xfId="0" applyNumberFormat="1" applyFont="1" applyBorder="1" applyAlignment="1">
      <alignment horizontal="center" vertical="center" wrapText="1"/>
    </xf>
    <xf numFmtId="0" fontId="3" fillId="0" borderId="209" xfId="0" applyFont="1" applyBorder="1" applyAlignment="1">
      <alignment horizontal="center" vertical="center"/>
    </xf>
    <xf numFmtId="0" fontId="3" fillId="0" borderId="203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62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/>
    </xf>
    <xf numFmtId="0" fontId="7" fillId="0" borderId="16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1" fontId="3" fillId="0" borderId="283" xfId="0" applyNumberFormat="1" applyFont="1" applyBorder="1" applyAlignment="1">
      <alignment horizontal="center" vertical="center"/>
    </xf>
    <xf numFmtId="1" fontId="3" fillId="0" borderId="287" xfId="0" applyNumberFormat="1" applyFont="1" applyBorder="1" applyAlignment="1">
      <alignment horizontal="center" vertical="center"/>
    </xf>
    <xf numFmtId="1" fontId="3" fillId="0" borderId="284" xfId="0" applyNumberFormat="1" applyFont="1" applyBorder="1" applyAlignment="1">
      <alignment horizontal="center" vertical="center" wrapText="1"/>
    </xf>
    <xf numFmtId="1" fontId="3" fillId="0" borderId="285" xfId="0" applyNumberFormat="1" applyFont="1" applyBorder="1" applyAlignment="1">
      <alignment horizontal="center" vertical="center" wrapText="1"/>
    </xf>
    <xf numFmtId="1" fontId="3" fillId="0" borderId="286" xfId="0" applyNumberFormat="1" applyFont="1" applyBorder="1" applyAlignment="1">
      <alignment horizontal="center" vertical="center" wrapText="1"/>
    </xf>
    <xf numFmtId="1" fontId="3" fillId="0" borderId="260" xfId="0" applyNumberFormat="1" applyFont="1" applyBorder="1" applyAlignment="1">
      <alignment horizontal="center" vertical="center" wrapText="1"/>
    </xf>
    <xf numFmtId="1" fontId="3" fillId="0" borderId="261" xfId="0" applyNumberFormat="1" applyFont="1" applyBorder="1" applyAlignment="1">
      <alignment horizontal="center" vertical="center" wrapText="1"/>
    </xf>
    <xf numFmtId="1" fontId="3" fillId="0" borderId="273" xfId="0" applyNumberFormat="1" applyFont="1" applyBorder="1" applyAlignment="1">
      <alignment horizontal="center" vertical="center"/>
    </xf>
    <xf numFmtId="1" fontId="3" fillId="0" borderId="274" xfId="0" applyNumberFormat="1" applyFont="1" applyBorder="1" applyAlignment="1">
      <alignment horizontal="center" vertical="center"/>
    </xf>
    <xf numFmtId="1" fontId="3" fillId="0" borderId="275" xfId="0" applyNumberFormat="1" applyFont="1" applyBorder="1" applyAlignment="1">
      <alignment horizontal="center" vertical="center"/>
    </xf>
    <xf numFmtId="1" fontId="3" fillId="0" borderId="283" xfId="0" applyNumberFormat="1" applyFont="1" applyBorder="1" applyAlignment="1">
      <alignment horizontal="center" vertical="center" wrapText="1"/>
    </xf>
    <xf numFmtId="1" fontId="3" fillId="0" borderId="287" xfId="0" applyNumberFormat="1" applyFont="1" applyBorder="1" applyAlignment="1">
      <alignment horizontal="center" vertical="center" wrapText="1"/>
    </xf>
    <xf numFmtId="1" fontId="3" fillId="0" borderId="268" xfId="0" applyNumberFormat="1" applyFont="1" applyBorder="1" applyAlignment="1">
      <alignment horizontal="center" vertical="center" wrapText="1"/>
    </xf>
    <xf numFmtId="1" fontId="3" fillId="0" borderId="271" xfId="0" applyNumberFormat="1" applyFont="1" applyBorder="1" applyAlignment="1">
      <alignment horizontal="center" vertical="center" wrapText="1"/>
    </xf>
    <xf numFmtId="1" fontId="3" fillId="0" borderId="289" xfId="0" applyNumberFormat="1" applyFont="1" applyBorder="1" applyAlignment="1">
      <alignment horizontal="center" vertical="center" wrapText="1"/>
    </xf>
    <xf numFmtId="1" fontId="3" fillId="0" borderId="271" xfId="0" applyNumberFormat="1" applyFont="1" applyBorder="1" applyAlignment="1">
      <alignment horizontal="center" vertical="center"/>
    </xf>
    <xf numFmtId="1" fontId="3" fillId="0" borderId="268" xfId="0" applyNumberFormat="1" applyFont="1" applyBorder="1" applyAlignment="1">
      <alignment horizontal="center" vertical="center"/>
    </xf>
    <xf numFmtId="1" fontId="3" fillId="0" borderId="270" xfId="0" applyNumberFormat="1" applyFont="1" applyBorder="1" applyAlignment="1">
      <alignment horizontal="center" vertical="center"/>
    </xf>
    <xf numFmtId="1" fontId="3" fillId="0" borderId="266" xfId="0" applyNumberFormat="1" applyFont="1" applyBorder="1" applyAlignment="1">
      <alignment horizontal="center" vertical="center" wrapText="1"/>
    </xf>
    <xf numFmtId="1" fontId="3" fillId="0" borderId="300" xfId="0" applyNumberFormat="1" applyFont="1" applyBorder="1" applyAlignment="1">
      <alignment horizontal="center" vertical="center" wrapText="1"/>
    </xf>
    <xf numFmtId="1" fontId="3" fillId="0" borderId="273" xfId="0" applyNumberFormat="1" applyFont="1" applyBorder="1" applyAlignment="1">
      <alignment horizontal="center" vertical="center" wrapText="1"/>
    </xf>
    <xf numFmtId="1" fontId="3" fillId="0" borderId="269" xfId="0" applyNumberFormat="1" applyFont="1" applyBorder="1" applyAlignment="1">
      <alignment horizontal="center" vertical="center"/>
    </xf>
    <xf numFmtId="1" fontId="3" fillId="0" borderId="309" xfId="0" applyNumberFormat="1" applyFont="1" applyBorder="1" applyAlignment="1">
      <alignment horizontal="center" vertical="center" wrapText="1"/>
    </xf>
    <xf numFmtId="1" fontId="3" fillId="0" borderId="307" xfId="0" applyNumberFormat="1" applyFont="1" applyBorder="1" applyAlignment="1">
      <alignment horizontal="center" vertical="center" wrapText="1"/>
    </xf>
    <xf numFmtId="1" fontId="3" fillId="0" borderId="307" xfId="0" applyNumberFormat="1" applyFont="1" applyBorder="1" applyAlignment="1">
      <alignment horizontal="center" vertical="center"/>
    </xf>
    <xf numFmtId="1" fontId="3" fillId="0" borderId="266" xfId="0" applyNumberFormat="1" applyFont="1" applyBorder="1" applyAlignment="1">
      <alignment horizontal="center" vertical="center"/>
    </xf>
    <xf numFmtId="1" fontId="3" fillId="0" borderId="269" xfId="0" applyNumberFormat="1" applyFont="1" applyBorder="1" applyAlignment="1">
      <alignment horizontal="center" vertical="center" wrapText="1"/>
    </xf>
    <xf numFmtId="1" fontId="3" fillId="0" borderId="275" xfId="0" applyNumberFormat="1" applyFont="1" applyBorder="1" applyAlignment="1">
      <alignment horizontal="center" vertical="center" wrapText="1"/>
    </xf>
    <xf numFmtId="1" fontId="3" fillId="0" borderId="313" xfId="0" applyNumberFormat="1" applyFont="1" applyBorder="1" applyAlignment="1">
      <alignment horizontal="center" vertical="center" wrapText="1"/>
    </xf>
    <xf numFmtId="1" fontId="3" fillId="0" borderId="263" xfId="0" applyNumberFormat="1" applyFont="1" applyBorder="1" applyAlignment="1">
      <alignment horizontal="center" vertical="center" wrapText="1"/>
    </xf>
    <xf numFmtId="1" fontId="3" fillId="0" borderId="267" xfId="0" applyNumberFormat="1" applyFont="1" applyBorder="1" applyAlignment="1">
      <alignment horizontal="center" vertical="center" wrapText="1"/>
    </xf>
    <xf numFmtId="1" fontId="3" fillId="0" borderId="297" xfId="0" applyNumberFormat="1" applyFont="1" applyBorder="1" applyAlignment="1">
      <alignment horizontal="center" vertical="center" wrapText="1"/>
    </xf>
    <xf numFmtId="1" fontId="3" fillId="0" borderId="301" xfId="0" applyNumberFormat="1" applyFont="1" applyBorder="1" applyAlignment="1">
      <alignment horizontal="center" vertical="center" wrapText="1"/>
    </xf>
    <xf numFmtId="1" fontId="3" fillId="0" borderId="329" xfId="0" applyNumberFormat="1" applyFont="1" applyBorder="1" applyAlignment="1">
      <alignment horizontal="center" vertical="center"/>
    </xf>
    <xf numFmtId="1" fontId="3" fillId="0" borderId="329" xfId="0" applyNumberFormat="1" applyFont="1" applyBorder="1" applyAlignment="1">
      <alignment horizontal="center" vertical="center" wrapText="1"/>
    </xf>
    <xf numFmtId="1" fontId="3" fillId="0" borderId="330" xfId="0" applyNumberFormat="1" applyFont="1" applyBorder="1" applyAlignment="1">
      <alignment horizontal="center" vertical="center" wrapText="1"/>
    </xf>
    <xf numFmtId="1" fontId="3" fillId="0" borderId="331" xfId="0" applyNumberFormat="1" applyFont="1" applyBorder="1" applyAlignment="1">
      <alignment horizontal="center" vertical="center" wrapText="1"/>
    </xf>
    <xf numFmtId="1" fontId="3" fillId="0" borderId="332" xfId="0" applyNumberFormat="1" applyFont="1" applyBorder="1" applyAlignment="1">
      <alignment horizontal="center" vertical="center" wrapText="1"/>
    </xf>
    <xf numFmtId="1" fontId="3" fillId="0" borderId="308" xfId="0" applyNumberFormat="1" applyFont="1" applyBorder="1" applyAlignment="1">
      <alignment horizontal="center" vertical="center" wrapText="1"/>
    </xf>
    <xf numFmtId="1" fontId="3" fillId="0" borderId="310" xfId="0" applyNumberFormat="1" applyFont="1" applyBorder="1" applyAlignment="1">
      <alignment horizontal="center" vertical="center"/>
    </xf>
    <xf numFmtId="1" fontId="3" fillId="0" borderId="311" xfId="0" applyNumberFormat="1" applyFont="1" applyBorder="1" applyAlignment="1">
      <alignment horizontal="center" vertical="center"/>
    </xf>
    <xf numFmtId="1" fontId="3" fillId="0" borderId="312" xfId="0" applyNumberFormat="1" applyFont="1" applyBorder="1" applyAlignment="1">
      <alignment horizontal="center" vertical="center"/>
    </xf>
    <xf numFmtId="1" fontId="5" fillId="0" borderId="331" xfId="0" applyNumberFormat="1" applyFont="1" applyBorder="1" applyAlignment="1">
      <alignment horizontal="left"/>
    </xf>
    <xf numFmtId="1" fontId="3" fillId="0" borderId="342" xfId="0" applyNumberFormat="1" applyFont="1" applyBorder="1" applyAlignment="1">
      <alignment horizontal="center" vertical="center"/>
    </xf>
    <xf numFmtId="1" fontId="3" fillId="0" borderId="340" xfId="0" applyNumberFormat="1" applyFont="1" applyBorder="1" applyAlignment="1">
      <alignment horizontal="center" vertical="center" wrapText="1"/>
    </xf>
    <xf numFmtId="1" fontId="3" fillId="0" borderId="330" xfId="0" applyNumberFormat="1" applyFont="1" applyBorder="1" applyAlignment="1">
      <alignment horizontal="center" vertical="center"/>
    </xf>
    <xf numFmtId="1" fontId="3" fillId="0" borderId="331" xfId="0" applyNumberFormat="1" applyFont="1" applyBorder="1" applyAlignment="1">
      <alignment horizontal="center" vertical="center"/>
    </xf>
    <xf numFmtId="1" fontId="3" fillId="0" borderId="332" xfId="0" applyNumberFormat="1" applyFont="1" applyBorder="1" applyAlignment="1">
      <alignment horizontal="center" vertical="center"/>
    </xf>
    <xf numFmtId="1" fontId="3" fillId="0" borderId="341" xfId="0" applyNumberFormat="1" applyFont="1" applyBorder="1" applyAlignment="1">
      <alignment horizontal="center" vertical="center" wrapText="1"/>
    </xf>
    <xf numFmtId="1" fontId="3" fillId="0" borderId="343" xfId="0" applyNumberFormat="1" applyFont="1" applyBorder="1" applyAlignment="1">
      <alignment horizontal="center" vertical="center" wrapText="1"/>
    </xf>
    <xf numFmtId="1" fontId="3" fillId="0" borderId="337" xfId="0" applyNumberFormat="1" applyFont="1" applyBorder="1" applyAlignment="1">
      <alignment horizontal="center" vertical="center" wrapText="1"/>
    </xf>
    <xf numFmtId="1" fontId="3" fillId="0" borderId="342" xfId="0" applyNumberFormat="1" applyFont="1" applyBorder="1" applyAlignment="1">
      <alignment horizontal="center" vertical="center" wrapText="1"/>
    </xf>
    <xf numFmtId="1" fontId="3" fillId="0" borderId="337" xfId="0" applyNumberFormat="1" applyFont="1" applyBorder="1" applyAlignment="1">
      <alignment horizontal="center" vertical="center"/>
    </xf>
    <xf numFmtId="1" fontId="3" fillId="0" borderId="323" xfId="0" applyNumberFormat="1" applyFont="1" applyBorder="1" applyAlignment="1">
      <alignment horizontal="center" vertical="center"/>
    </xf>
    <xf numFmtId="1" fontId="3" fillId="0" borderId="323" xfId="0" applyNumberFormat="1" applyFont="1" applyBorder="1" applyAlignment="1">
      <alignment horizontal="center" vertical="center" wrapText="1"/>
    </xf>
    <xf numFmtId="1" fontId="3" fillId="0" borderId="347" xfId="0" applyNumberFormat="1" applyFont="1" applyBorder="1" applyAlignment="1">
      <alignment horizontal="center" vertical="center" wrapText="1"/>
    </xf>
    <xf numFmtId="1" fontId="3" fillId="0" borderId="323" xfId="0" applyNumberFormat="1" applyFont="1" applyBorder="1" applyAlignment="1">
      <alignment horizontal="left" vertical="center"/>
    </xf>
    <xf numFmtId="1" fontId="3" fillId="0" borderId="340" xfId="3" applyNumberFormat="1" applyFont="1" applyBorder="1" applyAlignment="1">
      <alignment horizontal="center" vertical="center"/>
    </xf>
    <xf numFmtId="1" fontId="3" fillId="0" borderId="354" xfId="3" applyNumberFormat="1" applyFont="1" applyBorder="1" applyAlignment="1">
      <alignment horizontal="center" vertical="center"/>
    </xf>
    <xf numFmtId="1" fontId="3" fillId="0" borderId="297" xfId="3" applyNumberFormat="1" applyFont="1" applyBorder="1" applyAlignment="1">
      <alignment horizontal="center" vertical="center"/>
    </xf>
    <xf numFmtId="1" fontId="3" fillId="0" borderId="356" xfId="3" applyNumberFormat="1" applyFont="1" applyBorder="1" applyAlignment="1">
      <alignment horizontal="center" vertical="center"/>
    </xf>
    <xf numFmtId="1" fontId="3" fillId="0" borderId="355" xfId="3" applyNumberFormat="1" applyFont="1" applyBorder="1" applyAlignment="1">
      <alignment horizontal="center" vertical="center" wrapText="1"/>
    </xf>
    <xf numFmtId="1" fontId="3" fillId="0" borderId="354" xfId="3" applyNumberFormat="1" applyFont="1" applyBorder="1" applyAlignment="1">
      <alignment horizontal="center" vertical="center" wrapText="1"/>
    </xf>
    <xf numFmtId="1" fontId="3" fillId="0" borderId="264" xfId="3" applyNumberFormat="1" applyFont="1" applyBorder="1" applyAlignment="1">
      <alignment horizontal="center" vertical="center" wrapText="1"/>
    </xf>
    <xf numFmtId="1" fontId="3" fillId="0" borderId="356" xfId="3" applyNumberFormat="1" applyFont="1" applyBorder="1" applyAlignment="1">
      <alignment horizontal="center" vertical="center" wrapText="1"/>
    </xf>
    <xf numFmtId="1" fontId="3" fillId="0" borderId="309" xfId="3" applyNumberFormat="1" applyFont="1" applyBorder="1" applyAlignment="1">
      <alignment horizontal="center" vertical="center" wrapText="1"/>
    </xf>
    <xf numFmtId="1" fontId="3" fillId="0" borderId="289" xfId="3" applyNumberFormat="1" applyFont="1" applyBorder="1" applyAlignment="1">
      <alignment horizontal="center" vertical="center" wrapText="1"/>
    </xf>
    <xf numFmtId="1" fontId="3" fillId="0" borderId="340" xfId="3" applyNumberFormat="1" applyFont="1" applyBorder="1" applyAlignment="1">
      <alignment horizontal="center" vertical="center" wrapText="1"/>
    </xf>
    <xf numFmtId="1" fontId="3" fillId="0" borderId="297" xfId="3" applyNumberFormat="1" applyFont="1" applyBorder="1" applyAlignment="1">
      <alignment horizontal="center" vertical="center" wrapText="1"/>
    </xf>
    <xf numFmtId="1" fontId="3" fillId="0" borderId="260" xfId="3" applyNumberFormat="1" applyFont="1" applyBorder="1" applyAlignment="1">
      <alignment horizontal="center" vertical="center" wrapText="1"/>
    </xf>
    <xf numFmtId="1" fontId="1" fillId="0" borderId="330" xfId="0" applyNumberFormat="1" applyFont="1" applyBorder="1" applyAlignment="1">
      <alignment horizontal="left" vertical="center"/>
    </xf>
    <xf numFmtId="1" fontId="1" fillId="0" borderId="331" xfId="0" applyNumberFormat="1" applyFont="1" applyBorder="1" applyAlignment="1">
      <alignment horizontal="left" vertical="center"/>
    </xf>
    <xf numFmtId="1" fontId="1" fillId="0" borderId="337" xfId="0" applyNumberFormat="1" applyFont="1" applyBorder="1" applyAlignment="1">
      <alignment horizontal="left" vertical="center"/>
    </xf>
    <xf numFmtId="1" fontId="5" fillId="12" borderId="331" xfId="2" quotePrefix="1" applyNumberFormat="1" applyFont="1" applyFill="1" applyBorder="1" applyAlignment="1">
      <alignment horizontal="left"/>
    </xf>
    <xf numFmtId="1" fontId="5" fillId="12" borderId="351" xfId="2" quotePrefix="1" applyNumberFormat="1" applyFont="1" applyFill="1" applyBorder="1" applyAlignment="1">
      <alignment horizontal="left"/>
    </xf>
    <xf numFmtId="1" fontId="3" fillId="0" borderId="353" xfId="2" applyNumberFormat="1" applyFont="1" applyBorder="1" applyAlignment="1">
      <alignment horizontal="center" vertical="center" wrapText="1"/>
    </xf>
    <xf numFmtId="1" fontId="3" fillId="0" borderId="287" xfId="2" applyNumberFormat="1" applyFont="1" applyBorder="1" applyAlignment="1">
      <alignment horizontal="center" vertical="center" wrapText="1"/>
    </xf>
    <xf numFmtId="1" fontId="3" fillId="0" borderId="309" xfId="3" applyNumberFormat="1" applyFont="1" applyBorder="1" applyAlignment="1">
      <alignment horizontal="center" vertical="center"/>
    </xf>
    <xf numFmtId="1" fontId="3" fillId="0" borderId="260" xfId="3" applyNumberFormat="1" applyFont="1" applyBorder="1" applyAlignment="1">
      <alignment horizontal="center" vertical="center"/>
    </xf>
    <xf numFmtId="1" fontId="3" fillId="0" borderId="289" xfId="3" applyNumberFormat="1" applyFont="1" applyBorder="1" applyAlignment="1">
      <alignment horizontal="center" vertical="center"/>
    </xf>
    <xf numFmtId="1" fontId="3" fillId="0" borderId="340" xfId="2" applyNumberFormat="1" applyFont="1" applyBorder="1" applyAlignment="1">
      <alignment horizontal="center" vertical="center" wrapText="1"/>
    </xf>
    <xf numFmtId="1" fontId="3" fillId="0" borderId="297" xfId="2" applyNumberFormat="1" applyFont="1" applyBorder="1" applyAlignment="1">
      <alignment horizontal="center" vertical="center" wrapText="1"/>
    </xf>
    <xf numFmtId="1" fontId="3" fillId="0" borderId="330" xfId="2" applyNumberFormat="1" applyFont="1" applyBorder="1" applyAlignment="1">
      <alignment horizontal="center" vertical="center" wrapText="1"/>
    </xf>
    <xf numFmtId="1" fontId="3" fillId="0" borderId="365" xfId="2" applyNumberFormat="1" applyFont="1" applyBorder="1" applyAlignment="1">
      <alignment horizontal="center" vertical="center" wrapText="1"/>
    </xf>
    <xf numFmtId="1" fontId="3" fillId="0" borderId="357" xfId="2" applyNumberFormat="1" applyFont="1" applyBorder="1" applyAlignment="1">
      <alignment horizontal="center" vertical="center" wrapText="1"/>
    </xf>
    <xf numFmtId="1" fontId="3" fillId="0" borderId="369" xfId="0" applyNumberFormat="1" applyFont="1" applyBorder="1" applyAlignment="1">
      <alignment horizontal="center" vertical="center"/>
    </xf>
    <xf numFmtId="1" fontId="3" fillId="0" borderId="370" xfId="0" applyNumberFormat="1" applyFont="1" applyBorder="1" applyAlignment="1">
      <alignment horizontal="center" vertical="center" wrapText="1"/>
    </xf>
    <xf numFmtId="1" fontId="3" fillId="0" borderId="371" xfId="0" applyNumberFormat="1" applyFont="1" applyBorder="1" applyAlignment="1">
      <alignment horizontal="center" vertical="center"/>
    </xf>
    <xf numFmtId="1" fontId="3" fillId="0" borderId="372" xfId="0" applyNumberFormat="1" applyFont="1" applyBorder="1" applyAlignment="1">
      <alignment horizontal="center" vertical="center"/>
    </xf>
    <xf numFmtId="1" fontId="3" fillId="0" borderId="373" xfId="0" applyNumberFormat="1" applyFont="1" applyBorder="1" applyAlignment="1">
      <alignment horizontal="center" vertical="center"/>
    </xf>
    <xf numFmtId="1" fontId="3" fillId="0" borderId="374" xfId="0" applyNumberFormat="1" applyFont="1" applyBorder="1" applyAlignment="1">
      <alignment horizontal="center" vertical="center"/>
    </xf>
    <xf numFmtId="1" fontId="3" fillId="0" borderId="371" xfId="0" applyNumberFormat="1" applyFont="1" applyBorder="1" applyAlignment="1">
      <alignment horizontal="center" vertical="center" wrapText="1"/>
    </xf>
    <xf numFmtId="1" fontId="3" fillId="0" borderId="309" xfId="0" applyNumberFormat="1" applyFont="1" applyBorder="1" applyAlignment="1">
      <alignment horizontal="center" vertical="center"/>
    </xf>
    <xf numFmtId="1" fontId="3" fillId="0" borderId="260" xfId="0" applyNumberFormat="1" applyFont="1" applyBorder="1" applyAlignment="1">
      <alignment horizontal="center" vertical="center"/>
    </xf>
    <xf numFmtId="1" fontId="3" fillId="0" borderId="289" xfId="0" applyNumberFormat="1" applyFont="1" applyBorder="1" applyAlignment="1">
      <alignment horizontal="center" vertical="center"/>
    </xf>
    <xf numFmtId="1" fontId="3" fillId="0" borderId="379" xfId="0" applyNumberFormat="1" applyFont="1" applyBorder="1" applyAlignment="1">
      <alignment horizontal="center" vertical="center" wrapText="1"/>
    </xf>
    <xf numFmtId="1" fontId="3" fillId="0" borderId="241" xfId="0" applyNumberFormat="1" applyFont="1" applyBorder="1" applyAlignment="1">
      <alignment horizontal="center" vertical="center" wrapText="1"/>
    </xf>
    <xf numFmtId="1" fontId="7" fillId="0" borderId="418" xfId="0" applyNumberFormat="1" applyFont="1" applyBorder="1" applyAlignment="1">
      <alignment horizontal="center" vertical="center" wrapText="1"/>
    </xf>
    <xf numFmtId="1" fontId="7" fillId="0" borderId="254" xfId="0" applyNumberFormat="1" applyFont="1" applyBorder="1" applyAlignment="1">
      <alignment horizontal="center" vertical="center" wrapText="1"/>
    </xf>
    <xf numFmtId="1" fontId="7" fillId="0" borderId="309" xfId="0" applyNumberFormat="1" applyFont="1" applyBorder="1" applyAlignment="1">
      <alignment horizontal="center" vertical="center"/>
    </xf>
    <xf numFmtId="1" fontId="7" fillId="0" borderId="255" xfId="0" applyNumberFormat="1" applyFont="1" applyBorder="1" applyAlignment="1">
      <alignment horizontal="center" vertical="center"/>
    </xf>
    <xf numFmtId="1" fontId="7" fillId="0" borderId="273" xfId="0" applyNumberFormat="1" applyFont="1" applyBorder="1" applyAlignment="1">
      <alignment horizontal="center" vertical="center" wrapText="1"/>
    </xf>
    <xf numFmtId="1" fontId="7" fillId="0" borderId="271" xfId="0" applyNumberFormat="1" applyFont="1" applyBorder="1" applyAlignment="1">
      <alignment horizontal="center" vertical="center" wrapText="1"/>
    </xf>
    <xf numFmtId="1" fontId="3" fillId="0" borderId="369" xfId="0" applyNumberFormat="1" applyFont="1" applyBorder="1" applyAlignment="1">
      <alignment horizontal="left" vertical="center" wrapText="1"/>
    </xf>
    <xf numFmtId="1" fontId="3" fillId="0" borderId="287" xfId="0" applyNumberFormat="1" applyFont="1" applyBorder="1" applyAlignment="1">
      <alignment horizontal="left" vertical="center" wrapText="1"/>
    </xf>
    <xf numFmtId="1" fontId="3" fillId="0" borderId="396" xfId="0" applyNumberFormat="1" applyFont="1" applyBorder="1" applyAlignment="1">
      <alignment horizontal="left" vertical="center" wrapText="1"/>
    </xf>
    <xf numFmtId="1" fontId="3" fillId="0" borderId="413" xfId="0" applyNumberFormat="1" applyFont="1" applyBorder="1" applyAlignment="1">
      <alignment horizontal="left" vertical="center" wrapText="1"/>
    </xf>
    <xf numFmtId="0" fontId="7" fillId="0" borderId="309" xfId="0" applyFont="1" applyBorder="1" applyAlignment="1">
      <alignment horizontal="center" vertical="center"/>
    </xf>
    <xf numFmtId="0" fontId="7" fillId="0" borderId="255" xfId="0" applyFont="1" applyBorder="1" applyAlignment="1">
      <alignment horizontal="center" vertical="center"/>
    </xf>
    <xf numFmtId="1" fontId="7" fillId="0" borderId="396" xfId="0" applyNumberFormat="1" applyFont="1" applyBorder="1" applyAlignment="1">
      <alignment horizontal="center" vertical="center" wrapText="1"/>
    </xf>
    <xf numFmtId="1" fontId="7" fillId="0" borderId="413" xfId="0" applyNumberFormat="1" applyFont="1" applyBorder="1" applyAlignment="1">
      <alignment horizontal="center" vertical="center" wrapText="1"/>
    </xf>
    <xf numFmtId="1" fontId="7" fillId="0" borderId="275" xfId="0" applyNumberFormat="1" applyFont="1" applyBorder="1" applyAlignment="1">
      <alignment horizontal="center" vertical="center" wrapText="1"/>
    </xf>
    <xf numFmtId="1" fontId="7" fillId="0" borderId="269" xfId="0" applyNumberFormat="1" applyFont="1" applyBorder="1" applyAlignment="1">
      <alignment horizontal="center" vertical="center" wrapText="1"/>
    </xf>
    <xf numFmtId="0" fontId="3" fillId="0" borderId="425" xfId="0" applyFont="1" applyBorder="1" applyAlignment="1">
      <alignment horizontal="center" vertical="center" wrapText="1"/>
    </xf>
    <xf numFmtId="1" fontId="7" fillId="0" borderId="266" xfId="0" applyNumberFormat="1" applyFont="1" applyBorder="1" applyAlignment="1">
      <alignment horizontal="left" vertical="center" wrapText="1"/>
    </xf>
    <xf numFmtId="1" fontId="7" fillId="0" borderId="413" xfId="0" applyNumberFormat="1" applyFont="1" applyBorder="1" applyAlignment="1">
      <alignment horizontal="left" vertical="center" wrapText="1"/>
    </xf>
    <xf numFmtId="1" fontId="3" fillId="0" borderId="413" xfId="0" applyNumberFormat="1" applyFont="1" applyBorder="1" applyAlignment="1">
      <alignment horizontal="center" vertical="center" wrapText="1"/>
    </xf>
    <xf numFmtId="0" fontId="3" fillId="0" borderId="266" xfId="0" applyFont="1" applyBorder="1" applyAlignment="1">
      <alignment horizontal="center" vertical="center"/>
    </xf>
    <xf numFmtId="0" fontId="3" fillId="0" borderId="413" xfId="0" applyFont="1" applyBorder="1" applyAlignment="1">
      <alignment horizontal="center" vertical="center"/>
    </xf>
    <xf numFmtId="0" fontId="3" fillId="0" borderId="421" xfId="0" applyFont="1" applyBorder="1" applyAlignment="1">
      <alignment horizontal="center" vertical="center"/>
    </xf>
    <xf numFmtId="0" fontId="3" fillId="0" borderId="422" xfId="0" applyFont="1" applyBorder="1" applyAlignment="1">
      <alignment horizontal="center" vertical="center"/>
    </xf>
    <xf numFmtId="0" fontId="3" fillId="0" borderId="423" xfId="0" applyFont="1" applyBorder="1" applyAlignment="1">
      <alignment horizontal="center" vertical="center"/>
    </xf>
    <xf numFmtId="0" fontId="3" fillId="0" borderId="424" xfId="0" applyFont="1" applyBorder="1" applyAlignment="1">
      <alignment horizontal="center" vertical="center" wrapText="1"/>
    </xf>
    <xf numFmtId="0" fontId="7" fillId="0" borderId="330" xfId="0" applyFont="1" applyBorder="1" applyAlignment="1">
      <alignment horizontal="center" vertical="center"/>
    </xf>
    <xf numFmtId="0" fontId="7" fillId="0" borderId="365" xfId="0" applyFont="1" applyBorder="1" applyAlignment="1">
      <alignment horizontal="center" vertical="center"/>
    </xf>
    <xf numFmtId="0" fontId="7" fillId="0" borderId="332" xfId="0" applyFont="1" applyBorder="1" applyAlignment="1">
      <alignment horizontal="center" vertical="center"/>
    </xf>
    <xf numFmtId="1" fontId="3" fillId="0" borderId="413" xfId="0" applyNumberFormat="1" applyFont="1" applyBorder="1" applyAlignment="1">
      <alignment horizontal="center" vertical="center"/>
    </xf>
    <xf numFmtId="1" fontId="3" fillId="0" borderId="256" xfId="0" applyNumberFormat="1" applyFont="1" applyBorder="1" applyAlignment="1">
      <alignment horizontal="center" vertical="center" wrapText="1"/>
    </xf>
    <xf numFmtId="1" fontId="3" fillId="0" borderId="253" xfId="0" applyNumberFormat="1" applyFont="1" applyBorder="1" applyAlignment="1">
      <alignment horizontal="center" vertical="center" wrapText="1"/>
    </xf>
    <xf numFmtId="1" fontId="3" fillId="0" borderId="255" xfId="0" applyNumberFormat="1" applyFont="1" applyBorder="1" applyAlignment="1">
      <alignment horizontal="center" vertical="center" wrapText="1"/>
    </xf>
    <xf numFmtId="1" fontId="3" fillId="0" borderId="421" xfId="0" applyNumberFormat="1" applyFont="1" applyBorder="1" applyAlignment="1">
      <alignment horizontal="center" vertical="center"/>
    </xf>
    <xf numFmtId="1" fontId="3" fillId="0" borderId="422" xfId="0" applyNumberFormat="1" applyFont="1" applyBorder="1" applyAlignment="1">
      <alignment horizontal="center" vertical="center"/>
    </xf>
    <xf numFmtId="1" fontId="3" fillId="0" borderId="423" xfId="0" applyNumberFormat="1" applyFont="1" applyBorder="1" applyAlignment="1">
      <alignment horizontal="center" vertical="center"/>
    </xf>
    <xf numFmtId="1" fontId="3" fillId="0" borderId="421" xfId="0" applyNumberFormat="1" applyFont="1" applyBorder="1" applyAlignment="1">
      <alignment horizontal="center" vertical="center" wrapText="1"/>
    </xf>
    <xf numFmtId="1" fontId="3" fillId="0" borderId="424" xfId="0" applyNumberFormat="1" applyFont="1" applyBorder="1" applyAlignment="1">
      <alignment horizontal="center" vertical="center" wrapText="1"/>
    </xf>
    <xf numFmtId="1" fontId="3" fillId="0" borderId="424" xfId="0" applyNumberFormat="1" applyFont="1" applyBorder="1" applyAlignment="1">
      <alignment horizontal="center" vertical="center"/>
    </xf>
    <xf numFmtId="1" fontId="3" fillId="0" borderId="436" xfId="0" applyNumberFormat="1" applyFont="1" applyBorder="1" applyAlignment="1">
      <alignment horizontal="center" vertical="center" wrapText="1"/>
    </xf>
    <xf numFmtId="1" fontId="3" fillId="0" borderId="434" xfId="0" applyNumberFormat="1" applyFont="1" applyBorder="1" applyAlignment="1">
      <alignment horizontal="center" vertical="center" wrapText="1"/>
    </xf>
    <xf numFmtId="1" fontId="3" fillId="0" borderId="434" xfId="0" applyNumberFormat="1" applyFont="1" applyBorder="1" applyAlignment="1">
      <alignment horizontal="center" vertical="center"/>
    </xf>
    <xf numFmtId="1" fontId="3" fillId="0" borderId="422" xfId="0" applyNumberFormat="1" applyFont="1" applyBorder="1" applyAlignment="1">
      <alignment horizontal="center" vertical="center" wrapText="1"/>
    </xf>
    <xf numFmtId="1" fontId="3" fillId="0" borderId="423" xfId="0" applyNumberFormat="1" applyFont="1" applyBorder="1" applyAlignment="1">
      <alignment horizontal="center" vertical="center" wrapText="1"/>
    </xf>
    <xf numFmtId="1" fontId="3" fillId="0" borderId="440" xfId="0" applyNumberFormat="1" applyFont="1" applyBorder="1" applyAlignment="1">
      <alignment horizontal="center" vertical="center" wrapText="1"/>
    </xf>
    <xf numFmtId="1" fontId="3" fillId="0" borderId="257" xfId="0" applyNumberFormat="1" applyFont="1" applyBorder="1" applyAlignment="1">
      <alignment horizontal="center" vertical="center" wrapText="1"/>
    </xf>
    <xf numFmtId="1" fontId="3" fillId="0" borderId="457" xfId="0" applyNumberFormat="1" applyFont="1" applyBorder="1" applyAlignment="1">
      <alignment horizontal="center" vertical="center"/>
    </xf>
    <xf numFmtId="1" fontId="3" fillId="0" borderId="457" xfId="0" applyNumberFormat="1" applyFont="1" applyBorder="1" applyAlignment="1">
      <alignment horizontal="center" vertical="center" wrapText="1"/>
    </xf>
    <xf numFmtId="1" fontId="3" fillId="0" borderId="458" xfId="0" applyNumberFormat="1" applyFont="1" applyBorder="1" applyAlignment="1">
      <alignment horizontal="center" vertical="center" wrapText="1"/>
    </xf>
    <xf numFmtId="1" fontId="3" fillId="0" borderId="459" xfId="0" applyNumberFormat="1" applyFont="1" applyBorder="1" applyAlignment="1">
      <alignment horizontal="center" vertical="center" wrapText="1"/>
    </xf>
    <xf numFmtId="1" fontId="3" fillId="0" borderId="460" xfId="0" applyNumberFormat="1" applyFont="1" applyBorder="1" applyAlignment="1">
      <alignment horizontal="center" vertical="center" wrapText="1"/>
    </xf>
    <xf numFmtId="1" fontId="3" fillId="0" borderId="435" xfId="0" applyNumberFormat="1" applyFont="1" applyBorder="1" applyAlignment="1">
      <alignment horizontal="center" vertical="center" wrapText="1"/>
    </xf>
    <xf numFmtId="1" fontId="3" fillId="0" borderId="437" xfId="0" applyNumberFormat="1" applyFont="1" applyBorder="1" applyAlignment="1">
      <alignment horizontal="center" vertical="center"/>
    </xf>
    <xf numFmtId="1" fontId="3" fillId="0" borderId="438" xfId="0" applyNumberFormat="1" applyFont="1" applyBorder="1" applyAlignment="1">
      <alignment horizontal="center" vertical="center"/>
    </xf>
    <xf numFmtId="1" fontId="3" fillId="0" borderId="439" xfId="0" applyNumberFormat="1" applyFont="1" applyBorder="1" applyAlignment="1">
      <alignment horizontal="center" vertical="center"/>
    </xf>
    <xf numFmtId="1" fontId="5" fillId="0" borderId="459" xfId="0" applyNumberFormat="1" applyFont="1" applyBorder="1" applyAlignment="1">
      <alignment horizontal="left"/>
    </xf>
    <xf numFmtId="1" fontId="3" fillId="0" borderId="469" xfId="0" applyNumberFormat="1" applyFont="1" applyBorder="1" applyAlignment="1">
      <alignment horizontal="center" vertical="center"/>
    </xf>
    <xf numFmtId="1" fontId="3" fillId="0" borderId="468" xfId="0" applyNumberFormat="1" applyFont="1" applyBorder="1" applyAlignment="1">
      <alignment horizontal="center" vertical="center" wrapText="1"/>
    </xf>
    <xf numFmtId="1" fontId="3" fillId="0" borderId="398" xfId="0" applyNumberFormat="1" applyFont="1" applyBorder="1" applyAlignment="1">
      <alignment horizontal="center" vertical="center" wrapText="1"/>
    </xf>
    <xf numFmtId="1" fontId="3" fillId="0" borderId="471" xfId="0" applyNumberFormat="1" applyFont="1" applyBorder="1" applyAlignment="1">
      <alignment horizontal="center" vertical="center" wrapText="1"/>
    </xf>
    <xf numFmtId="1" fontId="3" fillId="0" borderId="469" xfId="0" applyNumberFormat="1" applyFont="1" applyBorder="1" applyAlignment="1">
      <alignment horizontal="center" vertical="center" wrapText="1"/>
    </xf>
    <xf numFmtId="1" fontId="3" fillId="0" borderId="425" xfId="0" applyNumberFormat="1" applyFont="1" applyBorder="1" applyAlignment="1">
      <alignment horizontal="center" vertical="center"/>
    </xf>
    <xf numFmtId="1" fontId="3" fillId="0" borderId="425" xfId="0" applyNumberFormat="1" applyFont="1" applyBorder="1" applyAlignment="1">
      <alignment horizontal="center" vertical="center" wrapText="1"/>
    </xf>
    <xf numFmtId="1" fontId="3" fillId="0" borderId="476" xfId="0" applyNumberFormat="1" applyFont="1" applyBorder="1" applyAlignment="1">
      <alignment horizontal="center" vertical="center" wrapText="1"/>
    </xf>
    <xf numFmtId="1" fontId="3" fillId="0" borderId="425" xfId="0" applyNumberFormat="1" applyFont="1" applyBorder="1" applyAlignment="1">
      <alignment horizontal="left" vertical="center"/>
    </xf>
    <xf numFmtId="1" fontId="3" fillId="0" borderId="267" xfId="3" applyNumberFormat="1" applyFont="1" applyBorder="1" applyAlignment="1">
      <alignment horizontal="center" vertical="center"/>
    </xf>
    <xf numFmtId="1" fontId="3" fillId="0" borderId="242" xfId="3" applyNumberFormat="1" applyFont="1" applyBorder="1" applyAlignment="1">
      <alignment horizontal="center" vertical="center"/>
    </xf>
    <xf numFmtId="1" fontId="3" fillId="0" borderId="482" xfId="3" applyNumberFormat="1" applyFont="1" applyBorder="1" applyAlignment="1">
      <alignment horizontal="center" vertical="center" wrapText="1"/>
    </xf>
    <xf numFmtId="1" fontId="3" fillId="0" borderId="242" xfId="3" applyNumberFormat="1" applyFont="1" applyBorder="1" applyAlignment="1">
      <alignment horizontal="center" vertical="center" wrapText="1"/>
    </xf>
    <xf numFmtId="1" fontId="3" fillId="0" borderId="483" xfId="3" applyNumberFormat="1" applyFont="1" applyBorder="1" applyAlignment="1">
      <alignment horizontal="center" vertical="center" wrapText="1"/>
    </xf>
    <xf numFmtId="1" fontId="3" fillId="0" borderId="300" xfId="3" applyNumberFormat="1" applyFont="1" applyBorder="1" applyAlignment="1">
      <alignment horizontal="center" vertical="center" wrapText="1"/>
    </xf>
    <xf numFmtId="1" fontId="3" fillId="0" borderId="267" xfId="3" applyNumberFormat="1" applyFont="1" applyBorder="1" applyAlignment="1">
      <alignment horizontal="center" vertical="center" wrapText="1"/>
    </xf>
    <xf numFmtId="1" fontId="1" fillId="0" borderId="421" xfId="0" applyNumberFormat="1" applyFont="1" applyBorder="1" applyAlignment="1">
      <alignment horizontal="left" vertical="center"/>
    </xf>
    <xf numFmtId="1" fontId="1" fillId="0" borderId="422" xfId="0" applyNumberFormat="1" applyFont="1" applyBorder="1" applyAlignment="1">
      <alignment horizontal="left" vertical="center"/>
    </xf>
    <xf numFmtId="1" fontId="1" fillId="0" borderId="424" xfId="0" applyNumberFormat="1" applyFont="1" applyBorder="1" applyAlignment="1">
      <alignment horizontal="left" vertical="center"/>
    </xf>
    <xf numFmtId="1" fontId="5" fillId="12" borderId="422" xfId="2" quotePrefix="1" applyNumberFormat="1" applyFont="1" applyFill="1" applyBorder="1" applyAlignment="1">
      <alignment horizontal="left"/>
    </xf>
    <xf numFmtId="1" fontId="5" fillId="12" borderId="479" xfId="2" quotePrefix="1" applyNumberFormat="1" applyFont="1" applyFill="1" applyBorder="1" applyAlignment="1">
      <alignment horizontal="left"/>
    </xf>
    <xf numFmtId="1" fontId="3" fillId="0" borderId="481" xfId="2" applyNumberFormat="1" applyFont="1" applyBorder="1" applyAlignment="1">
      <alignment horizontal="center" vertical="center" wrapText="1"/>
    </xf>
    <xf numFmtId="1" fontId="3" fillId="0" borderId="469" xfId="2" applyNumberFormat="1" applyFont="1" applyBorder="1" applyAlignment="1">
      <alignment horizontal="center" vertical="center" wrapText="1"/>
    </xf>
    <xf numFmtId="1" fontId="3" fillId="0" borderId="300" xfId="3" applyNumberFormat="1" applyFont="1" applyBorder="1" applyAlignment="1">
      <alignment horizontal="center" vertical="center"/>
    </xf>
    <xf numFmtId="1" fontId="3" fillId="0" borderId="267" xfId="2" applyNumberFormat="1" applyFont="1" applyBorder="1" applyAlignment="1">
      <alignment horizontal="center" vertical="center" wrapText="1"/>
    </xf>
    <xf numFmtId="1" fontId="3" fillId="0" borderId="491" xfId="2" applyNumberFormat="1" applyFont="1" applyBorder="1" applyAlignment="1">
      <alignment horizontal="center" vertical="center" wrapText="1"/>
    </xf>
    <xf numFmtId="1" fontId="3" fillId="0" borderId="421" xfId="2" applyNumberFormat="1" applyFont="1" applyBorder="1" applyAlignment="1">
      <alignment horizontal="center" vertical="center" wrapText="1"/>
    </xf>
    <xf numFmtId="1" fontId="3" fillId="0" borderId="488" xfId="2" applyNumberFormat="1" applyFont="1" applyBorder="1" applyAlignment="1">
      <alignment horizontal="center" vertical="center" wrapText="1"/>
    </xf>
    <xf numFmtId="1" fontId="3" fillId="0" borderId="484" xfId="2" applyNumberFormat="1" applyFont="1" applyBorder="1" applyAlignment="1">
      <alignment horizontal="center" vertical="center" wrapText="1"/>
    </xf>
    <xf numFmtId="1" fontId="3" fillId="0" borderId="493" xfId="0" applyNumberFormat="1" applyFont="1" applyBorder="1" applyAlignment="1">
      <alignment horizontal="center" vertical="center"/>
    </xf>
    <xf numFmtId="1" fontId="3" fillId="0" borderId="491" xfId="0" applyNumberFormat="1" applyFont="1" applyBorder="1" applyAlignment="1">
      <alignment horizontal="center" vertical="center"/>
    </xf>
    <xf numFmtId="1" fontId="3" fillId="0" borderId="494" xfId="0" applyNumberFormat="1" applyFont="1" applyBorder="1" applyAlignment="1">
      <alignment horizontal="center" vertical="center" wrapText="1"/>
    </xf>
    <xf numFmtId="1" fontId="3" fillId="0" borderId="488" xfId="0" applyNumberFormat="1" applyFont="1" applyBorder="1" applyAlignment="1">
      <alignment horizontal="center" vertical="center"/>
    </xf>
    <xf numFmtId="1" fontId="3" fillId="0" borderId="484" xfId="0" applyNumberFormat="1" applyFont="1" applyBorder="1" applyAlignment="1">
      <alignment horizontal="center" vertical="center"/>
    </xf>
    <xf numFmtId="1" fontId="3" fillId="0" borderId="491" xfId="0" applyNumberFormat="1" applyFont="1" applyBorder="1" applyAlignment="1">
      <alignment horizontal="center" vertical="center" wrapText="1"/>
    </xf>
    <xf numFmtId="1" fontId="3" fillId="0" borderId="300" xfId="0" applyNumberFormat="1" applyFont="1" applyBorder="1" applyAlignment="1">
      <alignment horizontal="center" vertical="center"/>
    </xf>
    <xf numFmtId="1" fontId="3" fillId="0" borderId="481" xfId="0" applyNumberFormat="1" applyFont="1" applyBorder="1" applyAlignment="1">
      <alignment horizontal="center" vertical="center"/>
    </xf>
    <xf numFmtId="1" fontId="3" fillId="0" borderId="495" xfId="0" applyNumberFormat="1" applyFont="1" applyBorder="1" applyAlignment="1">
      <alignment horizontal="center" vertical="center" wrapText="1"/>
    </xf>
    <xf numFmtId="1" fontId="7" fillId="0" borderId="272" xfId="0" applyNumberFormat="1" applyFont="1" applyBorder="1" applyAlignment="1">
      <alignment horizontal="center" vertical="center" wrapText="1"/>
    </xf>
    <xf numFmtId="1" fontId="7" fillId="0" borderId="244" xfId="0" applyNumberFormat="1" applyFont="1" applyBorder="1" applyAlignment="1">
      <alignment horizontal="center" vertical="center" wrapText="1"/>
    </xf>
    <xf numFmtId="1" fontId="7" fillId="0" borderId="300" xfId="0" applyNumberFormat="1" applyFont="1" applyBorder="1" applyAlignment="1">
      <alignment horizontal="center" vertical="center"/>
    </xf>
    <xf numFmtId="1" fontId="7" fillId="0" borderId="245" xfId="0" applyNumberFormat="1" applyFont="1" applyBorder="1" applyAlignment="1">
      <alignment horizontal="center" vertical="center"/>
    </xf>
    <xf numFmtId="1" fontId="7" fillId="0" borderId="228" xfId="0" applyNumberFormat="1" applyFont="1" applyBorder="1" applyAlignment="1">
      <alignment horizontal="center" vertical="center" wrapText="1"/>
    </xf>
    <xf numFmtId="1" fontId="7" fillId="0" borderId="229" xfId="0" applyNumberFormat="1" applyFont="1" applyBorder="1" applyAlignment="1">
      <alignment horizontal="center" vertical="center" wrapText="1"/>
    </xf>
    <xf numFmtId="1" fontId="3" fillId="0" borderId="481" xfId="0" applyNumberFormat="1" applyFont="1" applyBorder="1" applyAlignment="1">
      <alignment horizontal="left" vertical="center" wrapText="1"/>
    </xf>
    <xf numFmtId="1" fontId="3" fillId="0" borderId="491" xfId="0" applyNumberFormat="1" applyFont="1" applyBorder="1" applyAlignment="1">
      <alignment horizontal="left" vertical="center" wrapText="1"/>
    </xf>
    <xf numFmtId="1" fontId="3" fillId="0" borderId="513" xfId="0" applyNumberFormat="1" applyFont="1" applyBorder="1" applyAlignment="1">
      <alignment horizontal="left" vertical="center" wrapText="1"/>
    </xf>
    <xf numFmtId="1" fontId="3" fillId="0" borderId="250" xfId="0" applyNumberFormat="1" applyFont="1" applyBorder="1" applyAlignment="1">
      <alignment horizontal="left" vertical="center" wrapText="1"/>
    </xf>
    <xf numFmtId="0" fontId="7" fillId="0" borderId="300" xfId="0" applyFont="1" applyBorder="1" applyAlignment="1">
      <alignment horizontal="center" vertical="center"/>
    </xf>
    <xf numFmtId="0" fontId="7" fillId="0" borderId="245" xfId="0" applyFont="1" applyBorder="1" applyAlignment="1">
      <alignment horizontal="center" vertical="center"/>
    </xf>
    <xf numFmtId="1" fontId="7" fillId="0" borderId="513" xfId="0" applyNumberFormat="1" applyFont="1" applyBorder="1" applyAlignment="1">
      <alignment horizontal="center" vertical="center" wrapText="1"/>
    </xf>
    <xf numFmtId="1" fontId="7" fillId="0" borderId="250" xfId="0" applyNumberFormat="1" applyFont="1" applyBorder="1" applyAlignment="1">
      <alignment horizontal="center" vertical="center" wrapText="1"/>
    </xf>
    <xf numFmtId="1" fontId="7" fillId="0" borderId="230" xfId="0" applyNumberFormat="1" applyFont="1" applyBorder="1" applyAlignment="1">
      <alignment horizontal="center" vertical="center" wrapText="1"/>
    </xf>
    <xf numFmtId="1" fontId="7" fillId="0" borderId="235" xfId="0" applyNumberFormat="1" applyFont="1" applyBorder="1" applyAlignment="1">
      <alignment horizontal="center" vertical="center" wrapText="1"/>
    </xf>
    <xf numFmtId="0" fontId="3" fillId="0" borderId="541" xfId="0" applyFont="1" applyBorder="1" applyAlignment="1">
      <alignment horizontal="center" vertical="center" wrapText="1"/>
    </xf>
    <xf numFmtId="1" fontId="7" fillId="0" borderId="227" xfId="0" applyNumberFormat="1" applyFont="1" applyBorder="1" applyAlignment="1">
      <alignment horizontal="left" vertical="center" wrapText="1"/>
    </xf>
    <xf numFmtId="1" fontId="7" fillId="0" borderId="250" xfId="0" applyNumberFormat="1" applyFont="1" applyBorder="1" applyAlignment="1">
      <alignment horizontal="left" vertical="center" wrapText="1"/>
    </xf>
    <xf numFmtId="1" fontId="7" fillId="0" borderId="513" xfId="0" applyNumberFormat="1" applyFont="1" applyBorder="1" applyAlignment="1">
      <alignment horizontal="left" vertical="center" wrapText="1"/>
    </xf>
    <xf numFmtId="1" fontId="3" fillId="0" borderId="513" xfId="0" applyNumberFormat="1" applyFont="1" applyBorder="1" applyAlignment="1">
      <alignment horizontal="center" vertical="center" wrapText="1"/>
    </xf>
    <xf numFmtId="1" fontId="3" fillId="0" borderId="250" xfId="0" applyNumberFormat="1" applyFont="1" applyBorder="1" applyAlignment="1">
      <alignment horizontal="center" vertical="center" wrapText="1"/>
    </xf>
    <xf numFmtId="0" fontId="3" fillId="0" borderId="513" xfId="0" applyFont="1" applyBorder="1" applyAlignment="1">
      <alignment horizontal="center" vertical="center"/>
    </xf>
    <xf numFmtId="0" fontId="3" fillId="0" borderId="250" xfId="0" applyFont="1" applyBorder="1" applyAlignment="1">
      <alignment horizontal="center" vertical="center"/>
    </xf>
    <xf numFmtId="0" fontId="3" fillId="0" borderId="533" xfId="0" applyFont="1" applyBorder="1" applyAlignment="1">
      <alignment horizontal="center" vertical="center"/>
    </xf>
    <xf numFmtId="0" fontId="3" fillId="0" borderId="534" xfId="0" applyFont="1" applyBorder="1" applyAlignment="1">
      <alignment horizontal="center" vertical="center"/>
    </xf>
    <xf numFmtId="0" fontId="3" fillId="0" borderId="535" xfId="0" applyFont="1" applyBorder="1" applyAlignment="1">
      <alignment horizontal="center" vertical="center"/>
    </xf>
    <xf numFmtId="0" fontId="3" fillId="0" borderId="540" xfId="0" applyFont="1" applyBorder="1" applyAlignment="1">
      <alignment horizontal="center" vertical="center" wrapText="1"/>
    </xf>
    <xf numFmtId="0" fontId="7" fillId="0" borderId="533" xfId="0" applyFont="1" applyBorder="1" applyAlignment="1">
      <alignment horizontal="center" vertical="center"/>
    </xf>
    <xf numFmtId="0" fontId="7" fillId="0" borderId="534" xfId="0" applyFont="1" applyBorder="1" applyAlignment="1">
      <alignment horizontal="center" vertical="center"/>
    </xf>
    <xf numFmtId="0" fontId="7" fillId="0" borderId="535" xfId="0" applyFont="1" applyBorder="1" applyAlignment="1">
      <alignment horizontal="center" vertical="center"/>
    </xf>
    <xf numFmtId="1" fontId="3" fillId="0" borderId="513" xfId="0" applyNumberFormat="1" applyFont="1" applyBorder="1" applyAlignment="1">
      <alignment horizontal="center" vertical="center"/>
    </xf>
    <xf numFmtId="1" fontId="3" fillId="0" borderId="250" xfId="0" applyNumberFormat="1" applyFont="1" applyBorder="1" applyAlignment="1">
      <alignment horizontal="center" vertical="center"/>
    </xf>
    <xf numFmtId="1" fontId="3" fillId="0" borderId="246" xfId="0" applyNumberFormat="1" applyFont="1" applyBorder="1" applyAlignment="1">
      <alignment horizontal="center" vertical="center" wrapText="1"/>
    </xf>
    <xf numFmtId="1" fontId="3" fillId="0" borderId="243" xfId="0" applyNumberFormat="1" applyFont="1" applyBorder="1" applyAlignment="1">
      <alignment horizontal="center" vertical="center" wrapText="1"/>
    </xf>
    <xf numFmtId="1" fontId="3" fillId="0" borderId="245" xfId="0" applyNumberFormat="1" applyFont="1" applyBorder="1" applyAlignment="1">
      <alignment horizontal="center" vertical="center" wrapText="1"/>
    </xf>
    <xf numFmtId="1" fontId="3" fillId="0" borderId="533" xfId="0" applyNumberFormat="1" applyFont="1" applyBorder="1" applyAlignment="1">
      <alignment horizontal="center" vertical="center"/>
    </xf>
    <xf numFmtId="1" fontId="3" fillId="0" borderId="534" xfId="0" applyNumberFormat="1" applyFont="1" applyBorder="1" applyAlignment="1">
      <alignment horizontal="center" vertical="center"/>
    </xf>
    <xf numFmtId="1" fontId="3" fillId="0" borderId="535" xfId="0" applyNumberFormat="1" applyFont="1" applyBorder="1" applyAlignment="1">
      <alignment horizontal="center" vertical="center"/>
    </xf>
    <xf numFmtId="1" fontId="3" fillId="0" borderId="533" xfId="0" applyNumberFormat="1" applyFont="1" applyBorder="1" applyAlignment="1">
      <alignment horizontal="center" vertical="center" wrapText="1"/>
    </xf>
    <xf numFmtId="1" fontId="3" fillId="0" borderId="540" xfId="0" applyNumberFormat="1" applyFont="1" applyBorder="1" applyAlignment="1">
      <alignment horizontal="center" vertical="center" wrapText="1"/>
    </xf>
    <xf numFmtId="1" fontId="3" fillId="0" borderId="540" xfId="0" applyNumberFormat="1" applyFont="1" applyBorder="1" applyAlignment="1">
      <alignment horizontal="center" vertical="center"/>
    </xf>
    <xf numFmtId="1" fontId="3" fillId="0" borderId="548" xfId="0" applyNumberFormat="1" applyFont="1" applyBorder="1" applyAlignment="1">
      <alignment horizontal="center" vertical="center" wrapText="1"/>
    </xf>
    <xf numFmtId="1" fontId="3" fillId="0" borderId="548" xfId="0" applyNumberFormat="1" applyFont="1" applyBorder="1" applyAlignment="1">
      <alignment horizontal="center" vertical="center"/>
    </xf>
    <xf numFmtId="1" fontId="3" fillId="0" borderId="555" xfId="0" applyNumberFormat="1" applyFont="1" applyBorder="1" applyAlignment="1">
      <alignment horizontal="center" vertical="center" wrapText="1"/>
    </xf>
    <xf numFmtId="1" fontId="3" fillId="0" borderId="553" xfId="0" applyNumberFormat="1" applyFont="1" applyBorder="1" applyAlignment="1">
      <alignment horizontal="center" vertical="center" wrapText="1"/>
    </xf>
    <xf numFmtId="1" fontId="3" fillId="0" borderId="553" xfId="0" applyNumberFormat="1" applyFont="1" applyBorder="1" applyAlignment="1">
      <alignment horizontal="center" vertical="center"/>
    </xf>
    <xf numFmtId="1" fontId="3" fillId="0" borderId="534" xfId="0" applyNumberFormat="1" applyFont="1" applyBorder="1" applyAlignment="1">
      <alignment horizontal="center" vertical="center" wrapText="1"/>
    </xf>
    <xf numFmtId="1" fontId="3" fillId="0" borderId="535" xfId="0" applyNumberFormat="1" applyFont="1" applyBorder="1" applyAlignment="1">
      <alignment horizontal="center" vertical="center" wrapText="1"/>
    </xf>
    <xf numFmtId="1" fontId="3" fillId="0" borderId="559" xfId="0" applyNumberFormat="1" applyFont="1" applyBorder="1" applyAlignment="1">
      <alignment horizontal="center" vertical="center" wrapText="1"/>
    </xf>
    <xf numFmtId="1" fontId="3" fillId="0" borderId="247" xfId="0" applyNumberFormat="1" applyFont="1" applyBorder="1" applyAlignment="1">
      <alignment horizontal="center" vertical="center" wrapText="1"/>
    </xf>
    <xf numFmtId="1" fontId="3" fillId="0" borderId="576" xfId="0" applyNumberFormat="1" applyFont="1" applyBorder="1" applyAlignment="1">
      <alignment horizontal="center" vertical="center"/>
    </xf>
    <xf numFmtId="1" fontId="3" fillId="0" borderId="576" xfId="0" applyNumberFormat="1" applyFont="1" applyBorder="1" applyAlignment="1">
      <alignment horizontal="center" vertical="center" wrapText="1"/>
    </xf>
    <xf numFmtId="1" fontId="3" fillId="0" borderId="577" xfId="0" applyNumberFormat="1" applyFont="1" applyBorder="1" applyAlignment="1">
      <alignment horizontal="center" vertical="center" wrapText="1"/>
    </xf>
    <xf numFmtId="1" fontId="3" fillId="0" borderId="578" xfId="0" applyNumberFormat="1" applyFont="1" applyBorder="1" applyAlignment="1">
      <alignment horizontal="center" vertical="center" wrapText="1"/>
    </xf>
    <xf numFmtId="1" fontId="3" fillId="0" borderId="579" xfId="0" applyNumberFormat="1" applyFont="1" applyBorder="1" applyAlignment="1">
      <alignment horizontal="center" vertical="center" wrapText="1"/>
    </xf>
    <xf numFmtId="1" fontId="3" fillId="0" borderId="554" xfId="0" applyNumberFormat="1" applyFont="1" applyBorder="1" applyAlignment="1">
      <alignment horizontal="center" vertical="center" wrapText="1"/>
    </xf>
    <xf numFmtId="1" fontId="3" fillId="0" borderId="556" xfId="0" applyNumberFormat="1" applyFont="1" applyBorder="1" applyAlignment="1">
      <alignment horizontal="center" vertical="center"/>
    </xf>
    <xf numFmtId="1" fontId="3" fillId="0" borderId="557" xfId="0" applyNumberFormat="1" applyFont="1" applyBorder="1" applyAlignment="1">
      <alignment horizontal="center" vertical="center"/>
    </xf>
    <xf numFmtId="1" fontId="3" fillId="0" borderId="558" xfId="0" applyNumberFormat="1" applyFont="1" applyBorder="1" applyAlignment="1">
      <alignment horizontal="center" vertical="center"/>
    </xf>
    <xf numFmtId="1" fontId="5" fillId="0" borderId="578" xfId="0" applyNumberFormat="1" applyFont="1" applyBorder="1" applyAlignment="1">
      <alignment horizontal="left"/>
    </xf>
    <xf numFmtId="1" fontId="3" fillId="0" borderId="227" xfId="0" applyNumberFormat="1" applyFont="1" applyBorder="1" applyAlignment="1">
      <alignment horizontal="center" vertical="center"/>
    </xf>
    <xf numFmtId="1" fontId="3" fillId="0" borderId="236" xfId="0" applyNumberFormat="1" applyFont="1" applyBorder="1" applyAlignment="1">
      <alignment horizontal="center" vertical="center" wrapText="1"/>
    </xf>
    <xf numFmtId="1" fontId="3" fillId="0" borderId="224" xfId="0" applyNumberFormat="1" applyFont="1" applyBorder="1" applyAlignment="1">
      <alignment horizontal="center" vertical="center" wrapText="1"/>
    </xf>
    <xf numFmtId="1" fontId="3" fillId="0" borderId="577" xfId="0" applyNumberFormat="1" applyFont="1" applyBorder="1" applyAlignment="1">
      <alignment horizontal="center" vertical="center"/>
    </xf>
    <xf numFmtId="1" fontId="3" fillId="0" borderId="578" xfId="0" applyNumberFormat="1" applyFont="1" applyBorder="1" applyAlignment="1">
      <alignment horizontal="center" vertical="center"/>
    </xf>
    <xf numFmtId="1" fontId="3" fillId="0" borderId="579" xfId="0" applyNumberFormat="1" applyFont="1" applyBorder="1" applyAlignment="1">
      <alignment horizontal="center" vertical="center"/>
    </xf>
    <xf numFmtId="1" fontId="3" fillId="0" borderId="587" xfId="0" applyNumberFormat="1" applyFont="1" applyBorder="1" applyAlignment="1">
      <alignment horizontal="center" vertical="center" wrapText="1"/>
    </xf>
    <xf numFmtId="1" fontId="3" fillId="0" borderId="588" xfId="0" applyNumberFormat="1" applyFont="1" applyBorder="1" applyAlignment="1">
      <alignment horizontal="center" vertical="center" wrapText="1"/>
    </xf>
    <xf numFmtId="1" fontId="3" fillId="0" borderId="584" xfId="0" applyNumberFormat="1" applyFont="1" applyBorder="1" applyAlignment="1">
      <alignment horizontal="center" vertical="center" wrapText="1"/>
    </xf>
    <xf numFmtId="1" fontId="3" fillId="0" borderId="227" xfId="0" applyNumberFormat="1" applyFont="1" applyBorder="1" applyAlignment="1">
      <alignment horizontal="center" vertical="center" wrapText="1"/>
    </xf>
    <xf numFmtId="1" fontId="3" fillId="0" borderId="584" xfId="0" applyNumberFormat="1" applyFont="1" applyBorder="1" applyAlignment="1">
      <alignment horizontal="center" vertical="center"/>
    </xf>
    <xf numFmtId="1" fontId="3" fillId="0" borderId="583" xfId="0" applyNumberFormat="1" applyFont="1" applyBorder="1" applyAlignment="1">
      <alignment horizontal="center" vertical="center"/>
    </xf>
    <xf numFmtId="1" fontId="3" fillId="0" borderId="583" xfId="0" applyNumberFormat="1" applyFont="1" applyBorder="1" applyAlignment="1">
      <alignment horizontal="center" vertical="center" wrapText="1"/>
    </xf>
    <xf numFmtId="1" fontId="3" fillId="0" borderId="596" xfId="0" applyNumberFormat="1" applyFont="1" applyBorder="1" applyAlignment="1">
      <alignment horizontal="center" vertical="center" wrapText="1"/>
    </xf>
    <xf numFmtId="1" fontId="3" fillId="0" borderId="583" xfId="0" applyNumberFormat="1" applyFont="1" applyBorder="1" applyAlignment="1">
      <alignment horizontal="left" vertical="center"/>
    </xf>
    <xf numFmtId="1" fontId="3" fillId="0" borderId="603" xfId="3" applyNumberFormat="1" applyFont="1" applyBorder="1" applyAlignment="1">
      <alignment horizontal="center" vertical="center"/>
    </xf>
    <xf numFmtId="1" fontId="3" fillId="0" borderId="238" xfId="3" applyNumberFormat="1" applyFont="1" applyBorder="1" applyAlignment="1">
      <alignment horizontal="center" vertical="center"/>
    </xf>
    <xf numFmtId="1" fontId="3" fillId="0" borderId="605" xfId="3" applyNumberFormat="1" applyFont="1" applyBorder="1" applyAlignment="1">
      <alignment horizontal="center" vertical="center"/>
    </xf>
    <xf numFmtId="1" fontId="3" fillId="0" borderId="606" xfId="3" applyNumberFormat="1" applyFont="1" applyBorder="1" applyAlignment="1">
      <alignment horizontal="center" vertical="center"/>
    </xf>
    <xf numFmtId="1" fontId="3" fillId="0" borderId="604" xfId="3" applyNumberFormat="1" applyFont="1" applyBorder="1" applyAlignment="1">
      <alignment horizontal="center" vertical="center" wrapText="1"/>
    </xf>
    <xf numFmtId="1" fontId="3" fillId="0" borderId="238" xfId="3" applyNumberFormat="1" applyFont="1" applyBorder="1" applyAlignment="1">
      <alignment horizontal="center" vertical="center" wrapText="1"/>
    </xf>
    <xf numFmtId="1" fontId="3" fillId="0" borderId="606" xfId="3" applyNumberFormat="1" applyFont="1" applyBorder="1" applyAlignment="1">
      <alignment horizontal="center" vertical="center" wrapText="1"/>
    </xf>
    <xf numFmtId="1" fontId="3" fillId="0" borderId="224" xfId="3" applyNumberFormat="1" applyFont="1" applyBorder="1" applyAlignment="1">
      <alignment horizontal="center" vertical="center" wrapText="1"/>
    </xf>
    <xf numFmtId="1" fontId="3" fillId="0" borderId="589" xfId="3" applyNumberFormat="1" applyFont="1" applyBorder="1" applyAlignment="1">
      <alignment horizontal="center" vertical="center" wrapText="1"/>
    </xf>
    <xf numFmtId="1" fontId="3" fillId="0" borderId="603" xfId="3" applyNumberFormat="1" applyFont="1" applyBorder="1" applyAlignment="1">
      <alignment horizontal="center" vertical="center" wrapText="1"/>
    </xf>
    <xf numFmtId="1" fontId="3" fillId="0" borderId="605" xfId="3" applyNumberFormat="1" applyFont="1" applyBorder="1" applyAlignment="1">
      <alignment horizontal="center" vertical="center" wrapText="1"/>
    </xf>
    <xf numFmtId="1" fontId="1" fillId="0" borderId="577" xfId="0" applyNumberFormat="1" applyFont="1" applyBorder="1" applyAlignment="1">
      <alignment horizontal="left" vertical="center"/>
    </xf>
    <xf numFmtId="1" fontId="1" fillId="0" borderId="578" xfId="0" applyNumberFormat="1" applyFont="1" applyBorder="1" applyAlignment="1">
      <alignment horizontal="left" vertical="center"/>
    </xf>
    <xf numFmtId="1" fontId="1" fillId="0" borderId="584" xfId="0" applyNumberFormat="1" applyFont="1" applyBorder="1" applyAlignment="1">
      <alignment horizontal="left" vertical="center"/>
    </xf>
    <xf numFmtId="1" fontId="5" fillId="12" borderId="578" xfId="2" quotePrefix="1" applyNumberFormat="1" applyFont="1" applyFill="1" applyBorder="1" applyAlignment="1">
      <alignment horizontal="left"/>
    </xf>
    <xf numFmtId="1" fontId="5" fillId="12" borderId="600" xfId="2" quotePrefix="1" applyNumberFormat="1" applyFont="1" applyFill="1" applyBorder="1" applyAlignment="1">
      <alignment horizontal="left"/>
    </xf>
    <xf numFmtId="1" fontId="3" fillId="0" borderId="602" xfId="2" applyNumberFormat="1" applyFont="1" applyBorder="1" applyAlignment="1">
      <alignment horizontal="center" vertical="center" wrapText="1"/>
    </xf>
    <xf numFmtId="1" fontId="3" fillId="0" borderId="591" xfId="2" applyNumberFormat="1" applyFont="1" applyBorder="1" applyAlignment="1">
      <alignment horizontal="center" vertical="center" wrapText="1"/>
    </xf>
    <xf numFmtId="1" fontId="3" fillId="0" borderId="224" xfId="3" applyNumberFormat="1" applyFont="1" applyBorder="1" applyAlignment="1">
      <alignment horizontal="center" vertical="center"/>
    </xf>
    <xf numFmtId="1" fontId="3" fillId="0" borderId="589" xfId="3" applyNumberFormat="1" applyFont="1" applyBorder="1" applyAlignment="1">
      <alignment horizontal="center" vertical="center"/>
    </xf>
    <xf numFmtId="1" fontId="3" fillId="0" borderId="603" xfId="2" applyNumberFormat="1" applyFont="1" applyBorder="1" applyAlignment="1">
      <alignment horizontal="center" vertical="center" wrapText="1"/>
    </xf>
    <xf numFmtId="1" fontId="3" fillId="0" borderId="605" xfId="2" applyNumberFormat="1" applyFont="1" applyBorder="1" applyAlignment="1">
      <alignment horizontal="center" vertical="center" wrapText="1"/>
    </xf>
    <xf numFmtId="1" fontId="3" fillId="0" borderId="618" xfId="2" applyNumberFormat="1" applyFont="1" applyBorder="1" applyAlignment="1">
      <alignment horizontal="center" vertical="center" wrapText="1"/>
    </xf>
    <xf numFmtId="1" fontId="3" fillId="0" borderId="577" xfId="2" applyNumberFormat="1" applyFont="1" applyBorder="1" applyAlignment="1">
      <alignment horizontal="center" vertical="center" wrapText="1"/>
    </xf>
    <xf numFmtId="1" fontId="3" fillId="0" borderId="615" xfId="2" applyNumberFormat="1" applyFont="1" applyBorder="1" applyAlignment="1">
      <alignment horizontal="center" vertical="center" wrapText="1"/>
    </xf>
    <xf numFmtId="1" fontId="3" fillId="0" borderId="607" xfId="2" applyNumberFormat="1" applyFont="1" applyBorder="1" applyAlignment="1">
      <alignment horizontal="center" vertical="center" wrapText="1"/>
    </xf>
    <xf numFmtId="1" fontId="3" fillId="0" borderId="620" xfId="0" applyNumberFormat="1" applyFont="1" applyBorder="1" applyAlignment="1">
      <alignment horizontal="center" vertical="center"/>
    </xf>
    <xf numFmtId="1" fontId="3" fillId="0" borderId="618" xfId="0" applyNumberFormat="1" applyFont="1" applyBorder="1" applyAlignment="1">
      <alignment horizontal="center" vertical="center"/>
    </xf>
    <xf numFmtId="1" fontId="3" fillId="0" borderId="621" xfId="0" applyNumberFormat="1" applyFont="1" applyBorder="1" applyAlignment="1">
      <alignment horizontal="center" vertical="center" wrapText="1"/>
    </xf>
    <xf numFmtId="1" fontId="3" fillId="0" borderId="605" xfId="0" applyNumberFormat="1" applyFont="1" applyBorder="1" applyAlignment="1">
      <alignment horizontal="center" vertical="center" wrapText="1"/>
    </xf>
    <xf numFmtId="1" fontId="3" fillId="0" borderId="589" xfId="0" applyNumberFormat="1" applyFont="1" applyBorder="1" applyAlignment="1">
      <alignment horizontal="center" vertical="center" wrapText="1"/>
    </xf>
    <xf numFmtId="1" fontId="3" fillId="0" borderId="622" xfId="0" applyNumberFormat="1" applyFont="1" applyBorder="1" applyAlignment="1">
      <alignment horizontal="center" vertical="center"/>
    </xf>
    <xf numFmtId="1" fontId="3" fillId="0" borderId="623" xfId="0" applyNumberFormat="1" applyFont="1" applyBorder="1" applyAlignment="1">
      <alignment horizontal="center" vertical="center"/>
    </xf>
    <xf numFmtId="1" fontId="3" fillId="0" borderId="624" xfId="0" applyNumberFormat="1" applyFont="1" applyBorder="1" applyAlignment="1">
      <alignment horizontal="center" vertical="center"/>
    </xf>
    <xf numFmtId="1" fontId="3" fillId="0" borderId="625" xfId="0" applyNumberFormat="1" applyFont="1" applyBorder="1" applyAlignment="1">
      <alignment horizontal="center" vertical="center"/>
    </xf>
    <xf numFmtId="1" fontId="3" fillId="0" borderId="618" xfId="0" applyNumberFormat="1" applyFont="1" applyBorder="1" applyAlignment="1">
      <alignment horizontal="center" vertical="center" wrapText="1"/>
    </xf>
    <xf numFmtId="1" fontId="3" fillId="0" borderId="622" xfId="0" applyNumberFormat="1" applyFont="1" applyBorder="1" applyAlignment="1">
      <alignment horizontal="center" vertical="center" wrapText="1"/>
    </xf>
    <xf numFmtId="1" fontId="3" fillId="0" borderId="224" xfId="0" applyNumberFormat="1" applyFont="1" applyBorder="1" applyAlignment="1">
      <alignment horizontal="center" vertical="center"/>
    </xf>
    <xf numFmtId="1" fontId="3" fillId="0" borderId="589" xfId="0" applyNumberFormat="1" applyFont="1" applyBorder="1" applyAlignment="1">
      <alignment horizontal="center" vertical="center"/>
    </xf>
    <xf numFmtId="1" fontId="3" fillId="0" borderId="630" xfId="0" applyNumberFormat="1" applyFont="1" applyBorder="1" applyAlignment="1">
      <alignment horizontal="center" vertical="center" wrapText="1"/>
    </xf>
    <xf numFmtId="1" fontId="7" fillId="0" borderId="672" xfId="0" applyNumberFormat="1" applyFont="1" applyBorder="1" applyAlignment="1">
      <alignment horizontal="center" vertical="center" wrapText="1"/>
    </xf>
    <xf numFmtId="1" fontId="7" fillId="0" borderId="590" xfId="0" applyNumberFormat="1" applyFont="1" applyBorder="1" applyAlignment="1">
      <alignment horizontal="center" vertical="center" wrapText="1"/>
    </xf>
    <xf numFmtId="1" fontId="7" fillId="0" borderId="224" xfId="0" applyNumberFormat="1" applyFont="1" applyBorder="1" applyAlignment="1">
      <alignment horizontal="center" vertical="center"/>
    </xf>
    <xf numFmtId="1" fontId="7" fillId="0" borderId="589" xfId="0" applyNumberFormat="1" applyFont="1" applyBorder="1" applyAlignment="1">
      <alignment horizontal="center" vertical="center"/>
    </xf>
    <xf numFmtId="1" fontId="7" fillId="0" borderId="673" xfId="0" applyNumberFormat="1" applyFont="1" applyBorder="1" applyAlignment="1">
      <alignment horizontal="center" vertical="center" wrapText="1"/>
    </xf>
    <xf numFmtId="1" fontId="7" fillId="0" borderId="674" xfId="0" applyNumberFormat="1" applyFont="1" applyBorder="1" applyAlignment="1">
      <alignment horizontal="center" vertical="center" wrapText="1"/>
    </xf>
    <xf numFmtId="1" fontId="3" fillId="0" borderId="620" xfId="0" applyNumberFormat="1" applyFont="1" applyBorder="1" applyAlignment="1">
      <alignment horizontal="left" vertical="center" wrapText="1"/>
    </xf>
    <xf numFmtId="1" fontId="3" fillId="0" borderId="618" xfId="0" applyNumberFormat="1" applyFont="1" applyBorder="1" applyAlignment="1">
      <alignment horizontal="left" vertical="center" wrapText="1"/>
    </xf>
    <xf numFmtId="1" fontId="3" fillId="0" borderId="649" xfId="0" applyNumberFormat="1" applyFont="1" applyBorder="1" applyAlignment="1">
      <alignment horizontal="left" vertical="center" wrapText="1"/>
    </xf>
    <xf numFmtId="0" fontId="7" fillId="0" borderId="224" xfId="0" applyFont="1" applyBorder="1" applyAlignment="1">
      <alignment horizontal="center" vertical="center"/>
    </xf>
    <xf numFmtId="0" fontId="7" fillId="0" borderId="589" xfId="0" applyFont="1" applyBorder="1" applyAlignment="1">
      <alignment horizontal="center" vertical="center"/>
    </xf>
    <xf numFmtId="1" fontId="7" fillId="0" borderId="649" xfId="0" applyNumberFormat="1" applyFont="1" applyBorder="1" applyAlignment="1">
      <alignment horizontal="center" vertical="center" wrapText="1"/>
    </xf>
    <xf numFmtId="1" fontId="7" fillId="0" borderId="618" xfId="0" applyNumberFormat="1" applyFont="1" applyBorder="1" applyAlignment="1">
      <alignment horizontal="center" vertical="center" wrapText="1"/>
    </xf>
    <xf numFmtId="1" fontId="7" fillId="0" borderId="676" xfId="0" applyNumberFormat="1" applyFont="1" applyBorder="1" applyAlignment="1">
      <alignment horizontal="center" vertical="center" wrapText="1"/>
    </xf>
    <xf numFmtId="1" fontId="7" fillId="0" borderId="675" xfId="0" applyNumberFormat="1" applyFont="1" applyBorder="1" applyAlignment="1">
      <alignment horizontal="center" vertical="center" wrapText="1"/>
    </xf>
    <xf numFmtId="0" fontId="3" fillId="0" borderId="626" xfId="0" applyFont="1" applyBorder="1" applyAlignment="1">
      <alignment horizontal="center" vertical="center" wrapText="1"/>
    </xf>
    <xf numFmtId="1" fontId="7" fillId="0" borderId="219" xfId="0" applyNumberFormat="1" applyFont="1" applyBorder="1" applyAlignment="1">
      <alignment horizontal="left" vertical="center" wrapText="1"/>
    </xf>
    <xf numFmtId="1" fontId="7" fillId="0" borderId="618" xfId="0" applyNumberFormat="1" applyFont="1" applyBorder="1" applyAlignment="1">
      <alignment horizontal="left" vertical="center" wrapText="1"/>
    </xf>
    <xf numFmtId="1" fontId="7" fillId="0" borderId="649" xfId="0" applyNumberFormat="1" applyFont="1" applyBorder="1" applyAlignment="1">
      <alignment horizontal="left" vertical="center" wrapText="1"/>
    </xf>
    <xf numFmtId="1" fontId="3" fillId="0" borderId="649" xfId="0" applyNumberFormat="1" applyFont="1" applyBorder="1" applyAlignment="1">
      <alignment horizontal="center" vertical="center" wrapText="1"/>
    </xf>
    <xf numFmtId="0" fontId="3" fillId="0" borderId="649" xfId="0" applyFont="1" applyBorder="1" applyAlignment="1">
      <alignment horizontal="center" vertical="center"/>
    </xf>
    <xf numFmtId="0" fontId="3" fillId="0" borderId="618" xfId="0" applyFont="1" applyBorder="1" applyAlignment="1">
      <alignment horizontal="center" vertical="center"/>
    </xf>
    <xf numFmtId="0" fontId="3" fillId="0" borderId="622" xfId="0" applyFont="1" applyBorder="1" applyAlignment="1">
      <alignment horizontal="center" vertical="center"/>
    </xf>
    <xf numFmtId="0" fontId="3" fillId="0" borderId="623" xfId="0" applyFont="1" applyBorder="1" applyAlignment="1">
      <alignment horizontal="center" vertical="center"/>
    </xf>
    <xf numFmtId="0" fontId="3" fillId="0" borderId="624" xfId="0" applyFont="1" applyBorder="1" applyAlignment="1">
      <alignment horizontal="center" vertical="center"/>
    </xf>
    <xf numFmtId="0" fontId="3" fillId="0" borderId="625" xfId="0" applyFont="1" applyBorder="1" applyAlignment="1">
      <alignment horizontal="center" vertical="center" wrapText="1"/>
    </xf>
    <xf numFmtId="0" fontId="7" fillId="0" borderId="622" xfId="0" applyFont="1" applyBorder="1" applyAlignment="1">
      <alignment horizontal="center" vertical="center"/>
    </xf>
    <xf numFmtId="0" fontId="7" fillId="0" borderId="623" xfId="0" applyFont="1" applyBorder="1" applyAlignment="1">
      <alignment horizontal="center" vertical="center"/>
    </xf>
    <xf numFmtId="0" fontId="7" fillId="0" borderId="624" xfId="0" applyFont="1" applyBorder="1" applyAlignment="1">
      <alignment horizontal="center" vertical="center"/>
    </xf>
    <xf numFmtId="1" fontId="3" fillId="0" borderId="710" xfId="0" applyNumberFormat="1" applyFont="1" applyBorder="1" applyAlignment="1">
      <alignment horizontal="center" vertical="center"/>
    </xf>
    <xf numFmtId="1" fontId="3" fillId="0" borderId="703" xfId="0" applyNumberFormat="1" applyFont="1" applyBorder="1" applyAlignment="1">
      <alignment horizontal="center" vertical="center" wrapText="1"/>
    </xf>
    <xf numFmtId="1" fontId="3" fillId="0" borderId="711" xfId="0" applyNumberFormat="1" applyFont="1" applyBorder="1" applyAlignment="1">
      <alignment horizontal="center" vertical="center"/>
    </xf>
    <xf numFmtId="1" fontId="3" fillId="0" borderId="712" xfId="0" applyNumberFormat="1" applyFont="1" applyBorder="1" applyAlignment="1">
      <alignment horizontal="center" vertical="center"/>
    </xf>
    <xf numFmtId="1" fontId="3" fillId="0" borderId="713" xfId="0" applyNumberFormat="1" applyFont="1" applyBorder="1" applyAlignment="1">
      <alignment horizontal="center" vertical="center"/>
    </xf>
    <xf numFmtId="1" fontId="3" fillId="0" borderId="710" xfId="0" applyNumberFormat="1" applyFont="1" applyBorder="1" applyAlignment="1">
      <alignment horizontal="center" vertical="center" wrapText="1"/>
    </xf>
    <xf numFmtId="1" fontId="3" fillId="0" borderId="711" xfId="0" applyNumberFormat="1" applyFont="1" applyBorder="1" applyAlignment="1">
      <alignment horizontal="center" vertical="center" wrapText="1"/>
    </xf>
    <xf numFmtId="1" fontId="3" fillId="0" borderId="714" xfId="0" applyNumberFormat="1" applyFont="1" applyBorder="1" applyAlignment="1">
      <alignment horizontal="center" vertical="center" wrapText="1"/>
    </xf>
    <xf numFmtId="1" fontId="3" fillId="0" borderId="714" xfId="0" applyNumberFormat="1" applyFont="1" applyBorder="1" applyAlignment="1">
      <alignment horizontal="center" vertical="center"/>
    </xf>
    <xf numFmtId="1" fontId="3" fillId="0" borderId="728" xfId="0" applyNumberFormat="1" applyFont="1" applyBorder="1" applyAlignment="1">
      <alignment horizontal="center" vertical="center" wrapText="1"/>
    </xf>
    <xf numFmtId="1" fontId="3" fillId="0" borderId="728" xfId="0" applyNumberFormat="1" applyFont="1" applyBorder="1" applyAlignment="1">
      <alignment horizontal="center" vertical="center"/>
    </xf>
    <xf numFmtId="1" fontId="3" fillId="0" borderId="120" xfId="0" applyNumberFormat="1" applyFont="1" applyBorder="1" applyAlignment="1">
      <alignment horizontal="center" vertical="center"/>
    </xf>
    <xf numFmtId="1" fontId="3" fillId="0" borderId="712" xfId="0" applyNumberFormat="1" applyFont="1" applyBorder="1" applyAlignment="1">
      <alignment horizontal="center" vertical="center" wrapText="1"/>
    </xf>
    <xf numFmtId="1" fontId="3" fillId="0" borderId="713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3" fillId="0" borderId="606" xfId="0" applyNumberFormat="1" applyFont="1" applyBorder="1" applyAlignment="1">
      <alignment horizontal="center" vertical="center" wrapText="1"/>
    </xf>
    <xf numFmtId="1" fontId="3" fillId="0" borderId="741" xfId="0" applyNumberFormat="1" applyFont="1" applyBorder="1" applyAlignment="1">
      <alignment horizontal="center" vertical="center"/>
    </xf>
    <xf numFmtId="1" fontId="3" fillId="0" borderId="708" xfId="0" applyNumberFormat="1" applyFont="1" applyBorder="1" applyAlignment="1">
      <alignment horizontal="center" vertical="center"/>
    </xf>
    <xf numFmtId="1" fontId="3" fillId="0" borderId="741" xfId="0" applyNumberFormat="1" applyFont="1" applyBorder="1" applyAlignment="1">
      <alignment horizontal="center" vertical="center" wrapText="1"/>
    </xf>
    <xf numFmtId="1" fontId="3" fillId="0" borderId="708" xfId="0" applyNumberFormat="1" applyFont="1" applyBorder="1" applyAlignment="1">
      <alignment horizontal="center" vertical="center" wrapText="1"/>
    </xf>
    <xf numFmtId="1" fontId="3" fillId="0" borderId="742" xfId="0" applyNumberFormat="1" applyFont="1" applyBorder="1" applyAlignment="1">
      <alignment horizontal="center" vertical="center" wrapText="1"/>
    </xf>
    <xf numFmtId="1" fontId="3" fillId="0" borderId="743" xfId="0" applyNumberFormat="1" applyFont="1" applyBorder="1" applyAlignment="1">
      <alignment horizontal="center" vertical="center" wrapText="1"/>
    </xf>
    <xf numFmtId="1" fontId="3" fillId="0" borderId="744" xfId="0" applyNumberFormat="1" applyFont="1" applyBorder="1" applyAlignment="1">
      <alignment horizontal="center" vertical="center" wrapText="1"/>
    </xf>
    <xf numFmtId="1" fontId="3" fillId="0" borderId="690" xfId="0" applyNumberFormat="1" applyFont="1" applyBorder="1" applyAlignment="1">
      <alignment horizontal="center" vertical="center" wrapText="1"/>
    </xf>
    <xf numFmtId="1" fontId="3" fillId="0" borderId="691" xfId="0" applyNumberFormat="1" applyFont="1" applyBorder="1" applyAlignment="1">
      <alignment horizontal="center" vertical="center"/>
    </xf>
    <xf numFmtId="1" fontId="3" fillId="0" borderId="692" xfId="0" applyNumberFormat="1" applyFont="1" applyBorder="1" applyAlignment="1">
      <alignment horizontal="center" vertical="center"/>
    </xf>
    <xf numFmtId="1" fontId="3" fillId="0" borderId="693" xfId="0" applyNumberFormat="1" applyFont="1" applyBorder="1" applyAlignment="1">
      <alignment horizontal="center" vertical="center"/>
    </xf>
    <xf numFmtId="1" fontId="5" fillId="0" borderId="743" xfId="0" applyNumberFormat="1" applyFont="1" applyBorder="1" applyAlignment="1">
      <alignment horizontal="left"/>
    </xf>
    <xf numFmtId="1" fontId="3" fillId="0" borderId="751" xfId="0" applyNumberFormat="1" applyFont="1" applyBorder="1" applyAlignment="1">
      <alignment horizontal="center" vertical="center" wrapText="1"/>
    </xf>
    <xf numFmtId="1" fontId="3" fillId="0" borderId="695" xfId="0" applyNumberFormat="1" applyFont="1" applyBorder="1" applyAlignment="1">
      <alignment horizontal="center" vertical="center" wrapText="1"/>
    </xf>
    <xf numFmtId="1" fontId="3" fillId="0" borderId="687" xfId="0" applyNumberFormat="1" applyFont="1" applyBorder="1" applyAlignment="1">
      <alignment horizontal="center" vertical="center" wrapText="1"/>
    </xf>
    <xf numFmtId="1" fontId="3" fillId="0" borderId="694" xfId="0" applyNumberFormat="1" applyFont="1" applyBorder="1" applyAlignment="1">
      <alignment horizontal="center" vertical="center" wrapText="1"/>
    </xf>
    <xf numFmtId="1" fontId="3" fillId="0" borderId="698" xfId="0" applyNumberFormat="1" applyFont="1" applyBorder="1" applyAlignment="1">
      <alignment horizontal="center" vertical="center" wrapText="1"/>
    </xf>
    <xf numFmtId="1" fontId="3" fillId="0" borderId="691" xfId="0" applyNumberFormat="1" applyFont="1" applyBorder="1" applyAlignment="1">
      <alignment horizontal="center" vertical="center" wrapText="1"/>
    </xf>
    <xf numFmtId="1" fontId="3" fillId="0" borderId="696" xfId="0" applyNumberFormat="1" applyFont="1" applyBorder="1" applyAlignment="1">
      <alignment horizontal="center" vertical="center" wrapText="1"/>
    </xf>
    <xf numFmtId="1" fontId="3" fillId="0" borderId="696" xfId="0" applyNumberFormat="1" applyFont="1" applyBorder="1" applyAlignment="1">
      <alignment horizontal="center" vertical="center"/>
    </xf>
    <xf numFmtId="1" fontId="3" fillId="0" borderId="721" xfId="0" applyNumberFormat="1" applyFont="1" applyBorder="1" applyAlignment="1">
      <alignment horizontal="center" vertical="center"/>
    </xf>
    <xf numFmtId="1" fontId="3" fillId="0" borderId="721" xfId="0" applyNumberFormat="1" applyFont="1" applyBorder="1" applyAlignment="1">
      <alignment horizontal="center" vertical="center" wrapText="1"/>
    </xf>
    <xf numFmtId="1" fontId="3" fillId="0" borderId="735" xfId="0" applyNumberFormat="1" applyFont="1" applyBorder="1" applyAlignment="1">
      <alignment horizontal="center" vertical="center" wrapText="1"/>
    </xf>
    <xf numFmtId="1" fontId="3" fillId="0" borderId="721" xfId="0" applyNumberFormat="1" applyFont="1" applyBorder="1" applyAlignment="1">
      <alignment horizontal="left" vertical="center"/>
    </xf>
    <xf numFmtId="1" fontId="3" fillId="0" borderId="114" xfId="3" applyNumberFormat="1" applyFont="1" applyBorder="1" applyAlignment="1">
      <alignment horizontal="center" vertical="center"/>
    </xf>
    <xf numFmtId="1" fontId="3" fillId="0" borderId="56" xfId="3" applyNumberFormat="1" applyFont="1" applyBorder="1" applyAlignment="1">
      <alignment horizontal="center" vertical="center"/>
    </xf>
    <xf numFmtId="1" fontId="3" fillId="0" borderId="695" xfId="3" applyNumberFormat="1" applyFont="1" applyBorder="1" applyAlignment="1">
      <alignment horizontal="center" vertical="center"/>
    </xf>
    <xf numFmtId="1" fontId="3" fillId="0" borderId="704" xfId="3" applyNumberFormat="1" applyFont="1" applyBorder="1" applyAlignment="1">
      <alignment horizontal="center" vertical="center"/>
    </xf>
    <xf numFmtId="1" fontId="3" fillId="0" borderId="218" xfId="3" applyNumberFormat="1" applyFont="1" applyBorder="1" applyAlignment="1">
      <alignment horizontal="center" vertical="center" wrapText="1"/>
    </xf>
    <xf numFmtId="1" fontId="3" fillId="0" borderId="56" xfId="3" applyNumberFormat="1" applyFont="1" applyBorder="1" applyAlignment="1">
      <alignment horizontal="center" vertical="center" wrapText="1"/>
    </xf>
    <xf numFmtId="1" fontId="3" fillId="0" borderId="705" xfId="3" applyNumberFormat="1" applyFont="1" applyBorder="1" applyAlignment="1">
      <alignment horizontal="center" vertical="center" wrapText="1"/>
    </xf>
    <xf numFmtId="1" fontId="3" fillId="0" borderId="704" xfId="3" applyNumberFormat="1" applyFont="1" applyBorder="1" applyAlignment="1">
      <alignment horizontal="center" vertical="center" wrapText="1"/>
    </xf>
    <xf numFmtId="1" fontId="3" fillId="0" borderId="690" xfId="3" applyNumberFormat="1" applyFont="1" applyBorder="1" applyAlignment="1">
      <alignment horizontal="center" vertical="center" wrapText="1"/>
    </xf>
    <xf numFmtId="1" fontId="3" fillId="0" borderId="114" xfId="3" applyNumberFormat="1" applyFont="1" applyBorder="1" applyAlignment="1">
      <alignment horizontal="center" vertical="center" wrapText="1"/>
    </xf>
    <xf numFmtId="1" fontId="3" fillId="0" borderId="695" xfId="3" applyNumberFormat="1" applyFont="1" applyBorder="1" applyAlignment="1">
      <alignment horizontal="center" vertical="center" wrapText="1"/>
    </xf>
    <xf numFmtId="1" fontId="3" fillId="0" borderId="687" xfId="3" applyNumberFormat="1" applyFont="1" applyBorder="1" applyAlignment="1">
      <alignment horizontal="center" vertical="center" wrapText="1"/>
    </xf>
    <xf numFmtId="1" fontId="1" fillId="0" borderId="691" xfId="0" applyNumberFormat="1" applyFont="1" applyBorder="1" applyAlignment="1">
      <alignment horizontal="left" vertical="center"/>
    </xf>
    <xf numFmtId="1" fontId="1" fillId="0" borderId="692" xfId="0" applyNumberFormat="1" applyFont="1" applyBorder="1" applyAlignment="1">
      <alignment horizontal="left" vertical="center"/>
    </xf>
    <xf numFmtId="1" fontId="1" fillId="0" borderId="696" xfId="0" applyNumberFormat="1" applyFont="1" applyBorder="1" applyAlignment="1">
      <alignment horizontal="left" vertical="center"/>
    </xf>
    <xf numFmtId="1" fontId="5" fillId="12" borderId="692" xfId="2" quotePrefix="1" applyNumberFormat="1" applyFont="1" applyFill="1" applyBorder="1" applyAlignment="1">
      <alignment horizontal="left"/>
    </xf>
    <xf numFmtId="1" fontId="5" fillId="12" borderId="702" xfId="2" quotePrefix="1" applyNumberFormat="1" applyFont="1" applyFill="1" applyBorder="1" applyAlignment="1">
      <alignment horizontal="left"/>
    </xf>
    <xf numFmtId="1" fontId="3" fillId="0" borderId="760" xfId="2" applyNumberFormat="1" applyFont="1" applyBorder="1" applyAlignment="1">
      <alignment horizontal="center" vertical="center" wrapText="1"/>
    </xf>
    <xf numFmtId="1" fontId="3" fillId="0" borderId="708" xfId="2" applyNumberFormat="1" applyFont="1" applyBorder="1" applyAlignment="1">
      <alignment horizontal="center" vertical="center" wrapText="1"/>
    </xf>
    <xf numFmtId="1" fontId="3" fillId="0" borderId="687" xfId="3" applyNumberFormat="1" applyFont="1" applyBorder="1" applyAlignment="1">
      <alignment horizontal="center" vertical="center"/>
    </xf>
    <xf numFmtId="1" fontId="3" fillId="0" borderId="690" xfId="3" applyNumberFormat="1" applyFont="1" applyBorder="1" applyAlignment="1">
      <alignment horizontal="center" vertical="center"/>
    </xf>
    <xf numFmtId="1" fontId="3" fillId="0" borderId="114" xfId="2" applyNumberFormat="1" applyFont="1" applyBorder="1" applyAlignment="1">
      <alignment horizontal="center" vertical="center" wrapText="1"/>
    </xf>
    <xf numFmtId="1" fontId="3" fillId="0" borderId="695" xfId="2" applyNumberFormat="1" applyFont="1" applyBorder="1" applyAlignment="1">
      <alignment horizontal="center" vertical="center" wrapText="1"/>
    </xf>
    <xf numFmtId="1" fontId="3" fillId="0" borderId="778" xfId="2" applyNumberFormat="1" applyFont="1" applyBorder="1" applyAlignment="1">
      <alignment horizontal="center" vertical="center" wrapText="1"/>
    </xf>
    <xf numFmtId="1" fontId="3" fillId="0" borderId="774" xfId="2" applyNumberFormat="1" applyFont="1" applyBorder="1" applyAlignment="1">
      <alignment horizontal="center" vertical="center" wrapText="1"/>
    </xf>
    <xf numFmtId="1" fontId="3" fillId="0" borderId="775" xfId="2" applyNumberFormat="1" applyFont="1" applyBorder="1" applyAlignment="1">
      <alignment horizontal="center" vertical="center" wrapText="1"/>
    </xf>
    <xf numFmtId="1" fontId="3" fillId="0" borderId="762" xfId="2" applyNumberFormat="1" applyFont="1" applyBorder="1" applyAlignment="1">
      <alignment horizontal="center" vertical="center" wrapText="1"/>
    </xf>
    <xf numFmtId="1" fontId="3" fillId="0" borderId="782" xfId="0" applyNumberFormat="1" applyFont="1" applyBorder="1" applyAlignment="1">
      <alignment horizontal="center" vertical="center"/>
    </xf>
    <xf numFmtId="1" fontId="3" fillId="0" borderId="778" xfId="0" applyNumberFormat="1" applyFont="1" applyBorder="1" applyAlignment="1">
      <alignment horizontal="center" vertical="center"/>
    </xf>
    <xf numFmtId="1" fontId="3" fillId="0" borderId="783" xfId="0" applyNumberFormat="1" applyFont="1" applyBorder="1" applyAlignment="1">
      <alignment horizontal="center" vertical="center" wrapText="1"/>
    </xf>
    <xf numFmtId="1" fontId="3" fillId="0" borderId="784" xfId="0" applyNumberFormat="1" applyFont="1" applyBorder="1" applyAlignment="1">
      <alignment horizontal="center" vertical="center"/>
    </xf>
    <xf numFmtId="1" fontId="3" fillId="0" borderId="785" xfId="0" applyNumberFormat="1" applyFont="1" applyBorder="1" applyAlignment="1">
      <alignment horizontal="center" vertical="center"/>
    </xf>
    <xf numFmtId="1" fontId="3" fillId="0" borderId="786" xfId="0" applyNumberFormat="1" applyFont="1" applyBorder="1" applyAlignment="1">
      <alignment horizontal="center" vertical="center"/>
    </xf>
    <xf numFmtId="1" fontId="3" fillId="0" borderId="787" xfId="0" applyNumberFormat="1" applyFont="1" applyBorder="1" applyAlignment="1">
      <alignment horizontal="center" vertical="center"/>
    </xf>
    <xf numFmtId="1" fontId="3" fillId="0" borderId="778" xfId="0" applyNumberFormat="1" applyFont="1" applyBorder="1" applyAlignment="1">
      <alignment horizontal="center" vertical="center" wrapText="1"/>
    </xf>
    <xf numFmtId="1" fontId="3" fillId="0" borderId="784" xfId="0" applyNumberFormat="1" applyFont="1" applyBorder="1" applyAlignment="1">
      <alignment horizontal="center" vertical="center" wrapText="1"/>
    </xf>
    <xf numFmtId="1" fontId="3" fillId="0" borderId="687" xfId="0" applyNumberFormat="1" applyFont="1" applyBorder="1" applyAlignment="1">
      <alignment horizontal="center" vertical="center"/>
    </xf>
    <xf numFmtId="1" fontId="3" fillId="0" borderId="690" xfId="0" applyNumberFormat="1" applyFont="1" applyBorder="1" applyAlignment="1">
      <alignment horizontal="center" vertical="center"/>
    </xf>
    <xf numFmtId="1" fontId="3" fillId="0" borderId="792" xfId="0" applyNumberFormat="1" applyFont="1" applyBorder="1" applyAlignment="1">
      <alignment horizontal="center" vertical="center" wrapText="1"/>
    </xf>
    <xf numFmtId="1" fontId="7" fillId="0" borderId="833" xfId="0" applyNumberFormat="1" applyFont="1" applyBorder="1" applyAlignment="1">
      <alignment horizontal="center" vertical="center" wrapText="1"/>
    </xf>
    <xf numFmtId="1" fontId="7" fillId="0" borderId="831" xfId="0" applyNumberFormat="1" applyFont="1" applyBorder="1" applyAlignment="1">
      <alignment horizontal="center" vertical="center"/>
    </xf>
    <xf numFmtId="1" fontId="7" fillId="0" borderId="834" xfId="0" applyNumberFormat="1" applyFont="1" applyBorder="1" applyAlignment="1">
      <alignment horizontal="center" vertical="center" wrapText="1"/>
    </xf>
    <xf numFmtId="1" fontId="7" fillId="0" borderId="837" xfId="0" applyNumberFormat="1" applyFont="1" applyBorder="1" applyAlignment="1">
      <alignment horizontal="center" vertical="center" wrapText="1"/>
    </xf>
    <xf numFmtId="1" fontId="3" fillId="0" borderId="782" xfId="0" applyNumberFormat="1" applyFont="1" applyBorder="1" applyAlignment="1">
      <alignment horizontal="left" vertical="center" wrapText="1"/>
    </xf>
    <xf numFmtId="1" fontId="3" fillId="0" borderId="778" xfId="0" applyNumberFormat="1" applyFont="1" applyBorder="1" applyAlignment="1">
      <alignment horizontal="left" vertical="center" wrapText="1"/>
    </xf>
    <xf numFmtId="1" fontId="3" fillId="0" borderId="811" xfId="0" applyNumberFormat="1" applyFont="1" applyBorder="1" applyAlignment="1">
      <alignment horizontal="left" vertical="center" wrapText="1"/>
    </xf>
    <xf numFmtId="0" fontId="7" fillId="0" borderId="831" xfId="0" applyFont="1" applyBorder="1" applyAlignment="1">
      <alignment horizontal="center" vertical="center"/>
    </xf>
    <xf numFmtId="1" fontId="7" fillId="0" borderId="832" xfId="0" applyNumberFormat="1" applyFont="1" applyBorder="1" applyAlignment="1">
      <alignment horizontal="center" vertical="center" wrapText="1"/>
    </xf>
    <xf numFmtId="1" fontId="7" fillId="0" borderId="836" xfId="0" applyNumberFormat="1" applyFont="1" applyBorder="1" applyAlignment="1">
      <alignment horizontal="center" vertical="center" wrapText="1"/>
    </xf>
    <xf numFmtId="1" fontId="7" fillId="0" borderId="835" xfId="0" applyNumberFormat="1" applyFont="1" applyBorder="1" applyAlignment="1">
      <alignment horizontal="center" vertical="center" wrapText="1"/>
    </xf>
    <xf numFmtId="0" fontId="3" fillId="0" borderId="846" xfId="0" applyFont="1" applyBorder="1" applyAlignment="1">
      <alignment horizontal="center" vertical="center" wrapText="1"/>
    </xf>
    <xf numFmtId="1" fontId="7" fillId="0" borderId="832" xfId="0" applyNumberFormat="1" applyFont="1" applyBorder="1" applyAlignment="1">
      <alignment horizontal="left" vertical="center" wrapText="1"/>
    </xf>
    <xf numFmtId="1" fontId="3" fillId="0" borderId="832" xfId="0" applyNumberFormat="1" applyFont="1" applyBorder="1" applyAlignment="1">
      <alignment horizontal="center" vertical="center" wrapText="1"/>
    </xf>
    <xf numFmtId="0" fontId="3" fillId="0" borderId="832" xfId="0" applyFont="1" applyBorder="1" applyAlignment="1">
      <alignment horizontal="center" vertical="center"/>
    </xf>
    <xf numFmtId="0" fontId="3" fillId="0" borderId="834" xfId="0" applyFont="1" applyBorder="1" applyAlignment="1">
      <alignment horizontal="center" vertical="center"/>
    </xf>
    <xf numFmtId="0" fontId="3" fillId="0" borderId="835" xfId="0" applyFont="1" applyBorder="1" applyAlignment="1">
      <alignment horizontal="center" vertical="center"/>
    </xf>
    <xf numFmtId="0" fontId="3" fillId="0" borderId="836" xfId="0" applyFont="1" applyBorder="1" applyAlignment="1">
      <alignment horizontal="center" vertical="center"/>
    </xf>
    <xf numFmtId="0" fontId="3" fillId="0" borderId="837" xfId="0" applyFont="1" applyBorder="1" applyAlignment="1">
      <alignment horizontal="center" vertical="center" wrapText="1"/>
    </xf>
    <xf numFmtId="0" fontId="7" fillId="0" borderId="834" xfId="0" applyFont="1" applyBorder="1" applyAlignment="1">
      <alignment horizontal="center" vertical="center"/>
    </xf>
    <xf numFmtId="0" fontId="7" fillId="0" borderId="835" xfId="0" applyFont="1" applyBorder="1" applyAlignment="1">
      <alignment horizontal="center" vertical="center"/>
    </xf>
    <xf numFmtId="0" fontId="7" fillId="0" borderId="836" xfId="0" applyFont="1" applyBorder="1" applyAlignment="1">
      <alignment horizontal="center" vertical="center"/>
    </xf>
    <xf numFmtId="1" fontId="3" fillId="0" borderId="853" xfId="0" applyNumberFormat="1" applyFont="1" applyBorder="1" applyAlignment="1">
      <alignment horizontal="center" vertical="center"/>
    </xf>
    <xf numFmtId="1" fontId="3" fillId="0" borderId="866" xfId="0" applyNumberFormat="1" applyFont="1" applyBorder="1" applyAlignment="1">
      <alignment horizontal="center" vertical="center" wrapText="1"/>
    </xf>
    <xf numFmtId="1" fontId="3" fillId="0" borderId="852" xfId="0" applyNumberFormat="1" applyFont="1" applyBorder="1" applyAlignment="1">
      <alignment horizontal="center" vertical="center" wrapText="1"/>
    </xf>
    <xf numFmtId="1" fontId="3" fillId="0" borderId="854" xfId="0" applyNumberFormat="1" applyFont="1" applyBorder="1" applyAlignment="1">
      <alignment horizontal="center" vertical="center"/>
    </xf>
    <xf numFmtId="1" fontId="3" fillId="0" borderId="855" xfId="0" applyNumberFormat="1" applyFont="1" applyBorder="1" applyAlignment="1">
      <alignment horizontal="center" vertical="center"/>
    </xf>
    <xf numFmtId="1" fontId="3" fillId="0" borderId="856" xfId="0" applyNumberFormat="1" applyFont="1" applyBorder="1" applyAlignment="1">
      <alignment horizontal="center" vertical="center"/>
    </xf>
    <xf numFmtId="1" fontId="3" fillId="0" borderId="853" xfId="0" applyNumberFormat="1" applyFont="1" applyBorder="1" applyAlignment="1">
      <alignment horizontal="center" vertical="center" wrapText="1"/>
    </xf>
    <xf numFmtId="1" fontId="3" fillId="0" borderId="854" xfId="0" applyNumberFormat="1" applyFont="1" applyBorder="1" applyAlignment="1">
      <alignment horizontal="center" vertical="center" wrapText="1"/>
    </xf>
    <xf numFmtId="1" fontId="3" fillId="0" borderId="862" xfId="0" applyNumberFormat="1" applyFont="1" applyBorder="1" applyAlignment="1">
      <alignment horizontal="center" vertical="center" wrapText="1"/>
    </xf>
    <xf numFmtId="1" fontId="3" fillId="0" borderId="862" xfId="0" applyNumberFormat="1" applyFont="1" applyBorder="1" applyAlignment="1">
      <alignment horizontal="center" vertical="center"/>
    </xf>
    <xf numFmtId="1" fontId="3" fillId="0" borderId="882" xfId="0" applyNumberFormat="1" applyFont="1" applyBorder="1" applyAlignment="1">
      <alignment horizontal="center" vertical="center" wrapText="1"/>
    </xf>
    <xf numFmtId="1" fontId="3" fillId="0" borderId="880" xfId="0" applyNumberFormat="1" applyFont="1" applyBorder="1" applyAlignment="1">
      <alignment horizontal="center" vertical="center" wrapText="1"/>
    </xf>
    <xf numFmtId="1" fontId="3" fillId="0" borderId="880" xfId="0" applyNumberFormat="1" applyFont="1" applyBorder="1" applyAlignment="1">
      <alignment horizontal="center" vertical="center"/>
    </xf>
    <xf numFmtId="1" fontId="3" fillId="0" borderId="855" xfId="0" applyNumberFormat="1" applyFont="1" applyBorder="1" applyAlignment="1">
      <alignment horizontal="center" vertical="center" wrapText="1"/>
    </xf>
    <xf numFmtId="1" fontId="3" fillId="0" borderId="856" xfId="0" applyNumberFormat="1" applyFont="1" applyBorder="1" applyAlignment="1">
      <alignment horizontal="center" vertical="center" wrapText="1"/>
    </xf>
    <xf numFmtId="1" fontId="3" fillId="0" borderId="886" xfId="0" applyNumberFormat="1" applyFont="1" applyBorder="1" applyAlignment="1">
      <alignment horizontal="center" vertical="center" wrapText="1"/>
    </xf>
    <xf numFmtId="1" fontId="3" fillId="0" borderId="900" xfId="0" applyNumberFormat="1" applyFont="1" applyBorder="1" applyAlignment="1">
      <alignment horizontal="center" vertical="center"/>
    </xf>
    <xf numFmtId="1" fontId="3" fillId="0" borderId="850" xfId="0" applyNumberFormat="1" applyFont="1" applyBorder="1" applyAlignment="1">
      <alignment horizontal="center" vertical="center"/>
    </xf>
    <xf numFmtId="1" fontId="3" fillId="0" borderId="900" xfId="0" applyNumberFormat="1" applyFont="1" applyBorder="1" applyAlignment="1">
      <alignment horizontal="center" vertical="center" wrapText="1"/>
    </xf>
    <xf numFmtId="1" fontId="3" fillId="0" borderId="850" xfId="0" applyNumberFormat="1" applyFont="1" applyBorder="1" applyAlignment="1">
      <alignment horizontal="center" vertical="center" wrapText="1"/>
    </xf>
    <xf numFmtId="1" fontId="3" fillId="0" borderId="901" xfId="0" applyNumberFormat="1" applyFont="1" applyBorder="1" applyAlignment="1">
      <alignment horizontal="center" vertical="center" wrapText="1"/>
    </xf>
    <xf numFmtId="1" fontId="3" fillId="0" borderId="902" xfId="0" applyNumberFormat="1" applyFont="1" applyBorder="1" applyAlignment="1">
      <alignment horizontal="center" vertical="center" wrapText="1"/>
    </xf>
    <xf numFmtId="1" fontId="3" fillId="0" borderId="903" xfId="0" applyNumberFormat="1" applyFont="1" applyBorder="1" applyAlignment="1">
      <alignment horizontal="center" vertical="center" wrapText="1"/>
    </xf>
    <xf numFmtId="1" fontId="3" fillId="0" borderId="881" xfId="0" applyNumberFormat="1" applyFont="1" applyBorder="1" applyAlignment="1">
      <alignment horizontal="center" vertical="center" wrapText="1"/>
    </xf>
    <xf numFmtId="1" fontId="3" fillId="0" borderId="883" xfId="0" applyNumberFormat="1" applyFont="1" applyBorder="1" applyAlignment="1">
      <alignment horizontal="center" vertical="center"/>
    </xf>
    <xf numFmtId="1" fontId="3" fillId="0" borderId="884" xfId="0" applyNumberFormat="1" applyFont="1" applyBorder="1" applyAlignment="1">
      <alignment horizontal="center" vertical="center"/>
    </xf>
    <xf numFmtId="1" fontId="3" fillId="0" borderId="885" xfId="0" applyNumberFormat="1" applyFont="1" applyBorder="1" applyAlignment="1">
      <alignment horizontal="center" vertical="center"/>
    </xf>
    <xf numFmtId="1" fontId="5" fillId="0" borderId="902" xfId="0" applyNumberFormat="1" applyFont="1" applyBorder="1" applyAlignment="1">
      <alignment horizontal="left"/>
    </xf>
    <xf numFmtId="1" fontId="3" fillId="0" borderId="911" xfId="0" applyNumberFormat="1" applyFont="1" applyBorder="1" applyAlignment="1">
      <alignment horizontal="center" vertical="center" wrapText="1"/>
    </xf>
    <xf numFmtId="1" fontId="3" fillId="0" borderId="912" xfId="0" applyNumberFormat="1" applyFont="1" applyBorder="1" applyAlignment="1">
      <alignment horizontal="center" vertical="center" wrapText="1"/>
    </xf>
    <xf numFmtId="1" fontId="3" fillId="0" borderId="787" xfId="0" applyNumberFormat="1" applyFont="1" applyBorder="1" applyAlignment="1">
      <alignment horizontal="center" vertical="center" wrapText="1"/>
    </xf>
    <xf numFmtId="1" fontId="3" fillId="0" borderId="782" xfId="0" applyNumberFormat="1" applyFont="1" applyBorder="1" applyAlignment="1">
      <alignment horizontal="center" vertical="center" wrapText="1"/>
    </xf>
    <xf numFmtId="1" fontId="3" fillId="0" borderId="907" xfId="0" applyNumberFormat="1" applyFont="1" applyBorder="1" applyAlignment="1">
      <alignment horizontal="center" vertical="center"/>
    </xf>
    <xf numFmtId="1" fontId="3" fillId="0" borderId="907" xfId="0" applyNumberFormat="1" applyFont="1" applyBorder="1" applyAlignment="1">
      <alignment horizontal="center" vertical="center" wrapText="1"/>
    </xf>
    <xf numFmtId="1" fontId="3" fillId="0" borderId="917" xfId="0" applyNumberFormat="1" applyFont="1" applyBorder="1" applyAlignment="1">
      <alignment horizontal="center" vertical="center" wrapText="1"/>
    </xf>
    <xf numFmtId="1" fontId="3" fillId="0" borderId="908" xfId="0" applyNumberFormat="1" applyFont="1" applyBorder="1" applyAlignment="1">
      <alignment horizontal="center" vertical="center" wrapText="1"/>
    </xf>
    <xf numFmtId="1" fontId="3" fillId="0" borderId="788" xfId="0" applyNumberFormat="1" applyFont="1" applyBorder="1" applyAlignment="1">
      <alignment horizontal="left" vertical="center"/>
    </xf>
    <xf numFmtId="1" fontId="3" fillId="0" borderId="925" xfId="3" applyNumberFormat="1" applyFont="1" applyBorder="1" applyAlignment="1">
      <alignment horizontal="center" vertical="center"/>
    </xf>
    <xf numFmtId="1" fontId="3" fillId="0" borderId="926" xfId="3" applyNumberFormat="1" applyFont="1" applyBorder="1" applyAlignment="1">
      <alignment horizontal="center" vertical="center"/>
    </xf>
    <xf numFmtId="1" fontId="3" fillId="0" borderId="927" xfId="3" applyNumberFormat="1" applyFont="1" applyBorder="1" applyAlignment="1">
      <alignment horizontal="center" vertical="center" wrapText="1"/>
    </xf>
    <xf numFmtId="1" fontId="3" fillId="0" borderId="926" xfId="3" applyNumberFormat="1" applyFont="1" applyBorder="1" applyAlignment="1">
      <alignment horizontal="center" vertical="center" wrapText="1"/>
    </xf>
    <xf numFmtId="1" fontId="3" fillId="0" borderId="928" xfId="3" applyNumberFormat="1" applyFont="1" applyBorder="1" applyAlignment="1">
      <alignment horizontal="center" vertical="center" wrapText="1"/>
    </xf>
    <xf numFmtId="1" fontId="3" fillId="0" borderId="925" xfId="3" applyNumberFormat="1" applyFont="1" applyBorder="1" applyAlignment="1">
      <alignment horizontal="center" vertical="center" wrapText="1"/>
    </xf>
    <xf numFmtId="1" fontId="1" fillId="0" borderId="901" xfId="0" applyNumberFormat="1" applyFont="1" applyBorder="1" applyAlignment="1">
      <alignment horizontal="left" vertical="center"/>
    </xf>
    <xf numFmtId="1" fontId="1" fillId="0" borderId="902" xfId="0" applyNumberFormat="1" applyFont="1" applyBorder="1" applyAlignment="1">
      <alignment horizontal="left" vertical="center"/>
    </xf>
    <xf numFmtId="1" fontId="1" fillId="0" borderId="908" xfId="0" applyNumberFormat="1" applyFont="1" applyBorder="1" applyAlignment="1">
      <alignment horizontal="left" vertical="center"/>
    </xf>
    <xf numFmtId="1" fontId="1" fillId="0" borderId="785" xfId="0" applyNumberFormat="1" applyFont="1" applyBorder="1" applyAlignment="1">
      <alignment horizontal="left" vertical="center"/>
    </xf>
    <xf numFmtId="1" fontId="1" fillId="0" borderId="787" xfId="0" applyNumberFormat="1" applyFont="1" applyBorder="1" applyAlignment="1">
      <alignment horizontal="left" vertical="center"/>
    </xf>
    <xf numFmtId="1" fontId="5" fillId="12" borderId="785" xfId="2" quotePrefix="1" applyNumberFormat="1" applyFont="1" applyFill="1" applyBorder="1" applyAlignment="1">
      <alignment horizontal="left"/>
    </xf>
    <xf numFmtId="1" fontId="5" fillId="12" borderId="922" xfId="2" quotePrefix="1" applyNumberFormat="1" applyFont="1" applyFill="1" applyBorder="1" applyAlignment="1">
      <alignment horizontal="left"/>
    </xf>
    <xf numFmtId="1" fontId="3" fillId="0" borderId="924" xfId="2" applyNumberFormat="1" applyFont="1" applyBorder="1" applyAlignment="1">
      <alignment horizontal="center" vertical="center" wrapText="1"/>
    </xf>
    <xf numFmtId="1" fontId="3" fillId="0" borderId="850" xfId="2" applyNumberFormat="1" applyFont="1" applyBorder="1" applyAlignment="1">
      <alignment horizontal="center" vertical="center" wrapText="1"/>
    </xf>
    <xf numFmtId="1" fontId="3" fillId="0" borderId="925" xfId="2" applyNumberFormat="1" applyFont="1" applyBorder="1" applyAlignment="1">
      <alignment horizontal="center" vertical="center" wrapText="1"/>
    </xf>
    <xf numFmtId="1" fontId="3" fillId="0" borderId="939" xfId="2" applyNumberFormat="1" applyFont="1" applyBorder="1" applyAlignment="1">
      <alignment horizontal="center" vertical="center" wrapText="1"/>
    </xf>
    <xf numFmtId="1" fontId="3" fillId="0" borderId="784" xfId="2" applyNumberFormat="1" applyFont="1" applyBorder="1" applyAlignment="1">
      <alignment horizontal="center" vertical="center" wrapText="1"/>
    </xf>
    <xf numFmtId="1" fontId="3" fillId="0" borderId="936" xfId="2" applyNumberFormat="1" applyFont="1" applyBorder="1" applyAlignment="1">
      <alignment horizontal="center" vertical="center" wrapText="1"/>
    </xf>
    <xf numFmtId="1" fontId="3" fillId="0" borderId="787" xfId="2" applyNumberFormat="1" applyFont="1" applyBorder="1" applyAlignment="1">
      <alignment horizontal="center" vertical="center" wrapText="1"/>
    </xf>
    <xf numFmtId="1" fontId="3" fillId="0" borderId="941" xfId="0" applyNumberFormat="1" applyFont="1" applyBorder="1" applyAlignment="1">
      <alignment horizontal="center" vertical="center"/>
    </xf>
    <xf numFmtId="1" fontId="3" fillId="0" borderId="939" xfId="0" applyNumberFormat="1" applyFont="1" applyBorder="1" applyAlignment="1">
      <alignment horizontal="center" vertical="center"/>
    </xf>
    <xf numFmtId="1" fontId="3" fillId="0" borderId="942" xfId="0" applyNumberFormat="1" applyFont="1" applyBorder="1" applyAlignment="1">
      <alignment horizontal="center" vertical="center" wrapText="1"/>
    </xf>
    <xf numFmtId="1" fontId="3" fillId="0" borderId="943" xfId="0" applyNumberFormat="1" applyFont="1" applyBorder="1" applyAlignment="1">
      <alignment horizontal="center" vertical="center"/>
    </xf>
    <xf numFmtId="1" fontId="3" fillId="0" borderId="944" xfId="0" applyNumberFormat="1" applyFont="1" applyBorder="1" applyAlignment="1">
      <alignment horizontal="center" vertical="center"/>
    </xf>
    <xf numFmtId="1" fontId="3" fillId="0" borderId="945" xfId="0" applyNumberFormat="1" applyFont="1" applyBorder="1" applyAlignment="1">
      <alignment horizontal="center" vertical="center"/>
    </xf>
    <xf numFmtId="1" fontId="3" fillId="0" borderId="946" xfId="0" applyNumberFormat="1" applyFont="1" applyBorder="1" applyAlignment="1">
      <alignment horizontal="center" vertical="center"/>
    </xf>
    <xf numFmtId="1" fontId="3" fillId="0" borderId="939" xfId="0" applyNumberFormat="1" applyFont="1" applyBorder="1" applyAlignment="1">
      <alignment horizontal="center" vertical="center" wrapText="1"/>
    </xf>
    <xf numFmtId="1" fontId="3" fillId="0" borderId="943" xfId="0" applyNumberFormat="1" applyFont="1" applyBorder="1" applyAlignment="1">
      <alignment horizontal="center" vertical="center" wrapText="1"/>
    </xf>
    <xf numFmtId="1" fontId="3" fillId="0" borderId="951" xfId="0" applyNumberFormat="1" applyFont="1" applyBorder="1" applyAlignment="1">
      <alignment horizontal="center" vertical="center" wrapText="1"/>
    </xf>
    <xf numFmtId="1" fontId="7" fillId="0" borderId="989" xfId="0" applyNumberFormat="1" applyFont="1" applyBorder="1" applyAlignment="1">
      <alignment horizontal="center" vertical="center" wrapText="1"/>
    </xf>
    <xf numFmtId="1" fontId="7" fillId="0" borderId="987" xfId="0" applyNumberFormat="1" applyFont="1" applyBorder="1" applyAlignment="1">
      <alignment horizontal="center" vertical="center"/>
    </xf>
    <xf numFmtId="1" fontId="7" fillId="0" borderId="990" xfId="0" applyNumberFormat="1" applyFont="1" applyBorder="1" applyAlignment="1">
      <alignment horizontal="center" vertical="center" wrapText="1"/>
    </xf>
    <xf numFmtId="1" fontId="7" fillId="0" borderId="993" xfId="0" applyNumberFormat="1" applyFont="1" applyBorder="1" applyAlignment="1">
      <alignment horizontal="center" vertical="center" wrapText="1"/>
    </xf>
    <xf numFmtId="1" fontId="3" fillId="0" borderId="941" xfId="0" applyNumberFormat="1" applyFont="1" applyBorder="1" applyAlignment="1">
      <alignment horizontal="left" vertical="center" wrapText="1"/>
    </xf>
    <xf numFmtId="1" fontId="3" fillId="0" borderId="939" xfId="0" applyNumberFormat="1" applyFont="1" applyBorder="1" applyAlignment="1">
      <alignment horizontal="left" vertical="center" wrapText="1"/>
    </xf>
    <xf numFmtId="1" fontId="3" fillId="0" borderId="970" xfId="0" applyNumberFormat="1" applyFont="1" applyBorder="1" applyAlignment="1">
      <alignment horizontal="left" vertical="center" wrapText="1"/>
    </xf>
    <xf numFmtId="0" fontId="7" fillId="0" borderId="987" xfId="0" applyFont="1" applyBorder="1" applyAlignment="1">
      <alignment horizontal="center" vertical="center"/>
    </xf>
    <xf numFmtId="1" fontId="7" fillId="0" borderId="988" xfId="0" applyNumberFormat="1" applyFont="1" applyBorder="1" applyAlignment="1">
      <alignment horizontal="center" vertical="center" wrapText="1"/>
    </xf>
    <xf numFmtId="1" fontId="7" fillId="0" borderId="992" xfId="0" applyNumberFormat="1" applyFont="1" applyBorder="1" applyAlignment="1">
      <alignment horizontal="center" vertical="center" wrapText="1"/>
    </xf>
    <xf numFmtId="1" fontId="7" fillId="0" borderId="991" xfId="0" applyNumberFormat="1" applyFont="1" applyBorder="1" applyAlignment="1">
      <alignment horizontal="center" vertical="center" wrapText="1"/>
    </xf>
    <xf numFmtId="0" fontId="3" fillId="0" borderId="999" xfId="0" applyFont="1" applyBorder="1" applyAlignment="1">
      <alignment horizontal="center" vertical="center" wrapText="1"/>
    </xf>
    <xf numFmtId="1" fontId="7" fillId="0" borderId="988" xfId="0" applyNumberFormat="1" applyFont="1" applyBorder="1" applyAlignment="1">
      <alignment horizontal="left" vertical="center" wrapText="1"/>
    </xf>
    <xf numFmtId="1" fontId="3" fillId="0" borderId="988" xfId="0" applyNumberFormat="1" applyFont="1" applyBorder="1" applyAlignment="1">
      <alignment horizontal="center" vertical="center" wrapText="1"/>
    </xf>
    <xf numFmtId="0" fontId="3" fillId="0" borderId="988" xfId="0" applyFont="1" applyBorder="1" applyAlignment="1">
      <alignment horizontal="center" vertical="center"/>
    </xf>
    <xf numFmtId="0" fontId="3" fillId="0" borderId="990" xfId="0" applyFont="1" applyBorder="1" applyAlignment="1">
      <alignment horizontal="center" vertical="center"/>
    </xf>
    <xf numFmtId="0" fontId="3" fillId="0" borderId="991" xfId="0" applyFont="1" applyBorder="1" applyAlignment="1">
      <alignment horizontal="center" vertical="center"/>
    </xf>
    <xf numFmtId="0" fontId="3" fillId="0" borderId="992" xfId="0" applyFont="1" applyBorder="1" applyAlignment="1">
      <alignment horizontal="center" vertical="center"/>
    </xf>
    <xf numFmtId="0" fontId="3" fillId="0" borderId="993" xfId="0" applyFont="1" applyBorder="1" applyAlignment="1">
      <alignment horizontal="center" vertical="center" wrapText="1"/>
    </xf>
    <xf numFmtId="0" fontId="7" fillId="0" borderId="990" xfId="0" applyFont="1" applyBorder="1" applyAlignment="1">
      <alignment horizontal="center" vertical="center"/>
    </xf>
    <xf numFmtId="0" fontId="7" fillId="0" borderId="991" xfId="0" applyFont="1" applyBorder="1" applyAlignment="1">
      <alignment horizontal="center" vertical="center"/>
    </xf>
    <xf numFmtId="0" fontId="7" fillId="0" borderId="992" xfId="0" applyFont="1" applyBorder="1" applyAlignment="1">
      <alignment horizontal="center" vertical="center"/>
    </xf>
    <xf numFmtId="1" fontId="3" fillId="0" borderId="1030" xfId="0" applyNumberFormat="1" applyFont="1" applyBorder="1" applyAlignment="1">
      <alignment horizontal="center" vertical="center"/>
    </xf>
    <xf numFmtId="1" fontId="3" fillId="0" borderId="1042" xfId="0" applyNumberFormat="1" applyFont="1" applyBorder="1" applyAlignment="1">
      <alignment horizontal="center" vertical="center" wrapText="1"/>
    </xf>
    <xf numFmtId="1" fontId="3" fillId="0" borderId="1029" xfId="0" applyNumberFormat="1" applyFont="1" applyBorder="1" applyAlignment="1">
      <alignment horizontal="center" vertical="center" wrapText="1"/>
    </xf>
    <xf numFmtId="1" fontId="3" fillId="0" borderId="1031" xfId="0" applyNumberFormat="1" applyFont="1" applyBorder="1" applyAlignment="1">
      <alignment horizontal="center" vertical="center"/>
    </xf>
    <xf numFmtId="1" fontId="3" fillId="0" borderId="1032" xfId="0" applyNumberFormat="1" applyFont="1" applyBorder="1" applyAlignment="1">
      <alignment horizontal="center" vertical="center"/>
    </xf>
    <xf numFmtId="1" fontId="3" fillId="0" borderId="1033" xfId="0" applyNumberFormat="1" applyFont="1" applyBorder="1" applyAlignment="1">
      <alignment horizontal="center" vertical="center"/>
    </xf>
    <xf numFmtId="1" fontId="3" fillId="0" borderId="1030" xfId="0" applyNumberFormat="1" applyFont="1" applyBorder="1" applyAlignment="1">
      <alignment horizontal="center" vertical="center" wrapText="1"/>
    </xf>
    <xf numFmtId="1" fontId="3" fillId="0" borderId="1031" xfId="0" applyNumberFormat="1" applyFont="1" applyBorder="1" applyAlignment="1">
      <alignment horizontal="center" vertical="center" wrapText="1"/>
    </xf>
    <xf numFmtId="1" fontId="3" fillId="0" borderId="1038" xfId="0" applyNumberFormat="1" applyFont="1" applyBorder="1" applyAlignment="1">
      <alignment horizontal="center" vertical="center" wrapText="1"/>
    </xf>
    <xf numFmtId="1" fontId="3" fillId="0" borderId="1038" xfId="0" applyNumberFormat="1" applyFont="1" applyBorder="1" applyAlignment="1">
      <alignment horizontal="center" vertical="center"/>
    </xf>
    <xf numFmtId="1" fontId="3" fillId="0" borderId="1058" xfId="0" applyNumberFormat="1" applyFont="1" applyBorder="1" applyAlignment="1">
      <alignment horizontal="center" vertical="center" wrapText="1"/>
    </xf>
    <xf numFmtId="1" fontId="3" fillId="0" borderId="1056" xfId="0" applyNumberFormat="1" applyFont="1" applyBorder="1" applyAlignment="1">
      <alignment horizontal="center" vertical="center" wrapText="1"/>
    </xf>
    <xf numFmtId="1" fontId="3" fillId="0" borderId="1056" xfId="0" applyNumberFormat="1" applyFont="1" applyBorder="1" applyAlignment="1">
      <alignment horizontal="center" vertical="center"/>
    </xf>
    <xf numFmtId="1" fontId="3" fillId="0" borderId="1032" xfId="0" applyNumberFormat="1" applyFont="1" applyBorder="1" applyAlignment="1">
      <alignment horizontal="center" vertical="center" wrapText="1"/>
    </xf>
    <xf numFmtId="1" fontId="3" fillId="0" borderId="1033" xfId="0" applyNumberFormat="1" applyFont="1" applyBorder="1" applyAlignment="1">
      <alignment horizontal="center" vertical="center" wrapText="1"/>
    </xf>
    <xf numFmtId="1" fontId="3" fillId="0" borderId="1062" xfId="0" applyNumberFormat="1" applyFont="1" applyBorder="1" applyAlignment="1">
      <alignment horizontal="center" vertical="center" wrapText="1"/>
    </xf>
    <xf numFmtId="1" fontId="3" fillId="0" borderId="704" xfId="0" applyNumberFormat="1" applyFont="1" applyBorder="1" applyAlignment="1">
      <alignment horizontal="center" vertical="center" wrapText="1"/>
    </xf>
    <xf numFmtId="1" fontId="3" fillId="0" borderId="1080" xfId="0" applyNumberFormat="1" applyFont="1" applyBorder="1" applyAlignment="1">
      <alignment horizontal="center" vertical="center"/>
    </xf>
    <xf numFmtId="1" fontId="3" fillId="0" borderId="1010" xfId="0" applyNumberFormat="1" applyFont="1" applyBorder="1" applyAlignment="1">
      <alignment horizontal="center" vertical="center"/>
    </xf>
    <xf numFmtId="1" fontId="3" fillId="0" borderId="1080" xfId="0" applyNumberFormat="1" applyFont="1" applyBorder="1" applyAlignment="1">
      <alignment horizontal="center" vertical="center" wrapText="1"/>
    </xf>
    <xf numFmtId="1" fontId="3" fillId="0" borderId="1010" xfId="0" applyNumberFormat="1" applyFont="1" applyBorder="1" applyAlignment="1">
      <alignment horizontal="center" vertical="center" wrapText="1"/>
    </xf>
    <xf numFmtId="1" fontId="3" fillId="0" borderId="1081" xfId="0" applyNumberFormat="1" applyFont="1" applyBorder="1" applyAlignment="1">
      <alignment horizontal="center" vertical="center" wrapText="1"/>
    </xf>
    <xf numFmtId="1" fontId="3" fillId="0" borderId="1082" xfId="0" applyNumberFormat="1" applyFont="1" applyBorder="1" applyAlignment="1">
      <alignment horizontal="center" vertical="center" wrapText="1"/>
    </xf>
    <xf numFmtId="1" fontId="3" fillId="0" borderId="1083" xfId="0" applyNumberFormat="1" applyFont="1" applyBorder="1" applyAlignment="1">
      <alignment horizontal="center" vertical="center" wrapText="1"/>
    </xf>
    <xf numFmtId="1" fontId="3" fillId="0" borderId="1005" xfId="0" applyNumberFormat="1" applyFont="1" applyBorder="1" applyAlignment="1">
      <alignment horizontal="center" vertical="center" wrapText="1"/>
    </xf>
    <xf numFmtId="1" fontId="3" fillId="0" borderId="1057" xfId="0" applyNumberFormat="1" applyFont="1" applyBorder="1" applyAlignment="1">
      <alignment horizontal="center" vertical="center" wrapText="1"/>
    </xf>
    <xf numFmtId="1" fontId="3" fillId="0" borderId="1059" xfId="0" applyNumberFormat="1" applyFont="1" applyBorder="1" applyAlignment="1">
      <alignment horizontal="center" vertical="center"/>
    </xf>
    <xf numFmtId="1" fontId="3" fillId="0" borderId="1060" xfId="0" applyNumberFormat="1" applyFont="1" applyBorder="1" applyAlignment="1">
      <alignment horizontal="center" vertical="center"/>
    </xf>
    <xf numFmtId="1" fontId="3" fillId="0" borderId="1061" xfId="0" applyNumberFormat="1" applyFont="1" applyBorder="1" applyAlignment="1">
      <alignment horizontal="center" vertical="center"/>
    </xf>
    <xf numFmtId="1" fontId="5" fillId="0" borderId="1082" xfId="0" applyNumberFormat="1" applyFont="1" applyBorder="1" applyAlignment="1">
      <alignment horizontal="left"/>
    </xf>
    <xf numFmtId="1" fontId="3" fillId="0" borderId="1023" xfId="0" applyNumberFormat="1" applyFont="1" applyBorder="1" applyAlignment="1">
      <alignment horizontal="center" vertical="center"/>
    </xf>
    <xf numFmtId="1" fontId="3" fillId="0" borderId="1091" xfId="0" applyNumberFormat="1" applyFont="1" applyBorder="1" applyAlignment="1">
      <alignment horizontal="center" vertical="center" wrapText="1"/>
    </xf>
    <xf numFmtId="1" fontId="3" fillId="0" borderId="1006" xfId="0" applyNumberFormat="1" applyFont="1" applyBorder="1" applyAlignment="1">
      <alignment horizontal="center" vertical="center" wrapText="1"/>
    </xf>
    <xf numFmtId="1" fontId="3" fillId="0" borderId="1003" xfId="0" applyNumberFormat="1" applyFont="1" applyBorder="1" applyAlignment="1">
      <alignment horizontal="center" vertical="center" wrapText="1"/>
    </xf>
    <xf numFmtId="1" fontId="3" fillId="0" borderId="1012" xfId="0" applyNumberFormat="1" applyFont="1" applyBorder="1" applyAlignment="1">
      <alignment horizontal="center" vertical="center"/>
    </xf>
    <xf numFmtId="1" fontId="3" fillId="0" borderId="1013" xfId="0" applyNumberFormat="1" applyFont="1" applyBorder="1" applyAlignment="1">
      <alignment horizontal="center" vertical="center"/>
    </xf>
    <xf numFmtId="1" fontId="3" fillId="0" borderId="1014" xfId="0" applyNumberFormat="1" applyFont="1" applyBorder="1" applyAlignment="1">
      <alignment horizontal="center" vertical="center"/>
    </xf>
    <xf numFmtId="1" fontId="3" fillId="0" borderId="1020" xfId="0" applyNumberFormat="1" applyFont="1" applyBorder="1" applyAlignment="1">
      <alignment horizontal="center" vertical="center" wrapText="1"/>
    </xf>
    <xf numFmtId="1" fontId="3" fillId="0" borderId="1092" xfId="0" applyNumberFormat="1" applyFont="1" applyBorder="1" applyAlignment="1">
      <alignment horizontal="center" vertical="center" wrapText="1"/>
    </xf>
    <xf numFmtId="1" fontId="3" fillId="0" borderId="1012" xfId="0" applyNumberFormat="1" applyFont="1" applyBorder="1" applyAlignment="1">
      <alignment horizontal="center" vertical="center" wrapText="1"/>
    </xf>
    <xf numFmtId="1" fontId="3" fillId="0" borderId="1015" xfId="0" applyNumberFormat="1" applyFont="1" applyBorder="1" applyAlignment="1">
      <alignment horizontal="center" vertical="center" wrapText="1"/>
    </xf>
    <xf numFmtId="1" fontId="3" fillId="0" borderId="1011" xfId="0" applyNumberFormat="1" applyFont="1" applyBorder="1" applyAlignment="1">
      <alignment horizontal="center" vertical="center" wrapText="1"/>
    </xf>
    <xf numFmtId="1" fontId="3" fillId="0" borderId="1015" xfId="0" applyNumberFormat="1" applyFont="1" applyBorder="1" applyAlignment="1">
      <alignment horizontal="center" vertical="center"/>
    </xf>
    <xf numFmtId="1" fontId="3" fillId="0" borderId="1016" xfId="0" applyNumberFormat="1" applyFont="1" applyBorder="1" applyAlignment="1">
      <alignment horizontal="center" vertical="center"/>
    </xf>
    <xf numFmtId="1" fontId="3" fillId="0" borderId="1016" xfId="0" applyNumberFormat="1" applyFont="1" applyBorder="1" applyAlignment="1">
      <alignment horizontal="center" vertical="center" wrapText="1"/>
    </xf>
    <xf numFmtId="1" fontId="3" fillId="0" borderId="1097" xfId="0" applyNumberFormat="1" applyFont="1" applyBorder="1" applyAlignment="1">
      <alignment horizontal="center" vertical="center" wrapText="1"/>
    </xf>
    <xf numFmtId="1" fontId="3" fillId="0" borderId="1016" xfId="0" applyNumberFormat="1" applyFont="1" applyBorder="1" applyAlignment="1">
      <alignment horizontal="left" vertical="center"/>
    </xf>
    <xf numFmtId="1" fontId="3" fillId="0" borderId="1103" xfId="3" applyNumberFormat="1" applyFont="1" applyBorder="1" applyAlignment="1">
      <alignment horizontal="center" vertical="center"/>
    </xf>
    <xf numFmtId="1" fontId="3" fillId="0" borderId="1104" xfId="3" applyNumberFormat="1" applyFont="1" applyBorder="1" applyAlignment="1">
      <alignment horizontal="center" vertical="center"/>
    </xf>
    <xf numFmtId="1" fontId="3" fillId="0" borderId="1006" xfId="3" applyNumberFormat="1" applyFont="1" applyBorder="1" applyAlignment="1">
      <alignment horizontal="center" vertical="center"/>
    </xf>
    <xf numFmtId="1" fontId="3" fillId="0" borderId="1007" xfId="3" applyNumberFormat="1" applyFont="1" applyBorder="1" applyAlignment="1">
      <alignment horizontal="center" vertical="center"/>
    </xf>
    <xf numFmtId="1" fontId="3" fillId="0" borderId="1105" xfId="3" applyNumberFormat="1" applyFont="1" applyBorder="1" applyAlignment="1">
      <alignment horizontal="center" vertical="center" wrapText="1"/>
    </xf>
    <xf numFmtId="1" fontId="3" fillId="0" borderId="1104" xfId="3" applyNumberFormat="1" applyFont="1" applyBorder="1" applyAlignment="1">
      <alignment horizontal="center" vertical="center" wrapText="1"/>
    </xf>
    <xf numFmtId="1" fontId="3" fillId="0" borderId="1106" xfId="3" applyNumberFormat="1" applyFont="1" applyBorder="1" applyAlignment="1">
      <alignment horizontal="center" vertical="center" wrapText="1"/>
    </xf>
    <xf numFmtId="1" fontId="3" fillId="0" borderId="1007" xfId="3" applyNumberFormat="1" applyFont="1" applyBorder="1" applyAlignment="1">
      <alignment horizontal="center" vertical="center" wrapText="1"/>
    </xf>
    <xf numFmtId="1" fontId="3" fillId="0" borderId="1005" xfId="3" applyNumberFormat="1" applyFont="1" applyBorder="1" applyAlignment="1">
      <alignment horizontal="center" vertical="center" wrapText="1"/>
    </xf>
    <xf numFmtId="1" fontId="3" fillId="0" borderId="1103" xfId="3" applyNumberFormat="1" applyFont="1" applyBorder="1" applyAlignment="1">
      <alignment horizontal="center" vertical="center" wrapText="1"/>
    </xf>
    <xf numFmtId="1" fontId="3" fillId="0" borderId="1006" xfId="3" applyNumberFormat="1" applyFont="1" applyBorder="1" applyAlignment="1">
      <alignment horizontal="center" vertical="center" wrapText="1"/>
    </xf>
    <xf numFmtId="1" fontId="3" fillId="0" borderId="1003" xfId="3" applyNumberFormat="1" applyFont="1" applyBorder="1" applyAlignment="1">
      <alignment horizontal="center" vertical="center" wrapText="1"/>
    </xf>
    <xf numFmtId="1" fontId="1" fillId="0" borderId="1012" xfId="0" applyNumberFormat="1" applyFont="1" applyBorder="1" applyAlignment="1">
      <alignment horizontal="left" vertical="center"/>
    </xf>
    <xf numFmtId="1" fontId="1" fillId="0" borderId="1013" xfId="0" applyNumberFormat="1" applyFont="1" applyBorder="1" applyAlignment="1">
      <alignment horizontal="left" vertical="center"/>
    </xf>
    <xf numFmtId="1" fontId="1" fillId="0" borderId="1015" xfId="0" applyNumberFormat="1" applyFont="1" applyBorder="1" applyAlignment="1">
      <alignment horizontal="left" vertical="center"/>
    </xf>
    <xf numFmtId="1" fontId="5" fillId="12" borderId="1013" xfId="2" quotePrefix="1" applyNumberFormat="1" applyFont="1" applyFill="1" applyBorder="1" applyAlignment="1">
      <alignment horizontal="left"/>
    </xf>
    <xf numFmtId="1" fontId="5" fillId="12" borderId="1100" xfId="2" quotePrefix="1" applyNumberFormat="1" applyFont="1" applyFill="1" applyBorder="1" applyAlignment="1">
      <alignment horizontal="left"/>
    </xf>
    <xf numFmtId="1" fontId="3" fillId="0" borderId="1102" xfId="2" applyNumberFormat="1" applyFont="1" applyBorder="1" applyAlignment="1">
      <alignment horizontal="center" vertical="center" wrapText="1"/>
    </xf>
    <xf numFmtId="1" fontId="3" fillId="0" borderId="1010" xfId="2" applyNumberFormat="1" applyFont="1" applyBorder="1" applyAlignment="1">
      <alignment horizontal="center" vertical="center" wrapText="1"/>
    </xf>
    <xf numFmtId="1" fontId="3" fillId="0" borderId="1003" xfId="3" applyNumberFormat="1" applyFont="1" applyBorder="1" applyAlignment="1">
      <alignment horizontal="center" vertical="center"/>
    </xf>
    <xf numFmtId="1" fontId="3" fillId="0" borderId="1005" xfId="3" applyNumberFormat="1" applyFont="1" applyBorder="1" applyAlignment="1">
      <alignment horizontal="center" vertical="center"/>
    </xf>
    <xf numFmtId="1" fontId="3" fillId="0" borderId="1103" xfId="2" applyNumberFormat="1" applyFont="1" applyBorder="1" applyAlignment="1">
      <alignment horizontal="center" vertical="center" wrapText="1"/>
    </xf>
    <xf numFmtId="1" fontId="3" fillId="0" borderId="1006" xfId="2" applyNumberFormat="1" applyFont="1" applyBorder="1" applyAlignment="1">
      <alignment horizontal="center" vertical="center" wrapText="1"/>
    </xf>
    <xf numFmtId="1" fontId="3" fillId="0" borderId="1121" xfId="2" applyNumberFormat="1" applyFont="1" applyBorder="1" applyAlignment="1">
      <alignment horizontal="center" vertical="center" wrapText="1"/>
    </xf>
    <xf numFmtId="1" fontId="3" fillId="0" borderId="1012" xfId="2" applyNumberFormat="1" applyFont="1" applyBorder="1" applyAlignment="1">
      <alignment horizontal="center" vertical="center" wrapText="1"/>
    </xf>
    <xf numFmtId="1" fontId="3" fillId="0" borderId="1118" xfId="2" applyNumberFormat="1" applyFont="1" applyBorder="1" applyAlignment="1">
      <alignment horizontal="center" vertical="center" wrapText="1"/>
    </xf>
    <xf numFmtId="1" fontId="3" fillId="0" borderId="1015" xfId="2" applyNumberFormat="1" applyFont="1" applyBorder="1" applyAlignment="1">
      <alignment horizontal="center" vertical="center" wrapText="1"/>
    </xf>
    <xf numFmtId="1" fontId="3" fillId="0" borderId="1124" xfId="0" applyNumberFormat="1" applyFont="1" applyBorder="1" applyAlignment="1">
      <alignment horizontal="center" vertical="center"/>
    </xf>
    <xf numFmtId="1" fontId="3" fillId="0" borderId="1121" xfId="0" applyNumberFormat="1" applyFont="1" applyBorder="1" applyAlignment="1">
      <alignment horizontal="center" vertical="center"/>
    </xf>
    <xf numFmtId="1" fontId="3" fillId="0" borderId="1125" xfId="0" applyNumberFormat="1" applyFont="1" applyBorder="1" applyAlignment="1">
      <alignment horizontal="center" vertical="center" wrapText="1"/>
    </xf>
    <xf numFmtId="1" fontId="3" fillId="0" borderId="1126" xfId="0" applyNumberFormat="1" applyFont="1" applyBorder="1" applyAlignment="1">
      <alignment horizontal="center" vertical="center"/>
    </xf>
    <xf numFmtId="1" fontId="3" fillId="0" borderId="1127" xfId="0" applyNumberFormat="1" applyFont="1" applyBorder="1" applyAlignment="1">
      <alignment horizontal="center" vertical="center"/>
    </xf>
    <xf numFmtId="1" fontId="3" fillId="0" borderId="1128" xfId="0" applyNumberFormat="1" applyFont="1" applyBorder="1" applyAlignment="1">
      <alignment horizontal="center" vertical="center"/>
    </xf>
    <xf numFmtId="1" fontId="3" fillId="0" borderId="1129" xfId="0" applyNumberFormat="1" applyFont="1" applyBorder="1" applyAlignment="1">
      <alignment horizontal="center" vertical="center"/>
    </xf>
    <xf numFmtId="1" fontId="3" fillId="0" borderId="1121" xfId="0" applyNumberFormat="1" applyFont="1" applyBorder="1" applyAlignment="1">
      <alignment horizontal="center" vertical="center" wrapText="1"/>
    </xf>
    <xf numFmtId="1" fontId="3" fillId="0" borderId="1126" xfId="0" applyNumberFormat="1" applyFont="1" applyBorder="1" applyAlignment="1">
      <alignment horizontal="center" vertical="center" wrapText="1"/>
    </xf>
    <xf numFmtId="1" fontId="3" fillId="0" borderId="1003" xfId="0" applyNumberFormat="1" applyFont="1" applyBorder="1" applyAlignment="1">
      <alignment horizontal="center" vertical="center"/>
    </xf>
    <xf numFmtId="1" fontId="3" fillId="0" borderId="1005" xfId="0" applyNumberFormat="1" applyFont="1" applyBorder="1" applyAlignment="1">
      <alignment horizontal="center" vertical="center"/>
    </xf>
    <xf numFmtId="1" fontId="3" fillId="0" borderId="1134" xfId="0" applyNumberFormat="1" applyFont="1" applyBorder="1" applyAlignment="1">
      <alignment horizontal="center" vertical="center" wrapText="1"/>
    </xf>
    <xf numFmtId="1" fontId="7" fillId="0" borderId="1174" xfId="0" applyNumberFormat="1" applyFont="1" applyBorder="1" applyAlignment="1">
      <alignment horizontal="center" vertical="center" wrapText="1"/>
    </xf>
    <xf numFmtId="1" fontId="7" fillId="0" borderId="689" xfId="0" applyNumberFormat="1" applyFont="1" applyBorder="1" applyAlignment="1">
      <alignment horizontal="center" vertical="center" wrapText="1"/>
    </xf>
    <xf numFmtId="1" fontId="7" fillId="0" borderId="1172" xfId="0" applyNumberFormat="1" applyFont="1" applyBorder="1" applyAlignment="1">
      <alignment horizontal="center" vertical="center"/>
    </xf>
    <xf numFmtId="1" fontId="7" fillId="0" borderId="690" xfId="0" applyNumberFormat="1" applyFont="1" applyBorder="1" applyAlignment="1">
      <alignment horizontal="center" vertical="center"/>
    </xf>
    <xf numFmtId="1" fontId="7" fillId="0" borderId="1178" xfId="0" applyNumberFormat="1" applyFont="1" applyBorder="1" applyAlignment="1">
      <alignment horizontal="center" vertical="center" wrapText="1"/>
    </xf>
    <xf numFmtId="1" fontId="7" fillId="0" borderId="1179" xfId="0" applyNumberFormat="1" applyFont="1" applyBorder="1" applyAlignment="1">
      <alignment horizontal="center" vertical="center" wrapText="1"/>
    </xf>
    <xf numFmtId="1" fontId="3" fillId="0" borderId="1124" xfId="0" applyNumberFormat="1" applyFont="1" applyBorder="1" applyAlignment="1">
      <alignment horizontal="left" vertical="center" wrapText="1"/>
    </xf>
    <xf numFmtId="1" fontId="3" fillId="0" borderId="1121" xfId="0" applyNumberFormat="1" applyFont="1" applyBorder="1" applyAlignment="1">
      <alignment horizontal="left" vertical="center" wrapText="1"/>
    </xf>
    <xf numFmtId="1" fontId="3" fillId="0" borderId="1153" xfId="0" applyNumberFormat="1" applyFont="1" applyBorder="1" applyAlignment="1">
      <alignment horizontal="left" vertical="center" wrapText="1"/>
    </xf>
    <xf numFmtId="0" fontId="7" fillId="0" borderId="1172" xfId="0" applyFont="1" applyBorder="1" applyAlignment="1">
      <alignment horizontal="center" vertical="center"/>
    </xf>
    <xf numFmtId="0" fontId="7" fillId="0" borderId="690" xfId="0" applyFont="1" applyBorder="1" applyAlignment="1">
      <alignment horizontal="center" vertical="center"/>
    </xf>
    <xf numFmtId="1" fontId="7" fillId="0" borderId="1173" xfId="0" applyNumberFormat="1" applyFont="1" applyBorder="1" applyAlignment="1">
      <alignment horizontal="center" vertical="center" wrapText="1"/>
    </xf>
    <xf numFmtId="1" fontId="7" fillId="0" borderId="939" xfId="0" applyNumberFormat="1" applyFont="1" applyBorder="1" applyAlignment="1">
      <alignment horizontal="center" vertical="center" wrapText="1"/>
    </xf>
    <xf numFmtId="1" fontId="7" fillId="0" borderId="1181" xfId="0" applyNumberFormat="1" applyFont="1" applyBorder="1" applyAlignment="1">
      <alignment horizontal="center" vertical="center" wrapText="1"/>
    </xf>
    <xf numFmtId="1" fontId="7" fillId="0" borderId="1180" xfId="0" applyNumberFormat="1" applyFont="1" applyBorder="1" applyAlignment="1">
      <alignment horizontal="center" vertical="center" wrapText="1"/>
    </xf>
    <xf numFmtId="0" fontId="3" fillId="0" borderId="1194" xfId="0" applyFont="1" applyBorder="1" applyAlignment="1">
      <alignment horizontal="center" vertical="center" wrapText="1"/>
    </xf>
    <xf numFmtId="1" fontId="7" fillId="0" borderId="1153" xfId="0" applyNumberFormat="1" applyFont="1" applyBorder="1" applyAlignment="1">
      <alignment horizontal="left" vertical="center" wrapText="1"/>
    </xf>
    <xf numFmtId="1" fontId="7" fillId="0" borderId="939" xfId="0" applyNumberFormat="1" applyFont="1" applyBorder="1" applyAlignment="1">
      <alignment horizontal="left" vertical="center" wrapText="1"/>
    </xf>
    <xf numFmtId="1" fontId="7" fillId="0" borderId="1173" xfId="0" applyNumberFormat="1" applyFont="1" applyBorder="1" applyAlignment="1">
      <alignment horizontal="left" vertical="center" wrapText="1"/>
    </xf>
    <xf numFmtId="1" fontId="3" fillId="0" borderId="1173" xfId="0" applyNumberFormat="1" applyFont="1" applyBorder="1" applyAlignment="1">
      <alignment horizontal="center" vertical="center" wrapText="1"/>
    </xf>
    <xf numFmtId="0" fontId="3" fillId="0" borderId="1173" xfId="0" applyFont="1" applyBorder="1" applyAlignment="1">
      <alignment horizontal="center" vertical="center"/>
    </xf>
    <xf numFmtId="0" fontId="3" fillId="0" borderId="939" xfId="0" applyFont="1" applyBorder="1" applyAlignment="1">
      <alignment horizontal="center" vertical="center"/>
    </xf>
    <xf numFmtId="0" fontId="3" fillId="0" borderId="1175" xfId="0" applyFont="1" applyBorder="1" applyAlignment="1">
      <alignment horizontal="center" vertical="center"/>
    </xf>
    <xf numFmtId="0" fontId="3" fillId="0" borderId="1176" xfId="0" applyFont="1" applyBorder="1" applyAlignment="1">
      <alignment horizontal="center" vertical="center"/>
    </xf>
    <xf numFmtId="0" fontId="3" fillId="0" borderId="1177" xfId="0" applyFont="1" applyBorder="1" applyAlignment="1">
      <alignment horizontal="center" vertical="center"/>
    </xf>
    <xf numFmtId="0" fontId="3" fillId="0" borderId="1193" xfId="0" applyFont="1" applyBorder="1" applyAlignment="1">
      <alignment horizontal="center" vertical="center" wrapText="1"/>
    </xf>
    <xf numFmtId="0" fontId="7" fillId="0" borderId="1175" xfId="0" applyFont="1" applyBorder="1" applyAlignment="1">
      <alignment horizontal="center" vertical="center"/>
    </xf>
    <xf numFmtId="0" fontId="7" fillId="0" borderId="1176" xfId="0" applyFont="1" applyBorder="1" applyAlignment="1">
      <alignment horizontal="center" vertical="center"/>
    </xf>
    <xf numFmtId="0" fontId="7" fillId="0" borderId="1177" xfId="0" applyFont="1" applyBorder="1" applyAlignment="1">
      <alignment horizontal="center" vertical="center"/>
    </xf>
    <xf numFmtId="1" fontId="3" fillId="0" borderId="1173" xfId="0" applyNumberFormat="1" applyFont="1" applyBorder="1" applyAlignment="1">
      <alignment horizontal="center" vertical="center"/>
    </xf>
    <xf numFmtId="1" fontId="3" fillId="0" borderId="1205" xfId="0" applyNumberFormat="1" applyFont="1" applyBorder="1" applyAlignment="1">
      <alignment horizontal="center" vertical="center"/>
    </xf>
    <xf numFmtId="1" fontId="3" fillId="0" borderId="1197" xfId="0" applyNumberFormat="1" applyFont="1" applyBorder="1" applyAlignment="1">
      <alignment horizontal="center" vertical="center" wrapText="1"/>
    </xf>
    <xf numFmtId="1" fontId="3" fillId="0" borderId="1198" xfId="0" applyNumberFormat="1" applyFont="1" applyBorder="1" applyAlignment="1">
      <alignment horizontal="center" vertical="center" wrapText="1"/>
    </xf>
    <xf numFmtId="1" fontId="3" fillId="0" borderId="1199" xfId="0" applyNumberFormat="1" applyFont="1" applyBorder="1" applyAlignment="1">
      <alignment horizontal="center" vertical="center"/>
    </xf>
    <xf numFmtId="1" fontId="3" fillId="0" borderId="1200" xfId="0" applyNumberFormat="1" applyFont="1" applyBorder="1" applyAlignment="1">
      <alignment horizontal="center" vertical="center"/>
    </xf>
    <xf numFmtId="1" fontId="3" fillId="0" borderId="1201" xfId="0" applyNumberFormat="1" applyFont="1" applyBorder="1" applyAlignment="1">
      <alignment horizontal="center" vertical="center"/>
    </xf>
    <xf numFmtId="1" fontId="3" fillId="0" borderId="1153" xfId="0" applyNumberFormat="1" applyFont="1" applyBorder="1" applyAlignment="1">
      <alignment horizontal="center" vertical="center" wrapText="1"/>
    </xf>
    <xf numFmtId="1" fontId="3" fillId="0" borderId="1205" xfId="0" applyNumberFormat="1" applyFont="1" applyBorder="1" applyAlignment="1">
      <alignment horizontal="center" vertical="center" wrapText="1"/>
    </xf>
    <xf numFmtId="1" fontId="3" fillId="0" borderId="1202" xfId="0" applyNumberFormat="1" applyFont="1" applyBorder="1" applyAlignment="1">
      <alignment horizontal="center" vertical="center" wrapText="1"/>
    </xf>
    <xf numFmtId="1" fontId="3" fillId="0" borderId="1203" xfId="0" applyNumberFormat="1" applyFont="1" applyBorder="1" applyAlignment="1">
      <alignment horizontal="center" vertical="center" wrapText="1"/>
    </xf>
    <xf numFmtId="1" fontId="3" fillId="0" borderId="1203" xfId="0" applyNumberFormat="1" applyFont="1" applyBorder="1" applyAlignment="1">
      <alignment horizontal="center" vertical="center"/>
    </xf>
    <xf numFmtId="1" fontId="3" fillId="0" borderId="1202" xfId="0" applyNumberFormat="1" applyFont="1" applyBorder="1" applyAlignment="1">
      <alignment horizontal="center" vertical="center"/>
    </xf>
    <xf numFmtId="1" fontId="3" fillId="0" borderId="1204" xfId="0" applyNumberFormat="1" applyFont="1" applyBorder="1" applyAlignment="1">
      <alignment horizontal="center" vertical="center"/>
    </xf>
    <xf numFmtId="1" fontId="3" fillId="0" borderId="1178" xfId="0" applyNumberFormat="1" applyFont="1" applyBorder="1" applyAlignment="1">
      <alignment horizontal="center" vertical="center" wrapText="1"/>
    </xf>
    <xf numFmtId="1" fontId="3" fillId="0" borderId="1193" xfId="0" applyNumberFormat="1" applyFont="1" applyBorder="1" applyAlignment="1">
      <alignment horizontal="center" vertical="center"/>
    </xf>
    <xf numFmtId="1" fontId="3" fillId="0" borderId="1193" xfId="0" applyNumberFormat="1" applyFont="1" applyBorder="1" applyAlignment="1">
      <alignment horizontal="center" vertical="center" wrapText="1"/>
    </xf>
    <xf numFmtId="1" fontId="3" fillId="0" borderId="1178" xfId="0" applyNumberFormat="1" applyFont="1" applyBorder="1" applyAlignment="1">
      <alignment horizontal="center" vertical="center"/>
    </xf>
    <xf numFmtId="1" fontId="3" fillId="0" borderId="1181" xfId="0" applyNumberFormat="1" applyFont="1" applyBorder="1" applyAlignment="1">
      <alignment horizontal="center" vertical="center"/>
    </xf>
    <xf numFmtId="1" fontId="3" fillId="0" borderId="1220" xfId="0" applyNumberFormat="1" applyFont="1" applyBorder="1" applyAlignment="1">
      <alignment horizontal="center" vertical="center" wrapText="1"/>
    </xf>
    <xf numFmtId="1" fontId="3" fillId="0" borderId="1218" xfId="0" applyNumberFormat="1" applyFont="1" applyBorder="1" applyAlignment="1">
      <alignment horizontal="center" vertical="center" wrapText="1"/>
    </xf>
    <xf numFmtId="1" fontId="3" fillId="0" borderId="1218" xfId="0" applyNumberFormat="1" applyFont="1" applyBorder="1" applyAlignment="1">
      <alignment horizontal="center" vertical="center"/>
    </xf>
    <xf numFmtId="1" fontId="3" fillId="0" borderId="1180" xfId="0" applyNumberFormat="1" applyFont="1" applyBorder="1" applyAlignment="1">
      <alignment horizontal="center" vertical="center" wrapText="1"/>
    </xf>
    <xf numFmtId="1" fontId="3" fillId="0" borderId="1181" xfId="0" applyNumberFormat="1" applyFont="1" applyBorder="1" applyAlignment="1">
      <alignment horizontal="center" vertical="center" wrapText="1"/>
    </xf>
    <xf numFmtId="1" fontId="3" fillId="0" borderId="1224" xfId="0" applyNumberFormat="1" applyFont="1" applyBorder="1" applyAlignment="1">
      <alignment horizontal="center" vertical="center" wrapText="1"/>
    </xf>
    <xf numFmtId="1" fontId="3" fillId="0" borderId="1007" xfId="0" applyNumberFormat="1" applyFont="1" applyBorder="1" applyAlignment="1">
      <alignment horizontal="center" vertical="center" wrapText="1"/>
    </xf>
    <xf numFmtId="1" fontId="3" fillId="0" borderId="1102" xfId="0" applyNumberFormat="1" applyFont="1" applyBorder="1" applyAlignment="1">
      <alignment horizontal="center" vertical="center"/>
    </xf>
    <xf numFmtId="1" fontId="3" fillId="0" borderId="1103" xfId="0" applyNumberFormat="1" applyFont="1" applyBorder="1" applyAlignment="1">
      <alignment horizontal="center" vertical="center" wrapText="1"/>
    </xf>
    <xf numFmtId="1" fontId="3" fillId="0" borderId="1221" xfId="0" applyNumberFormat="1" applyFont="1" applyBorder="1" applyAlignment="1">
      <alignment horizontal="center" vertical="center" wrapText="1"/>
    </xf>
    <xf numFmtId="1" fontId="3" fillId="0" borderId="1222" xfId="0" applyNumberFormat="1" applyFont="1" applyBorder="1" applyAlignment="1">
      <alignment horizontal="center" vertical="center" wrapText="1"/>
    </xf>
    <xf numFmtId="1" fontId="3" fillId="0" borderId="1223" xfId="0" applyNumberFormat="1" applyFont="1" applyBorder="1" applyAlignment="1">
      <alignment horizontal="center" vertical="center" wrapText="1"/>
    </xf>
    <xf numFmtId="1" fontId="3" fillId="0" borderId="1246" xfId="0" applyNumberFormat="1" applyFont="1" applyBorder="1" applyAlignment="1">
      <alignment horizontal="center" vertical="center" wrapText="1"/>
    </xf>
    <xf numFmtId="1" fontId="3" fillId="0" borderId="1219" xfId="0" applyNumberFormat="1" applyFont="1" applyBorder="1" applyAlignment="1">
      <alignment horizontal="center" vertical="center" wrapText="1"/>
    </xf>
    <xf numFmtId="1" fontId="3" fillId="0" borderId="1221" xfId="0" applyNumberFormat="1" applyFont="1" applyBorder="1" applyAlignment="1">
      <alignment horizontal="center" vertical="center"/>
    </xf>
    <xf numFmtId="1" fontId="3" fillId="0" borderId="1222" xfId="0" applyNumberFormat="1" applyFont="1" applyBorder="1" applyAlignment="1">
      <alignment horizontal="center" vertical="center"/>
    </xf>
    <xf numFmtId="1" fontId="3" fillId="0" borderId="1223" xfId="0" applyNumberFormat="1" applyFont="1" applyBorder="1" applyAlignment="1">
      <alignment horizontal="center" vertical="center"/>
    </xf>
    <xf numFmtId="1" fontId="5" fillId="0" borderId="1222" xfId="0" applyNumberFormat="1" applyFont="1" applyBorder="1" applyAlignment="1">
      <alignment horizontal="left"/>
    </xf>
    <xf numFmtId="1" fontId="3" fillId="0" borderId="1239" xfId="0" applyNumberFormat="1" applyFont="1" applyBorder="1" applyAlignment="1">
      <alignment horizontal="center" vertical="center" wrapText="1"/>
    </xf>
    <xf numFmtId="1" fontId="3" fillId="0" borderId="1180" xfId="0" applyNumberFormat="1" applyFont="1" applyBorder="1" applyAlignment="1">
      <alignment horizontal="center" vertical="center"/>
    </xf>
    <xf numFmtId="1" fontId="3" fillId="0" borderId="1248" xfId="0" applyNumberFormat="1" applyFont="1" applyBorder="1" applyAlignment="1">
      <alignment horizontal="center" vertical="center" wrapText="1"/>
    </xf>
    <xf numFmtId="1" fontId="3" fillId="0" borderId="1194" xfId="0" applyNumberFormat="1" applyFont="1" applyBorder="1" applyAlignment="1">
      <alignment horizontal="center" vertical="center"/>
    </xf>
    <xf numFmtId="1" fontId="3" fillId="0" borderId="1194" xfId="0" applyNumberFormat="1" applyFont="1" applyBorder="1" applyAlignment="1">
      <alignment horizontal="center" vertical="center" wrapText="1"/>
    </xf>
    <xf numFmtId="1" fontId="3" fillId="0" borderId="1253" xfId="0" applyNumberFormat="1" applyFont="1" applyBorder="1" applyAlignment="1">
      <alignment horizontal="center" vertical="center" wrapText="1"/>
    </xf>
    <xf numFmtId="1" fontId="3" fillId="0" borderId="1194" xfId="0" applyNumberFormat="1" applyFont="1" applyBorder="1" applyAlignment="1">
      <alignment horizontal="left" vertical="center"/>
    </xf>
    <xf numFmtId="1" fontId="3" fillId="0" borderId="1261" xfId="3" applyNumberFormat="1" applyFont="1" applyBorder="1" applyAlignment="1">
      <alignment horizontal="center" vertical="center"/>
    </xf>
    <xf numFmtId="1" fontId="3" fillId="0" borderId="1262" xfId="3" applyNumberFormat="1" applyFont="1" applyBorder="1" applyAlignment="1">
      <alignment horizontal="center" vertical="center"/>
    </xf>
    <xf numFmtId="1" fontId="3" fillId="0" borderId="1264" xfId="3" applyNumberFormat="1" applyFont="1" applyBorder="1" applyAlignment="1">
      <alignment horizontal="center" vertical="center"/>
    </xf>
    <xf numFmtId="1" fontId="3" fillId="0" borderId="1263" xfId="3" applyNumberFormat="1" applyFont="1" applyBorder="1" applyAlignment="1">
      <alignment horizontal="center" vertical="center" wrapText="1"/>
    </xf>
    <xf numFmtId="1" fontId="3" fillId="0" borderId="1262" xfId="3" applyNumberFormat="1" applyFont="1" applyBorder="1" applyAlignment="1">
      <alignment horizontal="center" vertical="center" wrapText="1"/>
    </xf>
    <xf numFmtId="1" fontId="3" fillId="0" borderId="1264" xfId="3" applyNumberFormat="1" applyFont="1" applyBorder="1" applyAlignment="1">
      <alignment horizontal="center" vertical="center" wrapText="1"/>
    </xf>
    <xf numFmtId="1" fontId="3" fillId="0" borderId="1029" xfId="3" applyNumberFormat="1" applyFont="1" applyBorder="1" applyAlignment="1">
      <alignment horizontal="center" vertical="center" wrapText="1"/>
    </xf>
    <xf numFmtId="1" fontId="3" fillId="0" borderId="1246" xfId="3" applyNumberFormat="1" applyFont="1" applyBorder="1" applyAlignment="1">
      <alignment horizontal="center" vertical="center" wrapText="1"/>
    </xf>
    <xf numFmtId="1" fontId="3" fillId="0" borderId="1261" xfId="3" applyNumberFormat="1" applyFont="1" applyBorder="1" applyAlignment="1">
      <alignment horizontal="center" vertical="center" wrapText="1"/>
    </xf>
    <xf numFmtId="1" fontId="3" fillId="0" borderId="1239" xfId="3" applyNumberFormat="1" applyFont="1" applyBorder="1" applyAlignment="1">
      <alignment horizontal="center" vertical="center" wrapText="1"/>
    </xf>
    <xf numFmtId="1" fontId="1" fillId="0" borderId="1178" xfId="0" applyNumberFormat="1" applyFont="1" applyBorder="1" applyAlignment="1">
      <alignment horizontal="left" vertical="center"/>
    </xf>
    <xf numFmtId="1" fontId="1" fillId="0" borderId="1254" xfId="0" applyNumberFormat="1" applyFont="1" applyBorder="1" applyAlignment="1">
      <alignment horizontal="left" vertical="center"/>
    </xf>
    <xf numFmtId="1" fontId="1" fillId="0" borderId="1203" xfId="0" applyNumberFormat="1" applyFont="1" applyBorder="1" applyAlignment="1">
      <alignment horizontal="left" vertical="center"/>
    </xf>
    <xf numFmtId="1" fontId="5" fillId="12" borderId="1254" xfId="2" quotePrefix="1" applyNumberFormat="1" applyFont="1" applyFill="1" applyBorder="1" applyAlignment="1">
      <alignment horizontal="left"/>
    </xf>
    <xf numFmtId="1" fontId="5" fillId="12" borderId="1258" xfId="2" quotePrefix="1" applyNumberFormat="1" applyFont="1" applyFill="1" applyBorder="1" applyAlignment="1">
      <alignment horizontal="left"/>
    </xf>
    <xf numFmtId="1" fontId="3" fillId="0" borderId="1260" xfId="2" applyNumberFormat="1" applyFont="1" applyBorder="1" applyAlignment="1">
      <alignment horizontal="center" vertical="center" wrapText="1"/>
    </xf>
    <xf numFmtId="1" fontId="3" fillId="0" borderId="1029" xfId="3" applyNumberFormat="1" applyFont="1" applyBorder="1" applyAlignment="1">
      <alignment horizontal="center" vertical="center"/>
    </xf>
    <xf numFmtId="1" fontId="3" fillId="0" borderId="1239" xfId="3" applyNumberFormat="1" applyFont="1" applyBorder="1" applyAlignment="1">
      <alignment horizontal="center" vertical="center"/>
    </xf>
    <xf numFmtId="1" fontId="3" fillId="0" borderId="1246" xfId="3" applyNumberFormat="1" applyFont="1" applyBorder="1" applyAlignment="1">
      <alignment horizontal="center" vertical="center"/>
    </xf>
    <xf numFmtId="1" fontId="3" fillId="0" borderId="1261" xfId="2" applyNumberFormat="1" applyFont="1" applyBorder="1" applyAlignment="1">
      <alignment horizontal="center" vertical="center" wrapText="1"/>
    </xf>
    <xf numFmtId="1" fontId="3" fillId="0" borderId="1282" xfId="2" applyNumberFormat="1" applyFont="1" applyBorder="1" applyAlignment="1">
      <alignment horizontal="center" vertical="center" wrapText="1"/>
    </xf>
    <xf numFmtId="1" fontId="3" fillId="0" borderId="1278" xfId="2" applyNumberFormat="1" applyFont="1" applyBorder="1" applyAlignment="1">
      <alignment horizontal="center" vertical="center" wrapText="1"/>
    </xf>
    <xf numFmtId="1" fontId="3" fillId="0" borderId="1279" xfId="2" applyNumberFormat="1" applyFont="1" applyBorder="1" applyAlignment="1">
      <alignment horizontal="center" vertical="center" wrapText="1"/>
    </xf>
    <xf numFmtId="1" fontId="3" fillId="0" borderId="1266" xfId="2" applyNumberFormat="1" applyFont="1" applyBorder="1" applyAlignment="1">
      <alignment horizontal="center" vertical="center" wrapText="1"/>
    </xf>
    <xf numFmtId="1" fontId="3" fillId="0" borderId="1286" xfId="0" applyNumberFormat="1" applyFont="1" applyBorder="1" applyAlignment="1">
      <alignment horizontal="center" vertical="center"/>
    </xf>
    <xf numFmtId="1" fontId="3" fillId="0" borderId="1282" xfId="0" applyNumberFormat="1" applyFont="1" applyBorder="1" applyAlignment="1">
      <alignment horizontal="center" vertical="center"/>
    </xf>
    <xf numFmtId="1" fontId="3" fillId="0" borderId="1287" xfId="0" applyNumberFormat="1" applyFont="1" applyBorder="1" applyAlignment="1">
      <alignment horizontal="center" vertical="center" wrapText="1"/>
    </xf>
    <xf numFmtId="1" fontId="3" fillId="0" borderId="1278" xfId="0" applyNumberFormat="1" applyFont="1" applyBorder="1" applyAlignment="1">
      <alignment horizontal="center" vertical="center"/>
    </xf>
    <xf numFmtId="1" fontId="3" fillId="0" borderId="1279" xfId="0" applyNumberFormat="1" applyFont="1" applyBorder="1" applyAlignment="1">
      <alignment horizontal="center" vertical="center"/>
    </xf>
    <xf numFmtId="1" fontId="3" fillId="0" borderId="1269" xfId="0" applyNumberFormat="1" applyFont="1" applyBorder="1" applyAlignment="1">
      <alignment horizontal="center" vertical="center"/>
    </xf>
    <xf numFmtId="1" fontId="3" fillId="0" borderId="1266" xfId="0" applyNumberFormat="1" applyFont="1" applyBorder="1" applyAlignment="1">
      <alignment horizontal="center" vertical="center"/>
    </xf>
    <xf numFmtId="1" fontId="3" fillId="0" borderId="1282" xfId="0" applyNumberFormat="1" applyFont="1" applyBorder="1" applyAlignment="1">
      <alignment horizontal="center" vertical="center" wrapText="1"/>
    </xf>
    <xf numFmtId="1" fontId="3" fillId="0" borderId="1278" xfId="0" applyNumberFormat="1" applyFont="1" applyBorder="1" applyAlignment="1">
      <alignment horizontal="center" vertical="center" wrapText="1"/>
    </xf>
    <xf numFmtId="1" fontId="3" fillId="0" borderId="1029" xfId="0" applyNumberFormat="1" applyFont="1" applyBorder="1" applyAlignment="1">
      <alignment horizontal="center" vertical="center"/>
    </xf>
    <xf numFmtId="1" fontId="3" fillId="0" borderId="1239" xfId="0" applyNumberFormat="1" applyFont="1" applyBorder="1" applyAlignment="1">
      <alignment horizontal="center" vertical="center"/>
    </xf>
    <xf numFmtId="1" fontId="3" fillId="0" borderId="1246" xfId="0" applyNumberFormat="1" applyFont="1" applyBorder="1" applyAlignment="1">
      <alignment horizontal="center" vertical="center"/>
    </xf>
    <xf numFmtId="1" fontId="3" fillId="0" borderId="1260" xfId="0" applyNumberFormat="1" applyFont="1" applyBorder="1" applyAlignment="1">
      <alignment horizontal="center" vertical="center"/>
    </xf>
    <xf numFmtId="1" fontId="3" fillId="0" borderId="1291" xfId="0" applyNumberFormat="1" applyFont="1" applyBorder="1" applyAlignment="1">
      <alignment horizontal="center" vertical="center"/>
    </xf>
    <xf numFmtId="1" fontId="3" fillId="0" borderId="1292" xfId="0" applyNumberFormat="1" applyFont="1" applyBorder="1" applyAlignment="1">
      <alignment horizontal="center" vertical="center"/>
    </xf>
    <xf numFmtId="1" fontId="3" fillId="0" borderId="1293" xfId="0" applyNumberFormat="1" applyFont="1" applyBorder="1" applyAlignment="1">
      <alignment horizontal="center" vertical="center"/>
    </xf>
    <xf numFmtId="1" fontId="3" fillId="0" borderId="1294" xfId="0" applyNumberFormat="1" applyFont="1" applyBorder="1" applyAlignment="1">
      <alignment horizontal="center" vertical="center" wrapText="1"/>
    </xf>
    <xf numFmtId="1" fontId="7" fillId="0" borderId="1333" xfId="0" applyNumberFormat="1" applyFont="1" applyBorder="1" applyAlignment="1">
      <alignment horizontal="center" vertical="center" wrapText="1"/>
    </xf>
    <xf numFmtId="1" fontId="7" fillId="0" borderId="1004" xfId="0" applyNumberFormat="1" applyFont="1" applyBorder="1" applyAlignment="1">
      <alignment horizontal="center" vertical="center" wrapText="1"/>
    </xf>
    <xf numFmtId="1" fontId="7" fillId="0" borderId="1029" xfId="0" applyNumberFormat="1" applyFont="1" applyBorder="1" applyAlignment="1">
      <alignment horizontal="center" vertical="center"/>
    </xf>
    <xf numFmtId="1" fontId="7" fillId="0" borderId="1246" xfId="0" applyNumberFormat="1" applyFont="1" applyBorder="1" applyAlignment="1">
      <alignment horizontal="center" vertical="center"/>
    </xf>
    <xf numFmtId="1" fontId="7" fillId="0" borderId="1337" xfId="0" applyNumberFormat="1" applyFont="1" applyBorder="1" applyAlignment="1">
      <alignment horizontal="center" vertical="center" wrapText="1"/>
    </xf>
    <xf numFmtId="1" fontId="7" fillId="0" borderId="1338" xfId="0" applyNumberFormat="1" applyFont="1" applyBorder="1" applyAlignment="1">
      <alignment horizontal="center" vertical="center" wrapText="1"/>
    </xf>
    <xf numFmtId="1" fontId="3" fillId="0" borderId="1286" xfId="0" applyNumberFormat="1" applyFont="1" applyBorder="1" applyAlignment="1">
      <alignment horizontal="left" vertical="center" wrapText="1"/>
    </xf>
    <xf numFmtId="1" fontId="3" fillId="0" borderId="1282" xfId="0" applyNumberFormat="1" applyFont="1" applyBorder="1" applyAlignment="1">
      <alignment horizontal="left" vertical="center" wrapText="1"/>
    </xf>
    <xf numFmtId="1" fontId="3" fillId="0" borderId="1314" xfId="0" applyNumberFormat="1" applyFont="1" applyBorder="1" applyAlignment="1">
      <alignment horizontal="left" vertical="center" wrapText="1"/>
    </xf>
    <xf numFmtId="0" fontId="7" fillId="0" borderId="1029" xfId="0" applyFont="1" applyBorder="1" applyAlignment="1">
      <alignment horizontal="center" vertical="center"/>
    </xf>
    <xf numFmtId="0" fontId="7" fillId="0" borderId="1246" xfId="0" applyFont="1" applyBorder="1" applyAlignment="1">
      <alignment horizontal="center" vertical="center"/>
    </xf>
    <xf numFmtId="1" fontId="7" fillId="0" borderId="1314" xfId="0" applyNumberFormat="1" applyFont="1" applyBorder="1" applyAlignment="1">
      <alignment horizontal="center" vertical="center" wrapText="1"/>
    </xf>
    <xf numFmtId="1" fontId="7" fillId="0" borderId="1282" xfId="0" applyNumberFormat="1" applyFont="1" applyBorder="1" applyAlignment="1">
      <alignment horizontal="center" vertical="center" wrapText="1"/>
    </xf>
    <xf numFmtId="1" fontId="7" fillId="0" borderId="1340" xfId="0" applyNumberFormat="1" applyFont="1" applyBorder="1" applyAlignment="1">
      <alignment horizontal="center" vertical="center" wrapText="1"/>
    </xf>
    <xf numFmtId="1" fontId="7" fillId="0" borderId="1339" xfId="0" applyNumberFormat="1" applyFont="1" applyBorder="1" applyAlignment="1">
      <alignment horizontal="center" vertical="center" wrapText="1"/>
    </xf>
    <xf numFmtId="0" fontId="3" fillId="0" borderId="1352" xfId="0" applyFont="1" applyBorder="1" applyAlignment="1">
      <alignment horizontal="center" vertical="center" wrapText="1"/>
    </xf>
    <xf numFmtId="1" fontId="7" fillId="0" borderId="924" xfId="0" applyNumberFormat="1" applyFont="1" applyBorder="1" applyAlignment="1">
      <alignment horizontal="left" vertical="center" wrapText="1"/>
    </xf>
    <xf numFmtId="1" fontId="7" fillId="0" borderId="1282" xfId="0" applyNumberFormat="1" applyFont="1" applyBorder="1" applyAlignment="1">
      <alignment horizontal="left" vertical="center" wrapText="1"/>
    </xf>
    <xf numFmtId="1" fontId="7" fillId="0" borderId="1314" xfId="0" applyNumberFormat="1" applyFont="1" applyBorder="1" applyAlignment="1">
      <alignment horizontal="left" vertical="center" wrapText="1"/>
    </xf>
    <xf numFmtId="1" fontId="3" fillId="0" borderId="1314" xfId="0" applyNumberFormat="1" applyFont="1" applyBorder="1" applyAlignment="1">
      <alignment horizontal="center" vertical="center" wrapText="1"/>
    </xf>
    <xf numFmtId="0" fontId="3" fillId="0" borderId="1314" xfId="0" applyFont="1" applyBorder="1" applyAlignment="1">
      <alignment horizontal="center" vertical="center"/>
    </xf>
    <xf numFmtId="0" fontId="3" fillId="0" borderId="1282" xfId="0" applyFont="1" applyBorder="1" applyAlignment="1">
      <alignment horizontal="center" vertical="center"/>
    </xf>
    <xf numFmtId="0" fontId="3" fillId="0" borderId="1334" xfId="0" applyFont="1" applyBorder="1" applyAlignment="1">
      <alignment horizontal="center" vertical="center"/>
    </xf>
    <xf numFmtId="0" fontId="3" fillId="0" borderId="1335" xfId="0" applyFont="1" applyBorder="1" applyAlignment="1">
      <alignment horizontal="center" vertical="center"/>
    </xf>
    <xf numFmtId="0" fontId="3" fillId="0" borderId="1336" xfId="0" applyFont="1" applyBorder="1" applyAlignment="1">
      <alignment horizontal="center" vertical="center"/>
    </xf>
    <xf numFmtId="0" fontId="3" fillId="0" borderId="1351" xfId="0" applyFont="1" applyBorder="1" applyAlignment="1">
      <alignment horizontal="center" vertical="center" wrapText="1"/>
    </xf>
    <xf numFmtId="0" fontId="7" fillId="0" borderId="1334" xfId="0" applyFont="1" applyBorder="1" applyAlignment="1">
      <alignment horizontal="center" vertical="center"/>
    </xf>
    <xf numFmtId="0" fontId="7" fillId="0" borderId="1335" xfId="0" applyFont="1" applyBorder="1" applyAlignment="1">
      <alignment horizontal="center" vertical="center"/>
    </xf>
    <xf numFmtId="0" fontId="7" fillId="0" borderId="1336" xfId="0" applyFont="1" applyBorder="1" applyAlignment="1">
      <alignment horizontal="center" vertical="center"/>
    </xf>
    <xf numFmtId="1" fontId="3" fillId="0" borderId="1314" xfId="0" applyNumberFormat="1" applyFont="1" applyBorder="1" applyAlignment="1">
      <alignment horizontal="center" vertical="center"/>
    </xf>
    <xf numFmtId="1" fontId="3" fillId="0" borderId="1355" xfId="0" applyNumberFormat="1" applyFont="1" applyBorder="1" applyAlignment="1">
      <alignment horizontal="center" vertical="center" wrapText="1"/>
    </xf>
    <xf numFmtId="1" fontId="3" fillId="0" borderId="1356" xfId="0" applyNumberFormat="1" applyFont="1" applyBorder="1" applyAlignment="1">
      <alignment horizontal="center" vertical="center" wrapText="1"/>
    </xf>
    <xf numFmtId="1" fontId="3" fillId="0" borderId="1357" xfId="0" applyNumberFormat="1" applyFont="1" applyBorder="1" applyAlignment="1">
      <alignment horizontal="center" vertical="center" wrapText="1"/>
    </xf>
    <xf numFmtId="1" fontId="3" fillId="0" borderId="1337" xfId="0" applyNumberFormat="1" applyFont="1" applyBorder="1" applyAlignment="1">
      <alignment horizontal="center" vertical="center"/>
    </xf>
    <xf numFmtId="1" fontId="3" fillId="0" borderId="1339" xfId="0" applyNumberFormat="1" applyFont="1" applyBorder="1" applyAlignment="1">
      <alignment horizontal="center" vertical="center"/>
    </xf>
    <xf numFmtId="1" fontId="3" fillId="0" borderId="1340" xfId="0" applyNumberFormat="1" applyFont="1" applyBorder="1" applyAlignment="1">
      <alignment horizontal="center" vertical="center"/>
    </xf>
    <xf numFmtId="1" fontId="3" fillId="0" borderId="1337" xfId="0" applyNumberFormat="1" applyFont="1" applyBorder="1" applyAlignment="1">
      <alignment horizontal="center" vertical="center" wrapText="1"/>
    </xf>
    <xf numFmtId="1" fontId="3" fillId="0" borderId="1351" xfId="0" applyNumberFormat="1" applyFont="1" applyBorder="1" applyAlignment="1">
      <alignment horizontal="center" vertical="center" wrapText="1"/>
    </xf>
    <xf numFmtId="1" fontId="3" fillId="0" borderId="1351" xfId="0" applyNumberFormat="1" applyFont="1" applyBorder="1" applyAlignment="1">
      <alignment horizontal="center" vertical="center"/>
    </xf>
    <xf numFmtId="1" fontId="3" fillId="0" borderId="1373" xfId="0" applyNumberFormat="1" applyFont="1" applyBorder="1" applyAlignment="1">
      <alignment horizontal="center" vertical="center" wrapText="1"/>
    </xf>
    <xf numFmtId="1" fontId="3" fillId="0" borderId="1371" xfId="0" applyNumberFormat="1" applyFont="1" applyBorder="1" applyAlignment="1">
      <alignment horizontal="center" vertical="center" wrapText="1"/>
    </xf>
    <xf numFmtId="1" fontId="3" fillId="0" borderId="1371" xfId="0" applyNumberFormat="1" applyFont="1" applyBorder="1" applyAlignment="1">
      <alignment horizontal="center" vertical="center"/>
    </xf>
    <xf numFmtId="1" fontId="3" fillId="0" borderId="1339" xfId="0" applyNumberFormat="1" applyFont="1" applyBorder="1" applyAlignment="1">
      <alignment horizontal="center" vertical="center" wrapText="1"/>
    </xf>
    <xf numFmtId="1" fontId="3" fillId="0" borderId="1340" xfId="0" applyNumberFormat="1" applyFont="1" applyBorder="1" applyAlignment="1">
      <alignment horizontal="center" vertical="center" wrapText="1"/>
    </xf>
    <xf numFmtId="1" fontId="3" fillId="0" borderId="1377" xfId="0" applyNumberFormat="1" applyFont="1" applyBorder="1" applyAlignment="1">
      <alignment horizontal="center" vertical="center" wrapText="1"/>
    </xf>
    <xf numFmtId="1" fontId="3" fillId="0" borderId="1264" xfId="0" applyNumberFormat="1" applyFont="1" applyBorder="1" applyAlignment="1">
      <alignment horizontal="center" vertical="center" wrapText="1"/>
    </xf>
    <xf numFmtId="1" fontId="3" fillId="0" borderId="1398" xfId="0" applyNumberFormat="1" applyFont="1" applyBorder="1" applyAlignment="1">
      <alignment horizontal="center" vertical="center"/>
    </xf>
    <xf numFmtId="1" fontId="3" fillId="0" borderId="1398" xfId="0" applyNumberFormat="1" applyFont="1" applyBorder="1" applyAlignment="1">
      <alignment horizontal="center" vertical="center" wrapText="1"/>
    </xf>
    <xf numFmtId="1" fontId="3" fillId="0" borderId="1386" xfId="0" applyNumberFormat="1" applyFont="1" applyBorder="1" applyAlignment="1">
      <alignment horizontal="center" vertical="center" wrapText="1"/>
    </xf>
    <xf numFmtId="1" fontId="3" fillId="0" borderId="1388" xfId="0" applyNumberFormat="1" applyFont="1" applyBorder="1" applyAlignment="1">
      <alignment horizontal="center" vertical="center" wrapText="1"/>
    </xf>
    <xf numFmtId="1" fontId="3" fillId="0" borderId="1399" xfId="0" applyNumberFormat="1" applyFont="1" applyBorder="1" applyAlignment="1">
      <alignment horizontal="center" vertical="center" wrapText="1"/>
    </xf>
    <xf numFmtId="1" fontId="3" fillId="0" borderId="1401" xfId="0" applyNumberFormat="1" applyFont="1" applyBorder="1" applyAlignment="1">
      <alignment horizontal="center" vertical="center" wrapText="1"/>
    </xf>
    <xf numFmtId="1" fontId="3" fillId="0" borderId="1372" xfId="0" applyNumberFormat="1" applyFont="1" applyBorder="1" applyAlignment="1">
      <alignment horizontal="center" vertical="center" wrapText="1"/>
    </xf>
    <xf numFmtId="1" fontId="3" fillId="0" borderId="1374" xfId="0" applyNumberFormat="1" applyFont="1" applyBorder="1" applyAlignment="1">
      <alignment horizontal="center" vertical="center"/>
    </xf>
    <xf numFmtId="1" fontId="3" fillId="0" borderId="1375" xfId="0" applyNumberFormat="1" applyFont="1" applyBorder="1" applyAlignment="1">
      <alignment horizontal="center" vertical="center"/>
    </xf>
    <xf numFmtId="1" fontId="3" fillId="0" borderId="1376" xfId="0" applyNumberFormat="1" applyFont="1" applyBorder="1" applyAlignment="1">
      <alignment horizontal="center" vertical="center"/>
    </xf>
    <xf numFmtId="1" fontId="5" fillId="0" borderId="1388" xfId="0" applyNumberFormat="1" applyFont="1" applyBorder="1" applyAlignment="1">
      <alignment horizontal="left"/>
    </xf>
    <xf numFmtId="1" fontId="3" fillId="0" borderId="1406" xfId="0" applyNumberFormat="1" applyFont="1" applyBorder="1" applyAlignment="1">
      <alignment horizontal="center" vertical="center" wrapText="1"/>
    </xf>
    <xf numFmtId="1" fontId="3" fillId="0" borderId="1391" xfId="0" applyNumberFormat="1" applyFont="1" applyBorder="1" applyAlignment="1">
      <alignment horizontal="center" vertical="center" wrapText="1"/>
    </xf>
    <xf numFmtId="1" fontId="3" fillId="0" borderId="1407" xfId="0" applyNumberFormat="1" applyFont="1" applyBorder="1" applyAlignment="1">
      <alignment horizontal="center" vertical="center"/>
    </xf>
    <xf numFmtId="1" fontId="3" fillId="0" borderId="1408" xfId="0" applyNumberFormat="1" applyFont="1" applyBorder="1" applyAlignment="1">
      <alignment horizontal="center" vertical="center"/>
    </xf>
    <xf numFmtId="1" fontId="3" fillId="0" borderId="1409" xfId="0" applyNumberFormat="1" applyFont="1" applyBorder="1" applyAlignment="1">
      <alignment horizontal="center" vertical="center"/>
    </xf>
    <xf numFmtId="1" fontId="3" fillId="0" borderId="1410" xfId="0" applyNumberFormat="1" applyFont="1" applyBorder="1" applyAlignment="1">
      <alignment horizontal="center" vertical="center" wrapText="1"/>
    </xf>
    <xf numFmtId="1" fontId="3" fillId="0" borderId="220" xfId="0" applyNumberFormat="1" applyFont="1" applyBorder="1" applyAlignment="1">
      <alignment horizontal="center" vertical="center" wrapText="1"/>
    </xf>
    <xf numFmtId="1" fontId="3" fillId="0" borderId="1407" xfId="0" applyNumberFormat="1" applyFont="1" applyBorder="1" applyAlignment="1">
      <alignment horizontal="center" vertical="center" wrapText="1"/>
    </xf>
    <xf numFmtId="1" fontId="3" fillId="0" borderId="1412" xfId="0" applyNumberFormat="1" applyFont="1" applyBorder="1" applyAlignment="1">
      <alignment horizontal="center" vertical="center" wrapText="1"/>
    </xf>
    <xf numFmtId="1" fontId="3" fillId="0" borderId="1411" xfId="0" applyNumberFormat="1" applyFont="1" applyBorder="1" applyAlignment="1">
      <alignment horizontal="center" vertical="center" wrapText="1"/>
    </xf>
    <xf numFmtId="1" fontId="3" fillId="0" borderId="1412" xfId="0" applyNumberFormat="1" applyFont="1" applyBorder="1" applyAlignment="1">
      <alignment horizontal="center" vertical="center"/>
    </xf>
    <xf numFmtId="1" fontId="3" fillId="0" borderId="1378" xfId="0" applyNumberFormat="1" applyFont="1" applyBorder="1" applyAlignment="1">
      <alignment horizontal="center" vertical="center"/>
    </xf>
    <xf numFmtId="1" fontId="3" fillId="0" borderId="1378" xfId="0" applyNumberFormat="1" applyFont="1" applyBorder="1" applyAlignment="1">
      <alignment horizontal="center" vertical="center" wrapText="1"/>
    </xf>
    <xf numFmtId="1" fontId="3" fillId="0" borderId="1381" xfId="0" applyNumberFormat="1" applyFont="1" applyBorder="1" applyAlignment="1">
      <alignment horizontal="center" vertical="center" wrapText="1"/>
    </xf>
    <xf numFmtId="1" fontId="3" fillId="0" borderId="1387" xfId="0" applyNumberFormat="1" applyFont="1" applyBorder="1" applyAlignment="1">
      <alignment horizontal="center" vertical="center" wrapText="1"/>
    </xf>
    <xf numFmtId="1" fontId="3" fillId="0" borderId="1392" xfId="0" applyNumberFormat="1" applyFont="1" applyBorder="1" applyAlignment="1">
      <alignment horizontal="left" vertical="center"/>
    </xf>
    <xf numFmtId="1" fontId="3" fillId="0" borderId="1423" xfId="3" applyNumberFormat="1" applyFont="1" applyBorder="1" applyAlignment="1">
      <alignment horizontal="center" vertical="center"/>
    </xf>
    <xf numFmtId="1" fontId="3" fillId="0" borderId="1377" xfId="3" applyNumberFormat="1" applyFont="1" applyBorder="1" applyAlignment="1">
      <alignment horizontal="center" vertical="center"/>
    </xf>
    <xf numFmtId="1" fontId="3" fillId="0" borderId="1357" xfId="3" applyNumberFormat="1" applyFont="1" applyBorder="1" applyAlignment="1">
      <alignment horizontal="center" vertical="center"/>
    </xf>
    <xf numFmtId="1" fontId="3" fillId="0" borderId="1425" xfId="3" applyNumberFormat="1" applyFont="1" applyBorder="1" applyAlignment="1">
      <alignment horizontal="center" vertical="center"/>
    </xf>
    <xf numFmtId="1" fontId="3" fillId="0" borderId="1424" xfId="3" applyNumberFormat="1" applyFont="1" applyBorder="1" applyAlignment="1">
      <alignment horizontal="center" vertical="center" wrapText="1"/>
    </xf>
    <xf numFmtId="1" fontId="3" fillId="0" borderId="1377" xfId="3" applyNumberFormat="1" applyFont="1" applyBorder="1" applyAlignment="1">
      <alignment horizontal="center" vertical="center" wrapText="1"/>
    </xf>
    <xf numFmtId="1" fontId="3" fillId="0" borderId="1425" xfId="3" applyNumberFormat="1" applyFont="1" applyBorder="1" applyAlignment="1">
      <alignment horizontal="center" vertical="center" wrapText="1"/>
    </xf>
    <xf numFmtId="1" fontId="3" fillId="0" borderId="1373" xfId="3" applyNumberFormat="1" applyFont="1" applyBorder="1" applyAlignment="1">
      <alignment horizontal="center" vertical="center" wrapText="1"/>
    </xf>
    <xf numFmtId="1" fontId="3" fillId="0" borderId="1401" xfId="3" applyNumberFormat="1" applyFont="1" applyBorder="1" applyAlignment="1">
      <alignment horizontal="center" vertical="center" wrapText="1"/>
    </xf>
    <xf numFmtId="1" fontId="3" fillId="0" borderId="1423" xfId="3" applyNumberFormat="1" applyFont="1" applyBorder="1" applyAlignment="1">
      <alignment horizontal="center" vertical="center" wrapText="1"/>
    </xf>
    <xf numFmtId="1" fontId="3" fillId="0" borderId="1357" xfId="3" applyNumberFormat="1" applyFont="1" applyBorder="1" applyAlignment="1">
      <alignment horizontal="center" vertical="center" wrapText="1"/>
    </xf>
    <xf numFmtId="1" fontId="3" fillId="0" borderId="1391" xfId="3" applyNumberFormat="1" applyFont="1" applyBorder="1" applyAlignment="1">
      <alignment horizontal="center" vertical="center" wrapText="1"/>
    </xf>
    <xf numFmtId="1" fontId="1" fillId="0" borderId="1386" xfId="0" applyNumberFormat="1" applyFont="1" applyBorder="1" applyAlignment="1">
      <alignment horizontal="left" vertical="center"/>
    </xf>
    <xf numFmtId="1" fontId="1" fillId="0" borderId="1408" xfId="0" applyNumberFormat="1" applyFont="1" applyBorder="1" applyAlignment="1">
      <alignment horizontal="left" vertical="center"/>
    </xf>
    <xf numFmtId="1" fontId="1" fillId="0" borderId="1412" xfId="0" applyNumberFormat="1" applyFont="1" applyBorder="1" applyAlignment="1">
      <alignment horizontal="left" vertical="center"/>
    </xf>
    <xf numFmtId="1" fontId="5" fillId="12" borderId="1408" xfId="2" quotePrefix="1" applyNumberFormat="1" applyFont="1" applyFill="1" applyBorder="1" applyAlignment="1">
      <alignment horizontal="left"/>
    </xf>
    <xf numFmtId="1" fontId="5" fillId="12" borderId="1420" xfId="2" quotePrefix="1" applyNumberFormat="1" applyFont="1" applyFill="1" applyBorder="1" applyAlignment="1">
      <alignment horizontal="left"/>
    </xf>
    <xf numFmtId="1" fontId="3" fillId="0" borderId="1422" xfId="2" applyNumberFormat="1" applyFont="1" applyBorder="1" applyAlignment="1">
      <alignment horizontal="center" vertical="center" wrapText="1"/>
    </xf>
    <xf numFmtId="1" fontId="3" fillId="0" borderId="1205" xfId="2" applyNumberFormat="1" applyFont="1" applyBorder="1" applyAlignment="1">
      <alignment horizontal="center" vertical="center" wrapText="1"/>
    </xf>
    <xf numFmtId="1" fontId="3" fillId="0" borderId="1373" xfId="3" applyNumberFormat="1" applyFont="1" applyBorder="1" applyAlignment="1">
      <alignment horizontal="center" vertical="center"/>
    </xf>
    <xf numFmtId="1" fontId="3" fillId="0" borderId="1391" xfId="3" applyNumberFormat="1" applyFont="1" applyBorder="1" applyAlignment="1">
      <alignment horizontal="center" vertical="center"/>
    </xf>
    <xf numFmtId="1" fontId="3" fillId="0" borderId="1401" xfId="3" applyNumberFormat="1" applyFont="1" applyBorder="1" applyAlignment="1">
      <alignment horizontal="center" vertical="center"/>
    </xf>
    <xf numFmtId="1" fontId="3" fillId="0" borderId="1423" xfId="2" applyNumberFormat="1" applyFont="1" applyBorder="1" applyAlignment="1">
      <alignment horizontal="center" vertical="center" wrapText="1"/>
    </xf>
    <xf numFmtId="1" fontId="3" fillId="0" borderId="1357" xfId="2" applyNumberFormat="1" applyFont="1" applyBorder="1" applyAlignment="1">
      <alignment horizontal="center" vertical="center" wrapText="1"/>
    </xf>
    <xf numFmtId="1" fontId="3" fillId="0" borderId="1411" xfId="2" applyNumberFormat="1" applyFont="1" applyBorder="1" applyAlignment="1">
      <alignment horizontal="center" vertical="center" wrapText="1"/>
    </xf>
    <xf numFmtId="1" fontId="3" fillId="0" borderId="1431" xfId="2" applyNumberFormat="1" applyFont="1" applyBorder="1" applyAlignment="1">
      <alignment horizontal="center" vertical="center" wrapText="1"/>
    </xf>
    <xf numFmtId="1" fontId="3" fillId="0" borderId="1386" xfId="2" applyNumberFormat="1" applyFont="1" applyBorder="1" applyAlignment="1">
      <alignment horizontal="center" vertical="center" wrapText="1"/>
    </xf>
    <xf numFmtId="1" fontId="3" fillId="0" borderId="1408" xfId="2" applyNumberFormat="1" applyFont="1" applyBorder="1" applyAlignment="1">
      <alignment horizontal="center" vertical="center" wrapText="1"/>
    </xf>
    <xf numFmtId="1" fontId="3" fillId="0" borderId="1426" xfId="2" applyNumberFormat="1" applyFont="1" applyBorder="1" applyAlignment="1">
      <alignment horizontal="center" vertical="center" wrapText="1"/>
    </xf>
    <xf numFmtId="1" fontId="3" fillId="0" borderId="1433" xfId="0" applyNumberFormat="1" applyFont="1" applyBorder="1" applyAlignment="1">
      <alignment horizontal="center" vertical="center"/>
    </xf>
    <xf numFmtId="1" fontId="3" fillId="0" borderId="1431" xfId="0" applyNumberFormat="1" applyFont="1" applyBorder="1" applyAlignment="1">
      <alignment horizontal="center" vertical="center"/>
    </xf>
    <xf numFmtId="1" fontId="3" fillId="0" borderId="1434" xfId="0" applyNumberFormat="1" applyFont="1" applyBorder="1" applyAlignment="1">
      <alignment horizontal="center" vertical="center" wrapText="1"/>
    </xf>
    <xf numFmtId="1" fontId="3" fillId="0" borderId="1435" xfId="0" applyNumberFormat="1" applyFont="1" applyBorder="1" applyAlignment="1">
      <alignment horizontal="center" vertical="center"/>
    </xf>
    <xf numFmtId="1" fontId="3" fillId="0" borderId="1436" xfId="0" applyNumberFormat="1" applyFont="1" applyBorder="1" applyAlignment="1">
      <alignment horizontal="center" vertical="center"/>
    </xf>
    <xf numFmtId="1" fontId="3" fillId="0" borderId="1437" xfId="0" applyNumberFormat="1" applyFont="1" applyBorder="1" applyAlignment="1">
      <alignment horizontal="center" vertical="center"/>
    </xf>
    <xf numFmtId="1" fontId="3" fillId="0" borderId="1438" xfId="0" applyNumberFormat="1" applyFont="1" applyBorder="1" applyAlignment="1">
      <alignment horizontal="center" vertical="center"/>
    </xf>
    <xf numFmtId="1" fontId="3" fillId="0" borderId="1431" xfId="0" applyNumberFormat="1" applyFont="1" applyBorder="1" applyAlignment="1">
      <alignment horizontal="center" vertical="center" wrapText="1"/>
    </xf>
    <xf numFmtId="1" fontId="3" fillId="0" borderId="1435" xfId="0" applyNumberFormat="1" applyFont="1" applyBorder="1" applyAlignment="1">
      <alignment horizontal="center" vertical="center" wrapText="1"/>
    </xf>
    <xf numFmtId="1" fontId="3" fillId="0" borderId="1373" xfId="0" applyNumberFormat="1" applyFont="1" applyBorder="1" applyAlignment="1">
      <alignment horizontal="center" vertical="center"/>
    </xf>
    <xf numFmtId="1" fontId="3" fillId="0" borderId="1391" xfId="0" applyNumberFormat="1" applyFont="1" applyBorder="1" applyAlignment="1">
      <alignment horizontal="center" vertical="center"/>
    </xf>
    <xf numFmtId="1" fontId="3" fillId="0" borderId="1401" xfId="0" applyNumberFormat="1" applyFont="1" applyBorder="1" applyAlignment="1">
      <alignment horizontal="center" vertical="center"/>
    </xf>
    <xf numFmtId="1" fontId="3" fillId="0" borderId="1443" xfId="0" applyNumberFormat="1" applyFont="1" applyBorder="1" applyAlignment="1">
      <alignment horizontal="center" vertical="center" wrapText="1"/>
    </xf>
    <xf numFmtId="1" fontId="7" fillId="0" borderId="1484" xfId="0" applyNumberFormat="1" applyFont="1" applyBorder="1" applyAlignment="1">
      <alignment horizontal="center" vertical="center" wrapText="1"/>
    </xf>
    <xf numFmtId="1" fontId="7" fillId="0" borderId="1373" xfId="0" applyNumberFormat="1" applyFont="1" applyBorder="1" applyAlignment="1">
      <alignment horizontal="center" vertical="center"/>
    </xf>
    <xf numFmtId="1" fontId="7" fillId="0" borderId="1005" xfId="0" applyNumberFormat="1" applyFont="1" applyBorder="1" applyAlignment="1">
      <alignment horizontal="center" vertical="center"/>
    </xf>
    <xf numFmtId="1" fontId="7" fillId="0" borderId="1351" xfId="0" applyNumberFormat="1" applyFont="1" applyBorder="1" applyAlignment="1">
      <alignment horizontal="center" vertical="center" wrapText="1"/>
    </xf>
    <xf numFmtId="1" fontId="3" fillId="0" borderId="1433" xfId="0" applyNumberFormat="1" applyFont="1" applyBorder="1" applyAlignment="1">
      <alignment horizontal="left" vertical="center" wrapText="1"/>
    </xf>
    <xf numFmtId="1" fontId="3" fillId="0" borderId="1431" xfId="0" applyNumberFormat="1" applyFont="1" applyBorder="1" applyAlignment="1">
      <alignment horizontal="left" vertical="center" wrapText="1"/>
    </xf>
    <xf numFmtId="1" fontId="3" fillId="0" borderId="1461" xfId="0" applyNumberFormat="1" applyFont="1" applyBorder="1" applyAlignment="1">
      <alignment horizontal="left" vertical="center" wrapText="1"/>
    </xf>
    <xf numFmtId="1" fontId="3" fillId="0" borderId="1479" xfId="0" applyNumberFormat="1" applyFont="1" applyBorder="1" applyAlignment="1">
      <alignment horizontal="left" vertical="center" wrapText="1"/>
    </xf>
    <xf numFmtId="0" fontId="7" fillId="0" borderId="1373" xfId="0" applyFont="1" applyBorder="1" applyAlignment="1">
      <alignment horizontal="center" vertical="center"/>
    </xf>
    <xf numFmtId="0" fontId="7" fillId="0" borderId="1005" xfId="0" applyFont="1" applyBorder="1" applyAlignment="1">
      <alignment horizontal="center" vertical="center"/>
    </xf>
    <xf numFmtId="1" fontId="7" fillId="0" borderId="1461" xfId="0" applyNumberFormat="1" applyFont="1" applyBorder="1" applyAlignment="1">
      <alignment horizontal="center" vertical="center" wrapText="1"/>
    </xf>
    <xf numFmtId="1" fontId="7" fillId="0" borderId="1479" xfId="0" applyNumberFormat="1" applyFont="1" applyBorder="1" applyAlignment="1">
      <alignment horizontal="center" vertical="center" wrapText="1"/>
    </xf>
    <xf numFmtId="0" fontId="3" fillId="0" borderId="1439" xfId="0" applyFont="1" applyBorder="1" applyAlignment="1">
      <alignment horizontal="center" vertical="center" wrapText="1"/>
    </xf>
    <xf numFmtId="1" fontId="7" fillId="0" borderId="1479" xfId="0" applyNumberFormat="1" applyFont="1" applyBorder="1" applyAlignment="1">
      <alignment horizontal="left" vertical="center" wrapText="1"/>
    </xf>
    <xf numFmtId="1" fontId="7" fillId="0" borderId="1461" xfId="0" applyNumberFormat="1" applyFont="1" applyBorder="1" applyAlignment="1">
      <alignment horizontal="left" vertical="center" wrapText="1"/>
    </xf>
    <xf numFmtId="1" fontId="3" fillId="0" borderId="1461" xfId="0" applyNumberFormat="1" applyFont="1" applyBorder="1" applyAlignment="1">
      <alignment horizontal="center" vertical="center" wrapText="1"/>
    </xf>
    <xf numFmtId="1" fontId="3" fillId="0" borderId="1479" xfId="0" applyNumberFormat="1" applyFont="1" applyBorder="1" applyAlignment="1">
      <alignment horizontal="center" vertical="center" wrapText="1"/>
    </xf>
    <xf numFmtId="0" fontId="3" fillId="0" borderId="1461" xfId="0" applyFont="1" applyBorder="1" applyAlignment="1">
      <alignment horizontal="center" vertical="center"/>
    </xf>
    <xf numFmtId="0" fontId="3" fillId="0" borderId="1479" xfId="0" applyFont="1" applyBorder="1" applyAlignment="1">
      <alignment horizontal="center" vertical="center"/>
    </xf>
    <xf numFmtId="0" fontId="3" fillId="0" borderId="1435" xfId="0" applyFont="1" applyBorder="1" applyAlignment="1">
      <alignment horizontal="center" vertical="center"/>
    </xf>
    <xf numFmtId="0" fontId="3" fillId="0" borderId="1436" xfId="0" applyFont="1" applyBorder="1" applyAlignment="1">
      <alignment horizontal="center" vertical="center"/>
    </xf>
    <xf numFmtId="0" fontId="3" fillId="0" borderId="1437" xfId="0" applyFont="1" applyBorder="1" applyAlignment="1">
      <alignment horizontal="center" vertical="center"/>
    </xf>
    <xf numFmtId="0" fontId="3" fillId="0" borderId="1438" xfId="0" applyFont="1" applyBorder="1" applyAlignment="1">
      <alignment horizontal="center" vertical="center" wrapText="1"/>
    </xf>
    <xf numFmtId="0" fontId="7" fillId="0" borderId="1435" xfId="0" applyFont="1" applyBorder="1" applyAlignment="1">
      <alignment horizontal="center" vertical="center"/>
    </xf>
    <xf numFmtId="0" fontId="7" fillId="0" borderId="1436" xfId="0" applyFont="1" applyBorder="1" applyAlignment="1">
      <alignment horizontal="center" vertical="center"/>
    </xf>
    <xf numFmtId="0" fontId="7" fillId="0" borderId="1437" xfId="0" applyFont="1" applyBorder="1" applyAlignment="1">
      <alignment horizontal="center" vertical="center"/>
    </xf>
    <xf numFmtId="1" fontId="3" fillId="0" borderId="1495" xfId="0" applyNumberFormat="1" applyFont="1" applyBorder="1" applyAlignment="1">
      <alignment horizontal="center" vertical="center"/>
    </xf>
    <xf numFmtId="1" fontId="3" fillId="0" borderId="1501" xfId="0" applyNumberFormat="1" applyFont="1" applyBorder="1" applyAlignment="1">
      <alignment horizontal="center" vertical="center"/>
    </xf>
    <xf numFmtId="1" fontId="3" fillId="0" borderId="1496" xfId="0" applyNumberFormat="1" applyFont="1" applyBorder="1" applyAlignment="1">
      <alignment horizontal="center" vertical="center" wrapText="1"/>
    </xf>
    <xf numFmtId="1" fontId="3" fillId="0" borderId="1497" xfId="0" applyNumberFormat="1" applyFont="1" applyBorder="1" applyAlignment="1">
      <alignment horizontal="center" vertical="center" wrapText="1"/>
    </xf>
    <xf numFmtId="1" fontId="3" fillId="0" borderId="1498" xfId="0" applyNumberFormat="1" applyFont="1" applyBorder="1" applyAlignment="1">
      <alignment horizontal="center" vertical="center"/>
    </xf>
    <xf numFmtId="1" fontId="3" fillId="0" borderId="1499" xfId="0" applyNumberFormat="1" applyFont="1" applyBorder="1" applyAlignment="1">
      <alignment horizontal="center" vertical="center"/>
    </xf>
    <xf numFmtId="1" fontId="3" fillId="0" borderId="1500" xfId="0" applyNumberFormat="1" applyFont="1" applyBorder="1" applyAlignment="1">
      <alignment horizontal="center" vertical="center"/>
    </xf>
    <xf numFmtId="1" fontId="3" fillId="0" borderId="1495" xfId="0" applyNumberFormat="1" applyFont="1" applyBorder="1" applyAlignment="1">
      <alignment horizontal="center" vertical="center" wrapText="1"/>
    </xf>
    <xf numFmtId="1" fontId="3" fillId="0" borderId="1501" xfId="0" applyNumberFormat="1" applyFont="1" applyBorder="1" applyAlignment="1">
      <alignment horizontal="center" vertical="center" wrapText="1"/>
    </xf>
    <xf numFmtId="1" fontId="3" fillId="0" borderId="1438" xfId="0" applyNumberFormat="1" applyFont="1" applyBorder="1" applyAlignment="1">
      <alignment horizontal="center" vertical="center" wrapText="1"/>
    </xf>
    <xf numFmtId="1" fontId="3" fillId="0" borderId="1433" xfId="0" applyNumberFormat="1" applyFont="1" applyBorder="1" applyAlignment="1">
      <alignment horizontal="center" vertical="center" wrapText="1"/>
    </xf>
    <xf numFmtId="1" fontId="3" fillId="0" borderId="1514" xfId="0" applyNumberFormat="1" applyFont="1" applyBorder="1" applyAlignment="1">
      <alignment horizontal="center" vertical="center" wrapText="1"/>
    </xf>
    <xf numFmtId="1" fontId="3" fillId="0" borderId="1498" xfId="0" applyNumberFormat="1" applyFont="1" applyBorder="1" applyAlignment="1">
      <alignment horizontal="center" vertical="center" wrapText="1"/>
    </xf>
    <xf numFmtId="1" fontId="3" fillId="0" borderId="1526" xfId="0" applyNumberFormat="1" applyFont="1" applyBorder="1" applyAlignment="1">
      <alignment horizontal="center" vertical="center" wrapText="1"/>
    </xf>
    <xf numFmtId="1" fontId="3" fillId="0" borderId="1524" xfId="0" applyNumberFormat="1" applyFont="1" applyBorder="1" applyAlignment="1">
      <alignment horizontal="center" vertical="center" wrapText="1"/>
    </xf>
    <xf numFmtId="1" fontId="3" fillId="0" borderId="1524" xfId="0" applyNumberFormat="1" applyFont="1" applyBorder="1" applyAlignment="1">
      <alignment horizontal="center" vertical="center"/>
    </xf>
    <xf numFmtId="1" fontId="3" fillId="0" borderId="1436" xfId="0" applyNumberFormat="1" applyFont="1" applyBorder="1" applyAlignment="1">
      <alignment horizontal="center" vertical="center" wrapText="1"/>
    </xf>
    <xf numFmtId="1" fontId="3" fillId="0" borderId="1500" xfId="0" applyNumberFormat="1" applyFont="1" applyBorder="1" applyAlignment="1">
      <alignment horizontal="center" vertical="center" wrapText="1"/>
    </xf>
    <xf numFmtId="1" fontId="3" fillId="0" borderId="1530" xfId="0" applyNumberFormat="1" applyFont="1" applyBorder="1" applyAlignment="1">
      <alignment horizontal="center" vertical="center" wrapText="1"/>
    </xf>
    <xf numFmtId="1" fontId="3" fillId="0" borderId="1425" xfId="0" applyNumberFormat="1" applyFont="1" applyBorder="1" applyAlignment="1">
      <alignment horizontal="center" vertical="center" wrapText="1"/>
    </xf>
    <xf numFmtId="1" fontId="3" fillId="0" borderId="1515" xfId="0" applyNumberFormat="1" applyFont="1" applyBorder="1" applyAlignment="1">
      <alignment horizontal="center" vertical="center" wrapText="1"/>
    </xf>
    <xf numFmtId="1" fontId="3" fillId="0" borderId="1517" xfId="0" applyNumberFormat="1" applyFont="1" applyBorder="1" applyAlignment="1">
      <alignment horizontal="center" vertical="center" wrapText="1"/>
    </xf>
    <xf numFmtId="1" fontId="3" fillId="0" borderId="1549" xfId="0" applyNumberFormat="1" applyFont="1" applyBorder="1" applyAlignment="1">
      <alignment horizontal="center" vertical="center"/>
    </xf>
    <xf numFmtId="1" fontId="3" fillId="0" borderId="1549" xfId="0" applyNumberFormat="1" applyFont="1" applyBorder="1" applyAlignment="1">
      <alignment horizontal="center" vertical="center" wrapText="1"/>
    </xf>
    <xf numFmtId="1" fontId="3" fillId="0" borderId="1550" xfId="0" applyNumberFormat="1" applyFont="1" applyBorder="1" applyAlignment="1">
      <alignment horizontal="center" vertical="center" wrapText="1"/>
    </xf>
    <xf numFmtId="1" fontId="3" fillId="0" borderId="1551" xfId="0" applyNumberFormat="1" applyFont="1" applyBorder="1" applyAlignment="1">
      <alignment horizontal="center" vertical="center" wrapText="1"/>
    </xf>
    <xf numFmtId="1" fontId="3" fillId="0" borderId="1552" xfId="0" applyNumberFormat="1" applyFont="1" applyBorder="1" applyAlignment="1">
      <alignment horizontal="center" vertical="center" wrapText="1"/>
    </xf>
    <xf numFmtId="1" fontId="3" fillId="0" borderId="1525" xfId="0" applyNumberFormat="1" applyFont="1" applyBorder="1" applyAlignment="1">
      <alignment horizontal="center" vertical="center" wrapText="1"/>
    </xf>
    <xf numFmtId="1" fontId="3" fillId="0" borderId="1527" xfId="0" applyNumberFormat="1" applyFont="1" applyBorder="1" applyAlignment="1">
      <alignment horizontal="center" vertical="center"/>
    </xf>
    <xf numFmtId="1" fontId="3" fillId="0" borderId="1528" xfId="0" applyNumberFormat="1" applyFont="1" applyBorder="1" applyAlignment="1">
      <alignment horizontal="center" vertical="center"/>
    </xf>
    <xf numFmtId="1" fontId="3" fillId="0" borderId="1529" xfId="0" applyNumberFormat="1" applyFont="1" applyBorder="1" applyAlignment="1">
      <alignment horizontal="center" vertical="center"/>
    </xf>
    <xf numFmtId="1" fontId="5" fillId="0" borderId="1551" xfId="0" applyNumberFormat="1" applyFont="1" applyBorder="1" applyAlignment="1">
      <alignment horizontal="left"/>
    </xf>
    <xf numFmtId="1" fontId="3" fillId="0" borderId="1563" xfId="0" applyNumberFormat="1" applyFont="1" applyBorder="1" applyAlignment="1">
      <alignment horizontal="center" vertical="center"/>
    </xf>
    <xf numFmtId="1" fontId="3" fillId="0" borderId="1562" xfId="0" applyNumberFormat="1" applyFont="1" applyBorder="1" applyAlignment="1">
      <alignment horizontal="center" vertical="center" wrapText="1"/>
    </xf>
    <xf numFmtId="1" fontId="3" fillId="0" borderId="1564" xfId="0" applyNumberFormat="1" applyFont="1" applyBorder="1" applyAlignment="1">
      <alignment horizontal="center" vertical="center" wrapText="1"/>
    </xf>
    <xf numFmtId="1" fontId="3" fillId="0" borderId="1563" xfId="0" applyNumberFormat="1" applyFont="1" applyBorder="1" applyAlignment="1">
      <alignment horizontal="center" vertical="center" wrapText="1"/>
    </xf>
    <xf numFmtId="1" fontId="3" fillId="0" borderId="1502" xfId="0" applyNumberFormat="1" applyFont="1" applyBorder="1" applyAlignment="1">
      <alignment horizontal="center" vertical="center"/>
    </xf>
    <xf numFmtId="1" fontId="3" fillId="0" borderId="1502" xfId="0" applyNumberFormat="1" applyFont="1" applyBorder="1" applyAlignment="1">
      <alignment horizontal="center" vertical="center" wrapText="1"/>
    </xf>
    <xf numFmtId="1" fontId="3" fillId="0" borderId="1569" xfId="0" applyNumberFormat="1" applyFont="1" applyBorder="1" applyAlignment="1">
      <alignment horizontal="center" vertical="center" wrapText="1"/>
    </xf>
    <xf numFmtId="1" fontId="3" fillId="0" borderId="1502" xfId="0" applyNumberFormat="1" applyFont="1" applyBorder="1" applyAlignment="1">
      <alignment horizontal="left" vertical="center"/>
    </xf>
    <xf numFmtId="1" fontId="3" fillId="0" borderId="1434" xfId="3" applyNumberFormat="1" applyFont="1" applyBorder="1" applyAlignment="1">
      <alignment horizontal="center" vertical="center"/>
    </xf>
    <xf numFmtId="1" fontId="3" fillId="0" borderId="1050" xfId="3" applyNumberFormat="1" applyFont="1" applyBorder="1" applyAlignment="1">
      <alignment horizontal="center" vertical="center"/>
    </xf>
    <xf numFmtId="1" fontId="3" fillId="0" borderId="1515" xfId="3" applyNumberFormat="1" applyFont="1" applyBorder="1" applyAlignment="1">
      <alignment horizontal="center" vertical="center"/>
    </xf>
    <xf numFmtId="1" fontId="3" fillId="0" borderId="1575" xfId="3" applyNumberFormat="1" applyFont="1" applyBorder="1" applyAlignment="1">
      <alignment horizontal="center" vertical="center"/>
    </xf>
    <xf numFmtId="1" fontId="3" fillId="0" borderId="1050" xfId="3" applyNumberFormat="1" applyFont="1" applyBorder="1" applyAlignment="1">
      <alignment horizontal="center" vertical="center" wrapText="1"/>
    </xf>
    <xf numFmtId="1" fontId="3" fillId="0" borderId="1576" xfId="3" applyNumberFormat="1" applyFont="1" applyBorder="1" applyAlignment="1">
      <alignment horizontal="center" vertical="center" wrapText="1"/>
    </xf>
    <xf numFmtId="1" fontId="3" fillId="0" borderId="1575" xfId="3" applyNumberFormat="1" applyFont="1" applyBorder="1" applyAlignment="1">
      <alignment horizontal="center" vertical="center" wrapText="1"/>
    </xf>
    <xf numFmtId="1" fontId="3" fillId="0" borderId="1514" xfId="3" applyNumberFormat="1" applyFont="1" applyBorder="1" applyAlignment="1">
      <alignment horizontal="center" vertical="center" wrapText="1"/>
    </xf>
    <xf numFmtId="1" fontId="3" fillId="0" borderId="1434" xfId="3" applyNumberFormat="1" applyFont="1" applyBorder="1" applyAlignment="1">
      <alignment horizontal="center" vertical="center" wrapText="1"/>
    </xf>
    <xf numFmtId="1" fontId="3" fillId="0" borderId="1515" xfId="3" applyNumberFormat="1" applyFont="1" applyBorder="1" applyAlignment="1">
      <alignment horizontal="center" vertical="center" wrapText="1"/>
    </xf>
    <xf numFmtId="1" fontId="3" fillId="0" borderId="1517" xfId="3" applyNumberFormat="1" applyFont="1" applyBorder="1" applyAlignment="1">
      <alignment horizontal="center" vertical="center" wrapText="1"/>
    </xf>
    <xf numFmtId="1" fontId="1" fillId="0" borderId="1498" xfId="0" applyNumberFormat="1" applyFont="1" applyBorder="1" applyAlignment="1">
      <alignment horizontal="left" vertical="center"/>
    </xf>
    <xf numFmtId="1" fontId="1" fillId="0" borderId="1436" xfId="0" applyNumberFormat="1" applyFont="1" applyBorder="1" applyAlignment="1">
      <alignment horizontal="left" vertical="center"/>
    </xf>
    <xf numFmtId="1" fontId="1" fillId="0" borderId="1438" xfId="0" applyNumberFormat="1" applyFont="1" applyBorder="1" applyAlignment="1">
      <alignment horizontal="left" vertical="center"/>
    </xf>
    <xf numFmtId="1" fontId="5" fillId="12" borderId="1436" xfId="2" quotePrefix="1" applyNumberFormat="1" applyFont="1" applyFill="1" applyBorder="1" applyAlignment="1">
      <alignment horizontal="left"/>
    </xf>
    <xf numFmtId="1" fontId="5" fillId="12" borderId="1572" xfId="2" quotePrefix="1" applyNumberFormat="1" applyFont="1" applyFill="1" applyBorder="1" applyAlignment="1">
      <alignment horizontal="left"/>
    </xf>
    <xf numFmtId="1" fontId="3" fillId="0" borderId="1574" xfId="2" applyNumberFormat="1" applyFont="1" applyBorder="1" applyAlignment="1">
      <alignment horizontal="center" vertical="center" wrapText="1"/>
    </xf>
    <xf numFmtId="1" fontId="3" fillId="0" borderId="1563" xfId="2" applyNumberFormat="1" applyFont="1" applyBorder="1" applyAlignment="1">
      <alignment horizontal="center" vertical="center" wrapText="1"/>
    </xf>
    <xf numFmtId="1" fontId="3" fillId="0" borderId="1517" xfId="3" applyNumberFormat="1" applyFont="1" applyBorder="1" applyAlignment="1">
      <alignment horizontal="center" vertical="center"/>
    </xf>
    <xf numFmtId="1" fontId="3" fillId="0" borderId="1514" xfId="3" applyNumberFormat="1" applyFont="1" applyBorder="1" applyAlignment="1">
      <alignment horizontal="center" vertical="center"/>
    </xf>
    <xf numFmtId="1" fontId="3" fillId="0" borderId="1434" xfId="2" applyNumberFormat="1" applyFont="1" applyBorder="1" applyAlignment="1">
      <alignment horizontal="center" vertical="center" wrapText="1"/>
    </xf>
    <xf numFmtId="1" fontId="3" fillId="0" borderId="1515" xfId="2" applyNumberFormat="1" applyFont="1" applyBorder="1" applyAlignment="1">
      <alignment horizontal="center" vertical="center" wrapText="1"/>
    </xf>
    <xf numFmtId="1" fontId="3" fillId="0" borderId="1587" xfId="2" applyNumberFormat="1" applyFont="1" applyBorder="1" applyAlignment="1">
      <alignment horizontal="center" vertical="center" wrapText="1"/>
    </xf>
    <xf numFmtId="1" fontId="3" fillId="0" borderId="1498" xfId="2" applyNumberFormat="1" applyFont="1" applyBorder="1" applyAlignment="1">
      <alignment horizontal="center" vertical="center" wrapText="1"/>
    </xf>
    <xf numFmtId="1" fontId="3" fillId="0" borderId="1584" xfId="2" applyNumberFormat="1" applyFont="1" applyBorder="1" applyAlignment="1">
      <alignment horizontal="center" vertical="center" wrapText="1"/>
    </xf>
    <xf numFmtId="1" fontId="3" fillId="0" borderId="1438" xfId="2" applyNumberFormat="1" applyFont="1" applyBorder="1" applyAlignment="1">
      <alignment horizontal="center" vertical="center" wrapText="1"/>
    </xf>
    <xf numFmtId="1" fontId="3" fillId="0" borderId="1589" xfId="0" applyNumberFormat="1" applyFont="1" applyBorder="1" applyAlignment="1">
      <alignment horizontal="center" vertical="center"/>
    </xf>
    <xf numFmtId="1" fontId="3" fillId="0" borderId="1587" xfId="0" applyNumberFormat="1" applyFont="1" applyBorder="1" applyAlignment="1">
      <alignment horizontal="center" vertical="center"/>
    </xf>
    <xf numFmtId="1" fontId="3" fillId="0" borderId="1590" xfId="0" applyNumberFormat="1" applyFont="1" applyBorder="1" applyAlignment="1">
      <alignment horizontal="center" vertical="center" wrapText="1"/>
    </xf>
    <xf numFmtId="1" fontId="3" fillId="0" borderId="1591" xfId="0" applyNumberFormat="1" applyFont="1" applyBorder="1" applyAlignment="1">
      <alignment horizontal="center" vertical="center"/>
    </xf>
    <xf numFmtId="1" fontId="3" fillId="0" borderId="1592" xfId="0" applyNumberFormat="1" applyFont="1" applyBorder="1" applyAlignment="1">
      <alignment horizontal="center" vertical="center"/>
    </xf>
    <xf numFmtId="1" fontId="3" fillId="0" borderId="1593" xfId="0" applyNumberFormat="1" applyFont="1" applyBorder="1" applyAlignment="1">
      <alignment horizontal="center" vertical="center"/>
    </xf>
    <xf numFmtId="1" fontId="3" fillId="0" borderId="1594" xfId="0" applyNumberFormat="1" applyFont="1" applyBorder="1" applyAlignment="1">
      <alignment horizontal="center" vertical="center"/>
    </xf>
    <xf numFmtId="1" fontId="3" fillId="0" borderId="1587" xfId="0" applyNumberFormat="1" applyFont="1" applyBorder="1" applyAlignment="1">
      <alignment horizontal="center" vertical="center" wrapText="1"/>
    </xf>
    <xf numFmtId="1" fontId="3" fillId="0" borderId="1591" xfId="0" applyNumberFormat="1" applyFont="1" applyBorder="1" applyAlignment="1">
      <alignment horizontal="center" vertical="center" wrapText="1"/>
    </xf>
    <xf numFmtId="1" fontId="3" fillId="0" borderId="1517" xfId="0" applyNumberFormat="1" applyFont="1" applyBorder="1" applyAlignment="1">
      <alignment horizontal="center" vertical="center"/>
    </xf>
    <xf numFmtId="1" fontId="3" fillId="0" borderId="1514" xfId="0" applyNumberFormat="1" applyFont="1" applyBorder="1" applyAlignment="1">
      <alignment horizontal="center" vertical="center"/>
    </xf>
    <xf numFmtId="1" fontId="3" fillId="0" borderId="1599" xfId="0" applyNumberFormat="1" applyFont="1" applyBorder="1" applyAlignment="1">
      <alignment horizontal="center" vertical="center" wrapText="1"/>
    </xf>
    <xf numFmtId="1" fontId="7" fillId="0" borderId="1638" xfId="0" applyNumberFormat="1" applyFont="1" applyBorder="1" applyAlignment="1">
      <alignment horizontal="center" vertical="center" wrapText="1"/>
    </xf>
    <xf numFmtId="1" fontId="7" fillId="0" borderId="1641" xfId="0" applyNumberFormat="1" applyFont="1" applyBorder="1" applyAlignment="1">
      <alignment horizontal="center" vertical="center" wrapText="1"/>
    </xf>
    <xf numFmtId="1" fontId="3" fillId="0" borderId="1589" xfId="0" applyNumberFormat="1" applyFont="1" applyBorder="1" applyAlignment="1">
      <alignment horizontal="left" vertical="center" wrapText="1"/>
    </xf>
    <xf numFmtId="1" fontId="3" fillId="0" borderId="1587" xfId="0" applyNumberFormat="1" applyFont="1" applyBorder="1" applyAlignment="1">
      <alignment horizontal="left" vertical="center" wrapText="1"/>
    </xf>
    <xf numFmtId="1" fontId="3" fillId="0" borderId="1618" xfId="0" applyNumberFormat="1" applyFont="1" applyBorder="1" applyAlignment="1">
      <alignment horizontal="left" vertical="center" wrapText="1"/>
    </xf>
    <xf numFmtId="1" fontId="3" fillId="0" borderId="1633" xfId="0" applyNumberFormat="1" applyFont="1" applyBorder="1" applyAlignment="1">
      <alignment horizontal="left" vertical="center" wrapText="1"/>
    </xf>
    <xf numFmtId="1" fontId="7" fillId="0" borderId="1618" xfId="0" applyNumberFormat="1" applyFont="1" applyBorder="1" applyAlignment="1">
      <alignment horizontal="center" vertical="center" wrapText="1"/>
    </xf>
    <xf numFmtId="1" fontId="7" fillId="0" borderId="1633" xfId="0" applyNumberFormat="1" applyFont="1" applyBorder="1" applyAlignment="1">
      <alignment horizontal="center" vertical="center" wrapText="1"/>
    </xf>
    <xf numFmtId="1" fontId="7" fillId="0" borderId="1640" xfId="0" applyNumberFormat="1" applyFont="1" applyBorder="1" applyAlignment="1">
      <alignment horizontal="center" vertical="center" wrapText="1"/>
    </xf>
    <xf numFmtId="1" fontId="7" fillId="0" borderId="1639" xfId="0" applyNumberFormat="1" applyFont="1" applyBorder="1" applyAlignment="1">
      <alignment horizontal="center" vertical="center" wrapText="1"/>
    </xf>
    <xf numFmtId="0" fontId="3" fillId="0" borderId="1647" xfId="0" applyFont="1" applyBorder="1" applyAlignment="1">
      <alignment horizontal="center" vertical="center" wrapText="1"/>
    </xf>
    <xf numFmtId="1" fontId="7" fillId="0" borderId="1618" xfId="0" applyNumberFormat="1" applyFont="1" applyBorder="1" applyAlignment="1">
      <alignment horizontal="left" vertical="center" wrapText="1"/>
    </xf>
    <xf numFmtId="1" fontId="7" fillId="0" borderId="1633" xfId="0" applyNumberFormat="1" applyFont="1" applyBorder="1" applyAlignment="1">
      <alignment horizontal="left" vertical="center" wrapText="1"/>
    </xf>
    <xf numFmtId="1" fontId="3" fillId="0" borderId="1618" xfId="0" applyNumberFormat="1" applyFont="1" applyBorder="1" applyAlignment="1">
      <alignment horizontal="center" vertical="center" wrapText="1"/>
    </xf>
    <xf numFmtId="1" fontId="3" fillId="0" borderId="1633" xfId="0" applyNumberFormat="1" applyFont="1" applyBorder="1" applyAlignment="1">
      <alignment horizontal="center" vertical="center" wrapText="1"/>
    </xf>
    <xf numFmtId="0" fontId="3" fillId="0" borderId="1618" xfId="0" applyFont="1" applyBorder="1" applyAlignment="1">
      <alignment horizontal="center" vertical="center"/>
    </xf>
    <xf numFmtId="0" fontId="3" fillId="0" borderId="1633" xfId="0" applyFont="1" applyBorder="1" applyAlignment="1">
      <alignment horizontal="center" vertical="center"/>
    </xf>
    <xf numFmtId="0" fontId="3" fillId="0" borderId="1638" xfId="0" applyFont="1" applyBorder="1" applyAlignment="1">
      <alignment horizontal="center" vertical="center"/>
    </xf>
    <xf numFmtId="0" fontId="3" fillId="0" borderId="1639" xfId="0" applyFont="1" applyBorder="1" applyAlignment="1">
      <alignment horizontal="center" vertical="center"/>
    </xf>
    <xf numFmtId="0" fontId="3" fillId="0" borderId="1640" xfId="0" applyFont="1" applyBorder="1" applyAlignment="1">
      <alignment horizontal="center" vertical="center"/>
    </xf>
    <xf numFmtId="0" fontId="3" fillId="0" borderId="1641" xfId="0" applyFont="1" applyBorder="1" applyAlignment="1">
      <alignment horizontal="center" vertical="center" wrapText="1"/>
    </xf>
    <xf numFmtId="0" fontId="7" fillId="0" borderId="1638" xfId="0" applyFont="1" applyBorder="1" applyAlignment="1">
      <alignment horizontal="center" vertical="center"/>
    </xf>
    <xf numFmtId="0" fontId="7" fillId="0" borderId="1639" xfId="0" applyFont="1" applyBorder="1" applyAlignment="1">
      <alignment horizontal="center" vertical="center"/>
    </xf>
    <xf numFmtId="0" fontId="7" fillId="0" borderId="1640" xfId="0" applyFont="1" applyBorder="1" applyAlignment="1">
      <alignment horizontal="center" vertical="center"/>
    </xf>
    <xf numFmtId="1" fontId="3" fillId="0" borderId="1649" xfId="0" applyNumberFormat="1" applyFont="1" applyBorder="1" applyAlignment="1">
      <alignment horizontal="center" vertical="center"/>
    </xf>
    <xf numFmtId="1" fontId="3" fillId="0" borderId="1652" xfId="0" applyNumberFormat="1" applyFont="1" applyBorder="1" applyAlignment="1">
      <alignment horizontal="center" vertical="center"/>
    </xf>
    <xf numFmtId="1" fontId="3" fillId="0" borderId="1650" xfId="0" applyNumberFormat="1" applyFont="1" applyBorder="1" applyAlignment="1">
      <alignment horizontal="center" vertical="center" wrapText="1"/>
    </xf>
    <xf numFmtId="1" fontId="3" fillId="0" borderId="1651" xfId="0" applyNumberFormat="1" applyFont="1" applyBorder="1" applyAlignment="1">
      <alignment horizontal="center" vertical="center" wrapText="1"/>
    </xf>
    <xf numFmtId="1" fontId="3" fillId="0" borderId="1565" xfId="0" applyNumberFormat="1" applyFont="1" applyBorder="1" applyAlignment="1">
      <alignment horizontal="center" vertical="center" wrapText="1"/>
    </xf>
    <xf numFmtId="1" fontId="3" fillId="0" borderId="1638" xfId="0" applyNumberFormat="1" applyFont="1" applyBorder="1" applyAlignment="1">
      <alignment horizontal="center" vertical="center"/>
    </xf>
    <xf numFmtId="1" fontId="3" fillId="0" borderId="1639" xfId="0" applyNumberFormat="1" applyFont="1" applyBorder="1" applyAlignment="1">
      <alignment horizontal="center" vertical="center"/>
    </xf>
    <xf numFmtId="1" fontId="3" fillId="0" borderId="1640" xfId="0" applyNumberFormat="1" applyFont="1" applyBorder="1" applyAlignment="1">
      <alignment horizontal="center" vertical="center"/>
    </xf>
    <xf numFmtId="1" fontId="3" fillId="0" borderId="1649" xfId="0" applyNumberFormat="1" applyFont="1" applyBorder="1" applyAlignment="1">
      <alignment horizontal="center" vertical="center" wrapText="1"/>
    </xf>
    <xf numFmtId="1" fontId="3" fillId="0" borderId="1652" xfId="0" applyNumberFormat="1" applyFont="1" applyBorder="1" applyAlignment="1">
      <alignment horizontal="center" vertical="center" wrapText="1"/>
    </xf>
    <xf numFmtId="1" fontId="3" fillId="0" borderId="1638" xfId="0" applyNumberFormat="1" applyFont="1" applyBorder="1" applyAlignment="1">
      <alignment horizontal="center" vertical="center" wrapText="1"/>
    </xf>
    <xf numFmtId="1" fontId="3" fillId="0" borderId="1641" xfId="0" applyNumberFormat="1" applyFont="1" applyBorder="1" applyAlignment="1">
      <alignment horizontal="center" vertical="center" wrapText="1"/>
    </xf>
    <xf numFmtId="1" fontId="3" fillId="0" borderId="1654" xfId="0" applyNumberFormat="1" applyFont="1" applyBorder="1" applyAlignment="1">
      <alignment horizontal="center" vertical="center" wrapText="1"/>
    </xf>
    <xf numFmtId="1" fontId="3" fillId="0" borderId="1641" xfId="0" applyNumberFormat="1" applyFont="1" applyBorder="1" applyAlignment="1">
      <alignment horizontal="center" vertical="center"/>
    </xf>
    <xf numFmtId="1" fontId="3" fillId="0" borderId="1664" xfId="0" applyNumberFormat="1" applyFont="1" applyBorder="1" applyAlignment="1">
      <alignment horizontal="center" vertical="center" wrapText="1"/>
    </xf>
    <xf numFmtId="1" fontId="3" fillId="0" borderId="1664" xfId="0" applyNumberFormat="1" applyFont="1" applyBorder="1" applyAlignment="1">
      <alignment horizontal="center" vertical="center"/>
    </xf>
    <xf numFmtId="1" fontId="3" fillId="0" borderId="1673" xfId="0" applyNumberFormat="1" applyFont="1" applyBorder="1" applyAlignment="1">
      <alignment horizontal="center" vertical="center" wrapText="1"/>
    </xf>
    <xf numFmtId="1" fontId="3" fillId="0" borderId="1671" xfId="0" applyNumberFormat="1" applyFont="1" applyBorder="1" applyAlignment="1">
      <alignment horizontal="center" vertical="center" wrapText="1"/>
    </xf>
    <xf numFmtId="1" fontId="3" fillId="0" borderId="1671" xfId="0" applyNumberFormat="1" applyFont="1" applyBorder="1" applyAlignment="1">
      <alignment horizontal="center" vertical="center"/>
    </xf>
    <xf numFmtId="1" fontId="3" fillId="0" borderId="1639" xfId="0" applyNumberFormat="1" applyFont="1" applyBorder="1" applyAlignment="1">
      <alignment horizontal="center" vertical="center" wrapText="1"/>
    </xf>
    <xf numFmtId="1" fontId="3" fillId="0" borderId="1640" xfId="0" applyNumberFormat="1" applyFont="1" applyBorder="1" applyAlignment="1">
      <alignment horizontal="center" vertical="center" wrapText="1"/>
    </xf>
    <xf numFmtId="1" fontId="3" fillId="0" borderId="1677" xfId="0" applyNumberFormat="1" applyFont="1" applyBorder="1" applyAlignment="1">
      <alignment horizontal="center" vertical="center" wrapText="1"/>
    </xf>
    <xf numFmtId="1" fontId="3" fillId="0" borderId="1681" xfId="0" applyNumberFormat="1" applyFont="1" applyBorder="1" applyAlignment="1">
      <alignment horizontal="center" vertical="center" wrapText="1"/>
    </xf>
    <xf numFmtId="1" fontId="3" fillId="0" borderId="1662" xfId="0" applyNumberFormat="1" applyFont="1" applyBorder="1" applyAlignment="1">
      <alignment horizontal="center" vertical="center" wrapText="1"/>
    </xf>
    <xf numFmtId="1" fontId="3" fillId="0" borderId="1665" xfId="0" applyNumberFormat="1" applyFont="1" applyBorder="1" applyAlignment="1">
      <alignment horizontal="center" vertical="center" wrapText="1"/>
    </xf>
    <xf numFmtId="1" fontId="3" fillId="0" borderId="1674" xfId="0" applyNumberFormat="1" applyFont="1" applyBorder="1" applyAlignment="1">
      <alignment horizontal="center" vertical="center" wrapText="1"/>
    </xf>
    <xf numFmtId="1" fontId="3" fillId="0" borderId="1675" xfId="0" applyNumberFormat="1" applyFont="1" applyBorder="1" applyAlignment="1">
      <alignment horizontal="center" vertical="center" wrapText="1"/>
    </xf>
    <xf numFmtId="1" fontId="3" fillId="0" borderId="1676" xfId="0" applyNumberFormat="1" applyFont="1" applyBorder="1" applyAlignment="1">
      <alignment horizontal="center" vertical="center" wrapText="1"/>
    </xf>
    <xf numFmtId="1" fontId="3" fillId="0" borderId="1701" xfId="0" applyNumberFormat="1" applyFont="1" applyBorder="1" applyAlignment="1">
      <alignment horizontal="center" vertical="center" wrapText="1"/>
    </xf>
    <xf numFmtId="1" fontId="3" fillId="0" borderId="1672" xfId="0" applyNumberFormat="1" applyFont="1" applyBorder="1" applyAlignment="1">
      <alignment horizontal="center" vertical="center" wrapText="1"/>
    </xf>
    <xf numFmtId="1" fontId="3" fillId="0" borderId="1674" xfId="0" applyNumberFormat="1" applyFont="1" applyBorder="1" applyAlignment="1">
      <alignment horizontal="center" vertical="center"/>
    </xf>
    <xf numFmtId="1" fontId="3" fillId="0" borderId="1675" xfId="0" applyNumberFormat="1" applyFont="1" applyBorder="1" applyAlignment="1">
      <alignment horizontal="center" vertical="center"/>
    </xf>
    <xf numFmtId="1" fontId="3" fillId="0" borderId="1676" xfId="0" applyNumberFormat="1" applyFont="1" applyBorder="1" applyAlignment="1">
      <alignment horizontal="center" vertical="center"/>
    </xf>
    <xf numFmtId="1" fontId="5" fillId="0" borderId="1675" xfId="0" applyNumberFormat="1" applyFont="1" applyBorder="1" applyAlignment="1">
      <alignment horizontal="left"/>
    </xf>
    <xf numFmtId="1" fontId="3" fillId="0" borderId="1706" xfId="0" applyNumberFormat="1" applyFont="1" applyBorder="1" applyAlignment="1">
      <alignment horizontal="center" vertical="center"/>
    </xf>
    <xf numFmtId="1" fontId="3" fillId="0" borderId="1705" xfId="0" applyNumberFormat="1" applyFont="1" applyBorder="1" applyAlignment="1">
      <alignment horizontal="center" vertical="center" wrapText="1"/>
    </xf>
    <xf numFmtId="1" fontId="3" fillId="0" borderId="1693" xfId="0" applyNumberFormat="1" applyFont="1" applyBorder="1" applyAlignment="1">
      <alignment horizontal="center" vertical="center" wrapText="1"/>
    </xf>
    <xf numFmtId="1" fontId="3" fillId="0" borderId="1710" xfId="0" applyNumberFormat="1" applyFont="1" applyBorder="1" applyAlignment="1">
      <alignment horizontal="center" vertical="center" wrapText="1"/>
    </xf>
    <xf numFmtId="1" fontId="3" fillId="0" borderId="1527" xfId="0" applyNumberFormat="1" applyFont="1" applyBorder="1" applyAlignment="1">
      <alignment horizontal="center" vertical="center" wrapText="1"/>
    </xf>
    <xf numFmtId="1" fontId="3" fillId="0" borderId="1706" xfId="0" applyNumberFormat="1" applyFont="1" applyBorder="1" applyAlignment="1">
      <alignment horizontal="center" vertical="center" wrapText="1"/>
    </xf>
    <xf numFmtId="1" fontId="3" fillId="0" borderId="1543" xfId="0" applyNumberFormat="1" applyFont="1" applyBorder="1" applyAlignment="1">
      <alignment horizontal="center" vertical="center"/>
    </xf>
    <xf numFmtId="1" fontId="3" fillId="0" borderId="1543" xfId="0" applyNumberFormat="1" applyFont="1" applyBorder="1" applyAlignment="1">
      <alignment horizontal="center" vertical="center" wrapText="1"/>
    </xf>
    <xf numFmtId="1" fontId="3" fillId="0" borderId="1689" xfId="0" applyNumberFormat="1" applyFont="1" applyBorder="1" applyAlignment="1">
      <alignment horizontal="center" vertical="center" wrapText="1"/>
    </xf>
    <xf numFmtId="1" fontId="3" fillId="0" borderId="1543" xfId="0" applyNumberFormat="1" applyFont="1" applyBorder="1" applyAlignment="1">
      <alignment horizontal="left" vertical="center"/>
    </xf>
    <xf numFmtId="1" fontId="3" fillId="0" borderId="1042" xfId="3" applyNumberFormat="1" applyFont="1" applyBorder="1" applyAlignment="1">
      <alignment horizontal="center" vertical="center"/>
    </xf>
    <xf numFmtId="1" fontId="3" fillId="0" borderId="1705" xfId="3" applyNumberFormat="1" applyFont="1" applyBorder="1" applyAlignment="1">
      <alignment horizontal="center" vertical="center"/>
    </xf>
    <xf numFmtId="1" fontId="3" fillId="0" borderId="1723" xfId="3" applyNumberFormat="1" applyFont="1" applyBorder="1" applyAlignment="1">
      <alignment horizontal="center" vertical="center"/>
    </xf>
    <xf numFmtId="1" fontId="3" fillId="0" borderId="1722" xfId="3" applyNumberFormat="1" applyFont="1" applyBorder="1" applyAlignment="1">
      <alignment horizontal="center" vertical="center" wrapText="1"/>
    </xf>
    <xf numFmtId="1" fontId="3" fillId="0" borderId="1724" xfId="3" applyNumberFormat="1" applyFont="1" applyBorder="1" applyAlignment="1">
      <alignment horizontal="center" vertical="center" wrapText="1"/>
    </xf>
    <xf numFmtId="1" fontId="3" fillId="0" borderId="1723" xfId="3" applyNumberFormat="1" applyFont="1" applyBorder="1" applyAlignment="1">
      <alignment horizontal="center" vertical="center" wrapText="1"/>
    </xf>
    <xf numFmtId="1" fontId="3" fillId="0" borderId="1701" xfId="3" applyNumberFormat="1" applyFont="1" applyBorder="1" applyAlignment="1">
      <alignment horizontal="center" vertical="center" wrapText="1"/>
    </xf>
    <xf numFmtId="1" fontId="3" fillId="0" borderId="1042" xfId="3" applyNumberFormat="1" applyFont="1" applyBorder="1" applyAlignment="1">
      <alignment horizontal="center" vertical="center" wrapText="1"/>
    </xf>
    <xf numFmtId="1" fontId="3" fillId="0" borderId="1705" xfId="3" applyNumberFormat="1" applyFont="1" applyBorder="1" applyAlignment="1">
      <alignment horizontal="center" vertical="center" wrapText="1"/>
    </xf>
    <xf numFmtId="1" fontId="3" fillId="0" borderId="1693" xfId="3" applyNumberFormat="1" applyFont="1" applyBorder="1" applyAlignment="1">
      <alignment horizontal="center" vertical="center" wrapText="1"/>
    </xf>
    <xf numFmtId="1" fontId="1" fillId="0" borderId="1527" xfId="0" applyNumberFormat="1" applyFont="1" applyBorder="1" applyAlignment="1">
      <alignment horizontal="left" vertical="center"/>
    </xf>
    <xf numFmtId="1" fontId="1" fillId="0" borderId="1032" xfId="0" applyNumberFormat="1" applyFont="1" applyBorder="1" applyAlignment="1">
      <alignment horizontal="left" vertical="center"/>
    </xf>
    <xf numFmtId="1" fontId="1" fillId="0" borderId="1038" xfId="0" applyNumberFormat="1" applyFont="1" applyBorder="1" applyAlignment="1">
      <alignment horizontal="left" vertical="center"/>
    </xf>
    <xf numFmtId="1" fontId="5" fillId="12" borderId="1032" xfId="2" quotePrefix="1" applyNumberFormat="1" applyFont="1" applyFill="1" applyBorder="1" applyAlignment="1">
      <alignment horizontal="left"/>
    </xf>
    <xf numFmtId="1" fontId="5" fillId="12" borderId="1719" xfId="2" quotePrefix="1" applyNumberFormat="1" applyFont="1" applyFill="1" applyBorder="1" applyAlignment="1">
      <alignment horizontal="left"/>
    </xf>
    <xf numFmtId="1" fontId="3" fillId="0" borderId="1721" xfId="2" applyNumberFormat="1" applyFont="1" applyBorder="1" applyAlignment="1">
      <alignment horizontal="center" vertical="center" wrapText="1"/>
    </xf>
    <xf numFmtId="1" fontId="3" fillId="0" borderId="1706" xfId="2" applyNumberFormat="1" applyFont="1" applyBorder="1" applyAlignment="1">
      <alignment horizontal="center" vertical="center" wrapText="1"/>
    </xf>
    <xf numFmtId="1" fontId="3" fillId="0" borderId="1693" xfId="3" applyNumberFormat="1" applyFont="1" applyBorder="1" applyAlignment="1">
      <alignment horizontal="center" vertical="center"/>
    </xf>
    <xf numFmtId="1" fontId="3" fillId="0" borderId="1701" xfId="3" applyNumberFormat="1" applyFont="1" applyBorder="1" applyAlignment="1">
      <alignment horizontal="center" vertical="center"/>
    </xf>
    <xf numFmtId="1" fontId="3" fillId="0" borderId="1042" xfId="2" applyNumberFormat="1" applyFont="1" applyBorder="1" applyAlignment="1">
      <alignment horizontal="center" vertical="center" wrapText="1"/>
    </xf>
    <xf numFmtId="1" fontId="3" fillId="0" borderId="1705" xfId="2" applyNumberFormat="1" applyFont="1" applyBorder="1" applyAlignment="1">
      <alignment horizontal="center" vertical="center" wrapText="1"/>
    </xf>
    <xf numFmtId="1" fontId="3" fillId="0" borderId="1732" xfId="2" applyNumberFormat="1" applyFont="1" applyBorder="1" applyAlignment="1">
      <alignment horizontal="center" vertical="center" wrapText="1"/>
    </xf>
    <xf numFmtId="1" fontId="3" fillId="0" borderId="1527" xfId="2" applyNumberFormat="1" applyFont="1" applyBorder="1" applyAlignment="1">
      <alignment horizontal="center" vertical="center" wrapText="1"/>
    </xf>
    <xf numFmtId="1" fontId="3" fillId="0" borderId="1729" xfId="2" applyNumberFormat="1" applyFont="1" applyBorder="1" applyAlignment="1">
      <alignment horizontal="center" vertical="center" wrapText="1"/>
    </xf>
    <xf numFmtId="1" fontId="3" fillId="0" borderId="1725" xfId="2" applyNumberFormat="1" applyFont="1" applyBorder="1" applyAlignment="1">
      <alignment horizontal="center" vertical="center" wrapText="1"/>
    </xf>
    <xf numFmtId="1" fontId="3" fillId="0" borderId="1734" xfId="0" applyNumberFormat="1" applyFont="1" applyBorder="1" applyAlignment="1">
      <alignment horizontal="center" vertical="center"/>
    </xf>
    <xf numFmtId="1" fontId="3" fillId="0" borderId="1732" xfId="0" applyNumberFormat="1" applyFont="1" applyBorder="1" applyAlignment="1">
      <alignment horizontal="center" vertical="center"/>
    </xf>
    <xf numFmtId="1" fontId="3" fillId="0" borderId="1735" xfId="0" applyNumberFormat="1" applyFont="1" applyBorder="1" applyAlignment="1">
      <alignment horizontal="center" vertical="center" wrapText="1"/>
    </xf>
    <xf numFmtId="1" fontId="3" fillId="0" borderId="1736" xfId="0" applyNumberFormat="1" applyFont="1" applyBorder="1" applyAlignment="1">
      <alignment horizontal="center" vertical="center"/>
    </xf>
    <xf numFmtId="1" fontId="3" fillId="0" borderId="1737" xfId="0" applyNumberFormat="1" applyFont="1" applyBorder="1" applyAlignment="1">
      <alignment horizontal="center" vertical="center"/>
    </xf>
    <xf numFmtId="1" fontId="3" fillId="0" borderId="1738" xfId="0" applyNumberFormat="1" applyFont="1" applyBorder="1" applyAlignment="1">
      <alignment horizontal="center" vertical="center"/>
    </xf>
    <xf numFmtId="1" fontId="3" fillId="0" borderId="1739" xfId="0" applyNumberFormat="1" applyFont="1" applyBorder="1" applyAlignment="1">
      <alignment horizontal="center" vertical="center"/>
    </xf>
    <xf numFmtId="1" fontId="3" fillId="0" borderId="1732" xfId="0" applyNumberFormat="1" applyFont="1" applyBorder="1" applyAlignment="1">
      <alignment horizontal="center" vertical="center" wrapText="1"/>
    </xf>
    <xf numFmtId="1" fontId="3" fillId="0" borderId="1736" xfId="0" applyNumberFormat="1" applyFont="1" applyBorder="1" applyAlignment="1">
      <alignment horizontal="center" vertical="center" wrapText="1"/>
    </xf>
    <xf numFmtId="1" fontId="3" fillId="0" borderId="1693" xfId="0" applyNumberFormat="1" applyFont="1" applyBorder="1" applyAlignment="1">
      <alignment horizontal="center" vertical="center"/>
    </xf>
    <xf numFmtId="1" fontId="3" fillId="0" borderId="1701" xfId="0" applyNumberFormat="1" applyFont="1" applyBorder="1" applyAlignment="1">
      <alignment horizontal="center" vertical="center"/>
    </xf>
    <xf numFmtId="1" fontId="3" fillId="0" borderId="1744" xfId="0" applyNumberFormat="1" applyFont="1" applyBorder="1" applyAlignment="1">
      <alignment horizontal="center" vertical="center" wrapText="1"/>
    </xf>
    <xf numFmtId="1" fontId="7" fillId="0" borderId="1785" xfId="0" applyNumberFormat="1" applyFont="1" applyBorder="1" applyAlignment="1">
      <alignment horizontal="center" vertical="center" wrapText="1"/>
    </xf>
    <xf numFmtId="1" fontId="7" fillId="0" borderId="1661" xfId="0" applyNumberFormat="1" applyFont="1" applyBorder="1" applyAlignment="1">
      <alignment horizontal="center" vertical="center" wrapText="1"/>
    </xf>
    <xf numFmtId="1" fontId="7" fillId="0" borderId="1654" xfId="0" applyNumberFormat="1" applyFont="1" applyBorder="1" applyAlignment="1">
      <alignment horizontal="center" vertical="center"/>
    </xf>
    <xf numFmtId="1" fontId="7" fillId="0" borderId="1789" xfId="0" applyNumberFormat="1" applyFont="1" applyBorder="1" applyAlignment="1">
      <alignment horizontal="center" vertical="center" wrapText="1"/>
    </xf>
    <xf numFmtId="1" fontId="7" fillId="0" borderId="1790" xfId="0" applyNumberFormat="1" applyFont="1" applyBorder="1" applyAlignment="1">
      <alignment horizontal="center" vertical="center" wrapText="1"/>
    </xf>
    <xf numFmtId="1" fontId="3" fillId="0" borderId="1734" xfId="0" applyNumberFormat="1" applyFont="1" applyBorder="1" applyAlignment="1">
      <alignment horizontal="left" vertical="center" wrapText="1"/>
    </xf>
    <xf numFmtId="1" fontId="3" fillId="0" borderId="1732" xfId="0" applyNumberFormat="1" applyFont="1" applyBorder="1" applyAlignment="1">
      <alignment horizontal="left" vertical="center" wrapText="1"/>
    </xf>
    <xf numFmtId="1" fontId="3" fillId="0" borderId="1762" xfId="0" applyNumberFormat="1" applyFont="1" applyBorder="1" applyAlignment="1">
      <alignment horizontal="left" vertical="center" wrapText="1"/>
    </xf>
    <xf numFmtId="1" fontId="3" fillId="0" borderId="1780" xfId="0" applyNumberFormat="1" applyFont="1" applyBorder="1" applyAlignment="1">
      <alignment horizontal="left" vertical="center" wrapText="1"/>
    </xf>
    <xf numFmtId="0" fontId="7" fillId="0" borderId="1654" xfId="0" applyFont="1" applyBorder="1" applyAlignment="1">
      <alignment horizontal="center" vertical="center"/>
    </xf>
    <xf numFmtId="1" fontId="7" fillId="0" borderId="1762" xfId="0" applyNumberFormat="1" applyFont="1" applyBorder="1" applyAlignment="1">
      <alignment horizontal="center" vertical="center" wrapText="1"/>
    </xf>
    <xf numFmtId="1" fontId="7" fillId="0" borderId="1780" xfId="0" applyNumberFormat="1" applyFont="1" applyBorder="1" applyAlignment="1">
      <alignment horizontal="center" vertical="center" wrapText="1"/>
    </xf>
    <xf numFmtId="1" fontId="7" fillId="0" borderId="1792" xfId="0" applyNumberFormat="1" applyFont="1" applyBorder="1" applyAlignment="1">
      <alignment horizontal="center" vertical="center" wrapText="1"/>
    </xf>
    <xf numFmtId="1" fontId="7" fillId="0" borderId="1791" xfId="0" applyNumberFormat="1" applyFont="1" applyBorder="1" applyAlignment="1">
      <alignment horizontal="center" vertical="center" wrapText="1"/>
    </xf>
    <xf numFmtId="0" fontId="3" fillId="0" borderId="1804" xfId="0" applyFont="1" applyBorder="1" applyAlignment="1">
      <alignment horizontal="center" vertical="center" wrapText="1"/>
    </xf>
    <xf numFmtId="1" fontId="7" fillId="0" borderId="853" xfId="0" applyNumberFormat="1" applyFont="1" applyBorder="1" applyAlignment="1">
      <alignment horizontal="left" vertical="center" wrapText="1"/>
    </xf>
    <xf numFmtId="1" fontId="7" fillId="0" borderId="1780" xfId="0" applyNumberFormat="1" applyFont="1" applyBorder="1" applyAlignment="1">
      <alignment horizontal="left" vertical="center" wrapText="1"/>
    </xf>
    <xf numFmtId="1" fontId="3" fillId="0" borderId="1780" xfId="0" applyNumberFormat="1" applyFont="1" applyBorder="1" applyAlignment="1">
      <alignment horizontal="center" vertical="center" wrapText="1"/>
    </xf>
    <xf numFmtId="0" fontId="3" fillId="0" borderId="853" xfId="0" applyFont="1" applyBorder="1" applyAlignment="1">
      <alignment horizontal="center" vertical="center"/>
    </xf>
    <xf numFmtId="0" fontId="3" fillId="0" borderId="1780" xfId="0" applyFont="1" applyBorder="1" applyAlignment="1">
      <alignment horizontal="center" vertical="center"/>
    </xf>
    <xf numFmtId="0" fontId="3" fillId="0" borderId="1786" xfId="0" applyFont="1" applyBorder="1" applyAlignment="1">
      <alignment horizontal="center" vertical="center"/>
    </xf>
    <xf numFmtId="0" fontId="3" fillId="0" borderId="1787" xfId="0" applyFont="1" applyBorder="1" applyAlignment="1">
      <alignment horizontal="center" vertical="center"/>
    </xf>
    <xf numFmtId="0" fontId="3" fillId="0" borderId="1788" xfId="0" applyFont="1" applyBorder="1" applyAlignment="1">
      <alignment horizontal="center" vertical="center"/>
    </xf>
    <xf numFmtId="0" fontId="3" fillId="0" borderId="1803" xfId="0" applyFont="1" applyBorder="1" applyAlignment="1">
      <alignment horizontal="center" vertical="center" wrapText="1"/>
    </xf>
    <xf numFmtId="0" fontId="7" fillId="0" borderId="1786" xfId="0" applyFont="1" applyBorder="1" applyAlignment="1">
      <alignment horizontal="center" vertical="center"/>
    </xf>
    <xf numFmtId="0" fontId="7" fillId="0" borderId="1787" xfId="0" applyFont="1" applyBorder="1" applyAlignment="1">
      <alignment horizontal="center" vertical="center"/>
    </xf>
    <xf numFmtId="0" fontId="7" fillId="0" borderId="1788" xfId="0" applyFont="1" applyBorder="1" applyAlignment="1">
      <alignment horizontal="center" vertical="center"/>
    </xf>
    <xf numFmtId="1" fontId="3" fillId="0" borderId="1807" xfId="0" applyNumberFormat="1" applyFont="1" applyBorder="1" applyAlignment="1">
      <alignment horizontal="center" vertical="center"/>
    </xf>
    <xf numFmtId="1" fontId="3" fillId="0" borderId="1810" xfId="0" applyNumberFormat="1" applyFont="1" applyBorder="1" applyAlignment="1">
      <alignment horizontal="center" vertical="center"/>
    </xf>
    <xf numFmtId="1" fontId="3" fillId="0" borderId="1808" xfId="0" applyNumberFormat="1" applyFont="1" applyBorder="1" applyAlignment="1">
      <alignment horizontal="center" vertical="center" wrapText="1"/>
    </xf>
    <xf numFmtId="1" fontId="3" fillId="0" borderId="1809" xfId="0" applyNumberFormat="1" applyFont="1" applyBorder="1" applyAlignment="1">
      <alignment horizontal="center" vertical="center" wrapText="1"/>
    </xf>
    <xf numFmtId="1" fontId="3" fillId="0" borderId="1789" xfId="0" applyNumberFormat="1" applyFont="1" applyBorder="1" applyAlignment="1">
      <alignment horizontal="center" vertical="center"/>
    </xf>
    <xf numFmtId="1" fontId="3" fillId="0" borderId="1791" xfId="0" applyNumberFormat="1" applyFont="1" applyBorder="1" applyAlignment="1">
      <alignment horizontal="center" vertical="center"/>
    </xf>
    <xf numFmtId="1" fontId="3" fillId="0" borderId="1792" xfId="0" applyNumberFormat="1" applyFont="1" applyBorder="1" applyAlignment="1">
      <alignment horizontal="center" vertical="center"/>
    </xf>
    <xf numFmtId="1" fontId="3" fillId="0" borderId="1807" xfId="0" applyNumberFormat="1" applyFont="1" applyBorder="1" applyAlignment="1">
      <alignment horizontal="center" vertical="center" wrapText="1"/>
    </xf>
    <xf numFmtId="1" fontId="3" fillId="0" borderId="1810" xfId="0" applyNumberFormat="1" applyFont="1" applyBorder="1" applyAlignment="1">
      <alignment horizontal="center" vertical="center" wrapText="1"/>
    </xf>
    <xf numFmtId="1" fontId="3" fillId="0" borderId="1739" xfId="0" applyNumberFormat="1" applyFont="1" applyBorder="1" applyAlignment="1">
      <alignment horizontal="center" vertical="center" wrapText="1"/>
    </xf>
    <xf numFmtId="1" fontId="3" fillId="0" borderId="1589" xfId="0" applyNumberFormat="1" applyFont="1" applyBorder="1" applyAlignment="1">
      <alignment horizontal="center" vertical="center" wrapText="1"/>
    </xf>
    <xf numFmtId="1" fontId="3" fillId="0" borderId="1820" xfId="0" applyNumberFormat="1" applyFont="1" applyBorder="1" applyAlignment="1">
      <alignment horizontal="center" vertical="center" wrapText="1"/>
    </xf>
    <xf numFmtId="1" fontId="3" fillId="0" borderId="1594" xfId="0" applyNumberFormat="1" applyFont="1" applyBorder="1" applyAlignment="1">
      <alignment horizontal="center" vertical="center" wrapText="1"/>
    </xf>
    <xf numFmtId="1" fontId="3" fillId="0" borderId="1816" xfId="0" applyNumberFormat="1" applyFont="1" applyBorder="1" applyAlignment="1">
      <alignment horizontal="center" vertical="center" wrapText="1"/>
    </xf>
    <xf numFmtId="1" fontId="3" fillId="0" borderId="1789" xfId="0" applyNumberFormat="1" applyFont="1" applyBorder="1" applyAlignment="1">
      <alignment horizontal="center" vertical="center" wrapText="1"/>
    </xf>
    <xf numFmtId="1" fontId="3" fillId="0" borderId="1592" xfId="0" applyNumberFormat="1" applyFont="1" applyBorder="1" applyAlignment="1">
      <alignment horizontal="center" vertical="center" wrapText="1"/>
    </xf>
    <xf numFmtId="1" fontId="3" fillId="0" borderId="1792" xfId="0" applyNumberFormat="1" applyFont="1" applyBorder="1" applyAlignment="1">
      <alignment horizontal="center" vertical="center" wrapText="1"/>
    </xf>
    <xf numFmtId="1" fontId="3" fillId="0" borderId="1828" xfId="0" applyNumberFormat="1" applyFont="1" applyBorder="1" applyAlignment="1">
      <alignment horizontal="center" vertical="center" wrapText="1"/>
    </xf>
    <xf numFmtId="1" fontId="3" fillId="0" borderId="1829" xfId="0" applyNumberFormat="1" applyFont="1" applyBorder="1" applyAlignment="1">
      <alignment horizontal="center" vertical="center" wrapText="1"/>
    </xf>
    <xf numFmtId="1" fontId="3" fillId="0" borderId="1817" xfId="0" applyNumberFormat="1" applyFont="1" applyBorder="1" applyAlignment="1">
      <alignment horizontal="center" vertical="center" wrapText="1"/>
    </xf>
    <xf numFmtId="1" fontId="3" fillId="0" borderId="1843" xfId="0" applyNumberFormat="1" applyFont="1" applyBorder="1" applyAlignment="1">
      <alignment horizontal="center" vertical="center"/>
    </xf>
    <xf numFmtId="1" fontId="3" fillId="0" borderId="1843" xfId="0" applyNumberFormat="1" applyFont="1" applyBorder="1" applyAlignment="1">
      <alignment horizontal="center" vertical="center" wrapText="1"/>
    </xf>
    <xf numFmtId="1" fontId="3" fillId="0" borderId="1844" xfId="0" applyNumberFormat="1" applyFont="1" applyBorder="1" applyAlignment="1">
      <alignment horizontal="center" vertical="center" wrapText="1"/>
    </xf>
    <xf numFmtId="1" fontId="3" fillId="0" borderId="1845" xfId="0" applyNumberFormat="1" applyFont="1" applyBorder="1" applyAlignment="1">
      <alignment horizontal="center" vertical="center" wrapText="1"/>
    </xf>
    <xf numFmtId="1" fontId="3" fillId="0" borderId="1846" xfId="0" applyNumberFormat="1" applyFont="1" applyBorder="1" applyAlignment="1">
      <alignment horizontal="center" vertical="center" wrapText="1"/>
    </xf>
    <xf numFmtId="1" fontId="5" fillId="0" borderId="1845" xfId="0" applyNumberFormat="1" applyFont="1" applyBorder="1" applyAlignment="1">
      <alignment horizontal="left"/>
    </xf>
    <xf numFmtId="1" fontId="3" fillId="0" borderId="1857" xfId="0" applyNumberFormat="1" applyFont="1" applyBorder="1" applyAlignment="1">
      <alignment horizontal="center" vertical="center" wrapText="1"/>
    </xf>
    <xf numFmtId="1" fontId="3" fillId="0" borderId="1858" xfId="0" applyNumberFormat="1" applyFont="1" applyBorder="1" applyAlignment="1">
      <alignment horizontal="center" vertical="center" wrapText="1"/>
    </xf>
    <xf numFmtId="1" fontId="3" fillId="0" borderId="1439" xfId="0" applyNumberFormat="1" applyFont="1" applyBorder="1" applyAlignment="1">
      <alignment horizontal="center" vertical="center"/>
    </xf>
    <xf numFmtId="1" fontId="3" fillId="0" borderId="1439" xfId="0" applyNumberFormat="1" applyFont="1" applyBorder="1" applyAlignment="1">
      <alignment horizontal="center" vertical="center" wrapText="1"/>
    </xf>
    <xf numFmtId="1" fontId="3" fillId="0" borderId="1439" xfId="0" applyNumberFormat="1" applyFont="1" applyBorder="1" applyAlignment="1">
      <alignment horizontal="left" vertical="center"/>
    </xf>
    <xf numFmtId="1" fontId="3" fillId="0" borderId="1062" xfId="3" applyNumberFormat="1" applyFont="1" applyBorder="1" applyAlignment="1">
      <alignment horizontal="center" vertical="center"/>
    </xf>
    <xf numFmtId="1" fontId="3" fillId="0" borderId="1817" xfId="3" applyNumberFormat="1" applyFont="1" applyBorder="1" applyAlignment="1">
      <alignment horizontal="center" vertical="center"/>
    </xf>
    <xf numFmtId="1" fontId="3" fillId="0" borderId="1829" xfId="3" applyNumberFormat="1" applyFont="1" applyBorder="1" applyAlignment="1">
      <alignment horizontal="center" vertical="center"/>
    </xf>
    <xf numFmtId="1" fontId="3" fillId="0" borderId="1062" xfId="3" applyNumberFormat="1" applyFont="1" applyBorder="1" applyAlignment="1">
      <alignment horizontal="center" vertical="center" wrapText="1"/>
    </xf>
    <xf numFmtId="1" fontId="3" fillId="0" borderId="1872" xfId="3" applyNumberFormat="1" applyFont="1" applyBorder="1" applyAlignment="1">
      <alignment horizontal="center" vertical="center" wrapText="1"/>
    </xf>
    <xf numFmtId="1" fontId="3" fillId="0" borderId="1829" xfId="3" applyNumberFormat="1" applyFont="1" applyBorder="1" applyAlignment="1">
      <alignment horizontal="center" vertical="center" wrapText="1"/>
    </xf>
    <xf numFmtId="1" fontId="3" fillId="0" borderId="1816" xfId="3" applyNumberFormat="1" applyFont="1" applyBorder="1" applyAlignment="1">
      <alignment horizontal="center" vertical="center" wrapText="1"/>
    </xf>
    <xf numFmtId="1" fontId="3" fillId="0" borderId="1817" xfId="3" applyNumberFormat="1" applyFont="1" applyBorder="1" applyAlignment="1">
      <alignment horizontal="center" vertical="center" wrapText="1"/>
    </xf>
    <xf numFmtId="1" fontId="1" fillId="0" borderId="1435" xfId="0" applyNumberFormat="1" applyFont="1" applyBorder="1" applyAlignment="1">
      <alignment horizontal="left" vertical="center"/>
    </xf>
    <xf numFmtId="1" fontId="5" fillId="12" borderId="1869" xfId="2" quotePrefix="1" applyNumberFormat="1" applyFont="1" applyFill="1" applyBorder="1" applyAlignment="1">
      <alignment horizontal="left"/>
    </xf>
    <xf numFmtId="1" fontId="3" fillId="0" borderId="1871" xfId="2" applyNumberFormat="1" applyFont="1" applyBorder="1" applyAlignment="1">
      <alignment horizontal="center" vertical="center" wrapText="1"/>
    </xf>
    <xf numFmtId="1" fontId="3" fillId="0" borderId="1810" xfId="2" applyNumberFormat="1" applyFont="1" applyBorder="1" applyAlignment="1">
      <alignment horizontal="center" vertical="center" wrapText="1"/>
    </xf>
    <xf numFmtId="1" fontId="3" fillId="0" borderId="1816" xfId="3" applyNumberFormat="1" applyFont="1" applyBorder="1" applyAlignment="1">
      <alignment horizontal="center" vertical="center"/>
    </xf>
    <xf numFmtId="1" fontId="3" fillId="0" borderId="1817" xfId="2" applyNumberFormat="1" applyFont="1" applyBorder="1" applyAlignment="1">
      <alignment horizontal="center" vertical="center" wrapText="1"/>
    </xf>
    <xf numFmtId="1" fontId="3" fillId="0" borderId="1435" xfId="2" applyNumberFormat="1" applyFont="1" applyBorder="1" applyAlignment="1">
      <alignment horizontal="center" vertical="center" wrapText="1"/>
    </xf>
    <xf numFmtId="1" fontId="3" fillId="0" borderId="1880" xfId="2" applyNumberFormat="1" applyFont="1" applyBorder="1" applyAlignment="1">
      <alignment horizontal="center" vertical="center" wrapText="1"/>
    </xf>
    <xf numFmtId="1" fontId="3" fillId="0" borderId="1882" xfId="0" applyNumberFormat="1" applyFont="1" applyBorder="1" applyAlignment="1">
      <alignment horizontal="center" vertical="center"/>
    </xf>
    <xf numFmtId="1" fontId="3" fillId="0" borderId="1883" xfId="0" applyNumberFormat="1" applyFont="1" applyBorder="1" applyAlignment="1">
      <alignment horizontal="center" vertical="center" wrapText="1"/>
    </xf>
    <xf numFmtId="1" fontId="3" fillId="0" borderId="1880" xfId="0" applyNumberFormat="1" applyFont="1" applyBorder="1" applyAlignment="1">
      <alignment horizontal="center" vertical="center"/>
    </xf>
    <xf numFmtId="1" fontId="3" fillId="0" borderId="1816" xfId="0" applyNumberFormat="1" applyFont="1" applyBorder="1" applyAlignment="1">
      <alignment horizontal="center" vertical="center"/>
    </xf>
    <xf numFmtId="1" fontId="3" fillId="0" borderId="1884" xfId="0" applyNumberFormat="1" applyFont="1" applyBorder="1" applyAlignment="1">
      <alignment horizontal="center" vertical="center"/>
    </xf>
    <xf numFmtId="1" fontId="3" fillId="0" borderId="1885" xfId="0" applyNumberFormat="1" applyFont="1" applyBorder="1" applyAlignment="1">
      <alignment horizontal="center" vertical="center"/>
    </xf>
    <xf numFmtId="1" fontId="3" fillId="0" borderId="1886" xfId="0" applyNumberFormat="1" applyFont="1" applyBorder="1" applyAlignment="1">
      <alignment horizontal="center" vertical="center"/>
    </xf>
    <xf numFmtId="1" fontId="3" fillId="0" borderId="1887" xfId="0" applyNumberFormat="1" applyFont="1" applyBorder="1" applyAlignment="1">
      <alignment horizontal="center" vertical="center" wrapText="1"/>
    </xf>
    <xf numFmtId="1" fontId="7" fillId="0" borderId="1815" xfId="0" applyNumberFormat="1" applyFont="1" applyBorder="1" applyAlignment="1">
      <alignment horizontal="center" vertical="center" wrapText="1"/>
    </xf>
    <xf numFmtId="1" fontId="7" fillId="0" borderId="1929" xfId="0" applyNumberFormat="1" applyFont="1" applyBorder="1" applyAlignment="1">
      <alignment horizontal="center" vertical="center"/>
    </xf>
    <xf numFmtId="1" fontId="7" fillId="0" borderId="1816" xfId="0" applyNumberFormat="1" applyFont="1" applyBorder="1" applyAlignment="1">
      <alignment horizontal="center" vertical="center"/>
    </xf>
    <xf numFmtId="1" fontId="7" fillId="0" borderId="1933" xfId="0" applyNumberFormat="1" applyFont="1" applyBorder="1" applyAlignment="1">
      <alignment horizontal="center" vertical="center" wrapText="1"/>
    </xf>
    <xf numFmtId="1" fontId="7" fillId="0" borderId="1934" xfId="0" applyNumberFormat="1" applyFont="1" applyBorder="1" applyAlignment="1">
      <alignment horizontal="center" vertical="center" wrapText="1"/>
    </xf>
    <xf numFmtId="1" fontId="3" fillId="0" borderId="1882" xfId="0" applyNumberFormat="1" applyFont="1" applyBorder="1" applyAlignment="1">
      <alignment horizontal="left" vertical="center" wrapText="1"/>
    </xf>
    <xf numFmtId="1" fontId="3" fillId="0" borderId="1810" xfId="0" applyNumberFormat="1" applyFont="1" applyBorder="1" applyAlignment="1">
      <alignment horizontal="left" vertical="center" wrapText="1"/>
    </xf>
    <xf numFmtId="1" fontId="3" fillId="0" borderId="1906" xfId="0" applyNumberFormat="1" applyFont="1" applyBorder="1" applyAlignment="1">
      <alignment horizontal="left" vertical="center" wrapText="1"/>
    </xf>
    <xf numFmtId="1" fontId="3" fillId="0" borderId="1925" xfId="0" applyNumberFormat="1" applyFont="1" applyBorder="1" applyAlignment="1">
      <alignment horizontal="left" vertical="center" wrapText="1"/>
    </xf>
    <xf numFmtId="0" fontId="7" fillId="0" borderId="1929" xfId="0" applyFont="1" applyBorder="1" applyAlignment="1">
      <alignment horizontal="center" vertical="center"/>
    </xf>
    <xf numFmtId="0" fontId="7" fillId="0" borderId="1816" xfId="0" applyFont="1" applyBorder="1" applyAlignment="1">
      <alignment horizontal="center" vertical="center"/>
    </xf>
    <xf numFmtId="1" fontId="7" fillId="0" borderId="1906" xfId="0" applyNumberFormat="1" applyFont="1" applyBorder="1" applyAlignment="1">
      <alignment horizontal="center" vertical="center" wrapText="1"/>
    </xf>
    <xf numFmtId="1" fontId="7" fillId="0" borderId="1810" xfId="0" applyNumberFormat="1" applyFont="1" applyBorder="1" applyAlignment="1">
      <alignment horizontal="center" vertical="center" wrapText="1"/>
    </xf>
    <xf numFmtId="1" fontId="7" fillId="0" borderId="1936" xfId="0" applyNumberFormat="1" applyFont="1" applyBorder="1" applyAlignment="1">
      <alignment horizontal="center" vertical="center" wrapText="1"/>
    </xf>
    <xf numFmtId="1" fontId="7" fillId="0" borderId="1935" xfId="0" applyNumberFormat="1" applyFont="1" applyBorder="1" applyAlignment="1">
      <alignment horizontal="center" vertical="center" wrapText="1"/>
    </xf>
    <xf numFmtId="0" fontId="3" fillId="0" borderId="1941" xfId="0" applyFont="1" applyBorder="1" applyAlignment="1">
      <alignment horizontal="center" vertical="center" wrapText="1"/>
    </xf>
    <xf numFmtId="1" fontId="7" fillId="0" borderId="1810" xfId="0" applyNumberFormat="1" applyFont="1" applyBorder="1" applyAlignment="1">
      <alignment horizontal="left" vertical="center" wrapText="1"/>
    </xf>
    <xf numFmtId="1" fontId="7" fillId="0" borderId="1906" xfId="0" applyNumberFormat="1" applyFont="1" applyBorder="1" applyAlignment="1">
      <alignment horizontal="left" vertical="center" wrapText="1"/>
    </xf>
    <xf numFmtId="1" fontId="3" fillId="0" borderId="1906" xfId="0" applyNumberFormat="1" applyFont="1" applyBorder="1" applyAlignment="1">
      <alignment horizontal="center" vertical="center" wrapText="1"/>
    </xf>
    <xf numFmtId="0" fontId="3" fillId="0" borderId="1906" xfId="0" applyFont="1" applyBorder="1" applyAlignment="1">
      <alignment horizontal="center" vertical="center"/>
    </xf>
    <xf numFmtId="0" fontId="3" fillId="0" borderId="1810" xfId="0" applyFont="1" applyBorder="1" applyAlignment="1">
      <alignment horizontal="center" vertical="center"/>
    </xf>
    <xf numFmtId="0" fontId="3" fillId="0" borderId="1930" xfId="0" applyFont="1" applyBorder="1" applyAlignment="1">
      <alignment horizontal="center" vertical="center"/>
    </xf>
    <xf numFmtId="0" fontId="3" fillId="0" borderId="1931" xfId="0" applyFont="1" applyBorder="1" applyAlignment="1">
      <alignment horizontal="center" vertical="center"/>
    </xf>
    <xf numFmtId="0" fontId="3" fillId="0" borderId="1932" xfId="0" applyFont="1" applyBorder="1" applyAlignment="1">
      <alignment horizontal="center" vertical="center"/>
    </xf>
    <xf numFmtId="0" fontId="3" fillId="0" borderId="1940" xfId="0" applyFont="1" applyBorder="1" applyAlignment="1">
      <alignment horizontal="center" vertical="center" wrapText="1"/>
    </xf>
    <xf numFmtId="0" fontId="7" fillId="0" borderId="1930" xfId="0" applyFont="1" applyBorder="1" applyAlignment="1">
      <alignment horizontal="center" vertical="center"/>
    </xf>
    <xf numFmtId="0" fontId="7" fillId="0" borderId="1931" xfId="0" applyFont="1" applyBorder="1" applyAlignment="1">
      <alignment horizontal="center" vertical="center"/>
    </xf>
    <xf numFmtId="0" fontId="7" fillId="0" borderId="1932" xfId="0" applyFont="1" applyBorder="1" applyAlignment="1">
      <alignment horizontal="center" vertical="center"/>
    </xf>
    <xf numFmtId="1" fontId="3" fillId="0" borderId="1944" xfId="0" applyNumberFormat="1" applyFont="1" applyBorder="1" applyAlignment="1">
      <alignment horizontal="center" vertical="center"/>
    </xf>
    <xf numFmtId="1" fontId="3" fillId="0" borderId="1945" xfId="0" applyNumberFormat="1" applyFont="1" applyBorder="1" applyAlignment="1">
      <alignment horizontal="center" vertical="center" wrapText="1"/>
    </xf>
    <xf numFmtId="1" fontId="3" fillId="0" borderId="1929" xfId="0" applyNumberFormat="1" applyFont="1" applyBorder="1" applyAlignment="1">
      <alignment horizontal="center" vertical="center" wrapText="1"/>
    </xf>
    <xf numFmtId="1" fontId="3" fillId="0" borderId="1933" xfId="0" applyNumberFormat="1" applyFont="1" applyBorder="1" applyAlignment="1">
      <alignment horizontal="center" vertical="center"/>
    </xf>
    <xf numFmtId="1" fontId="3" fillId="0" borderId="1935" xfId="0" applyNumberFormat="1" applyFont="1" applyBorder="1" applyAlignment="1">
      <alignment horizontal="center" vertical="center"/>
    </xf>
    <xf numFmtId="1" fontId="3" fillId="0" borderId="1936" xfId="0" applyNumberFormat="1" applyFont="1" applyBorder="1" applyAlignment="1">
      <alignment horizontal="center" vertical="center"/>
    </xf>
    <xf numFmtId="1" fontId="3" fillId="0" borderId="1944" xfId="0" applyNumberFormat="1" applyFont="1" applyBorder="1" applyAlignment="1">
      <alignment horizontal="center" vertical="center" wrapText="1"/>
    </xf>
    <xf numFmtId="1" fontId="3" fillId="0" borderId="1933" xfId="0" applyNumberFormat="1" applyFont="1" applyBorder="1" applyAlignment="1">
      <alignment horizontal="center" vertical="center" wrapText="1"/>
    </xf>
    <xf numFmtId="1" fontId="3" fillId="0" borderId="1940" xfId="0" applyNumberFormat="1" applyFont="1" applyBorder="1" applyAlignment="1">
      <alignment horizontal="center" vertical="center"/>
    </xf>
    <xf numFmtId="1" fontId="3" fillId="0" borderId="1940" xfId="0" applyNumberFormat="1" applyFont="1" applyBorder="1" applyAlignment="1">
      <alignment horizontal="center" vertical="center" wrapText="1"/>
    </xf>
    <xf numFmtId="1" fontId="3" fillId="0" borderId="1946" xfId="0" applyNumberFormat="1" applyFont="1" applyBorder="1" applyAlignment="1">
      <alignment horizontal="center" vertical="center"/>
    </xf>
    <xf numFmtId="1" fontId="3" fillId="0" borderId="1941" xfId="0" applyNumberFormat="1" applyFont="1" applyBorder="1" applyAlignment="1">
      <alignment horizontal="center" vertical="center" wrapText="1"/>
    </xf>
    <xf numFmtId="1" fontId="3" fillId="0" borderId="1947" xfId="0" applyNumberFormat="1" applyFont="1" applyBorder="1" applyAlignment="1">
      <alignment horizontal="center" vertical="center" wrapText="1"/>
    </xf>
    <xf numFmtId="1" fontId="3" fillId="0" borderId="1940" xfId="0" applyNumberFormat="1" applyFont="1" applyBorder="1" applyAlignment="1">
      <alignment horizontal="center" vertical="center" wrapText="1"/>
    </xf>
    <xf numFmtId="1" fontId="3" fillId="0" borderId="1942" xfId="0" applyNumberFormat="1" applyFont="1" applyBorder="1" applyAlignment="1">
      <alignment horizontal="center" vertical="center"/>
    </xf>
    <xf numFmtId="1" fontId="3" fillId="0" borderId="1940" xfId="0" applyNumberFormat="1" applyFont="1" applyBorder="1" applyAlignment="1">
      <alignment horizontal="center" vertical="center"/>
    </xf>
    <xf numFmtId="1" fontId="3" fillId="0" borderId="1936" xfId="0" applyNumberFormat="1" applyFont="1" applyBorder="1" applyAlignment="1">
      <alignment horizontal="center" vertical="center"/>
    </xf>
    <xf numFmtId="1" fontId="3" fillId="0" borderId="1946" xfId="0" applyNumberFormat="1" applyFont="1" applyBorder="1" applyAlignment="1">
      <alignment horizontal="center" vertical="center" wrapText="1"/>
    </xf>
    <xf numFmtId="1" fontId="3" fillId="0" borderId="1948" xfId="0" applyNumberFormat="1" applyFont="1" applyBorder="1" applyAlignment="1">
      <alignment horizontal="center" vertical="center" wrapText="1"/>
    </xf>
    <xf numFmtId="1" fontId="3" fillId="0" borderId="1941" xfId="0" applyNumberFormat="1" applyFont="1" applyBorder="1" applyAlignment="1">
      <alignment horizontal="center" vertical="center"/>
    </xf>
    <xf numFmtId="1" fontId="3" fillId="0" borderId="1941" xfId="0" applyNumberFormat="1" applyFont="1" applyBorder="1" applyAlignment="1">
      <alignment horizontal="right"/>
    </xf>
    <xf numFmtId="1" fontId="3" fillId="0" borderId="1947" xfId="0" applyNumberFormat="1" applyFont="1" applyBorder="1" applyAlignment="1">
      <alignment horizontal="right"/>
    </xf>
    <xf numFmtId="1" fontId="3" fillId="0" borderId="1942" xfId="0" applyNumberFormat="1" applyFont="1" applyBorder="1" applyAlignment="1">
      <alignment horizontal="right" vertical="center"/>
    </xf>
    <xf numFmtId="1" fontId="3" fillId="0" borderId="1941" xfId="0" applyNumberFormat="1" applyFont="1" applyBorder="1" applyAlignment="1">
      <alignment horizontal="right" vertical="center"/>
    </xf>
    <xf numFmtId="1" fontId="3" fillId="0" borderId="1940" xfId="0" applyNumberFormat="1" applyFont="1" applyBorder="1" applyAlignment="1">
      <alignment horizontal="right" vertical="center"/>
    </xf>
    <xf numFmtId="1" fontId="3" fillId="0" borderId="1937" xfId="0" applyNumberFormat="1" applyFont="1" applyBorder="1" applyAlignment="1">
      <alignment horizontal="right"/>
    </xf>
    <xf numFmtId="1" fontId="3" fillId="3" borderId="1938" xfId="0" applyNumberFormat="1" applyFont="1" applyFill="1" applyBorder="1" applyAlignment="1">
      <alignment horizontal="right"/>
    </xf>
    <xf numFmtId="1" fontId="3" fillId="4" borderId="1949" xfId="0" applyNumberFormat="1" applyFont="1" applyFill="1" applyBorder="1" applyProtection="1">
      <protection locked="0"/>
    </xf>
    <xf numFmtId="1" fontId="3" fillId="4" borderId="1938" xfId="0" applyNumberFormat="1" applyFont="1" applyFill="1" applyBorder="1" applyProtection="1">
      <protection locked="0"/>
    </xf>
    <xf numFmtId="1" fontId="3" fillId="4" borderId="1950" xfId="0" applyNumberFormat="1" applyFont="1" applyFill="1" applyBorder="1" applyProtection="1">
      <protection locked="0"/>
    </xf>
    <xf numFmtId="1" fontId="3" fillId="4" borderId="1951" xfId="0" applyNumberFormat="1" applyFont="1" applyFill="1" applyBorder="1" applyProtection="1">
      <protection locked="0"/>
    </xf>
    <xf numFmtId="1" fontId="3" fillId="4" borderId="1952" xfId="0" applyNumberFormat="1" applyFont="1" applyFill="1" applyBorder="1" applyProtection="1">
      <protection locked="0"/>
    </xf>
    <xf numFmtId="1" fontId="3" fillId="4" borderId="1953" xfId="0" applyNumberFormat="1" applyFont="1" applyFill="1" applyBorder="1" applyAlignment="1" applyProtection="1">
      <alignment wrapText="1"/>
      <protection locked="0"/>
    </xf>
    <xf numFmtId="1" fontId="3" fillId="4" borderId="1938" xfId="0" applyNumberFormat="1" applyFont="1" applyFill="1" applyBorder="1" applyAlignment="1" applyProtection="1">
      <alignment wrapText="1"/>
      <protection locked="0"/>
    </xf>
    <xf numFmtId="1" fontId="3" fillId="0" borderId="1946" xfId="0" applyNumberFormat="1" applyFont="1" applyBorder="1" applyAlignment="1">
      <alignment horizontal="right" wrapText="1"/>
    </xf>
    <xf numFmtId="1" fontId="3" fillId="0" borderId="1954" xfId="0" applyNumberFormat="1" applyFont="1" applyBorder="1" applyAlignment="1">
      <alignment horizontal="right" wrapText="1"/>
    </xf>
    <xf numFmtId="1" fontId="3" fillId="3" borderId="1948" xfId="0" applyNumberFormat="1" applyFont="1" applyFill="1" applyBorder="1" applyAlignment="1">
      <alignment horizontal="right"/>
    </xf>
    <xf numFmtId="1" fontId="3" fillId="4" borderId="1955" xfId="0" applyNumberFormat="1" applyFont="1" applyFill="1" applyBorder="1" applyProtection="1">
      <protection locked="0"/>
    </xf>
    <xf numFmtId="1" fontId="3" fillId="4" borderId="1956" xfId="0" applyNumberFormat="1" applyFont="1" applyFill="1" applyBorder="1" applyProtection="1">
      <protection locked="0"/>
    </xf>
    <xf numFmtId="1" fontId="6" fillId="0" borderId="1935" xfId="0" applyNumberFormat="1" applyFont="1" applyBorder="1"/>
    <xf numFmtId="1" fontId="6" fillId="0" borderId="1957" xfId="0" applyNumberFormat="1" applyFont="1" applyBorder="1"/>
    <xf numFmtId="1" fontId="3" fillId="0" borderId="1935" xfId="0" applyNumberFormat="1" applyFont="1" applyBorder="1"/>
    <xf numFmtId="1" fontId="3" fillId="0" borderId="1955" xfId="0" applyNumberFormat="1" applyFont="1" applyBorder="1" applyAlignment="1">
      <alignment horizontal="center" vertical="center" wrapText="1"/>
    </xf>
    <xf numFmtId="1" fontId="3" fillId="0" borderId="1958" xfId="0" applyNumberFormat="1" applyFont="1" applyBorder="1" applyAlignment="1">
      <alignment horizontal="center" vertical="center" wrapText="1"/>
    </xf>
    <xf numFmtId="1" fontId="3" fillId="0" borderId="1948" xfId="0" applyNumberFormat="1" applyFont="1" applyBorder="1" applyAlignment="1">
      <alignment horizontal="center" vertical="center" wrapText="1"/>
    </xf>
    <xf numFmtId="1" fontId="3" fillId="0" borderId="1942" xfId="0" applyNumberFormat="1" applyFont="1" applyBorder="1" applyAlignment="1">
      <alignment horizontal="center" vertical="center" wrapText="1"/>
    </xf>
    <xf numFmtId="1" fontId="3" fillId="0" borderId="1929" xfId="0" applyNumberFormat="1" applyFont="1" applyBorder="1" applyAlignment="1">
      <alignment horizontal="center" vertical="center" wrapText="1"/>
    </xf>
    <xf numFmtId="1" fontId="3" fillId="0" borderId="1959" xfId="0" applyNumberFormat="1" applyFont="1" applyBorder="1" applyAlignment="1">
      <alignment horizontal="center" vertical="center" wrapText="1"/>
    </xf>
    <xf numFmtId="1" fontId="3" fillId="0" borderId="1953" xfId="0" applyNumberFormat="1" applyFont="1" applyBorder="1"/>
    <xf numFmtId="1" fontId="3" fillId="0" borderId="1953" xfId="0" applyNumberFormat="1" applyFont="1" applyBorder="1" applyAlignment="1">
      <alignment horizontal="right"/>
    </xf>
    <xf numFmtId="1" fontId="3" fillId="4" borderId="1937" xfId="0" applyNumberFormat="1" applyFont="1" applyFill="1" applyBorder="1" applyProtection="1">
      <protection locked="0"/>
    </xf>
    <xf numFmtId="1" fontId="3" fillId="4" borderId="1960" xfId="0" applyNumberFormat="1" applyFont="1" applyFill="1" applyBorder="1" applyProtection="1">
      <protection locked="0"/>
    </xf>
    <xf numFmtId="1" fontId="3" fillId="0" borderId="1935" xfId="0" applyNumberFormat="1" applyFont="1" applyBorder="1" applyAlignment="1">
      <alignment horizontal="center" vertical="center" wrapText="1"/>
    </xf>
    <xf numFmtId="1" fontId="3" fillId="0" borderId="1936" xfId="0" applyNumberFormat="1" applyFont="1" applyBorder="1" applyAlignment="1">
      <alignment horizontal="center" vertical="center" wrapText="1"/>
    </xf>
    <xf numFmtId="1" fontId="3" fillId="0" borderId="1943" xfId="0" applyNumberFormat="1" applyFont="1" applyBorder="1" applyAlignment="1">
      <alignment horizontal="center" vertical="center"/>
    </xf>
    <xf numFmtId="1" fontId="3" fillId="0" borderId="1943" xfId="0" applyNumberFormat="1" applyFont="1" applyBorder="1" applyAlignment="1">
      <alignment horizontal="center" vertical="center" wrapText="1"/>
    </xf>
    <xf numFmtId="1" fontId="3" fillId="0" borderId="1961" xfId="0" applyNumberFormat="1" applyFont="1" applyBorder="1" applyAlignment="1">
      <alignment horizontal="center" vertical="center" wrapText="1"/>
    </xf>
    <xf numFmtId="1" fontId="3" fillId="0" borderId="1953" xfId="0" applyNumberFormat="1" applyFont="1" applyBorder="1" applyAlignment="1">
      <alignment vertical="center" wrapText="1"/>
    </xf>
    <xf numFmtId="1" fontId="5" fillId="0" borderId="1958" xfId="0" applyNumberFormat="1" applyFont="1" applyBorder="1"/>
    <xf numFmtId="1" fontId="6" fillId="0" borderId="1958" xfId="0" applyNumberFormat="1" applyFont="1" applyBorder="1"/>
    <xf numFmtId="1" fontId="6" fillId="0" borderId="1962" xfId="0" applyNumberFormat="1" applyFont="1" applyBorder="1"/>
    <xf numFmtId="1" fontId="6" fillId="0" borderId="1963" xfId="0" applyNumberFormat="1" applyFont="1" applyBorder="1"/>
    <xf numFmtId="1" fontId="6" fillId="0" borderId="1964" xfId="0" applyNumberFormat="1" applyFont="1" applyBorder="1"/>
    <xf numFmtId="1" fontId="3" fillId="0" borderId="1965" xfId="0" applyNumberFormat="1" applyFont="1" applyBorder="1" applyAlignment="1">
      <alignment horizontal="center" vertical="center"/>
    </xf>
    <xf numFmtId="1" fontId="3" fillId="0" borderId="1966" xfId="0" applyNumberFormat="1" applyFont="1" applyBorder="1" applyAlignment="1">
      <alignment horizontal="center" vertical="center" wrapText="1"/>
    </xf>
    <xf numFmtId="1" fontId="3" fillId="0" borderId="1967" xfId="0" applyNumberFormat="1" applyFont="1" applyBorder="1" applyAlignment="1">
      <alignment horizontal="center" vertical="center" wrapText="1"/>
    </xf>
    <xf numFmtId="1" fontId="3" fillId="0" borderId="1968" xfId="0" applyNumberFormat="1" applyFont="1" applyBorder="1" applyAlignment="1">
      <alignment horizontal="center" vertical="center"/>
    </xf>
    <xf numFmtId="1" fontId="3" fillId="0" borderId="1969" xfId="0" applyNumberFormat="1" applyFont="1" applyBorder="1" applyAlignment="1">
      <alignment horizontal="center" vertical="center"/>
    </xf>
    <xf numFmtId="1" fontId="3" fillId="0" borderId="1970" xfId="0" applyNumberFormat="1" applyFont="1" applyBorder="1" applyAlignment="1">
      <alignment horizontal="center" vertical="center"/>
    </xf>
    <xf numFmtId="1" fontId="3" fillId="0" borderId="1965" xfId="0" applyNumberFormat="1" applyFont="1" applyBorder="1" applyAlignment="1">
      <alignment horizontal="center" vertical="center" wrapText="1"/>
    </xf>
    <xf numFmtId="1" fontId="3" fillId="0" borderId="1971" xfId="0" applyNumberFormat="1" applyFont="1" applyBorder="1" applyAlignment="1">
      <alignment horizontal="center" vertical="center" wrapText="1"/>
    </xf>
    <xf numFmtId="1" fontId="3" fillId="0" borderId="1972" xfId="0" applyNumberFormat="1" applyFont="1" applyBorder="1" applyAlignment="1">
      <alignment horizontal="center" vertical="center" wrapText="1"/>
    </xf>
    <xf numFmtId="1" fontId="3" fillId="0" borderId="1973" xfId="0" applyNumberFormat="1" applyFont="1" applyBorder="1" applyAlignment="1">
      <alignment horizontal="center" vertical="center" wrapText="1"/>
    </xf>
    <xf numFmtId="1" fontId="3" fillId="0" borderId="1974" xfId="0" applyNumberFormat="1" applyFont="1" applyBorder="1" applyAlignment="1">
      <alignment horizontal="center" vertical="center" wrapText="1"/>
    </xf>
    <xf numFmtId="1" fontId="1" fillId="0" borderId="1968" xfId="0" applyNumberFormat="1" applyFont="1" applyBorder="1" applyAlignment="1">
      <alignment horizontal="left" vertical="center"/>
    </xf>
    <xf numFmtId="1" fontId="3" fillId="0" borderId="1968" xfId="0" applyNumberFormat="1" applyFont="1" applyBorder="1" applyAlignment="1">
      <alignment horizontal="right"/>
    </xf>
    <xf numFmtId="1" fontId="3" fillId="0" borderId="1973" xfId="0" applyNumberFormat="1" applyFont="1" applyBorder="1" applyAlignment="1">
      <alignment horizontal="right"/>
    </xf>
    <xf numFmtId="1" fontId="3" fillId="0" borderId="1974" xfId="0" applyNumberFormat="1" applyFont="1" applyBorder="1" applyAlignment="1">
      <alignment horizontal="right"/>
    </xf>
    <xf numFmtId="1" fontId="3" fillId="0" borderId="1972" xfId="0" applyNumberFormat="1" applyFont="1" applyBorder="1"/>
    <xf numFmtId="1" fontId="3" fillId="0" borderId="1974" xfId="0" applyNumberFormat="1" applyFont="1" applyBorder="1"/>
    <xf numFmtId="1" fontId="3" fillId="0" borderId="1969" xfId="0" applyNumberFormat="1" applyFont="1" applyBorder="1"/>
    <xf numFmtId="1" fontId="3" fillId="0" borderId="1975" xfId="0" applyNumberFormat="1" applyFont="1" applyBorder="1"/>
    <xf numFmtId="1" fontId="3" fillId="9" borderId="1976" xfId="1" applyNumberFormat="1" applyFont="1" applyBorder="1" applyAlignment="1" applyProtection="1">
      <alignment horizontal="right"/>
      <protection locked="0"/>
    </xf>
    <xf numFmtId="1" fontId="3" fillId="9" borderId="1977" xfId="1" applyNumberFormat="1" applyFont="1" applyBorder="1" applyAlignment="1" applyProtection="1">
      <alignment horizontal="right"/>
      <protection locked="0"/>
    </xf>
    <xf numFmtId="1" fontId="1" fillId="0" borderId="1978" xfId="0" applyNumberFormat="1" applyFont="1" applyBorder="1" applyAlignment="1">
      <alignment horizontal="left" vertical="center" wrapText="1"/>
    </xf>
    <xf numFmtId="1" fontId="3" fillId="0" borderId="1968" xfId="0" applyNumberFormat="1" applyFont="1" applyBorder="1" applyAlignment="1">
      <alignment horizontal="right" wrapText="1"/>
    </xf>
    <xf numFmtId="1" fontId="3" fillId="0" borderId="1979" xfId="0" applyNumberFormat="1" applyFont="1" applyBorder="1" applyAlignment="1">
      <alignment horizontal="right" wrapText="1"/>
    </xf>
    <xf numFmtId="1" fontId="3" fillId="0" borderId="1978" xfId="0" applyNumberFormat="1" applyFont="1" applyBorder="1"/>
    <xf numFmtId="1" fontId="3" fillId="0" borderId="1980" xfId="0" applyNumberFormat="1" applyFont="1" applyBorder="1"/>
    <xf numFmtId="1" fontId="3" fillId="0" borderId="1981" xfId="0" applyNumberFormat="1" applyFont="1" applyBorder="1" applyAlignment="1">
      <alignment vertical="center" wrapText="1"/>
    </xf>
    <xf numFmtId="1" fontId="3" fillId="0" borderId="1972" xfId="0" applyNumberFormat="1" applyFont="1" applyBorder="1" applyAlignment="1">
      <alignment horizontal="center" wrapText="1"/>
    </xf>
    <xf numFmtId="1" fontId="3" fillId="10" borderId="1972" xfId="0" applyNumberFormat="1" applyFont="1" applyFill="1" applyBorder="1" applyAlignment="1">
      <alignment horizontal="center" wrapText="1"/>
    </xf>
    <xf numFmtId="1" fontId="3" fillId="10" borderId="1951" xfId="0" applyNumberFormat="1" applyFont="1" applyFill="1" applyBorder="1" applyAlignment="1">
      <alignment vertical="center" wrapText="1"/>
    </xf>
    <xf numFmtId="1" fontId="3" fillId="10" borderId="1953" xfId="0" applyNumberFormat="1" applyFont="1" applyFill="1" applyBorder="1" applyAlignment="1">
      <alignment vertical="center" wrapText="1"/>
    </xf>
    <xf numFmtId="1" fontId="3" fillId="0" borderId="1982" xfId="0" applyNumberFormat="1" applyFont="1" applyBorder="1"/>
    <xf numFmtId="1" fontId="3" fillId="0" borderId="1983" xfId="0" applyNumberFormat="1" applyFont="1" applyBorder="1"/>
    <xf numFmtId="1" fontId="3" fillId="0" borderId="1984" xfId="0" applyNumberFormat="1" applyFont="1" applyBorder="1"/>
    <xf numFmtId="1" fontId="3" fillId="0" borderId="1985" xfId="0" applyNumberFormat="1" applyFont="1" applyBorder="1" applyAlignment="1">
      <alignment horizontal="center" vertical="center"/>
    </xf>
    <xf numFmtId="1" fontId="3" fillId="0" borderId="1985" xfId="0" applyNumberFormat="1" applyFont="1" applyBorder="1" applyAlignment="1">
      <alignment horizontal="center" vertical="center" wrapText="1"/>
    </xf>
    <xf numFmtId="1" fontId="3" fillId="0" borderId="1986" xfId="0" applyNumberFormat="1" applyFont="1" applyBorder="1" applyAlignment="1">
      <alignment horizontal="center" vertical="center" wrapText="1"/>
    </xf>
    <xf numFmtId="1" fontId="3" fillId="0" borderId="1987" xfId="0" applyNumberFormat="1" applyFont="1" applyBorder="1" applyAlignment="1">
      <alignment horizontal="center" vertical="center" wrapText="1"/>
    </xf>
    <xf numFmtId="1" fontId="3" fillId="0" borderId="1988" xfId="0" applyNumberFormat="1" applyFont="1" applyBorder="1" applyAlignment="1">
      <alignment horizontal="center" vertical="center" wrapText="1"/>
    </xf>
    <xf numFmtId="1" fontId="3" fillId="0" borderId="1989" xfId="0" applyNumberFormat="1" applyFont="1" applyBorder="1" applyAlignment="1">
      <alignment horizontal="center" vertical="center" wrapText="1"/>
    </xf>
    <xf numFmtId="1" fontId="3" fillId="0" borderId="1990" xfId="0" applyNumberFormat="1" applyFont="1" applyBorder="1" applyAlignment="1">
      <alignment horizontal="center" vertical="center" wrapText="1"/>
    </xf>
    <xf numFmtId="1" fontId="3" fillId="0" borderId="1988" xfId="0" applyNumberFormat="1" applyFont="1" applyBorder="1" applyAlignment="1">
      <alignment horizontal="center" vertical="center" wrapText="1"/>
    </xf>
    <xf numFmtId="1" fontId="3" fillId="0" borderId="1972" xfId="0" applyNumberFormat="1" applyFont="1" applyBorder="1" applyAlignment="1">
      <alignment horizontal="left" vertical="center" wrapText="1"/>
    </xf>
    <xf numFmtId="1" fontId="3" fillId="9" borderId="1973" xfId="1" applyNumberFormat="1" applyFont="1" applyBorder="1" applyAlignment="1" applyProtection="1">
      <alignment horizontal="right"/>
      <protection locked="0"/>
    </xf>
    <xf numFmtId="1" fontId="3" fillId="9" borderId="1943" xfId="1" applyNumberFormat="1" applyFont="1" applyBorder="1" applyAlignment="1" applyProtection="1">
      <alignment horizontal="right"/>
      <protection locked="0"/>
    </xf>
    <xf numFmtId="1" fontId="3" fillId="9" borderId="1988" xfId="1" applyNumberFormat="1" applyFont="1" applyBorder="1" applyAlignment="1" applyProtection="1">
      <alignment horizontal="right"/>
      <protection locked="0"/>
    </xf>
    <xf numFmtId="1" fontId="3" fillId="4" borderId="1991" xfId="0" applyNumberFormat="1" applyFont="1" applyFill="1" applyBorder="1" applyProtection="1">
      <protection locked="0"/>
    </xf>
    <xf numFmtId="1" fontId="5" fillId="0" borderId="1987" xfId="0" applyNumberFormat="1" applyFont="1" applyBorder="1" applyAlignment="1">
      <alignment horizontal="left"/>
    </xf>
    <xf numFmtId="1" fontId="3" fillId="0" borderId="1992" xfId="0" applyNumberFormat="1" applyFont="1" applyBorder="1" applyProtection="1">
      <protection hidden="1"/>
    </xf>
    <xf numFmtId="1" fontId="3" fillId="0" borderId="1993" xfId="0" applyNumberFormat="1" applyFont="1" applyBorder="1" applyProtection="1">
      <protection hidden="1"/>
    </xf>
    <xf numFmtId="1" fontId="3" fillId="0" borderId="1994" xfId="0" applyNumberFormat="1" applyFont="1" applyBorder="1" applyAlignment="1">
      <alignment horizontal="center" vertical="center" wrapText="1"/>
    </xf>
    <xf numFmtId="1" fontId="3" fillId="0" borderId="1995" xfId="0" applyNumberFormat="1" applyFont="1" applyBorder="1" applyAlignment="1">
      <alignment horizontal="center" vertical="center" wrapText="1"/>
    </xf>
    <xf numFmtId="1" fontId="3" fillId="0" borderId="1925" xfId="0" applyNumberFormat="1" applyFont="1" applyBorder="1" applyAlignment="1">
      <alignment horizontal="center" vertical="center"/>
    </xf>
    <xf numFmtId="1" fontId="3" fillId="0" borderId="1996" xfId="0" applyNumberFormat="1" applyFont="1" applyBorder="1" applyAlignment="1">
      <alignment horizontal="center" vertical="center" wrapText="1"/>
    </xf>
    <xf numFmtId="1" fontId="3" fillId="0" borderId="1936" xfId="0" applyNumberFormat="1" applyFont="1" applyBorder="1" applyAlignment="1">
      <alignment horizontal="center" vertical="center" wrapText="1"/>
    </xf>
    <xf numFmtId="1" fontId="3" fillId="0" borderId="1997" xfId="0" applyNumberFormat="1" applyFont="1" applyBorder="1" applyAlignment="1">
      <alignment horizontal="center" vertical="center" wrapText="1"/>
    </xf>
    <xf numFmtId="1" fontId="3" fillId="0" borderId="1925" xfId="0" applyNumberFormat="1" applyFont="1" applyBorder="1" applyAlignment="1">
      <alignment horizontal="center" vertical="center" wrapText="1"/>
    </xf>
    <xf numFmtId="1" fontId="3" fillId="0" borderId="1941" xfId="0" applyNumberFormat="1" applyFont="1" applyBorder="1" applyAlignment="1">
      <alignment horizontal="left"/>
    </xf>
    <xf numFmtId="1" fontId="3" fillId="0" borderId="1942" xfId="0" applyNumberFormat="1" applyFont="1" applyBorder="1" applyAlignment="1">
      <alignment horizontal="right"/>
    </xf>
    <xf numFmtId="1" fontId="3" fillId="0" borderId="1996" xfId="0" applyNumberFormat="1" applyFont="1" applyBorder="1" applyAlignment="1">
      <alignment horizontal="right"/>
    </xf>
    <xf numFmtId="1" fontId="3" fillId="0" borderId="1940" xfId="0" applyNumberFormat="1" applyFont="1" applyBorder="1" applyAlignment="1">
      <alignment horizontal="right"/>
    </xf>
    <xf numFmtId="1" fontId="3" fillId="4" borderId="1956" xfId="0" applyNumberFormat="1" applyFont="1" applyFill="1" applyBorder="1" applyAlignment="1" applyProtection="1">
      <alignment horizontal="right"/>
      <protection locked="0"/>
    </xf>
    <xf numFmtId="1" fontId="3" fillId="4" borderId="1948" xfId="0" applyNumberFormat="1" applyFont="1" applyFill="1" applyBorder="1" applyAlignment="1" applyProtection="1">
      <alignment horizontal="right"/>
      <protection locked="0"/>
    </xf>
    <xf numFmtId="1" fontId="3" fillId="4" borderId="1954" xfId="0" applyNumberFormat="1" applyFont="1" applyFill="1" applyBorder="1" applyAlignment="1" applyProtection="1">
      <alignment horizontal="right"/>
      <protection locked="0"/>
    </xf>
    <xf numFmtId="1" fontId="3" fillId="4" borderId="1998" xfId="0" applyNumberFormat="1" applyFont="1" applyFill="1" applyBorder="1" applyAlignment="1" applyProtection="1">
      <alignment horizontal="right"/>
      <protection locked="0"/>
    </xf>
    <xf numFmtId="1" fontId="3" fillId="4" borderId="1999" xfId="0" applyNumberFormat="1" applyFont="1" applyFill="1" applyBorder="1" applyAlignment="1" applyProtection="1">
      <alignment horizontal="right"/>
      <protection locked="0"/>
    </xf>
    <xf numFmtId="1" fontId="3" fillId="4" borderId="2000" xfId="0" applyNumberFormat="1" applyFont="1" applyFill="1" applyBorder="1" applyAlignment="1" applyProtection="1">
      <alignment horizontal="right"/>
      <protection locked="0"/>
    </xf>
    <xf numFmtId="1" fontId="3" fillId="4" borderId="1946" xfId="0" applyNumberFormat="1" applyFont="1" applyFill="1" applyBorder="1" applyAlignment="1" applyProtection="1">
      <alignment horizontal="right"/>
      <protection locked="0"/>
    </xf>
    <xf numFmtId="1" fontId="3" fillId="0" borderId="1941" xfId="0" applyNumberFormat="1" applyFont="1" applyBorder="1" applyAlignment="1">
      <alignment horizontal="left" vertical="center"/>
    </xf>
    <xf numFmtId="1" fontId="3" fillId="0" borderId="2001" xfId="0" applyNumberFormat="1" applyFont="1" applyBorder="1" applyAlignment="1">
      <alignment horizontal="left" vertical="center"/>
    </xf>
    <xf numFmtId="1" fontId="3" fillId="0" borderId="1972" xfId="0" applyNumberFormat="1" applyFont="1" applyBorder="1" applyAlignment="1">
      <alignment horizontal="left" vertical="center"/>
    </xf>
    <xf numFmtId="1" fontId="3" fillId="0" borderId="1972" xfId="0" applyNumberFormat="1" applyFont="1" applyBorder="1" applyAlignment="1" applyProtection="1">
      <alignment horizontal="left" vertical="center"/>
      <protection hidden="1"/>
    </xf>
    <xf numFmtId="1" fontId="3" fillId="0" borderId="1943" xfId="0" applyNumberFormat="1" applyFont="1" applyBorder="1" applyAlignment="1">
      <alignment horizontal="right"/>
    </xf>
    <xf numFmtId="1" fontId="3" fillId="0" borderId="1991" xfId="0" applyNumberFormat="1" applyFont="1" applyBorder="1" applyAlignment="1">
      <alignment horizontal="right"/>
    </xf>
    <xf numFmtId="1" fontId="3" fillId="4" borderId="1973" xfId="0" applyNumberFormat="1" applyFont="1" applyFill="1" applyBorder="1" applyAlignment="1" applyProtection="1">
      <alignment horizontal="right"/>
      <protection locked="0"/>
    </xf>
    <xf numFmtId="1" fontId="3" fillId="4" borderId="1991" xfId="0" applyNumberFormat="1" applyFont="1" applyFill="1" applyBorder="1" applyAlignment="1" applyProtection="1">
      <alignment horizontal="right"/>
      <protection locked="0"/>
    </xf>
    <xf numFmtId="1" fontId="3" fillId="4" borderId="1990" xfId="0" applyNumberFormat="1" applyFont="1" applyFill="1" applyBorder="1" applyAlignment="1" applyProtection="1">
      <alignment horizontal="right"/>
      <protection locked="0"/>
    </xf>
    <xf numFmtId="1" fontId="3" fillId="4" borderId="2002" xfId="0" applyNumberFormat="1" applyFont="1" applyFill="1" applyBorder="1" applyAlignment="1" applyProtection="1">
      <alignment horizontal="right"/>
      <protection locked="0"/>
    </xf>
    <xf numFmtId="1" fontId="3" fillId="4" borderId="2003" xfId="0" applyNumberFormat="1" applyFont="1" applyFill="1" applyBorder="1" applyAlignment="1" applyProtection="1">
      <alignment horizontal="right"/>
      <protection locked="0"/>
    </xf>
    <xf numFmtId="1" fontId="3" fillId="4" borderId="2004" xfId="0" applyNumberFormat="1" applyFont="1" applyFill="1" applyBorder="1" applyAlignment="1" applyProtection="1">
      <alignment horizontal="right"/>
      <protection locked="0"/>
    </xf>
    <xf numFmtId="1" fontId="3" fillId="4" borderId="1972" xfId="0" applyNumberFormat="1" applyFont="1" applyFill="1" applyBorder="1" applyAlignment="1" applyProtection="1">
      <alignment horizontal="right"/>
      <protection locked="0"/>
    </xf>
    <xf numFmtId="1" fontId="3" fillId="0" borderId="1972" xfId="0" applyNumberFormat="1" applyFont="1" applyBorder="1" applyAlignment="1">
      <alignment horizontal="center" vertical="center"/>
    </xf>
    <xf numFmtId="1" fontId="3" fillId="0" borderId="1972" xfId="0" applyNumberFormat="1" applyFont="1" applyBorder="1" applyAlignment="1">
      <alignment horizontal="center" vertical="center" wrapText="1"/>
    </xf>
    <xf numFmtId="1" fontId="3" fillId="0" borderId="1975" xfId="0" applyNumberFormat="1" applyFont="1" applyBorder="1" applyAlignment="1">
      <alignment horizontal="center" vertical="center" wrapText="1"/>
    </xf>
    <xf numFmtId="1" fontId="3" fillId="0" borderId="1991" xfId="0" applyNumberFormat="1" applyFont="1" applyBorder="1" applyAlignment="1">
      <alignment horizontal="center" vertical="center" wrapText="1"/>
    </xf>
    <xf numFmtId="1" fontId="1" fillId="0" borderId="1986" xfId="0" applyNumberFormat="1" applyFont="1" applyBorder="1" applyAlignment="1">
      <alignment horizontal="left" vertical="center"/>
    </xf>
    <xf numFmtId="1" fontId="1" fillId="0" borderId="1987" xfId="0" applyNumberFormat="1" applyFont="1" applyBorder="1" applyAlignment="1">
      <alignment horizontal="left" vertical="center"/>
    </xf>
    <xf numFmtId="1" fontId="1" fillId="0" borderId="1991" xfId="0" applyNumberFormat="1" applyFont="1" applyBorder="1" applyAlignment="1">
      <alignment horizontal="left" vertical="center"/>
    </xf>
    <xf numFmtId="1" fontId="3" fillId="0" borderId="1953" xfId="0" applyNumberFormat="1" applyFont="1" applyBorder="1" applyAlignment="1">
      <alignment horizontal="left" vertical="center"/>
    </xf>
    <xf numFmtId="1" fontId="3" fillId="0" borderId="1953" xfId="0" applyNumberFormat="1" applyFont="1" applyBorder="1" applyAlignment="1">
      <alignment horizontal="right" vertical="center" wrapText="1"/>
    </xf>
    <xf numFmtId="1" fontId="3" fillId="4" borderId="1953" xfId="0" applyNumberFormat="1" applyFont="1" applyFill="1" applyBorder="1" applyProtection="1">
      <protection locked="0"/>
    </xf>
    <xf numFmtId="1" fontId="3" fillId="4" borderId="2005" xfId="0" applyNumberFormat="1" applyFont="1" applyFill="1" applyBorder="1" applyProtection="1">
      <protection locked="0"/>
    </xf>
    <xf numFmtId="1" fontId="3" fillId="4" borderId="2006" xfId="0" applyNumberFormat="1" applyFont="1" applyFill="1" applyBorder="1" applyProtection="1">
      <protection locked="0"/>
    </xf>
    <xf numFmtId="1" fontId="3" fillId="0" borderId="1953" xfId="0" applyNumberFormat="1" applyFont="1" applyBorder="1" applyAlignment="1">
      <alignment horizontal="left" vertical="center" wrapText="1"/>
    </xf>
    <xf numFmtId="1" fontId="3" fillId="0" borderId="1946" xfId="0" applyNumberFormat="1" applyFont="1" applyBorder="1" applyAlignment="1">
      <alignment horizontal="left" vertical="center" wrapText="1"/>
    </xf>
    <xf numFmtId="1" fontId="3" fillId="4" borderId="1946" xfId="0" applyNumberFormat="1" applyFont="1" applyFill="1" applyBorder="1" applyProtection="1">
      <protection locked="0"/>
    </xf>
    <xf numFmtId="1" fontId="3" fillId="4" borderId="1948" xfId="0" applyNumberFormat="1" applyFont="1" applyFill="1" applyBorder="1" applyProtection="1">
      <protection locked="0"/>
    </xf>
    <xf numFmtId="1" fontId="5" fillId="12" borderId="1987" xfId="2" quotePrefix="1" applyNumberFormat="1" applyFont="1" applyFill="1" applyBorder="1" applyAlignment="1">
      <alignment horizontal="left"/>
    </xf>
    <xf numFmtId="1" fontId="5" fillId="12" borderId="2007" xfId="2" quotePrefix="1" applyNumberFormat="1" applyFont="1" applyFill="1" applyBorder="1" applyAlignment="1">
      <alignment horizontal="left"/>
    </xf>
    <xf numFmtId="1" fontId="3" fillId="12" borderId="2008" xfId="0" applyNumberFormat="1" applyFont="1" applyFill="1" applyBorder="1"/>
    <xf numFmtId="1" fontId="3" fillId="0" borderId="2009" xfId="2" applyNumberFormat="1" applyFont="1" applyBorder="1" applyAlignment="1">
      <alignment horizontal="center" vertical="center" wrapText="1"/>
    </xf>
    <xf numFmtId="1" fontId="3" fillId="0" borderId="2010" xfId="3" applyNumberFormat="1" applyFont="1" applyBorder="1" applyAlignment="1">
      <alignment horizontal="center" vertical="center"/>
    </xf>
    <xf numFmtId="1" fontId="3" fillId="0" borderId="1929" xfId="3" applyNumberFormat="1" applyFont="1" applyBorder="1" applyAlignment="1">
      <alignment horizontal="center" vertical="center"/>
    </xf>
    <xf numFmtId="1" fontId="3" fillId="0" borderId="2011" xfId="3" applyNumberFormat="1" applyFont="1" applyBorder="1" applyAlignment="1">
      <alignment horizontal="center" vertical="center"/>
    </xf>
    <xf numFmtId="1" fontId="3" fillId="0" borderId="2012" xfId="3" applyNumberFormat="1" applyFont="1" applyBorder="1" applyAlignment="1">
      <alignment horizontal="center" vertical="center" wrapText="1"/>
    </xf>
    <xf numFmtId="1" fontId="3" fillId="0" borderId="2011" xfId="3" applyNumberFormat="1" applyFont="1" applyBorder="1" applyAlignment="1">
      <alignment horizontal="center" vertical="center" wrapText="1"/>
    </xf>
    <xf numFmtId="1" fontId="3" fillId="0" borderId="1929" xfId="3" applyNumberFormat="1" applyFont="1" applyBorder="1" applyAlignment="1">
      <alignment horizontal="center" vertical="center" wrapText="1"/>
    </xf>
    <xf numFmtId="1" fontId="3" fillId="0" borderId="2010" xfId="3" applyNumberFormat="1" applyFont="1" applyBorder="1" applyAlignment="1">
      <alignment horizontal="center" vertical="center" wrapText="1"/>
    </xf>
    <xf numFmtId="1" fontId="3" fillId="0" borderId="1955" xfId="3" applyNumberFormat="1" applyFont="1" applyBorder="1" applyAlignment="1">
      <alignment horizontal="center" vertical="center"/>
    </xf>
    <xf numFmtId="1" fontId="3" fillId="0" borderId="1948" xfId="3" applyNumberFormat="1" applyFont="1" applyBorder="1" applyAlignment="1">
      <alignment horizontal="center" vertical="center"/>
    </xf>
    <xf numFmtId="1" fontId="3" fillId="0" borderId="2013" xfId="3" applyNumberFormat="1" applyFont="1" applyBorder="1" applyAlignment="1">
      <alignment horizontal="center" vertical="center"/>
    </xf>
    <xf numFmtId="1" fontId="3" fillId="0" borderId="2014" xfId="3" applyNumberFormat="1" applyFont="1" applyBorder="1" applyAlignment="1">
      <alignment horizontal="center" vertical="center" wrapText="1"/>
    </xf>
    <xf numFmtId="1" fontId="3" fillId="0" borderId="2013" xfId="3" applyNumberFormat="1" applyFont="1" applyBorder="1" applyAlignment="1">
      <alignment horizontal="center" vertical="center" wrapText="1"/>
    </xf>
    <xf numFmtId="1" fontId="3" fillId="0" borderId="1955" xfId="3" applyNumberFormat="1" applyFont="1" applyBorder="1" applyAlignment="1">
      <alignment horizontal="center" vertical="center" wrapText="1"/>
    </xf>
    <xf numFmtId="1" fontId="3" fillId="0" borderId="1948" xfId="3" applyNumberFormat="1" applyFont="1" applyBorder="1" applyAlignment="1">
      <alignment horizontal="center" vertical="center" wrapText="1"/>
    </xf>
    <xf numFmtId="1" fontId="3" fillId="0" borderId="1946" xfId="2" applyNumberFormat="1" applyFont="1" applyBorder="1" applyAlignment="1">
      <alignment horizontal="center" vertical="center" wrapText="1"/>
    </xf>
    <xf numFmtId="1" fontId="3" fillId="0" borderId="1973" xfId="3" applyNumberFormat="1" applyFont="1" applyBorder="1" applyAlignment="1">
      <alignment horizontal="center" vertical="center" wrapText="1"/>
    </xf>
    <xf numFmtId="1" fontId="3" fillId="0" borderId="2015" xfId="3" applyNumberFormat="1" applyFont="1" applyBorder="1" applyAlignment="1">
      <alignment horizontal="center" vertical="center" wrapText="1"/>
    </xf>
    <xf numFmtId="1" fontId="3" fillId="0" borderId="1973" xfId="3" applyNumberFormat="1" applyFont="1" applyFill="1" applyBorder="1" applyAlignment="1">
      <alignment horizontal="center" vertical="center" wrapText="1"/>
    </xf>
    <xf numFmtId="1" fontId="3" fillId="0" borderId="2015" xfId="3" applyNumberFormat="1" applyFont="1" applyFill="1" applyBorder="1" applyAlignment="1">
      <alignment horizontal="center" vertical="center" wrapText="1"/>
    </xf>
    <xf numFmtId="1" fontId="3" fillId="0" borderId="2003" xfId="3" applyNumberFormat="1" applyFont="1" applyFill="1" applyBorder="1" applyAlignment="1">
      <alignment horizontal="center" vertical="center" wrapText="1"/>
    </xf>
    <xf numFmtId="1" fontId="3" fillId="0" borderId="2016" xfId="3" applyNumberFormat="1" applyFont="1" applyFill="1" applyBorder="1" applyAlignment="1">
      <alignment horizontal="center" vertical="center" wrapText="1"/>
    </xf>
    <xf numFmtId="1" fontId="3" fillId="0" borderId="1988" xfId="3" applyNumberFormat="1" applyFont="1" applyFill="1" applyBorder="1" applyAlignment="1">
      <alignment horizontal="center" vertical="center" wrapText="1"/>
    </xf>
    <xf numFmtId="1" fontId="3" fillId="0" borderId="1956" xfId="3" applyNumberFormat="1" applyFont="1" applyBorder="1" applyAlignment="1">
      <alignment horizontal="center" vertical="center" wrapText="1"/>
    </xf>
    <xf numFmtId="1" fontId="3" fillId="0" borderId="1998" xfId="3" applyNumberFormat="1" applyFont="1" applyBorder="1" applyAlignment="1">
      <alignment horizontal="center" vertical="center" wrapText="1"/>
    </xf>
    <xf numFmtId="1" fontId="3" fillId="0" borderId="2002" xfId="3" applyNumberFormat="1" applyFont="1" applyBorder="1" applyAlignment="1">
      <alignment horizontal="center" vertical="center" wrapText="1"/>
    </xf>
    <xf numFmtId="1" fontId="3" fillId="0" borderId="1951" xfId="2" applyNumberFormat="1" applyFont="1" applyBorder="1" applyAlignment="1">
      <alignment vertical="center" wrapText="1"/>
    </xf>
    <xf numFmtId="1" fontId="3" fillId="4" borderId="1949" xfId="4" applyNumberFormat="1" applyFont="1" applyFill="1" applyBorder="1" applyProtection="1">
      <protection locked="0"/>
    </xf>
    <xf numFmtId="1" fontId="3" fillId="4" borderId="1938" xfId="4" applyNumberFormat="1" applyFont="1" applyFill="1" applyBorder="1" applyProtection="1">
      <protection locked="0"/>
    </xf>
    <xf numFmtId="1" fontId="3" fillId="4" borderId="1952" xfId="4" applyNumberFormat="1" applyFont="1" applyFill="1" applyBorder="1" applyProtection="1">
      <protection locked="0"/>
    </xf>
    <xf numFmtId="1" fontId="3" fillId="4" borderId="2017" xfId="4" applyNumberFormat="1" applyFont="1" applyFill="1" applyBorder="1" applyProtection="1">
      <protection locked="0"/>
    </xf>
    <xf numFmtId="1" fontId="3" fillId="4" borderId="1939" xfId="4" applyNumberFormat="1" applyFont="1" applyFill="1" applyBorder="1" applyProtection="1">
      <protection locked="0"/>
    </xf>
    <xf numFmtId="1" fontId="3" fillId="4" borderId="1950" xfId="4" applyNumberFormat="1" applyFont="1" applyFill="1" applyBorder="1" applyProtection="1">
      <protection locked="0"/>
    </xf>
    <xf numFmtId="1" fontId="3" fillId="0" borderId="1986" xfId="2" applyNumberFormat="1" applyFont="1" applyBorder="1" applyAlignment="1">
      <alignment horizontal="center" vertical="center" wrapText="1"/>
    </xf>
    <xf numFmtId="1" fontId="3" fillId="0" borderId="1973" xfId="4" applyNumberFormat="1" applyFont="1" applyBorder="1" applyAlignment="1">
      <alignment horizontal="right"/>
    </xf>
    <xf numFmtId="1" fontId="3" fillId="0" borderId="2015" xfId="4" applyNumberFormat="1" applyFont="1" applyBorder="1" applyAlignment="1">
      <alignment horizontal="right"/>
    </xf>
    <xf numFmtId="1" fontId="3" fillId="0" borderId="2003" xfId="4" applyNumberFormat="1" applyFont="1" applyBorder="1" applyAlignment="1">
      <alignment horizontal="right"/>
    </xf>
    <xf numFmtId="1" fontId="3" fillId="0" borderId="2016" xfId="4" applyNumberFormat="1" applyFont="1" applyBorder="1" applyAlignment="1">
      <alignment horizontal="right"/>
    </xf>
    <xf numFmtId="1" fontId="3" fillId="0" borderId="1988" xfId="4" applyNumberFormat="1" applyFont="1" applyBorder="1" applyAlignment="1">
      <alignment horizontal="right"/>
    </xf>
    <xf numFmtId="1" fontId="3" fillId="0" borderId="2018" xfId="4" applyNumberFormat="1" applyFont="1" applyBorder="1" applyAlignment="1">
      <alignment horizontal="right"/>
    </xf>
    <xf numFmtId="1" fontId="3" fillId="0" borderId="2002" xfId="4" applyNumberFormat="1" applyFont="1" applyBorder="1" applyAlignment="1">
      <alignment horizontal="right"/>
    </xf>
    <xf numFmtId="1" fontId="5" fillId="0" borderId="2018" xfId="0" applyNumberFormat="1" applyFont="1" applyBorder="1"/>
    <xf numFmtId="1" fontId="10" fillId="3" borderId="2018" xfId="0" applyNumberFormat="1" applyFont="1" applyFill="1" applyBorder="1" applyAlignment="1">
      <alignment vertical="center" wrapText="1"/>
    </xf>
    <xf numFmtId="1" fontId="4" fillId="0" borderId="2019" xfId="0" applyNumberFormat="1" applyFont="1" applyBorder="1"/>
    <xf numFmtId="1" fontId="4" fillId="0" borderId="2020" xfId="0" applyNumberFormat="1" applyFont="1" applyBorder="1"/>
    <xf numFmtId="1" fontId="3" fillId="0" borderId="2010" xfId="2" applyNumberFormat="1" applyFont="1" applyBorder="1" applyAlignment="1">
      <alignment horizontal="center" vertical="center" wrapText="1"/>
    </xf>
    <xf numFmtId="1" fontId="3" fillId="0" borderId="1986" xfId="2" applyNumberFormat="1" applyFont="1" applyBorder="1" applyAlignment="1">
      <alignment horizontal="center" vertical="center" wrapText="1"/>
    </xf>
    <xf numFmtId="1" fontId="3" fillId="0" borderId="2018" xfId="2" applyNumberFormat="1" applyFont="1" applyBorder="1" applyAlignment="1">
      <alignment horizontal="center" vertical="center" wrapText="1"/>
    </xf>
    <xf numFmtId="1" fontId="3" fillId="0" borderId="2015" xfId="2" applyNumberFormat="1" applyFont="1" applyBorder="1" applyAlignment="1">
      <alignment horizontal="center" vertical="center" wrapText="1"/>
    </xf>
    <xf numFmtId="1" fontId="3" fillId="0" borderId="1955" xfId="2" applyNumberFormat="1" applyFont="1" applyBorder="1" applyAlignment="1">
      <alignment horizontal="center" vertical="center" wrapText="1"/>
    </xf>
    <xf numFmtId="1" fontId="3" fillId="0" borderId="2021" xfId="2" applyNumberFormat="1" applyFont="1" applyBorder="1" applyAlignment="1">
      <alignment horizontal="center" vertical="center" wrapText="1"/>
    </xf>
    <xf numFmtId="1" fontId="3" fillId="0" borderId="1973" xfId="0" applyNumberFormat="1" applyFont="1" applyBorder="1" applyAlignment="1">
      <alignment horizontal="center" vertical="center"/>
    </xf>
    <xf numFmtId="1" fontId="3" fillId="0" borderId="2015" xfId="0" applyNumberFormat="1" applyFont="1" applyBorder="1" applyAlignment="1">
      <alignment horizontal="center" vertical="center"/>
    </xf>
    <xf numFmtId="1" fontId="3" fillId="4" borderId="1953" xfId="4" applyNumberFormat="1" applyFont="1" applyFill="1" applyBorder="1" applyProtection="1">
      <protection locked="0"/>
    </xf>
    <xf numFmtId="1" fontId="4" fillId="0" borderId="2022" xfId="0" applyNumberFormat="1" applyFont="1" applyBorder="1"/>
    <xf numFmtId="1" fontId="3" fillId="0" borderId="2009" xfId="0" applyNumberFormat="1" applyFont="1" applyBorder="1" applyAlignment="1">
      <alignment horizontal="center" vertical="center"/>
    </xf>
    <xf numFmtId="1" fontId="3" fillId="0" borderId="2010" xfId="0" applyNumberFormat="1" applyFont="1" applyBorder="1" applyAlignment="1">
      <alignment horizontal="center" vertical="center" wrapText="1"/>
    </xf>
    <xf numFmtId="1" fontId="3" fillId="0" borderId="2023" xfId="0" applyNumberFormat="1" applyFont="1" applyBorder="1" applyAlignment="1">
      <alignment horizontal="center" vertical="center"/>
    </xf>
    <xf numFmtId="1" fontId="3" fillId="0" borderId="2024" xfId="0" applyNumberFormat="1" applyFont="1" applyBorder="1" applyAlignment="1">
      <alignment horizontal="center" vertical="center"/>
    </xf>
    <xf numFmtId="1" fontId="3" fillId="0" borderId="2025" xfId="0" applyNumberFormat="1" applyFont="1" applyBorder="1" applyAlignment="1">
      <alignment horizontal="center" vertical="center"/>
    </xf>
    <xf numFmtId="1" fontId="3" fillId="0" borderId="2023" xfId="0" applyNumberFormat="1" applyFont="1" applyBorder="1" applyAlignment="1">
      <alignment horizontal="center" vertical="center" wrapText="1"/>
    </xf>
    <xf numFmtId="1" fontId="3" fillId="0" borderId="2026" xfId="0" applyNumberFormat="1" applyFont="1" applyBorder="1" applyAlignment="1">
      <alignment horizontal="center" vertical="center"/>
    </xf>
    <xf numFmtId="1" fontId="3" fillId="0" borderId="2021" xfId="0" applyNumberFormat="1" applyFont="1" applyBorder="1" applyAlignment="1">
      <alignment horizontal="center" vertical="center"/>
    </xf>
    <xf numFmtId="1" fontId="3" fillId="0" borderId="2027" xfId="0" applyNumberFormat="1" applyFont="1" applyBorder="1" applyAlignment="1">
      <alignment horizontal="center" vertical="center" wrapText="1"/>
    </xf>
    <xf numFmtId="1" fontId="3" fillId="0" borderId="2028" xfId="0" applyNumberFormat="1" applyFont="1" applyBorder="1" applyAlignment="1">
      <alignment horizontal="center" vertical="center" wrapText="1"/>
    </xf>
    <xf numFmtId="1" fontId="3" fillId="0" borderId="2029" xfId="0" applyNumberFormat="1" applyFont="1" applyBorder="1" applyAlignment="1">
      <alignment horizontal="center" vertical="center" wrapText="1"/>
    </xf>
    <xf numFmtId="1" fontId="3" fillId="0" borderId="2026" xfId="0" applyNumberFormat="1" applyFont="1" applyBorder="1" applyAlignment="1">
      <alignment horizontal="center" vertical="center" wrapText="1"/>
    </xf>
    <xf numFmtId="1" fontId="3" fillId="0" borderId="2025" xfId="0" applyNumberFormat="1" applyFont="1" applyBorder="1" applyAlignment="1">
      <alignment horizontal="center" vertical="center" wrapText="1"/>
    </xf>
    <xf numFmtId="1" fontId="3" fillId="0" borderId="2021" xfId="0" applyNumberFormat="1" applyFont="1" applyBorder="1" applyAlignment="1">
      <alignment horizontal="center" vertical="center" wrapText="1"/>
    </xf>
    <xf numFmtId="1" fontId="3" fillId="4" borderId="2030" xfId="0" applyNumberFormat="1" applyFont="1" applyFill="1" applyBorder="1" applyAlignment="1" applyProtection="1">
      <alignment wrapText="1"/>
      <protection locked="0"/>
    </xf>
    <xf numFmtId="1" fontId="3" fillId="0" borderId="1948" xfId="0" applyNumberFormat="1" applyFont="1" applyBorder="1"/>
    <xf numFmtId="1" fontId="3" fillId="0" borderId="1948" xfId="0" applyNumberFormat="1" applyFont="1" applyBorder="1" applyAlignment="1">
      <alignment horizontal="center" vertical="center"/>
    </xf>
    <xf numFmtId="1" fontId="3" fillId="0" borderId="2029" xfId="0" applyNumberFormat="1" applyFont="1" applyBorder="1" applyAlignment="1">
      <alignment horizontal="center" vertical="center"/>
    </xf>
    <xf numFmtId="1" fontId="3" fillId="0" borderId="2031" xfId="0" applyNumberFormat="1" applyFont="1" applyBorder="1" applyAlignment="1">
      <alignment horizontal="center" vertical="center" wrapText="1"/>
    </xf>
    <xf numFmtId="1" fontId="3" fillId="0" borderId="2026" xfId="0" applyNumberFormat="1" applyFont="1" applyBorder="1" applyAlignment="1">
      <alignment horizontal="center" vertical="center"/>
    </xf>
    <xf numFmtId="1" fontId="3" fillId="0" borderId="2000" xfId="0" applyNumberFormat="1" applyFont="1" applyBorder="1" applyAlignment="1">
      <alignment horizontal="center" vertical="center" wrapText="1"/>
    </xf>
    <xf numFmtId="1" fontId="3" fillId="0" borderId="1949" xfId="0" applyNumberFormat="1" applyFont="1" applyBorder="1"/>
    <xf numFmtId="1" fontId="3" fillId="2" borderId="2032" xfId="5" applyNumberFormat="1" applyFont="1" applyBorder="1" applyProtection="1">
      <protection locked="0"/>
    </xf>
    <xf numFmtId="1" fontId="3" fillId="2" borderId="2033" xfId="5" applyNumberFormat="1" applyFont="1" applyBorder="1" applyProtection="1">
      <protection locked="0"/>
    </xf>
    <xf numFmtId="1" fontId="3" fillId="2" borderId="2034" xfId="5" applyNumberFormat="1" applyFont="1" applyBorder="1" applyProtection="1">
      <protection locked="0"/>
    </xf>
    <xf numFmtId="1" fontId="3" fillId="2" borderId="2035" xfId="5" applyNumberFormat="1" applyFont="1" applyBorder="1" applyProtection="1">
      <protection locked="0"/>
    </xf>
    <xf numFmtId="1" fontId="3" fillId="2" borderId="2036" xfId="5" applyNumberFormat="1" applyFont="1" applyBorder="1" applyProtection="1">
      <protection locked="0"/>
    </xf>
    <xf numFmtId="1" fontId="3" fillId="2" borderId="2037" xfId="5" applyNumberFormat="1" applyFont="1" applyBorder="1" applyProtection="1">
      <protection locked="0"/>
    </xf>
    <xf numFmtId="1" fontId="3" fillId="2" borderId="2038" xfId="5" applyNumberFormat="1" applyFont="1" applyBorder="1" applyProtection="1">
      <protection locked="0"/>
    </xf>
    <xf numFmtId="1" fontId="3" fillId="2" borderId="2039" xfId="5" applyNumberFormat="1" applyFont="1" applyBorder="1" applyProtection="1">
      <protection locked="0"/>
    </xf>
    <xf numFmtId="1" fontId="3" fillId="2" borderId="2040" xfId="5" applyNumberFormat="1" applyFont="1" applyBorder="1" applyProtection="1">
      <protection locked="0"/>
    </xf>
    <xf numFmtId="1" fontId="3" fillId="0" borderId="2021" xfId="0" applyNumberFormat="1" applyFont="1" applyBorder="1" applyAlignment="1">
      <alignment horizontal="left" vertical="center" wrapText="1"/>
    </xf>
    <xf numFmtId="1" fontId="3" fillId="0" borderId="1956" xfId="0" applyNumberFormat="1" applyFont="1" applyBorder="1"/>
    <xf numFmtId="1" fontId="3" fillId="2" borderId="2041" xfId="5" applyNumberFormat="1" applyFont="1" applyBorder="1" applyProtection="1">
      <protection locked="0"/>
    </xf>
    <xf numFmtId="1" fontId="3" fillId="2" borderId="2042" xfId="5" applyNumberFormat="1" applyFont="1" applyBorder="1" applyProtection="1">
      <protection locked="0"/>
    </xf>
    <xf numFmtId="1" fontId="3" fillId="2" borderId="2043" xfId="5" applyNumberFormat="1" applyFont="1" applyBorder="1" applyProtection="1">
      <protection locked="0"/>
    </xf>
    <xf numFmtId="1" fontId="3" fillId="2" borderId="2044" xfId="5" applyNumberFormat="1" applyFont="1" applyBorder="1" applyProtection="1">
      <protection locked="0"/>
    </xf>
    <xf numFmtId="1" fontId="3" fillId="2" borderId="2045" xfId="5" applyNumberFormat="1" applyFont="1" applyBorder="1" applyProtection="1">
      <protection locked="0"/>
    </xf>
    <xf numFmtId="1" fontId="3" fillId="0" borderId="2046" xfId="0" applyNumberFormat="1" applyFont="1" applyBorder="1" applyAlignment="1">
      <alignment horizontal="left" vertical="center" wrapText="1"/>
    </xf>
    <xf numFmtId="1" fontId="3" fillId="0" borderId="1953" xfId="0" applyNumberFormat="1" applyFont="1" applyBorder="1" applyAlignment="1">
      <alignment horizontal="left" wrapText="1"/>
    </xf>
    <xf numFmtId="1" fontId="3" fillId="8" borderId="1949" xfId="4" applyNumberFormat="1" applyFont="1" applyFill="1" applyBorder="1" applyProtection="1"/>
    <xf numFmtId="1" fontId="3" fillId="8" borderId="1950" xfId="4" applyNumberFormat="1" applyFont="1" applyFill="1" applyBorder="1" applyProtection="1"/>
    <xf numFmtId="1" fontId="3" fillId="2" borderId="2047" xfId="5" applyNumberFormat="1" applyFont="1" applyBorder="1" applyProtection="1">
      <protection locked="0"/>
    </xf>
    <xf numFmtId="1" fontId="3" fillId="0" borderId="2021" xfId="0" applyNumberFormat="1" applyFont="1" applyBorder="1" applyAlignment="1">
      <alignment horizontal="left" wrapText="1"/>
    </xf>
    <xf numFmtId="1" fontId="3" fillId="2" borderId="1956" xfId="5" applyNumberFormat="1" applyFont="1" applyBorder="1" applyProtection="1">
      <protection locked="0"/>
    </xf>
    <xf numFmtId="1" fontId="3" fillId="2" borderId="1989" xfId="5" applyNumberFormat="1" applyFont="1" applyBorder="1" applyProtection="1">
      <protection locked="0"/>
    </xf>
    <xf numFmtId="1" fontId="3" fillId="2" borderId="1998" xfId="5" applyNumberFormat="1" applyFont="1" applyBorder="1" applyProtection="1">
      <protection locked="0"/>
    </xf>
    <xf numFmtId="1" fontId="3" fillId="2" borderId="2048" xfId="5" applyNumberFormat="1" applyFont="1" applyBorder="1" applyProtection="1">
      <protection locked="0"/>
    </xf>
    <xf numFmtId="1" fontId="3" fillId="2" borderId="2049" xfId="5" applyNumberFormat="1" applyFont="1" applyBorder="1" applyProtection="1">
      <protection locked="0"/>
    </xf>
    <xf numFmtId="1" fontId="3" fillId="2" borderId="2050" xfId="5" applyNumberFormat="1" applyFont="1" applyBorder="1" applyProtection="1">
      <protection locked="0"/>
    </xf>
    <xf numFmtId="1" fontId="3" fillId="2" borderId="2051" xfId="5" applyNumberFormat="1" applyFont="1" applyBorder="1" applyProtection="1">
      <protection locked="0"/>
    </xf>
    <xf numFmtId="1" fontId="3" fillId="2" borderId="2052" xfId="5" applyNumberFormat="1" applyFont="1" applyBorder="1" applyProtection="1">
      <protection locked="0"/>
    </xf>
    <xf numFmtId="1" fontId="3" fillId="2" borderId="2053" xfId="5" applyNumberFormat="1" applyFont="1" applyBorder="1" applyProtection="1">
      <protection locked="0"/>
    </xf>
    <xf numFmtId="1" fontId="3" fillId="2" borderId="2054" xfId="5" applyNumberFormat="1" applyFont="1" applyBorder="1" applyProtection="1">
      <protection locked="0"/>
    </xf>
    <xf numFmtId="1" fontId="3" fillId="2" borderId="2055" xfId="5" applyNumberFormat="1" applyFont="1" applyBorder="1" applyProtection="1">
      <protection locked="0"/>
    </xf>
    <xf numFmtId="1" fontId="3" fillId="2" borderId="2056" xfId="5" applyNumberFormat="1" applyFont="1" applyBorder="1" applyProtection="1">
      <protection locked="0"/>
    </xf>
    <xf numFmtId="1" fontId="3" fillId="2" borderId="2057" xfId="5" applyNumberFormat="1" applyFont="1" applyBorder="1" applyProtection="1">
      <protection locked="0"/>
    </xf>
    <xf numFmtId="1" fontId="3" fillId="2" borderId="2058" xfId="5" applyNumberFormat="1" applyFont="1" applyBorder="1" applyProtection="1">
      <protection locked="0"/>
    </xf>
    <xf numFmtId="1" fontId="3" fillId="2" borderId="2059" xfId="5" applyNumberFormat="1" applyFont="1" applyBorder="1" applyProtection="1">
      <protection locked="0"/>
    </xf>
    <xf numFmtId="1" fontId="3" fillId="2" borderId="2060" xfId="5" applyNumberFormat="1" applyFont="1" applyBorder="1" applyProtection="1">
      <protection locked="0"/>
    </xf>
    <xf numFmtId="1" fontId="3" fillId="2" borderId="2061" xfId="5" applyNumberFormat="1" applyFont="1" applyBorder="1" applyProtection="1">
      <protection locked="0"/>
    </xf>
    <xf numFmtId="1" fontId="3" fillId="2" borderId="2062" xfId="5" applyNumberFormat="1" applyFont="1" applyBorder="1" applyProtection="1">
      <protection locked="0"/>
    </xf>
    <xf numFmtId="1" fontId="3" fillId="2" borderId="2063" xfId="5" applyNumberFormat="1" applyFont="1" applyBorder="1" applyProtection="1">
      <protection locked="0"/>
    </xf>
    <xf numFmtId="1" fontId="3" fillId="2" borderId="2064" xfId="5" applyNumberFormat="1" applyFont="1" applyBorder="1" applyProtection="1">
      <protection locked="0"/>
    </xf>
    <xf numFmtId="1" fontId="3" fillId="2" borderId="2065" xfId="5" applyNumberFormat="1" applyFont="1" applyBorder="1" applyProtection="1">
      <protection locked="0"/>
    </xf>
    <xf numFmtId="0" fontId="7" fillId="0" borderId="2066" xfId="0" applyFont="1" applyBorder="1" applyAlignment="1">
      <alignment horizontal="center" vertical="center"/>
    </xf>
    <xf numFmtId="1" fontId="7" fillId="0" borderId="2067" xfId="0" applyNumberFormat="1" applyFont="1" applyBorder="1" applyAlignment="1">
      <alignment horizontal="center" vertical="center" wrapText="1"/>
    </xf>
    <xf numFmtId="1" fontId="7" fillId="0" borderId="2068" xfId="0" applyNumberFormat="1" applyFont="1" applyBorder="1" applyAlignment="1">
      <alignment horizontal="center" vertical="center" wrapText="1"/>
    </xf>
    <xf numFmtId="1" fontId="7" fillId="0" borderId="2066" xfId="0" applyNumberFormat="1" applyFont="1" applyBorder="1" applyAlignment="1">
      <alignment horizontal="center" vertical="center"/>
    </xf>
    <xf numFmtId="0" fontId="7" fillId="0" borderId="2023" xfId="0" applyFont="1" applyBorder="1" applyAlignment="1">
      <alignment horizontal="center" vertical="center"/>
    </xf>
    <xf numFmtId="0" fontId="7" fillId="0" borderId="2025" xfId="0" applyFont="1" applyBorder="1" applyAlignment="1">
      <alignment horizontal="center" vertical="center"/>
    </xf>
    <xf numFmtId="1" fontId="7" fillId="0" borderId="2069" xfId="0" applyNumberFormat="1" applyFont="1" applyBorder="1" applyAlignment="1">
      <alignment horizontal="center" vertical="center" wrapText="1"/>
    </xf>
    <xf numFmtId="1" fontId="7" fillId="0" borderId="2070" xfId="0" applyNumberFormat="1" applyFont="1" applyBorder="1" applyAlignment="1">
      <alignment horizontal="center" vertical="center" wrapText="1"/>
    </xf>
    <xf numFmtId="1" fontId="7" fillId="0" borderId="2071" xfId="0" applyNumberFormat="1" applyFont="1" applyBorder="1" applyAlignment="1">
      <alignment horizontal="center" vertical="center" wrapText="1"/>
    </xf>
    <xf numFmtId="1" fontId="7" fillId="0" borderId="2072" xfId="0" applyNumberFormat="1" applyFont="1" applyBorder="1" applyAlignment="1">
      <alignment horizontal="center" vertical="center" wrapText="1"/>
    </xf>
    <xf numFmtId="0" fontId="7" fillId="0" borderId="1401" xfId="0" applyFont="1" applyBorder="1" applyAlignment="1">
      <alignment horizontal="center" vertical="center"/>
    </xf>
    <xf numFmtId="1" fontId="7" fillId="0" borderId="1365" xfId="0" applyNumberFormat="1" applyFont="1" applyBorder="1" applyAlignment="1">
      <alignment horizontal="center" vertical="center" wrapText="1"/>
    </xf>
    <xf numFmtId="1" fontId="7" fillId="0" borderId="1401" xfId="0" applyNumberFormat="1" applyFont="1" applyBorder="1" applyAlignment="1">
      <alignment horizontal="center" vertical="center"/>
    </xf>
    <xf numFmtId="1" fontId="7" fillId="0" borderId="2073" xfId="0" applyNumberFormat="1" applyFont="1" applyBorder="1" applyAlignment="1">
      <alignment horizontal="center" vertical="center" wrapText="1"/>
    </xf>
    <xf numFmtId="1" fontId="7" fillId="0" borderId="2074" xfId="0" applyNumberFormat="1" applyFont="1" applyBorder="1" applyAlignment="1">
      <alignment horizontal="center" vertical="center" wrapText="1"/>
    </xf>
    <xf numFmtId="1" fontId="7" fillId="0" borderId="2075" xfId="0" applyNumberFormat="1" applyFont="1" applyBorder="1" applyAlignment="1">
      <alignment horizontal="center" vertical="center" wrapText="1"/>
    </xf>
    <xf numFmtId="1" fontId="7" fillId="0" borderId="148" xfId="0" applyNumberFormat="1" applyFont="1" applyBorder="1" applyAlignment="1">
      <alignment horizontal="left" vertical="center" wrapText="1"/>
    </xf>
    <xf numFmtId="1" fontId="3" fillId="0" borderId="2076" xfId="0" applyNumberFormat="1" applyFont="1" applyBorder="1"/>
    <xf numFmtId="1" fontId="7" fillId="0" borderId="2076" xfId="0" applyNumberFormat="1" applyFont="1" applyBorder="1"/>
    <xf numFmtId="1" fontId="7" fillId="0" borderId="2077" xfId="0" applyNumberFormat="1" applyFont="1" applyBorder="1"/>
    <xf numFmtId="1" fontId="7" fillId="0" borderId="2078" xfId="0" applyNumberFormat="1" applyFont="1" applyBorder="1"/>
    <xf numFmtId="1" fontId="7" fillId="4" borderId="2079" xfId="0" applyNumberFormat="1" applyFont="1" applyFill="1" applyBorder="1" applyProtection="1">
      <protection locked="0"/>
    </xf>
    <xf numFmtId="1" fontId="7" fillId="4" borderId="2078" xfId="0" applyNumberFormat="1" applyFont="1" applyFill="1" applyBorder="1" applyProtection="1">
      <protection locked="0"/>
    </xf>
    <xf numFmtId="1" fontId="7" fillId="4" borderId="2080" xfId="0" applyNumberFormat="1" applyFont="1" applyFill="1" applyBorder="1" applyProtection="1">
      <protection locked="0"/>
    </xf>
    <xf numFmtId="1" fontId="7" fillId="4" borderId="2077" xfId="0" applyNumberFormat="1" applyFont="1" applyFill="1" applyBorder="1" applyProtection="1">
      <protection locked="0"/>
    </xf>
    <xf numFmtId="1" fontId="7" fillId="0" borderId="2067" xfId="0" applyNumberFormat="1" applyFont="1" applyBorder="1" applyAlignment="1">
      <alignment horizontal="left" vertical="center" wrapText="1"/>
    </xf>
    <xf numFmtId="1" fontId="7" fillId="0" borderId="1953" xfId="0" applyNumberFormat="1" applyFont="1" applyBorder="1"/>
    <xf numFmtId="1" fontId="7" fillId="4" borderId="1949" xfId="0" applyNumberFormat="1" applyFont="1" applyFill="1" applyBorder="1" applyProtection="1">
      <protection locked="0"/>
    </xf>
    <xf numFmtId="1" fontId="3" fillId="0" borderId="2067" xfId="0" applyNumberFormat="1" applyFont="1" applyBorder="1" applyAlignment="1">
      <alignment horizontal="center" vertical="center" wrapText="1"/>
    </xf>
    <xf numFmtId="0" fontId="3" fillId="0" borderId="2067" xfId="0" applyFont="1" applyBorder="1" applyAlignment="1">
      <alignment horizontal="center" vertical="center"/>
    </xf>
    <xf numFmtId="0" fontId="3" fillId="0" borderId="2023" xfId="0" applyFont="1" applyBorder="1" applyAlignment="1">
      <alignment horizontal="center" vertical="center"/>
    </xf>
    <xf numFmtId="0" fontId="3" fillId="0" borderId="2025" xfId="0" applyFont="1" applyBorder="1" applyAlignment="1">
      <alignment horizontal="center" vertical="center"/>
    </xf>
    <xf numFmtId="0" fontId="3" fillId="0" borderId="2026" xfId="0" applyFont="1" applyBorder="1" applyAlignment="1">
      <alignment horizontal="center" vertical="center" wrapText="1"/>
    </xf>
    <xf numFmtId="0" fontId="3" fillId="0" borderId="2027" xfId="0" applyFont="1" applyBorder="1" applyAlignment="1">
      <alignment horizontal="center" vertical="center" wrapText="1"/>
    </xf>
    <xf numFmtId="0" fontId="3" fillId="0" borderId="2029" xfId="0" applyFont="1" applyBorder="1" applyAlignment="1">
      <alignment horizontal="center" vertical="center"/>
    </xf>
    <xf numFmtId="0" fontId="3" fillId="0" borderId="2031" xfId="0" applyFont="1" applyBorder="1" applyAlignment="1">
      <alignment horizontal="center" vertical="center"/>
    </xf>
    <xf numFmtId="0" fontId="3" fillId="0" borderId="2025" xfId="0" applyFont="1" applyBorder="1" applyAlignment="1">
      <alignment horizontal="center" vertical="center"/>
    </xf>
    <xf numFmtId="0" fontId="3" fillId="0" borderId="1391" xfId="0" applyFont="1" applyBorder="1" applyAlignment="1">
      <alignment horizontal="left" wrapText="1"/>
    </xf>
    <xf numFmtId="1" fontId="3" fillId="0" borderId="2029" xfId="0" applyNumberFormat="1" applyFont="1" applyBorder="1"/>
  </cellXfs>
  <cellStyles count="6">
    <cellStyle name="Millares [0] 2 2" xfId="4"/>
    <cellStyle name="Millares 10 3" xfId="3"/>
    <cellStyle name="Normal" xfId="0" builtinId="0"/>
    <cellStyle name="Normal_REM 17-2002" xfId="2"/>
    <cellStyle name="Notas 2 4" xfId="1"/>
    <cellStyle name="Nota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CORRECCIONES%20REM%20PENDIENTE%20AGO%202024/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topLeftCell="A97" workbookViewId="0">
      <selection activeCell="I108" activeCellId="1" sqref="E108:F108 I108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",[1]NOMBRE!B2," - ","( ",[1]NOMBRE!C2,[1]NOMBRE!D2,[1]NOMBRE!E2,[1]NOMBRE!F2,[1]NOMBRE!G2," )")</f>
        <v>COMUNA:  - ( 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",[1]NOMBRE!B6," - ","( ",[1]NOMBRE!C6,[1]NOMBRE!D6," )")</f>
        <v>MES:  - ( 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",[1]NOMBRE!B7)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2980" t="s">
        <v>3</v>
      </c>
      <c r="B9" s="2983" t="s">
        <v>4</v>
      </c>
      <c r="C9" s="2984"/>
      <c r="D9" s="2985"/>
      <c r="E9" s="2989" t="s">
        <v>5</v>
      </c>
      <c r="F9" s="2990"/>
      <c r="G9" s="2990"/>
      <c r="H9" s="2990"/>
      <c r="I9" s="2990"/>
      <c r="J9" s="2990"/>
      <c r="K9" s="2990"/>
      <c r="L9" s="2990"/>
      <c r="M9" s="2990"/>
      <c r="N9" s="2990"/>
      <c r="O9" s="2990"/>
      <c r="P9" s="2990"/>
      <c r="Q9" s="2990"/>
      <c r="R9" s="2990"/>
      <c r="S9" s="2990"/>
      <c r="T9" s="2990"/>
      <c r="U9" s="2990"/>
      <c r="V9" s="2990"/>
      <c r="W9" s="2990"/>
      <c r="X9" s="2990"/>
      <c r="Y9" s="2990"/>
      <c r="Z9" s="2990"/>
      <c r="AA9" s="2990"/>
      <c r="AB9" s="2990"/>
      <c r="AC9" s="2990"/>
      <c r="AD9" s="2990"/>
      <c r="AE9" s="2990"/>
      <c r="AF9" s="2990"/>
      <c r="AG9" s="2990"/>
      <c r="AH9" s="2990"/>
      <c r="AI9" s="2990"/>
      <c r="AJ9" s="2990"/>
      <c r="AK9" s="2990"/>
      <c r="AL9" s="2990"/>
      <c r="AM9" s="2990"/>
      <c r="AN9" s="2991"/>
      <c r="AO9" s="2992" t="s">
        <v>6</v>
      </c>
      <c r="AP9" s="2992" t="s">
        <v>7</v>
      </c>
      <c r="AQ9" s="2985" t="s">
        <v>8</v>
      </c>
      <c r="AR9" s="2985" t="s">
        <v>9</v>
      </c>
      <c r="AS9" s="2985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2986"/>
      <c r="C10" s="2987"/>
      <c r="D10" s="2988"/>
      <c r="E10" s="2995" t="s">
        <v>11</v>
      </c>
      <c r="F10" s="2998"/>
      <c r="G10" s="2995" t="s">
        <v>12</v>
      </c>
      <c r="H10" s="2996"/>
      <c r="I10" s="2995" t="s">
        <v>13</v>
      </c>
      <c r="J10" s="2996"/>
      <c r="K10" s="2995" t="s">
        <v>14</v>
      </c>
      <c r="L10" s="2996"/>
      <c r="M10" s="2995" t="s">
        <v>15</v>
      </c>
      <c r="N10" s="2996"/>
      <c r="O10" s="2995" t="s">
        <v>16</v>
      </c>
      <c r="P10" s="2996"/>
      <c r="Q10" s="2995" t="s">
        <v>17</v>
      </c>
      <c r="R10" s="2996"/>
      <c r="S10" s="2995" t="s">
        <v>18</v>
      </c>
      <c r="T10" s="2996"/>
      <c r="U10" s="2995" t="s">
        <v>19</v>
      </c>
      <c r="V10" s="2996"/>
      <c r="W10" s="2995" t="s">
        <v>20</v>
      </c>
      <c r="X10" s="2996"/>
      <c r="Y10" s="2995" t="s">
        <v>21</v>
      </c>
      <c r="Z10" s="2996"/>
      <c r="AA10" s="2995" t="s">
        <v>22</v>
      </c>
      <c r="AB10" s="2996"/>
      <c r="AC10" s="2995" t="s">
        <v>23</v>
      </c>
      <c r="AD10" s="2996"/>
      <c r="AE10" s="2995" t="s">
        <v>24</v>
      </c>
      <c r="AF10" s="2996"/>
      <c r="AG10" s="2995" t="s">
        <v>25</v>
      </c>
      <c r="AH10" s="2996"/>
      <c r="AI10" s="2995" t="s">
        <v>26</v>
      </c>
      <c r="AJ10" s="2996"/>
      <c r="AK10" s="2995" t="s">
        <v>27</v>
      </c>
      <c r="AL10" s="2996"/>
      <c r="AM10" s="2989" t="s">
        <v>28</v>
      </c>
      <c r="AN10" s="2991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2982"/>
      <c r="B11" s="8" t="s">
        <v>29</v>
      </c>
      <c r="C11" s="9" t="s">
        <v>30</v>
      </c>
      <c r="D11" s="10" t="s">
        <v>31</v>
      </c>
      <c r="E11" s="11" t="s">
        <v>30</v>
      </c>
      <c r="F11" s="12" t="s">
        <v>31</v>
      </c>
      <c r="G11" s="11" t="s">
        <v>30</v>
      </c>
      <c r="H11" s="12" t="s">
        <v>31</v>
      </c>
      <c r="I11" s="11" t="s">
        <v>30</v>
      </c>
      <c r="J11" s="12" t="s">
        <v>31</v>
      </c>
      <c r="K11" s="11" t="s">
        <v>30</v>
      </c>
      <c r="L11" s="12" t="s">
        <v>31</v>
      </c>
      <c r="M11" s="11" t="s">
        <v>30</v>
      </c>
      <c r="N11" s="12" t="s">
        <v>31</v>
      </c>
      <c r="O11" s="11" t="s">
        <v>30</v>
      </c>
      <c r="P11" s="12" t="s">
        <v>31</v>
      </c>
      <c r="Q11" s="11" t="s">
        <v>30</v>
      </c>
      <c r="R11" s="12" t="s">
        <v>31</v>
      </c>
      <c r="S11" s="11" t="s">
        <v>30</v>
      </c>
      <c r="T11" s="12" t="s">
        <v>31</v>
      </c>
      <c r="U11" s="11" t="s">
        <v>30</v>
      </c>
      <c r="V11" s="12" t="s">
        <v>31</v>
      </c>
      <c r="W11" s="11" t="s">
        <v>30</v>
      </c>
      <c r="X11" s="12" t="s">
        <v>31</v>
      </c>
      <c r="Y11" s="11" t="s">
        <v>30</v>
      </c>
      <c r="Z11" s="12" t="s">
        <v>31</v>
      </c>
      <c r="AA11" s="11" t="s">
        <v>30</v>
      </c>
      <c r="AB11" s="12" t="s">
        <v>31</v>
      </c>
      <c r="AC11" s="11" t="s">
        <v>30</v>
      </c>
      <c r="AD11" s="12" t="s">
        <v>31</v>
      </c>
      <c r="AE11" s="11" t="s">
        <v>30</v>
      </c>
      <c r="AF11" s="12" t="s">
        <v>31</v>
      </c>
      <c r="AG11" s="11" t="s">
        <v>30</v>
      </c>
      <c r="AH11" s="12" t="s">
        <v>31</v>
      </c>
      <c r="AI11" s="11" t="s">
        <v>30</v>
      </c>
      <c r="AJ11" s="12" t="s">
        <v>31</v>
      </c>
      <c r="AK11" s="11" t="s">
        <v>30</v>
      </c>
      <c r="AL11" s="12" t="s">
        <v>31</v>
      </c>
      <c r="AM11" s="11" t="s">
        <v>30</v>
      </c>
      <c r="AN11" s="13" t="s">
        <v>31</v>
      </c>
      <c r="AO11" s="2994"/>
      <c r="AP11" s="2994"/>
      <c r="AQ11" s="2988"/>
      <c r="AR11" s="2988"/>
      <c r="AS11" s="2988"/>
      <c r="BO11"/>
      <c r="BP11"/>
      <c r="BQ11"/>
      <c r="BR11"/>
      <c r="BS11"/>
      <c r="BU11"/>
      <c r="BV11"/>
      <c r="BW11"/>
    </row>
    <row r="12" spans="1:151" x14ac:dyDescent="0.25">
      <c r="A12" s="14" t="s">
        <v>32</v>
      </c>
      <c r="B12" s="15">
        <f>SUM(B13:B26)</f>
        <v>0</v>
      </c>
      <c r="C12" s="16">
        <f>SUM(C13:C26)</f>
        <v>0</v>
      </c>
      <c r="D12" s="17">
        <f>SUM(D13:D26)</f>
        <v>0</v>
      </c>
      <c r="E12" s="18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18">
        <f t="shared" si="0"/>
        <v>0</v>
      </c>
      <c r="J12" s="19">
        <f t="shared" si="0"/>
        <v>0</v>
      </c>
      <c r="K12" s="18">
        <f t="shared" si="0"/>
        <v>0</v>
      </c>
      <c r="L12" s="19">
        <f t="shared" si="0"/>
        <v>0</v>
      </c>
      <c r="M12" s="18">
        <f t="shared" si="0"/>
        <v>0</v>
      </c>
      <c r="N12" s="19">
        <f t="shared" si="0"/>
        <v>0</v>
      </c>
      <c r="O12" s="18">
        <f t="shared" si="0"/>
        <v>0</v>
      </c>
      <c r="P12" s="19">
        <f t="shared" si="0"/>
        <v>0</v>
      </c>
      <c r="Q12" s="18">
        <f t="shared" si="0"/>
        <v>0</v>
      </c>
      <c r="R12" s="19">
        <f t="shared" si="0"/>
        <v>0</v>
      </c>
      <c r="S12" s="18">
        <f t="shared" si="0"/>
        <v>0</v>
      </c>
      <c r="T12" s="19">
        <f t="shared" si="0"/>
        <v>0</v>
      </c>
      <c r="U12" s="18">
        <f>SUM(U13:U26)</f>
        <v>0</v>
      </c>
      <c r="V12" s="19">
        <f>SUM(V13:V26)</f>
        <v>0</v>
      </c>
      <c r="W12" s="18">
        <f t="shared" si="0"/>
        <v>0</v>
      </c>
      <c r="X12" s="19">
        <f t="shared" si="0"/>
        <v>0</v>
      </c>
      <c r="Y12" s="18">
        <f t="shared" si="0"/>
        <v>0</v>
      </c>
      <c r="Z12" s="19">
        <f t="shared" si="0"/>
        <v>0</v>
      </c>
      <c r="AA12" s="18">
        <f t="shared" si="0"/>
        <v>0</v>
      </c>
      <c r="AB12" s="19">
        <f t="shared" si="0"/>
        <v>0</v>
      </c>
      <c r="AC12" s="18">
        <f t="shared" si="0"/>
        <v>0</v>
      </c>
      <c r="AD12" s="19">
        <f t="shared" si="0"/>
        <v>0</v>
      </c>
      <c r="AE12" s="18">
        <f t="shared" si="0"/>
        <v>0</v>
      </c>
      <c r="AF12" s="19">
        <f t="shared" si="0"/>
        <v>0</v>
      </c>
      <c r="AG12" s="18">
        <f t="shared" si="0"/>
        <v>0</v>
      </c>
      <c r="AH12" s="19">
        <f t="shared" si="0"/>
        <v>0</v>
      </c>
      <c r="AI12" s="18">
        <f t="shared" si="0"/>
        <v>0</v>
      </c>
      <c r="AJ12" s="19">
        <f t="shared" si="0"/>
        <v>0</v>
      </c>
      <c r="AK12" s="18">
        <f t="shared" si="0"/>
        <v>0</v>
      </c>
      <c r="AL12" s="19">
        <f t="shared" si="0"/>
        <v>0</v>
      </c>
      <c r="AM12" s="18">
        <f t="shared" si="0"/>
        <v>0</v>
      </c>
      <c r="AN12" s="21">
        <f t="shared" si="0"/>
        <v>0</v>
      </c>
      <c r="AO12" s="22">
        <f>SUM(AO13:AO26)</f>
        <v>0</v>
      </c>
      <c r="AP12" s="23">
        <f>SUM(AP13:AP26)</f>
        <v>0</v>
      </c>
      <c r="AQ12" s="24">
        <f>SUM(AQ13:AQ26)</f>
        <v>0</v>
      </c>
      <c r="AR12" s="24">
        <f>SUM(AR13:AR26)</f>
        <v>0</v>
      </c>
      <c r="AS12" s="24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3"/>
      <c r="AO13" s="34"/>
      <c r="AP13" s="34"/>
      <c r="AQ13" s="35"/>
      <c r="AR13" s="35"/>
      <c r="AS13" s="35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80">
        <f t="shared" si="1"/>
        <v>0</v>
      </c>
      <c r="C26" s="81">
        <f>SUM(E26+G26+I26+K26+M26+O26+Q26+S26+U26+W26+Y26+AA26+AC26+AE26+AG26+AI26+AK26+AM26)</f>
        <v>0</v>
      </c>
      <c r="D26" s="82">
        <f>SUM(F26+H26+J26+L26+N26+P26+R26+T26+V26+X26+Z26+AB26+AD26+AF26+AH26+AJ26+AL26+AN26)</f>
        <v>0</v>
      </c>
      <c r="E26" s="83"/>
      <c r="F26" s="84"/>
      <c r="G26" s="85"/>
      <c r="H26" s="86"/>
      <c r="I26" s="85"/>
      <c r="J26" s="84"/>
      <c r="K26" s="87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92"/>
      <c r="G27" s="92" t="s">
        <v>48</v>
      </c>
      <c r="H27" s="93"/>
      <c r="I27" s="93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x14ac:dyDescent="0.25">
      <c r="A28" s="2980" t="s">
        <v>49</v>
      </c>
      <c r="B28" s="2983" t="s">
        <v>4</v>
      </c>
      <c r="C28" s="2984"/>
      <c r="D28" s="2985"/>
      <c r="E28" s="2989" t="s">
        <v>5</v>
      </c>
      <c r="F28" s="2990"/>
      <c r="G28" s="2990"/>
      <c r="H28" s="2990"/>
      <c r="I28" s="2990"/>
      <c r="J28" s="2990"/>
      <c r="K28" s="2990"/>
      <c r="L28" s="2990"/>
      <c r="M28" s="2990"/>
      <c r="N28" s="2990"/>
      <c r="O28" s="2990"/>
      <c r="P28" s="2990"/>
      <c r="Q28" s="2990"/>
      <c r="R28" s="2990"/>
      <c r="S28" s="2990"/>
      <c r="T28" s="2990"/>
      <c r="U28" s="2990"/>
      <c r="V28" s="2990"/>
      <c r="W28" s="2990"/>
      <c r="X28" s="2990"/>
      <c r="Y28" s="2990"/>
      <c r="Z28" s="2990"/>
      <c r="AA28" s="2990"/>
      <c r="AB28" s="2990"/>
      <c r="AC28" s="2990"/>
      <c r="AD28" s="2990"/>
      <c r="AE28" s="2990"/>
      <c r="AF28" s="2990"/>
      <c r="AG28" s="2990"/>
      <c r="AH28" s="2990"/>
      <c r="AI28" s="2990"/>
      <c r="AJ28" s="2990"/>
      <c r="AK28" s="2990"/>
      <c r="AL28" s="2990"/>
      <c r="AM28" s="2990"/>
      <c r="AN28" s="2991"/>
      <c r="AO28" s="2992" t="s">
        <v>6</v>
      </c>
      <c r="AP28" s="2992" t="s">
        <v>7</v>
      </c>
      <c r="AQ28" s="2992" t="s">
        <v>50</v>
      </c>
      <c r="AR28" s="2985" t="s">
        <v>8</v>
      </c>
      <c r="AS28" s="2985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2986"/>
      <c r="C29" s="2987"/>
      <c r="D29" s="2988"/>
      <c r="E29" s="2995" t="s">
        <v>11</v>
      </c>
      <c r="F29" s="2998"/>
      <c r="G29" s="2995" t="s">
        <v>12</v>
      </c>
      <c r="H29" s="2996"/>
      <c r="I29" s="2995" t="s">
        <v>13</v>
      </c>
      <c r="J29" s="2996"/>
      <c r="K29" s="2995" t="s">
        <v>14</v>
      </c>
      <c r="L29" s="2996"/>
      <c r="M29" s="2995" t="s">
        <v>15</v>
      </c>
      <c r="N29" s="2996"/>
      <c r="O29" s="2995" t="s">
        <v>16</v>
      </c>
      <c r="P29" s="2996"/>
      <c r="Q29" s="2995" t="s">
        <v>17</v>
      </c>
      <c r="R29" s="2996"/>
      <c r="S29" s="2995" t="s">
        <v>18</v>
      </c>
      <c r="T29" s="2996"/>
      <c r="U29" s="2995" t="s">
        <v>19</v>
      </c>
      <c r="V29" s="2996"/>
      <c r="W29" s="2995" t="s">
        <v>20</v>
      </c>
      <c r="X29" s="2996"/>
      <c r="Y29" s="2995" t="s">
        <v>21</v>
      </c>
      <c r="Z29" s="2996"/>
      <c r="AA29" s="2995" t="s">
        <v>22</v>
      </c>
      <c r="AB29" s="2996"/>
      <c r="AC29" s="2995" t="s">
        <v>23</v>
      </c>
      <c r="AD29" s="2996"/>
      <c r="AE29" s="2995" t="s">
        <v>24</v>
      </c>
      <c r="AF29" s="2996"/>
      <c r="AG29" s="2995" t="s">
        <v>25</v>
      </c>
      <c r="AH29" s="2996"/>
      <c r="AI29" s="2995" t="s">
        <v>26</v>
      </c>
      <c r="AJ29" s="2996"/>
      <c r="AK29" s="2995" t="s">
        <v>27</v>
      </c>
      <c r="AL29" s="2996"/>
      <c r="AM29" s="2989" t="s">
        <v>28</v>
      </c>
      <c r="AN29" s="2991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2982"/>
      <c r="B30" s="8" t="s">
        <v>29</v>
      </c>
      <c r="C30" s="9" t="s">
        <v>30</v>
      </c>
      <c r="D30" s="96" t="s">
        <v>31</v>
      </c>
      <c r="E30" s="97" t="s">
        <v>30</v>
      </c>
      <c r="F30" s="98" t="s">
        <v>31</v>
      </c>
      <c r="G30" s="97" t="s">
        <v>30</v>
      </c>
      <c r="H30" s="98" t="s">
        <v>31</v>
      </c>
      <c r="I30" s="97" t="s">
        <v>30</v>
      </c>
      <c r="J30" s="98" t="s">
        <v>31</v>
      </c>
      <c r="K30" s="97" t="s">
        <v>30</v>
      </c>
      <c r="L30" s="98" t="s">
        <v>31</v>
      </c>
      <c r="M30" s="97" t="s">
        <v>30</v>
      </c>
      <c r="N30" s="98" t="s">
        <v>31</v>
      </c>
      <c r="O30" s="97" t="s">
        <v>30</v>
      </c>
      <c r="P30" s="98" t="s">
        <v>31</v>
      </c>
      <c r="Q30" s="97" t="s">
        <v>30</v>
      </c>
      <c r="R30" s="98" t="s">
        <v>31</v>
      </c>
      <c r="S30" s="97" t="s">
        <v>30</v>
      </c>
      <c r="T30" s="98" t="s">
        <v>31</v>
      </c>
      <c r="U30" s="97" t="s">
        <v>30</v>
      </c>
      <c r="V30" s="98" t="s">
        <v>31</v>
      </c>
      <c r="W30" s="97" t="s">
        <v>30</v>
      </c>
      <c r="X30" s="98" t="s">
        <v>31</v>
      </c>
      <c r="Y30" s="97" t="s">
        <v>30</v>
      </c>
      <c r="Z30" s="98" t="s">
        <v>31</v>
      </c>
      <c r="AA30" s="97" t="s">
        <v>30</v>
      </c>
      <c r="AB30" s="98" t="s">
        <v>31</v>
      </c>
      <c r="AC30" s="97" t="s">
        <v>30</v>
      </c>
      <c r="AD30" s="98" t="s">
        <v>31</v>
      </c>
      <c r="AE30" s="97" t="s">
        <v>30</v>
      </c>
      <c r="AF30" s="98" t="s">
        <v>31</v>
      </c>
      <c r="AG30" s="97" t="s">
        <v>30</v>
      </c>
      <c r="AH30" s="98" t="s">
        <v>31</v>
      </c>
      <c r="AI30" s="97" t="s">
        <v>30</v>
      </c>
      <c r="AJ30" s="98" t="s">
        <v>31</v>
      </c>
      <c r="AK30" s="9" t="s">
        <v>30</v>
      </c>
      <c r="AL30" s="98" t="s">
        <v>31</v>
      </c>
      <c r="AM30" s="97" t="s">
        <v>30</v>
      </c>
      <c r="AN30" s="99" t="s">
        <v>31</v>
      </c>
      <c r="AO30" s="2994"/>
      <c r="AP30" s="2994"/>
      <c r="AQ30" s="2994"/>
      <c r="AR30" s="2988"/>
      <c r="AS30" s="2988"/>
      <c r="BO30"/>
      <c r="BP30"/>
      <c r="BQ30"/>
      <c r="BR30"/>
      <c r="BS30"/>
      <c r="BU30"/>
      <c r="BV30"/>
      <c r="BW30"/>
    </row>
    <row r="31" spans="1:77" x14ac:dyDescent="0.25">
      <c r="A31" s="100" t="s">
        <v>51</v>
      </c>
      <c r="B31" s="101">
        <f t="shared" ref="B31:B45" si="14">SUM(C31:D31)</f>
        <v>0</v>
      </c>
      <c r="C31" s="27">
        <f t="shared" ref="C31:D33" si="15">SUM(E31+G31+I31+K31+M31+O31+Q31+S31+U31+W31+Y31+AA31+AC31+AE31+AG31+AI31+AK31+AM31)</f>
        <v>0</v>
      </c>
      <c r="D31" s="28">
        <f t="shared" si="15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2"/>
      <c r="R31" s="31"/>
      <c r="S31" s="29"/>
      <c r="T31" s="31"/>
      <c r="U31" s="29"/>
      <c r="V31" s="31"/>
      <c r="W31" s="29"/>
      <c r="X31" s="31"/>
      <c r="Y31" s="29"/>
      <c r="Z31" s="31"/>
      <c r="AA31" s="29"/>
      <c r="AB31" s="31"/>
      <c r="AC31" s="102"/>
      <c r="AD31" s="31"/>
      <c r="AE31" s="29"/>
      <c r="AF31" s="31"/>
      <c r="AG31" s="102"/>
      <c r="AH31" s="31"/>
      <c r="AI31" s="29"/>
      <c r="AJ31" s="31"/>
      <c r="AK31" s="102"/>
      <c r="AL31" s="31"/>
      <c r="AM31" s="103"/>
      <c r="AN31" s="33"/>
      <c r="AO31" s="34"/>
      <c r="AP31" s="34"/>
      <c r="AQ31" s="34"/>
      <c r="AR31" s="35"/>
      <c r="AS31" s="35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x14ac:dyDescent="0.25">
      <c r="A48" s="2980" t="s">
        <v>49</v>
      </c>
      <c r="B48" s="2992" t="s">
        <v>4</v>
      </c>
      <c r="C48" s="2995" t="s">
        <v>68</v>
      </c>
      <c r="D48" s="3002"/>
      <c r="E48" s="3002"/>
      <c r="F48" s="2996"/>
      <c r="G48" s="3002" t="s">
        <v>69</v>
      </c>
      <c r="H48" s="3002"/>
      <c r="I48" s="3002"/>
      <c r="J48" s="3003"/>
      <c r="K48" s="2985" t="s">
        <v>6</v>
      </c>
      <c r="L48" s="2985" t="s">
        <v>7</v>
      </c>
      <c r="M48" s="2985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2982"/>
      <c r="B49" s="2994"/>
      <c r="C49" s="124" t="s">
        <v>14</v>
      </c>
      <c r="D49" s="124" t="s">
        <v>15</v>
      </c>
      <c r="E49" s="125" t="s">
        <v>16</v>
      </c>
      <c r="F49" s="10" t="s">
        <v>71</v>
      </c>
      <c r="G49" s="124" t="s">
        <v>14</v>
      </c>
      <c r="H49" s="124" t="s">
        <v>15</v>
      </c>
      <c r="I49" s="125" t="s">
        <v>16</v>
      </c>
      <c r="J49" s="126" t="s">
        <v>71</v>
      </c>
      <c r="K49" s="2988"/>
      <c r="L49" s="2988"/>
      <c r="M49" s="2988"/>
      <c r="BO49"/>
      <c r="BP49"/>
      <c r="BQ49"/>
      <c r="BR49"/>
      <c r="BS49"/>
      <c r="BU49"/>
      <c r="BV49"/>
      <c r="BW49"/>
    </row>
    <row r="50" spans="1:75" x14ac:dyDescent="0.25">
      <c r="A50" s="127" t="s">
        <v>72</v>
      </c>
      <c r="B50" s="128">
        <f>SUM(C50:J50)</f>
        <v>0</v>
      </c>
      <c r="C50" s="29"/>
      <c r="D50" s="129"/>
      <c r="E50" s="129"/>
      <c r="F50" s="30"/>
      <c r="G50" s="29"/>
      <c r="H50" s="129"/>
      <c r="I50" s="129"/>
      <c r="J50" s="33"/>
      <c r="K50" s="30"/>
      <c r="L50" s="30"/>
      <c r="M50" s="30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133" t="s">
        <v>74</v>
      </c>
      <c r="B52" s="134"/>
      <c r="C52" s="134"/>
      <c r="D52" s="134"/>
      <c r="E52" s="134"/>
      <c r="F52" s="134"/>
      <c r="G52" s="135"/>
      <c r="H52" s="135"/>
      <c r="I52" s="135"/>
      <c r="J52" s="135"/>
      <c r="K52" s="135"/>
      <c r="L52" s="135"/>
      <c r="M52" s="135"/>
      <c r="N52" s="135"/>
      <c r="O52" s="136"/>
      <c r="P52" s="134"/>
      <c r="Q52" s="135"/>
      <c r="R52" s="135"/>
      <c r="S52" s="136"/>
      <c r="T52" s="134"/>
      <c r="U52" s="135"/>
      <c r="V52" s="136"/>
      <c r="W52" s="137"/>
      <c r="X52" s="2"/>
      <c r="BO52"/>
      <c r="BP52"/>
      <c r="BQ52"/>
      <c r="BR52"/>
      <c r="BS52"/>
      <c r="BU52"/>
      <c r="BV52"/>
      <c r="BW52"/>
    </row>
    <row r="53" spans="1:75" x14ac:dyDescent="0.25">
      <c r="A53" s="3001" t="s">
        <v>75</v>
      </c>
      <c r="B53" s="3012" t="s">
        <v>32</v>
      </c>
      <c r="C53" s="2984"/>
      <c r="D53" s="2999"/>
      <c r="E53" s="3013" t="s">
        <v>76</v>
      </c>
      <c r="F53" s="3014"/>
      <c r="G53" s="3014"/>
      <c r="H53" s="3014"/>
      <c r="I53" s="3014"/>
      <c r="J53" s="3014"/>
      <c r="K53" s="3014"/>
      <c r="L53" s="3014"/>
      <c r="M53" s="3014"/>
      <c r="N53" s="3014"/>
      <c r="O53" s="3014"/>
      <c r="P53" s="3014"/>
      <c r="Q53" s="3014"/>
      <c r="R53" s="3014"/>
      <c r="S53" s="3014"/>
      <c r="T53" s="3014"/>
      <c r="U53" s="3014"/>
      <c r="V53" s="3015"/>
      <c r="W53" s="2999" t="s">
        <v>6</v>
      </c>
      <c r="X53" s="3000" t="s">
        <v>7</v>
      </c>
      <c r="BO53"/>
      <c r="BP53"/>
      <c r="BQ53"/>
      <c r="BR53"/>
      <c r="BS53"/>
      <c r="BU53"/>
      <c r="BV53"/>
      <c r="BW53"/>
    </row>
    <row r="54" spans="1:75" x14ac:dyDescent="0.25">
      <c r="A54" s="2981"/>
      <c r="B54" s="2986"/>
      <c r="C54" s="2987"/>
      <c r="D54" s="2988"/>
      <c r="E54" s="3000" t="s">
        <v>11</v>
      </c>
      <c r="F54" s="3000" t="s">
        <v>12</v>
      </c>
      <c r="G54" s="2999" t="s">
        <v>13</v>
      </c>
      <c r="H54" s="3001" t="s">
        <v>14</v>
      </c>
      <c r="I54" s="3001" t="s">
        <v>15</v>
      </c>
      <c r="J54" s="2999" t="s">
        <v>16</v>
      </c>
      <c r="K54" s="2999" t="s">
        <v>17</v>
      </c>
      <c r="L54" s="2999" t="s">
        <v>18</v>
      </c>
      <c r="M54" s="2999" t="s">
        <v>19</v>
      </c>
      <c r="N54" s="2999" t="s">
        <v>20</v>
      </c>
      <c r="O54" s="2999" t="s">
        <v>21</v>
      </c>
      <c r="P54" s="2999" t="s">
        <v>22</v>
      </c>
      <c r="Q54" s="2999" t="s">
        <v>23</v>
      </c>
      <c r="R54" s="2999" t="s">
        <v>24</v>
      </c>
      <c r="S54" s="2999" t="s">
        <v>25</v>
      </c>
      <c r="T54" s="2999" t="s">
        <v>26</v>
      </c>
      <c r="U54" s="2999" t="s">
        <v>27</v>
      </c>
      <c r="V54" s="3004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2982"/>
      <c r="B55" s="138" t="s">
        <v>29</v>
      </c>
      <c r="C55" s="139" t="s">
        <v>30</v>
      </c>
      <c r="D55" s="140" t="s">
        <v>31</v>
      </c>
      <c r="E55" s="2994"/>
      <c r="F55" s="2994"/>
      <c r="G55" s="2988"/>
      <c r="H55" s="2982"/>
      <c r="I55" s="2982"/>
      <c r="J55" s="2988"/>
      <c r="K55" s="2988"/>
      <c r="L55" s="2988"/>
      <c r="M55" s="2988"/>
      <c r="N55" s="2988"/>
      <c r="O55" s="2988"/>
      <c r="P55" s="2988"/>
      <c r="Q55" s="2988"/>
      <c r="R55" s="2988"/>
      <c r="S55" s="2988"/>
      <c r="T55" s="2988"/>
      <c r="U55" s="2988"/>
      <c r="V55" s="3005"/>
      <c r="W55" s="2988"/>
      <c r="X55" s="2994"/>
      <c r="BO55"/>
      <c r="BP55"/>
      <c r="BQ55"/>
      <c r="BR55"/>
      <c r="BS55"/>
      <c r="BU55"/>
      <c r="BV55"/>
      <c r="BW55"/>
    </row>
    <row r="56" spans="1:75" x14ac:dyDescent="0.25">
      <c r="A56" s="141" t="s">
        <v>77</v>
      </c>
      <c r="B56" s="142">
        <f>SUM(B57:B58)</f>
        <v>0</v>
      </c>
      <c r="C56" s="143">
        <f>SUM(C57:C58)</f>
        <v>0</v>
      </c>
      <c r="D56" s="144">
        <f t="shared" ref="D56:V56" si="29">SUM(D57:D58)</f>
        <v>0</v>
      </c>
      <c r="E56" s="145">
        <f t="shared" si="29"/>
        <v>0</v>
      </c>
      <c r="F56" s="145">
        <f t="shared" si="29"/>
        <v>0</v>
      </c>
      <c r="G56" s="146">
        <f t="shared" si="29"/>
        <v>0</v>
      </c>
      <c r="H56" s="145">
        <f t="shared" si="29"/>
        <v>0</v>
      </c>
      <c r="I56" s="145">
        <f t="shared" si="29"/>
        <v>0</v>
      </c>
      <c r="J56" s="147">
        <f t="shared" si="29"/>
        <v>0</v>
      </c>
      <c r="K56" s="145">
        <f t="shared" si="29"/>
        <v>0</v>
      </c>
      <c r="L56" s="147">
        <f t="shared" si="29"/>
        <v>0</v>
      </c>
      <c r="M56" s="145">
        <f t="shared" si="29"/>
        <v>0</v>
      </c>
      <c r="N56" s="147">
        <f t="shared" si="29"/>
        <v>0</v>
      </c>
      <c r="O56" s="145">
        <f t="shared" si="29"/>
        <v>0</v>
      </c>
      <c r="P56" s="147">
        <f t="shared" si="29"/>
        <v>0</v>
      </c>
      <c r="Q56" s="145">
        <f t="shared" si="29"/>
        <v>0</v>
      </c>
      <c r="R56" s="147">
        <f t="shared" si="29"/>
        <v>0</v>
      </c>
      <c r="S56" s="145">
        <f t="shared" si="29"/>
        <v>0</v>
      </c>
      <c r="T56" s="147">
        <f t="shared" si="29"/>
        <v>0</v>
      </c>
      <c r="U56" s="145">
        <f t="shared" si="29"/>
        <v>0</v>
      </c>
      <c r="V56" s="148">
        <f t="shared" si="29"/>
        <v>0</v>
      </c>
      <c r="W56" s="146">
        <f>SUM(W57:W58)</f>
        <v>0</v>
      </c>
      <c r="X56" s="145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149" t="s">
        <v>72</v>
      </c>
      <c r="B57" s="150">
        <f>SUM(C57:D57)</f>
        <v>0</v>
      </c>
      <c r="C57" s="151"/>
      <c r="D57" s="152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159"/>
      <c r="D58" s="160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163" t="s">
        <v>79</v>
      </c>
      <c r="B59" s="164">
        <f>SUM(B60:B61)</f>
        <v>0</v>
      </c>
      <c r="C59" s="165">
        <f>SUM(C60:C61)</f>
        <v>0</v>
      </c>
      <c r="D59" s="144">
        <f t="shared" ref="D59:V59" si="30">SUM(D60:D61)</f>
        <v>0</v>
      </c>
      <c r="E59" s="145">
        <f t="shared" si="30"/>
        <v>0</v>
      </c>
      <c r="F59" s="147">
        <f t="shared" si="30"/>
        <v>0</v>
      </c>
      <c r="G59" s="145">
        <f t="shared" si="30"/>
        <v>0</v>
      </c>
      <c r="H59" s="147">
        <f t="shared" si="30"/>
        <v>0</v>
      </c>
      <c r="I59" s="145">
        <f t="shared" si="30"/>
        <v>0</v>
      </c>
      <c r="J59" s="147">
        <f t="shared" si="30"/>
        <v>0</v>
      </c>
      <c r="K59" s="145">
        <f t="shared" si="30"/>
        <v>0</v>
      </c>
      <c r="L59" s="147">
        <f t="shared" si="30"/>
        <v>0</v>
      </c>
      <c r="M59" s="145">
        <f t="shared" si="30"/>
        <v>0</v>
      </c>
      <c r="N59" s="147">
        <f t="shared" si="30"/>
        <v>0</v>
      </c>
      <c r="O59" s="145">
        <f t="shared" si="30"/>
        <v>0</v>
      </c>
      <c r="P59" s="147">
        <f t="shared" si="30"/>
        <v>0</v>
      </c>
      <c r="Q59" s="145">
        <f t="shared" si="30"/>
        <v>0</v>
      </c>
      <c r="R59" s="147">
        <f t="shared" si="30"/>
        <v>0</v>
      </c>
      <c r="S59" s="145">
        <f t="shared" si="30"/>
        <v>0</v>
      </c>
      <c r="T59" s="147">
        <f t="shared" si="30"/>
        <v>0</v>
      </c>
      <c r="U59" s="145">
        <f t="shared" si="30"/>
        <v>0</v>
      </c>
      <c r="V59" s="148">
        <f t="shared" si="30"/>
        <v>0</v>
      </c>
      <c r="W59" s="146">
        <f>SUM(W60:W61)</f>
        <v>0</v>
      </c>
      <c r="X59" s="145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149" t="s">
        <v>72</v>
      </c>
      <c r="B60" s="150">
        <f>SUM(C60:D60)</f>
        <v>0</v>
      </c>
      <c r="C60" s="151"/>
      <c r="D60" s="152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166"/>
      <c r="D61" s="167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168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169" t="s">
        <v>49</v>
      </c>
      <c r="B63" s="169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149" t="s">
        <v>72</v>
      </c>
      <c r="B64" s="170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173" t="s">
        <v>49</v>
      </c>
      <c r="B67" s="173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174" t="s">
        <v>82</v>
      </c>
      <c r="B68" s="175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181"/>
      <c r="D76" s="181"/>
      <c r="E76" s="2"/>
      <c r="F76" s="2"/>
      <c r="G76" s="2"/>
      <c r="H76" s="2"/>
      <c r="I76" s="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3"/>
      <c r="U76" s="183"/>
      <c r="BO76"/>
      <c r="BP76"/>
      <c r="BQ76"/>
      <c r="BR76"/>
      <c r="BS76"/>
      <c r="BU76"/>
      <c r="BV76"/>
      <c r="BW76"/>
    </row>
    <row r="77" spans="1:75" x14ac:dyDescent="0.25">
      <c r="A77" s="3006" t="s">
        <v>89</v>
      </c>
      <c r="B77" s="3007" t="s">
        <v>32</v>
      </c>
      <c r="C77" s="3008" t="s">
        <v>76</v>
      </c>
      <c r="D77" s="3009"/>
      <c r="E77" s="3009"/>
      <c r="F77" s="3009"/>
      <c r="G77" s="3009"/>
      <c r="H77" s="3009"/>
      <c r="I77" s="3009"/>
      <c r="J77" s="3009"/>
      <c r="K77" s="3009"/>
      <c r="L77" s="3009"/>
      <c r="M77" s="3009"/>
      <c r="N77" s="3009"/>
      <c r="O77" s="3009"/>
      <c r="P77" s="3009"/>
      <c r="Q77" s="3009"/>
      <c r="R77" s="3009"/>
      <c r="S77" s="3010"/>
      <c r="T77" s="2985" t="s">
        <v>6</v>
      </c>
      <c r="U77" s="2985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2982"/>
      <c r="B78" s="2994"/>
      <c r="C78" s="184" t="s">
        <v>91</v>
      </c>
      <c r="D78" s="185" t="s">
        <v>92</v>
      </c>
      <c r="E78" s="185" t="s">
        <v>14</v>
      </c>
      <c r="F78" s="186" t="s">
        <v>15</v>
      </c>
      <c r="G78" s="187" t="s">
        <v>16</v>
      </c>
      <c r="H78" s="187" t="s">
        <v>17</v>
      </c>
      <c r="I78" s="187" t="s">
        <v>18</v>
      </c>
      <c r="J78" s="185" t="s">
        <v>19</v>
      </c>
      <c r="K78" s="185" t="s">
        <v>20</v>
      </c>
      <c r="L78" s="188" t="s">
        <v>21</v>
      </c>
      <c r="M78" s="185" t="s">
        <v>22</v>
      </c>
      <c r="N78" s="185" t="s">
        <v>23</v>
      </c>
      <c r="O78" s="185" t="s">
        <v>24</v>
      </c>
      <c r="P78" s="185" t="s">
        <v>25</v>
      </c>
      <c r="Q78" s="185" t="s">
        <v>26</v>
      </c>
      <c r="R78" s="185" t="s">
        <v>27</v>
      </c>
      <c r="S78" s="189" t="s">
        <v>28</v>
      </c>
      <c r="T78" s="3011"/>
      <c r="U78" s="3011"/>
      <c r="BO78"/>
      <c r="BP78"/>
      <c r="BQ78"/>
      <c r="BR78"/>
      <c r="BS78"/>
      <c r="BU78"/>
      <c r="BV78"/>
      <c r="BW78"/>
    </row>
    <row r="79" spans="1:75" x14ac:dyDescent="0.25">
      <c r="A79" s="190" t="s">
        <v>93</v>
      </c>
      <c r="B79" s="191">
        <f>SUM(C79:S79)</f>
        <v>0</v>
      </c>
      <c r="C79" s="192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4"/>
      <c r="T79" s="195"/>
      <c r="U79" s="195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016" t="s">
        <v>94</v>
      </c>
      <c r="B80" s="3016"/>
      <c r="C80" s="3016"/>
      <c r="D80" s="3016"/>
      <c r="E80" s="3016"/>
      <c r="F80" s="3016"/>
      <c r="G80" s="3016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197"/>
      <c r="AB80" s="197"/>
      <c r="AC80" s="197"/>
      <c r="AD80" s="197"/>
      <c r="AE80" s="198"/>
      <c r="AF80" s="198"/>
      <c r="AG80" s="198"/>
      <c r="AH80" s="199"/>
      <c r="AI80" s="200"/>
      <c r="AJ80" s="200"/>
      <c r="AK80" s="200"/>
      <c r="AL80" s="200"/>
      <c r="AM80" s="200"/>
      <c r="AN80" s="200"/>
      <c r="BO80"/>
      <c r="BP80"/>
      <c r="BQ80"/>
      <c r="BR80"/>
      <c r="BS80"/>
      <c r="BU80"/>
      <c r="BV80"/>
      <c r="BW80"/>
    </row>
    <row r="81" spans="1:77" x14ac:dyDescent="0.25">
      <c r="A81" s="3006" t="s">
        <v>49</v>
      </c>
      <c r="B81" s="3018" t="s">
        <v>95</v>
      </c>
      <c r="C81" s="3018" t="s">
        <v>32</v>
      </c>
      <c r="D81" s="2984"/>
      <c r="E81" s="3021"/>
      <c r="F81" s="3023" t="s">
        <v>5</v>
      </c>
      <c r="G81" s="3024"/>
      <c r="H81" s="3024"/>
      <c r="I81" s="3024"/>
      <c r="J81" s="3024"/>
      <c r="K81" s="3024"/>
      <c r="L81" s="3024"/>
      <c r="M81" s="3024"/>
      <c r="N81" s="3024"/>
      <c r="O81" s="3024"/>
      <c r="P81" s="3024"/>
      <c r="Q81" s="3024"/>
      <c r="R81" s="3024"/>
      <c r="S81" s="3024"/>
      <c r="T81" s="3024"/>
      <c r="U81" s="3024"/>
      <c r="V81" s="3024"/>
      <c r="W81" s="3024"/>
      <c r="X81" s="3024"/>
      <c r="Y81" s="3024"/>
      <c r="Z81" s="3024"/>
      <c r="AA81" s="3024"/>
      <c r="AB81" s="3024"/>
      <c r="AC81" s="3024"/>
      <c r="AD81" s="3024"/>
      <c r="AE81" s="3024"/>
      <c r="AF81" s="3024"/>
      <c r="AG81" s="3024"/>
      <c r="AH81" s="3024"/>
      <c r="AI81" s="3025"/>
      <c r="AJ81" s="3026" t="s">
        <v>96</v>
      </c>
      <c r="AK81" s="3031" t="s">
        <v>97</v>
      </c>
      <c r="AL81" s="3021" t="s">
        <v>6</v>
      </c>
      <c r="AM81" s="3021" t="s">
        <v>7</v>
      </c>
      <c r="AN81" s="3021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020"/>
      <c r="D82" s="3022"/>
      <c r="E82" s="3011"/>
      <c r="F82" s="3023" t="s">
        <v>98</v>
      </c>
      <c r="G82" s="3033"/>
      <c r="H82" s="3023" t="s">
        <v>99</v>
      </c>
      <c r="I82" s="3033"/>
      <c r="J82" s="3029" t="s">
        <v>13</v>
      </c>
      <c r="K82" s="3030"/>
      <c r="L82" s="3029" t="s">
        <v>14</v>
      </c>
      <c r="M82" s="3030"/>
      <c r="N82" s="3023" t="s">
        <v>100</v>
      </c>
      <c r="O82" s="3033"/>
      <c r="P82" s="3023" t="s">
        <v>101</v>
      </c>
      <c r="Q82" s="3033"/>
      <c r="R82" s="3029" t="s">
        <v>16</v>
      </c>
      <c r="S82" s="3030"/>
      <c r="T82" s="3029" t="s">
        <v>17</v>
      </c>
      <c r="U82" s="3030"/>
      <c r="V82" s="3029" t="s">
        <v>18</v>
      </c>
      <c r="W82" s="3030"/>
      <c r="X82" s="3029" t="s">
        <v>19</v>
      </c>
      <c r="Y82" s="3030"/>
      <c r="Z82" s="3029" t="s">
        <v>20</v>
      </c>
      <c r="AA82" s="3030"/>
      <c r="AB82" s="3029" t="s">
        <v>21</v>
      </c>
      <c r="AC82" s="3030"/>
      <c r="AD82" s="3029" t="s">
        <v>22</v>
      </c>
      <c r="AE82" s="3030"/>
      <c r="AF82" s="3029" t="s">
        <v>23</v>
      </c>
      <c r="AG82" s="3030"/>
      <c r="AH82" s="3029" t="s">
        <v>24</v>
      </c>
      <c r="AI82" s="3030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017"/>
      <c r="B83" s="3020"/>
      <c r="C83" s="201" t="s">
        <v>29</v>
      </c>
      <c r="D83" s="202" t="s">
        <v>30</v>
      </c>
      <c r="E83" s="203" t="s">
        <v>31</v>
      </c>
      <c r="F83" s="201" t="s">
        <v>30</v>
      </c>
      <c r="G83" s="203" t="s">
        <v>31</v>
      </c>
      <c r="H83" s="204" t="s">
        <v>30</v>
      </c>
      <c r="I83" s="203" t="s">
        <v>31</v>
      </c>
      <c r="J83" s="201" t="s">
        <v>30</v>
      </c>
      <c r="K83" s="203" t="s">
        <v>31</v>
      </c>
      <c r="L83" s="201" t="s">
        <v>30</v>
      </c>
      <c r="M83" s="203" t="s">
        <v>31</v>
      </c>
      <c r="N83" s="201" t="s">
        <v>30</v>
      </c>
      <c r="O83" s="203" t="s">
        <v>31</v>
      </c>
      <c r="P83" s="201" t="s">
        <v>30</v>
      </c>
      <c r="Q83" s="203" t="s">
        <v>31</v>
      </c>
      <c r="R83" s="201" t="s">
        <v>30</v>
      </c>
      <c r="S83" s="203" t="s">
        <v>31</v>
      </c>
      <c r="T83" s="201" t="s">
        <v>30</v>
      </c>
      <c r="U83" s="203" t="s">
        <v>31</v>
      </c>
      <c r="V83" s="201" t="s">
        <v>30</v>
      </c>
      <c r="W83" s="203" t="s">
        <v>31</v>
      </c>
      <c r="X83" s="201" t="s">
        <v>30</v>
      </c>
      <c r="Y83" s="203" t="s">
        <v>31</v>
      </c>
      <c r="Z83" s="201" t="s">
        <v>30</v>
      </c>
      <c r="AA83" s="203" t="s">
        <v>31</v>
      </c>
      <c r="AB83" s="201" t="s">
        <v>30</v>
      </c>
      <c r="AC83" s="203" t="s">
        <v>31</v>
      </c>
      <c r="AD83" s="201" t="s">
        <v>30</v>
      </c>
      <c r="AE83" s="203" t="s">
        <v>31</v>
      </c>
      <c r="AF83" s="201" t="s">
        <v>30</v>
      </c>
      <c r="AG83" s="203" t="s">
        <v>31</v>
      </c>
      <c r="AH83" s="201" t="s">
        <v>30</v>
      </c>
      <c r="AI83" s="205" t="s">
        <v>31</v>
      </c>
      <c r="AJ83" s="3028"/>
      <c r="AK83" s="3032"/>
      <c r="AL83" s="3011"/>
      <c r="AM83" s="3011"/>
      <c r="AN83" s="3011"/>
      <c r="BO83"/>
      <c r="BP83"/>
      <c r="BQ83"/>
      <c r="BR83"/>
      <c r="BS83"/>
      <c r="BU83"/>
      <c r="BV83"/>
      <c r="BW83"/>
    </row>
    <row r="84" spans="1:77" x14ac:dyDescent="0.25">
      <c r="A84" s="206" t="s">
        <v>102</v>
      </c>
      <c r="B84" s="207" t="s">
        <v>103</v>
      </c>
      <c r="C84" s="208">
        <f>SUM(D84:E84)</f>
        <v>0</v>
      </c>
      <c r="D84" s="209">
        <f>SUM(F84,H84,J84,L84,N84,P84,R84,T84,V84,X84,Z84,AB84,AD84,AF84,AH84)</f>
        <v>0</v>
      </c>
      <c r="E84" s="210">
        <f>SUM(G84,I84,K84,M84,O84,Q84,S84,U84,W84,Y84,AA84,AC84,AE84,AG84,AI84)</f>
        <v>0</v>
      </c>
      <c r="F84" s="211"/>
      <c r="G84" s="212"/>
      <c r="H84" s="213"/>
      <c r="I84" s="212"/>
      <c r="J84" s="211"/>
      <c r="K84" s="214"/>
      <c r="L84" s="211"/>
      <c r="M84" s="214"/>
      <c r="N84" s="211"/>
      <c r="O84" s="214"/>
      <c r="P84" s="211"/>
      <c r="Q84" s="214"/>
      <c r="R84" s="211"/>
      <c r="S84" s="214"/>
      <c r="T84" s="211"/>
      <c r="U84" s="214"/>
      <c r="V84" s="211"/>
      <c r="W84" s="214"/>
      <c r="X84" s="211"/>
      <c r="Y84" s="214"/>
      <c r="Z84" s="211"/>
      <c r="AA84" s="214"/>
      <c r="AB84" s="211"/>
      <c r="AC84" s="214"/>
      <c r="AD84" s="211"/>
      <c r="AE84" s="214"/>
      <c r="AF84" s="211"/>
      <c r="AG84" s="214"/>
      <c r="AH84" s="211"/>
      <c r="AI84" s="215"/>
      <c r="AJ84" s="216"/>
      <c r="AK84" s="217"/>
      <c r="AL84" s="212"/>
      <c r="AM84" s="212"/>
      <c r="AN84" s="212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038" t="s">
        <v>104</v>
      </c>
      <c r="B85" s="218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038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237" t="s">
        <v>61</v>
      </c>
      <c r="B87" s="238" t="s">
        <v>107</v>
      </c>
      <c r="C87" s="239">
        <f>SUM(D87:E87)</f>
        <v>0</v>
      </c>
      <c r="D87" s="240">
        <f t="shared" si="37"/>
        <v>0</v>
      </c>
      <c r="E87" s="241">
        <f t="shared" si="37"/>
        <v>0</v>
      </c>
      <c r="F87" s="242"/>
      <c r="G87" s="243"/>
      <c r="H87" s="244"/>
      <c r="I87" s="243"/>
      <c r="J87" s="242"/>
      <c r="K87" s="245"/>
      <c r="L87" s="242"/>
      <c r="M87" s="245"/>
      <c r="N87" s="242"/>
      <c r="O87" s="245"/>
      <c r="P87" s="242"/>
      <c r="Q87" s="245"/>
      <c r="R87" s="242"/>
      <c r="S87" s="245"/>
      <c r="T87" s="242"/>
      <c r="U87" s="245"/>
      <c r="V87" s="242"/>
      <c r="W87" s="245"/>
      <c r="X87" s="242"/>
      <c r="Y87" s="245"/>
      <c r="Z87" s="242"/>
      <c r="AA87" s="245"/>
      <c r="AB87" s="242"/>
      <c r="AC87" s="245"/>
      <c r="AD87" s="242"/>
      <c r="AE87" s="245"/>
      <c r="AF87" s="242"/>
      <c r="AG87" s="245"/>
      <c r="AH87" s="242"/>
      <c r="AI87" s="246"/>
      <c r="AJ87" s="247"/>
      <c r="AK87" s="248"/>
      <c r="AL87" s="243"/>
      <c r="AM87" s="243"/>
      <c r="AN87" s="243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x14ac:dyDescent="0.25">
      <c r="A89" s="3034" t="s">
        <v>89</v>
      </c>
      <c r="B89" s="3035" t="s">
        <v>32</v>
      </c>
      <c r="C89" s="3035" t="s">
        <v>109</v>
      </c>
      <c r="D89" s="3036" t="s">
        <v>110</v>
      </c>
      <c r="E89" s="3037" t="s">
        <v>111</v>
      </c>
      <c r="F89" s="3035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034"/>
      <c r="B90" s="3035"/>
      <c r="C90" s="3035"/>
      <c r="D90" s="3036"/>
      <c r="E90" s="3037"/>
      <c r="F90" s="3035"/>
      <c r="BO90"/>
      <c r="BP90"/>
      <c r="BQ90"/>
      <c r="BR90"/>
      <c r="BS90"/>
      <c r="BU90"/>
      <c r="BV90"/>
      <c r="BW90"/>
    </row>
    <row r="91" spans="1:77" x14ac:dyDescent="0.25">
      <c r="A91" s="3054" t="s">
        <v>113</v>
      </c>
      <c r="B91" s="3055"/>
      <c r="C91" s="3055"/>
      <c r="D91" s="3055"/>
      <c r="E91" s="3055"/>
      <c r="F91" s="3056"/>
      <c r="BO91"/>
      <c r="BP91"/>
      <c r="BQ91"/>
      <c r="BR91"/>
      <c r="BS91"/>
      <c r="BU91"/>
      <c r="BV91"/>
      <c r="BW91"/>
    </row>
    <row r="92" spans="1:77" x14ac:dyDescent="0.25">
      <c r="A92" s="249" t="s">
        <v>114</v>
      </c>
      <c r="B92" s="250">
        <f>SUM(C92:D92)</f>
        <v>4698</v>
      </c>
      <c r="C92" s="251">
        <f>SUM(ENERO:DICIEMBRE!C92)</f>
        <v>732</v>
      </c>
      <c r="D92" s="251">
        <f>SUM(ENERO:DICIEMBRE!D92)</f>
        <v>3966</v>
      </c>
      <c r="E92" s="251">
        <f>SUM(ENERO:DICIEMBRE!E92)</f>
        <v>4698</v>
      </c>
      <c r="F92" s="251">
        <f>SUM(ENERO:DICIEMBRE!F92)</f>
        <v>0</v>
      </c>
    </row>
    <row r="93" spans="1:77" x14ac:dyDescent="0.25">
      <c r="A93" s="252" t="s">
        <v>115</v>
      </c>
      <c r="B93" s="253">
        <f>SUM(C93:D93)</f>
        <v>0</v>
      </c>
      <c r="C93" s="251">
        <f>SUM(ENERO:DICIEMBRE!C93)</f>
        <v>0</v>
      </c>
      <c r="D93" s="251">
        <f>SUM(ENERO:DICIEMBRE!D93)</f>
        <v>0</v>
      </c>
      <c r="E93" s="251">
        <f>SUM(ENERO:DICIEMBRE!E93)</f>
        <v>0</v>
      </c>
      <c r="F93" s="251">
        <f>SUM(ENERO:DICIEMBRE!F93)</f>
        <v>0</v>
      </c>
    </row>
    <row r="94" spans="1:77" x14ac:dyDescent="0.25">
      <c r="A94" s="252" t="s">
        <v>116</v>
      </c>
      <c r="B94" s="253">
        <f>SUM(C94:D94)</f>
        <v>0</v>
      </c>
      <c r="C94" s="251">
        <f>SUM(ENERO:DICIEMBRE!C94)</f>
        <v>0</v>
      </c>
      <c r="D94" s="251">
        <f>SUM(ENERO:DICIEMBRE!D94)</f>
        <v>0</v>
      </c>
      <c r="E94" s="251">
        <f>SUM(ENERO:DICIEMBRE!E94)</f>
        <v>0</v>
      </c>
      <c r="F94" s="251">
        <f>SUM(ENERO:DICIEMBRE!F94)</f>
        <v>0</v>
      </c>
    </row>
    <row r="95" spans="1:77" x14ac:dyDescent="0.25">
      <c r="A95" s="252" t="s">
        <v>117</v>
      </c>
      <c r="B95" s="253">
        <f>SUM(C95:D95)</f>
        <v>0</v>
      </c>
      <c r="C95" s="251">
        <f>SUM(ENERO:DICIEMBRE!C95)</f>
        <v>0</v>
      </c>
      <c r="D95" s="251">
        <f>SUM(ENERO:DICIEMBRE!D95)</f>
        <v>0</v>
      </c>
      <c r="E95" s="251">
        <f>SUM(ENERO:DICIEMBRE!E95)</f>
        <v>0</v>
      </c>
      <c r="F95" s="251">
        <f>SUM(ENERO:DICIEMBRE!F95)</f>
        <v>0</v>
      </c>
    </row>
    <row r="96" spans="1:77" x14ac:dyDescent="0.25">
      <c r="A96" s="256" t="s">
        <v>118</v>
      </c>
      <c r="B96" s="257">
        <f>SUM(C96:D96)</f>
        <v>342</v>
      </c>
      <c r="C96" s="251">
        <f>SUM(ENERO:DICIEMBRE!C96)</f>
        <v>0</v>
      </c>
      <c r="D96" s="251">
        <f>SUM(ENERO:DICIEMBRE!D96)</f>
        <v>342</v>
      </c>
      <c r="E96" s="251">
        <f>SUM(ENERO:DICIEMBRE!E96)</f>
        <v>342</v>
      </c>
      <c r="F96" s="251">
        <f>SUM(ENERO:DICIEMBRE!F96)</f>
        <v>0</v>
      </c>
    </row>
    <row r="97" spans="1:18" customFormat="1" x14ac:dyDescent="0.25">
      <c r="A97" s="3054" t="s">
        <v>119</v>
      </c>
      <c r="B97" s="3055"/>
      <c r="C97" s="3055"/>
      <c r="D97" s="3055"/>
      <c r="E97" s="3055"/>
      <c r="F97" s="3056"/>
    </row>
    <row r="98" spans="1:18" customFormat="1" x14ac:dyDescent="0.25">
      <c r="A98" s="258" t="s">
        <v>120</v>
      </c>
      <c r="B98" s="259">
        <f>SUM(C98:D98)</f>
        <v>11</v>
      </c>
      <c r="C98" s="251">
        <f>SUM(ENERO:DICIEMBRE!C98)</f>
        <v>0</v>
      </c>
      <c r="D98" s="251">
        <f>SUM(ENERO:DICIEMBRE!D98)</f>
        <v>11</v>
      </c>
      <c r="E98" s="251">
        <f>SUM(ENERO:DICIEMBRE!E98)</f>
        <v>11</v>
      </c>
      <c r="F98" s="251">
        <f>SUM(ENERO:DICIEMBRE!F98)</f>
        <v>0</v>
      </c>
    </row>
    <row r="99" spans="1:18" customFormat="1" x14ac:dyDescent="0.25">
      <c r="A99" s="228" t="s">
        <v>121</v>
      </c>
      <c r="B99" s="39">
        <f>SUM(C99:D99)</f>
        <v>3</v>
      </c>
      <c r="C99" s="251">
        <f>SUM(ENERO:DICIEMBRE!C99)</f>
        <v>0</v>
      </c>
      <c r="D99" s="251">
        <f>SUM(ENERO:DICIEMBRE!D99)</f>
        <v>3</v>
      </c>
      <c r="E99" s="251">
        <f>SUM(ENERO:DICIEMBRE!E99)</f>
        <v>3</v>
      </c>
      <c r="F99" s="251">
        <f>SUM(ENERO:DICIEMBRE!F99)</f>
        <v>0</v>
      </c>
    </row>
    <row r="100" spans="1:18" customFormat="1" ht="21" x14ac:dyDescent="0.25">
      <c r="A100" s="260" t="s">
        <v>122</v>
      </c>
      <c r="B100" s="119">
        <f>SUM(C100:D100)</f>
        <v>2</v>
      </c>
      <c r="C100" s="251">
        <f>SUM(ENERO:DICIEMBRE!C100)</f>
        <v>0</v>
      </c>
      <c r="D100" s="251">
        <f>SUM(ENERO:DICIEMBRE!D100)</f>
        <v>2</v>
      </c>
      <c r="E100" s="251">
        <f>SUM(ENERO:DICIEMBRE!E100)</f>
        <v>2</v>
      </c>
      <c r="F100" s="251">
        <f>SUM(ENERO:DICIEMBRE!F100)</f>
        <v>0</v>
      </c>
    </row>
    <row r="101" spans="1:18" customFormat="1" x14ac:dyDescent="0.25">
      <c r="A101" s="3057" t="s">
        <v>123</v>
      </c>
      <c r="B101" s="3057"/>
      <c r="C101" s="3057"/>
      <c r="D101" s="3057"/>
      <c r="E101" s="3057"/>
      <c r="F101" s="3058"/>
      <c r="G101" s="261"/>
      <c r="H101" s="261"/>
      <c r="I101" s="261"/>
      <c r="J101" s="261"/>
      <c r="K101" s="261"/>
      <c r="L101" s="261"/>
      <c r="M101" s="261"/>
      <c r="N101" s="261"/>
      <c r="O101" s="261"/>
    </row>
    <row r="102" spans="1:18" customFormat="1" x14ac:dyDescent="0.25">
      <c r="A102" s="3059" t="s">
        <v>124</v>
      </c>
      <c r="B102" s="3039" t="s">
        <v>125</v>
      </c>
      <c r="C102" s="3062"/>
      <c r="D102" s="3063"/>
      <c r="E102" s="3039" t="s">
        <v>126</v>
      </c>
      <c r="F102" s="3063"/>
      <c r="G102" s="3039" t="s">
        <v>127</v>
      </c>
      <c r="H102" s="3040"/>
      <c r="I102" s="3043" t="s">
        <v>128</v>
      </c>
      <c r="J102" s="3044"/>
      <c r="K102" s="3047" t="s">
        <v>129</v>
      </c>
      <c r="L102" s="3050" t="s">
        <v>130</v>
      </c>
      <c r="M102" s="3051"/>
      <c r="N102" s="3047"/>
      <c r="O102" s="3050" t="s">
        <v>131</v>
      </c>
      <c r="P102" s="3047"/>
      <c r="Q102" s="3050" t="s">
        <v>132</v>
      </c>
      <c r="R102" s="3047"/>
    </row>
    <row r="103" spans="1:18" customFormat="1" x14ac:dyDescent="0.25">
      <c r="A103" s="3060"/>
      <c r="B103" s="3041"/>
      <c r="C103" s="3064"/>
      <c r="D103" s="3065"/>
      <c r="E103" s="3041"/>
      <c r="F103" s="3065"/>
      <c r="G103" s="3041"/>
      <c r="H103" s="3042"/>
      <c r="I103" s="3045"/>
      <c r="J103" s="3046"/>
      <c r="K103" s="3048"/>
      <c r="L103" s="3052"/>
      <c r="M103" s="3053"/>
      <c r="N103" s="3049"/>
      <c r="O103" s="3052"/>
      <c r="P103" s="3049"/>
      <c r="Q103" s="3052"/>
      <c r="R103" s="3049"/>
    </row>
    <row r="104" spans="1:18" customFormat="1" ht="31.5" x14ac:dyDescent="0.25">
      <c r="A104" s="3061"/>
      <c r="B104" s="262" t="s">
        <v>133</v>
      </c>
      <c r="C104" s="262" t="s">
        <v>134</v>
      </c>
      <c r="D104" s="263" t="s">
        <v>135</v>
      </c>
      <c r="E104" s="264" t="s">
        <v>136</v>
      </c>
      <c r="F104" s="265" t="s">
        <v>137</v>
      </c>
      <c r="G104" s="264" t="s">
        <v>138</v>
      </c>
      <c r="H104" s="266" t="s">
        <v>139</v>
      </c>
      <c r="I104" s="267" t="s">
        <v>136</v>
      </c>
      <c r="J104" s="268" t="s">
        <v>137</v>
      </c>
      <c r="K104" s="3049"/>
      <c r="L104" s="269" t="s">
        <v>140</v>
      </c>
      <c r="M104" s="270" t="s">
        <v>134</v>
      </c>
      <c r="N104" s="271" t="s">
        <v>141</v>
      </c>
      <c r="O104" s="262" t="s">
        <v>138</v>
      </c>
      <c r="P104" s="272" t="s">
        <v>139</v>
      </c>
      <c r="Q104" s="262" t="s">
        <v>142</v>
      </c>
      <c r="R104" s="272" t="s">
        <v>143</v>
      </c>
    </row>
    <row r="105" spans="1:18" customFormat="1" x14ac:dyDescent="0.25">
      <c r="A105" s="273" t="s">
        <v>144</v>
      </c>
      <c r="B105" s="274">
        <f>SUM(C105:D105)</f>
        <v>163483</v>
      </c>
      <c r="C105" s="251">
        <f>SUM(ENERO:DICIEMBRE!C105)</f>
        <v>156488</v>
      </c>
      <c r="D105" s="251">
        <f>SUM(ENERO:DICIEMBRE!D105)</f>
        <v>6995</v>
      </c>
      <c r="E105" s="251">
        <f>SUM(ENERO:DICIEMBRE!E105)</f>
        <v>138630</v>
      </c>
      <c r="F105" s="251">
        <f>SUM(ENERO:DICIEMBRE!F105)</f>
        <v>0</v>
      </c>
      <c r="G105" s="251">
        <f>SUM(ENERO:DICIEMBRE!G105)</f>
        <v>541077</v>
      </c>
      <c r="H105" s="251">
        <f>SUM(ENERO:DICIEMBRE!H105)</f>
        <v>7256</v>
      </c>
      <c r="I105" s="251">
        <f>SUM(ENERO:DICIEMBRE!I105)</f>
        <v>24853</v>
      </c>
      <c r="J105" s="251">
        <f>SUM(ENERO:DICIEMBRE!J105)</f>
        <v>0</v>
      </c>
      <c r="K105" s="251">
        <f>SUM(ENERO:DICIEMBRE!K105)</f>
        <v>131635</v>
      </c>
      <c r="L105" s="275"/>
      <c r="M105" s="277"/>
      <c r="N105" s="278"/>
      <c r="O105" s="275"/>
      <c r="P105" s="278"/>
      <c r="Q105" s="279"/>
      <c r="R105" s="280"/>
    </row>
    <row r="106" spans="1:18" customFormat="1" x14ac:dyDescent="0.25">
      <c r="A106" s="281" t="s">
        <v>145</v>
      </c>
      <c r="B106" s="274">
        <f>SUM(C106:D106)</f>
        <v>15957</v>
      </c>
      <c r="C106" s="251">
        <f>SUM(ENERO:DICIEMBRE!C106)</f>
        <v>15056</v>
      </c>
      <c r="D106" s="251">
        <f>SUM(ENERO:DICIEMBRE!D106)</f>
        <v>901</v>
      </c>
      <c r="E106" s="251">
        <f>SUM(ENERO:DICIEMBRE!E106)</f>
        <v>15957</v>
      </c>
      <c r="F106" s="251">
        <f>SUM(ENERO:DICIEMBRE!F106)</f>
        <v>0</v>
      </c>
      <c r="G106" s="251">
        <f>SUM(ENERO:DICIEMBRE!G106)</f>
        <v>37677</v>
      </c>
      <c r="H106" s="251">
        <f>SUM(ENERO:DICIEMBRE!H106)</f>
        <v>990</v>
      </c>
      <c r="I106" s="251">
        <f>SUM(ENERO:DICIEMBRE!I106)</f>
        <v>0</v>
      </c>
      <c r="J106" s="251">
        <f>SUM(ENERO:DICIEMBRE!J106)</f>
        <v>0</v>
      </c>
      <c r="K106" s="251">
        <f>SUM(ENERO:DICIEMBRE!K106)</f>
        <v>15056</v>
      </c>
      <c r="L106" s="279"/>
      <c r="M106" s="287"/>
      <c r="N106" s="280"/>
      <c r="O106" s="279"/>
      <c r="P106" s="280"/>
      <c r="Q106" s="251">
        <f>SUM(ENERO:DICIEMBRE!Q106)</f>
        <v>27458</v>
      </c>
      <c r="R106" s="251">
        <f>SUM(ENERO:DICIEMBRE!R106)</f>
        <v>71784</v>
      </c>
    </row>
    <row r="107" spans="1:18" customFormat="1" x14ac:dyDescent="0.25">
      <c r="A107" s="281" t="s">
        <v>146</v>
      </c>
      <c r="B107" s="288">
        <f>SUM(C107:D107)</f>
        <v>11724</v>
      </c>
      <c r="C107" s="251">
        <f>SUM(ENERO:DICIEMBRE!C107)</f>
        <v>11724</v>
      </c>
      <c r="D107" s="251">
        <f>SUM(ENERO:DICIEMBRE!D107)</f>
        <v>0</v>
      </c>
      <c r="E107" s="251">
        <f>SUM(ENERO:DICIEMBRE!E107)</f>
        <v>11724</v>
      </c>
      <c r="F107" s="251">
        <f>SUM(ENERO:DICIEMBRE!F107)</f>
        <v>0</v>
      </c>
      <c r="G107" s="251">
        <f>SUM(ENERO:DICIEMBRE!G107)</f>
        <v>11724</v>
      </c>
      <c r="H107" s="251">
        <f>SUM(ENERO:DICIEMBRE!H107)</f>
        <v>0</v>
      </c>
      <c r="I107" s="251">
        <f>SUM(ENERO:DICIEMBRE!I107)</f>
        <v>0</v>
      </c>
      <c r="J107" s="251">
        <f>SUM(ENERO:DICIEMBRE!J107)</f>
        <v>0</v>
      </c>
      <c r="K107" s="251">
        <f>SUM(ENERO:DICIEMBRE!K107)</f>
        <v>11724</v>
      </c>
      <c r="L107" s="295"/>
      <c r="M107" s="296"/>
      <c r="N107" s="297"/>
      <c r="O107" s="298"/>
      <c r="P107" s="297"/>
      <c r="Q107" s="251">
        <f>SUM(ENERO:DICIEMBRE!Q107)</f>
        <v>2952</v>
      </c>
      <c r="R107" s="251">
        <f>SUM(ENERO:DICIEMBRE!R107)</f>
        <v>2952</v>
      </c>
    </row>
    <row r="108" spans="1:18" customFormat="1" x14ac:dyDescent="0.25">
      <c r="A108" s="300" t="s">
        <v>32</v>
      </c>
      <c r="B108" s="301">
        <f>SUM(C108:D108)</f>
        <v>191164</v>
      </c>
      <c r="C108" s="301">
        <f t="shared" ref="C108:K108" si="49">SUM(C105:C107)</f>
        <v>183268</v>
      </c>
      <c r="D108" s="302">
        <f t="shared" si="49"/>
        <v>7896</v>
      </c>
      <c r="E108" s="301">
        <f t="shared" si="49"/>
        <v>166311</v>
      </c>
      <c r="F108" s="302">
        <f t="shared" si="49"/>
        <v>0</v>
      </c>
      <c r="G108" s="301">
        <f t="shared" si="49"/>
        <v>590478</v>
      </c>
      <c r="H108" s="303">
        <f t="shared" si="49"/>
        <v>8246</v>
      </c>
      <c r="I108" s="304">
        <f t="shared" si="49"/>
        <v>24853</v>
      </c>
      <c r="J108" s="305">
        <f t="shared" si="49"/>
        <v>0</v>
      </c>
      <c r="K108" s="302">
        <f t="shared" si="49"/>
        <v>158415</v>
      </c>
      <c r="L108" s="306">
        <f>SUM(L105)</f>
        <v>0</v>
      </c>
      <c r="M108" s="301">
        <f>+M105</f>
        <v>0</v>
      </c>
      <c r="N108" s="307">
        <f>+N105</f>
        <v>0</v>
      </c>
      <c r="O108" s="301">
        <f>+O105</f>
        <v>0</v>
      </c>
      <c r="P108" s="307">
        <f>+P105</f>
        <v>0</v>
      </c>
      <c r="Q108" s="301">
        <f>SUM(Q106:Q107)</f>
        <v>30410</v>
      </c>
      <c r="R108" s="301">
        <f>SUM(R106:R107)</f>
        <v>74736</v>
      </c>
    </row>
    <row r="109" spans="1:18" customFormat="1" ht="19.5" x14ac:dyDescent="0.25">
      <c r="A109" s="308" t="s">
        <v>147</v>
      </c>
      <c r="B109" s="309"/>
      <c r="C109" s="310"/>
      <c r="D109" s="311"/>
      <c r="E109" s="312"/>
      <c r="F109" s="312"/>
      <c r="G109" s="312"/>
      <c r="H109" s="312"/>
      <c r="I109" s="313"/>
      <c r="J109" s="3"/>
      <c r="K109" s="313"/>
      <c r="L109" s="3"/>
      <c r="M109" s="314"/>
    </row>
    <row r="110" spans="1:18" customFormat="1" x14ac:dyDescent="0.25">
      <c r="A110" s="3066" t="s">
        <v>148</v>
      </c>
      <c r="B110" s="3059" t="s">
        <v>149</v>
      </c>
      <c r="C110" s="3069" t="s">
        <v>150</v>
      </c>
      <c r="D110" s="3070"/>
      <c r="E110" s="3070"/>
      <c r="F110" s="3070"/>
      <c r="G110" s="3070"/>
      <c r="H110" s="3070"/>
      <c r="I110" s="3070"/>
      <c r="J110" s="3070"/>
      <c r="K110" s="3070"/>
      <c r="L110" s="3071"/>
      <c r="M110" s="3059" t="s">
        <v>151</v>
      </c>
    </row>
    <row r="111" spans="1:18" customFormat="1" ht="21" x14ac:dyDescent="0.25">
      <c r="A111" s="3067"/>
      <c r="B111" s="3068"/>
      <c r="C111" s="315" t="s">
        <v>72</v>
      </c>
      <c r="D111" s="316" t="s">
        <v>152</v>
      </c>
      <c r="E111" s="316" t="s">
        <v>51</v>
      </c>
      <c r="F111" s="316" t="s">
        <v>73</v>
      </c>
      <c r="G111" s="316" t="s">
        <v>153</v>
      </c>
      <c r="H111" s="185" t="s">
        <v>85</v>
      </c>
      <c r="I111" s="185" t="s">
        <v>154</v>
      </c>
      <c r="J111" s="316" t="s">
        <v>155</v>
      </c>
      <c r="K111" s="185" t="s">
        <v>156</v>
      </c>
      <c r="L111" s="317" t="s">
        <v>157</v>
      </c>
      <c r="M111" s="3068"/>
    </row>
    <row r="112" spans="1:18" customFormat="1" x14ac:dyDescent="0.25">
      <c r="A112" s="318" t="s">
        <v>158</v>
      </c>
      <c r="B112" s="276"/>
      <c r="C112" s="275"/>
      <c r="D112" s="277"/>
      <c r="E112" s="277"/>
      <c r="F112" s="277"/>
      <c r="G112" s="277"/>
      <c r="H112" s="277"/>
      <c r="I112" s="277"/>
      <c r="J112" s="277"/>
      <c r="K112" s="277"/>
      <c r="L112" s="276"/>
      <c r="M112" s="319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6"/>
      <c r="AP115" s="326"/>
      <c r="AQ115" s="196"/>
      <c r="AR115" s="196"/>
      <c r="BO115"/>
      <c r="BP115"/>
      <c r="BQ115"/>
      <c r="BR115"/>
      <c r="BS115"/>
      <c r="BU115"/>
      <c r="BV115"/>
      <c r="BW115"/>
    </row>
    <row r="116" spans="1:76" x14ac:dyDescent="0.25">
      <c r="A116" s="3072" t="s">
        <v>162</v>
      </c>
      <c r="B116" s="3074" t="s">
        <v>4</v>
      </c>
      <c r="C116" s="2984"/>
      <c r="D116" s="3021"/>
      <c r="E116" s="3075" t="s">
        <v>5</v>
      </c>
      <c r="F116" s="3076"/>
      <c r="G116" s="3076"/>
      <c r="H116" s="3076"/>
      <c r="I116" s="3076"/>
      <c r="J116" s="3076"/>
      <c r="K116" s="3076"/>
      <c r="L116" s="3076"/>
      <c r="M116" s="3076"/>
      <c r="N116" s="3076"/>
      <c r="O116" s="3076"/>
      <c r="P116" s="3076"/>
      <c r="Q116" s="3076"/>
      <c r="R116" s="3076"/>
      <c r="S116" s="3076"/>
      <c r="T116" s="3076"/>
      <c r="U116" s="3076"/>
      <c r="V116" s="3076"/>
      <c r="W116" s="3076"/>
      <c r="X116" s="3076"/>
      <c r="Y116" s="3076"/>
      <c r="Z116" s="3076"/>
      <c r="AA116" s="3076"/>
      <c r="AB116" s="3076"/>
      <c r="AC116" s="3076"/>
      <c r="AD116" s="3076"/>
      <c r="AE116" s="3076"/>
      <c r="AF116" s="3076"/>
      <c r="AG116" s="3076"/>
      <c r="AH116" s="3076"/>
      <c r="AI116" s="3076"/>
      <c r="AJ116" s="3076"/>
      <c r="AK116" s="3076"/>
      <c r="AL116" s="3076"/>
      <c r="AM116" s="3076"/>
      <c r="AN116" s="3077"/>
      <c r="AO116" s="2997" t="s">
        <v>163</v>
      </c>
      <c r="AP116" s="2993" t="s">
        <v>164</v>
      </c>
      <c r="AQ116" s="3021" t="s">
        <v>8</v>
      </c>
      <c r="AR116" s="3021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020"/>
      <c r="C117" s="3022"/>
      <c r="D117" s="3011"/>
      <c r="E117" s="3008" t="s">
        <v>11</v>
      </c>
      <c r="F117" s="3078"/>
      <c r="G117" s="3075" t="s">
        <v>12</v>
      </c>
      <c r="H117" s="3078"/>
      <c r="I117" s="3075" t="s">
        <v>13</v>
      </c>
      <c r="J117" s="3078"/>
      <c r="K117" s="3075" t="s">
        <v>14</v>
      </c>
      <c r="L117" s="3078"/>
      <c r="M117" s="3075" t="s">
        <v>15</v>
      </c>
      <c r="N117" s="3078"/>
      <c r="O117" s="3075" t="s">
        <v>16</v>
      </c>
      <c r="P117" s="3078"/>
      <c r="Q117" s="3076" t="s">
        <v>17</v>
      </c>
      <c r="R117" s="3078"/>
      <c r="S117" s="3075" t="s">
        <v>18</v>
      </c>
      <c r="T117" s="3078"/>
      <c r="U117" s="3075" t="s">
        <v>19</v>
      </c>
      <c r="V117" s="3078"/>
      <c r="W117" s="3075" t="s">
        <v>20</v>
      </c>
      <c r="X117" s="3078"/>
      <c r="Y117" s="3075" t="s">
        <v>21</v>
      </c>
      <c r="Z117" s="3078"/>
      <c r="AA117" s="3075" t="s">
        <v>22</v>
      </c>
      <c r="AB117" s="3078"/>
      <c r="AC117" s="3075" t="s">
        <v>23</v>
      </c>
      <c r="AD117" s="3078"/>
      <c r="AE117" s="3075" t="s">
        <v>24</v>
      </c>
      <c r="AF117" s="3078"/>
      <c r="AG117" s="3075" t="s">
        <v>25</v>
      </c>
      <c r="AH117" s="3078"/>
      <c r="AI117" s="3075" t="s">
        <v>26</v>
      </c>
      <c r="AJ117" s="3078"/>
      <c r="AK117" s="3075" t="s">
        <v>27</v>
      </c>
      <c r="AL117" s="3078"/>
      <c r="AM117" s="3076" t="s">
        <v>28</v>
      </c>
      <c r="AN117" s="3077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073"/>
      <c r="B118" s="327" t="s">
        <v>29</v>
      </c>
      <c r="C118" s="188" t="s">
        <v>30</v>
      </c>
      <c r="D118" s="328" t="s">
        <v>31</v>
      </c>
      <c r="E118" s="184" t="s">
        <v>30</v>
      </c>
      <c r="F118" s="329" t="s">
        <v>31</v>
      </c>
      <c r="G118" s="184" t="s">
        <v>30</v>
      </c>
      <c r="H118" s="329" t="s">
        <v>31</v>
      </c>
      <c r="I118" s="184" t="s">
        <v>30</v>
      </c>
      <c r="J118" s="329" t="s">
        <v>31</v>
      </c>
      <c r="K118" s="184" t="s">
        <v>30</v>
      </c>
      <c r="L118" s="329" t="s">
        <v>31</v>
      </c>
      <c r="M118" s="184" t="s">
        <v>30</v>
      </c>
      <c r="N118" s="329" t="s">
        <v>31</v>
      </c>
      <c r="O118" s="184" t="s">
        <v>30</v>
      </c>
      <c r="P118" s="329" t="s">
        <v>31</v>
      </c>
      <c r="Q118" s="184" t="s">
        <v>30</v>
      </c>
      <c r="R118" s="329" t="s">
        <v>31</v>
      </c>
      <c r="S118" s="184" t="s">
        <v>30</v>
      </c>
      <c r="T118" s="329" t="s">
        <v>31</v>
      </c>
      <c r="U118" s="184" t="s">
        <v>30</v>
      </c>
      <c r="V118" s="329" t="s">
        <v>31</v>
      </c>
      <c r="W118" s="184" t="s">
        <v>30</v>
      </c>
      <c r="X118" s="329" t="s">
        <v>31</v>
      </c>
      <c r="Y118" s="184" t="s">
        <v>30</v>
      </c>
      <c r="Z118" s="329" t="s">
        <v>31</v>
      </c>
      <c r="AA118" s="184" t="s">
        <v>30</v>
      </c>
      <c r="AB118" s="329" t="s">
        <v>31</v>
      </c>
      <c r="AC118" s="184" t="s">
        <v>30</v>
      </c>
      <c r="AD118" s="329" t="s">
        <v>31</v>
      </c>
      <c r="AE118" s="184" t="s">
        <v>30</v>
      </c>
      <c r="AF118" s="329" t="s">
        <v>31</v>
      </c>
      <c r="AG118" s="184" t="s">
        <v>30</v>
      </c>
      <c r="AH118" s="329" t="s">
        <v>31</v>
      </c>
      <c r="AI118" s="184" t="s">
        <v>30</v>
      </c>
      <c r="AJ118" s="329" t="s">
        <v>31</v>
      </c>
      <c r="AK118" s="184" t="s">
        <v>30</v>
      </c>
      <c r="AL118" s="329" t="s">
        <v>31</v>
      </c>
      <c r="AM118" s="184" t="s">
        <v>30</v>
      </c>
      <c r="AN118" s="189" t="s">
        <v>31</v>
      </c>
      <c r="AO118" s="3011"/>
      <c r="AP118" s="3079"/>
      <c r="AQ118" s="3011"/>
      <c r="AR118" s="3011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336"/>
      <c r="AR119" s="336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338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x14ac:dyDescent="0.25">
      <c r="A123" s="3080" t="s">
        <v>169</v>
      </c>
      <c r="B123" s="3081"/>
      <c r="C123" s="3072" t="s">
        <v>32</v>
      </c>
      <c r="D123" s="3075" t="s">
        <v>76</v>
      </c>
      <c r="E123" s="3076"/>
      <c r="F123" s="3076"/>
      <c r="G123" s="3076"/>
      <c r="H123" s="3078"/>
      <c r="I123" s="3080" t="s">
        <v>96</v>
      </c>
      <c r="J123" s="3084" t="s">
        <v>6</v>
      </c>
      <c r="K123" s="3081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082"/>
      <c r="B124" s="3083"/>
      <c r="C124" s="3073"/>
      <c r="D124" s="315" t="s">
        <v>170</v>
      </c>
      <c r="E124" s="185" t="s">
        <v>171</v>
      </c>
      <c r="F124" s="185" t="s">
        <v>172</v>
      </c>
      <c r="G124" s="185" t="s">
        <v>173</v>
      </c>
      <c r="H124" s="317" t="s">
        <v>174</v>
      </c>
      <c r="I124" s="3082"/>
      <c r="J124" s="3028"/>
      <c r="K124" s="3083"/>
      <c r="BO124"/>
      <c r="BP124"/>
      <c r="BQ124"/>
      <c r="BR124"/>
      <c r="BS124"/>
      <c r="BU124"/>
      <c r="BV124"/>
      <c r="BW124"/>
    </row>
    <row r="125" spans="1:76" ht="22.5" x14ac:dyDescent="0.25">
      <c r="A125" s="3093" t="s">
        <v>175</v>
      </c>
      <c r="B125" s="342" t="s">
        <v>176</v>
      </c>
      <c r="C125" s="343">
        <f>SUM(D125:H125)</f>
        <v>0</v>
      </c>
      <c r="D125" s="344"/>
      <c r="E125" s="345"/>
      <c r="F125" s="345"/>
      <c r="G125" s="345"/>
      <c r="H125" s="346"/>
      <c r="I125" s="347"/>
      <c r="J125" s="348"/>
      <c r="K125" s="349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353"/>
      <c r="E126" s="354"/>
      <c r="F126" s="354"/>
      <c r="G126" s="354"/>
      <c r="H126" s="355"/>
      <c r="I126" s="347"/>
      <c r="J126" s="356"/>
      <c r="K126" s="357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095"/>
      <c r="B127" s="358" t="s">
        <v>178</v>
      </c>
      <c r="C127" s="359">
        <f>SUM(D127:H127)</f>
        <v>0</v>
      </c>
      <c r="D127" s="360"/>
      <c r="E127" s="361"/>
      <c r="F127" s="361"/>
      <c r="G127" s="361"/>
      <c r="H127" s="362"/>
      <c r="I127" s="347"/>
      <c r="J127" s="363"/>
      <c r="K127" s="364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096" t="s">
        <v>179</v>
      </c>
      <c r="B128" s="365" t="s">
        <v>180</v>
      </c>
      <c r="C128" s="343">
        <f>SUM(I128)</f>
        <v>0</v>
      </c>
      <c r="D128" s="366"/>
      <c r="E128" s="367"/>
      <c r="F128" s="367"/>
      <c r="G128" s="367"/>
      <c r="H128" s="368"/>
      <c r="I128" s="369"/>
      <c r="J128" s="370"/>
      <c r="K128" s="371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095"/>
      <c r="B129" s="373" t="s">
        <v>181</v>
      </c>
      <c r="C129" s="359">
        <f>SUM(D129:H129)</f>
        <v>0</v>
      </c>
      <c r="D129" s="374"/>
      <c r="E129" s="375"/>
      <c r="F129" s="375"/>
      <c r="G129" s="375"/>
      <c r="H129" s="376"/>
      <c r="I129" s="377"/>
      <c r="J129" s="378"/>
      <c r="K129" s="379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381"/>
      <c r="E130" s="382"/>
      <c r="F130" s="382"/>
      <c r="G130" s="382"/>
      <c r="H130" s="383"/>
      <c r="I130" s="384"/>
      <c r="J130" s="385"/>
      <c r="K130" s="386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381"/>
      <c r="E131" s="382"/>
      <c r="F131" s="382"/>
      <c r="G131" s="382"/>
      <c r="H131" s="387"/>
      <c r="I131" s="384"/>
      <c r="J131" s="385"/>
      <c r="K131" s="386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388"/>
      <c r="E132" s="389"/>
      <c r="F132" s="389"/>
      <c r="G132" s="389"/>
      <c r="H132" s="390"/>
      <c r="I132" s="391"/>
      <c r="J132" s="392"/>
      <c r="K132" s="393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097"/>
      <c r="B133" s="394" t="s">
        <v>104</v>
      </c>
      <c r="C133" s="191">
        <f>SUM(D133:I133)</f>
        <v>0</v>
      </c>
      <c r="D133" s="395"/>
      <c r="E133" s="396"/>
      <c r="F133" s="396"/>
      <c r="G133" s="396"/>
      <c r="H133" s="397"/>
      <c r="I133" s="398"/>
      <c r="J133" s="378"/>
      <c r="K133" s="379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x14ac:dyDescent="0.25">
      <c r="A135" s="3098" t="s">
        <v>49</v>
      </c>
      <c r="B135" s="3098" t="s">
        <v>184</v>
      </c>
      <c r="C135" s="3101" t="s">
        <v>29</v>
      </c>
      <c r="D135" s="3085" t="s">
        <v>30</v>
      </c>
      <c r="E135" s="3088" t="s">
        <v>31</v>
      </c>
      <c r="F135" s="3118" t="s">
        <v>5</v>
      </c>
      <c r="G135" s="3119"/>
      <c r="H135" s="3119"/>
      <c r="I135" s="3119"/>
      <c r="J135" s="3119"/>
      <c r="K135" s="3119"/>
      <c r="L135" s="3119"/>
      <c r="M135" s="3119"/>
      <c r="N135" s="3119"/>
      <c r="O135" s="3119"/>
      <c r="P135" s="3119"/>
      <c r="Q135" s="3119"/>
      <c r="R135" s="3119"/>
      <c r="S135" s="3119"/>
      <c r="T135" s="3119"/>
      <c r="U135" s="3119"/>
      <c r="V135" s="3119"/>
      <c r="W135" s="3119"/>
      <c r="X135" s="3119"/>
      <c r="Y135" s="3119"/>
      <c r="Z135" s="3119"/>
      <c r="AA135" s="3119"/>
      <c r="AB135" s="3119"/>
      <c r="AC135" s="3119"/>
      <c r="AD135" s="3119"/>
      <c r="AE135" s="3119"/>
      <c r="AF135" s="3119"/>
      <c r="AG135" s="3119"/>
      <c r="AH135" s="3119"/>
      <c r="AI135" s="3119"/>
      <c r="AJ135" s="3119"/>
      <c r="AK135" s="3119"/>
      <c r="AL135" s="3119"/>
      <c r="AM135" s="3120"/>
      <c r="AN135" s="3085" t="s">
        <v>6</v>
      </c>
      <c r="AO135" s="3088" t="s">
        <v>7</v>
      </c>
      <c r="BO135"/>
      <c r="BP135"/>
      <c r="BQ135"/>
      <c r="BR135"/>
      <c r="BS135"/>
      <c r="BU135"/>
      <c r="BV135"/>
      <c r="BW135"/>
    </row>
    <row r="136" spans="1:76" x14ac:dyDescent="0.25">
      <c r="A136" s="3099"/>
      <c r="B136" s="3099"/>
      <c r="C136" s="3102"/>
      <c r="D136" s="3086"/>
      <c r="E136" s="3089"/>
      <c r="F136" s="3091" t="s">
        <v>91</v>
      </c>
      <c r="G136" s="3092"/>
      <c r="H136" s="3091" t="s">
        <v>13</v>
      </c>
      <c r="I136" s="3092"/>
      <c r="J136" s="3091" t="s">
        <v>14</v>
      </c>
      <c r="K136" s="3092"/>
      <c r="L136" s="3091" t="s">
        <v>15</v>
      </c>
      <c r="M136" s="3092"/>
      <c r="N136" s="3091" t="s">
        <v>16</v>
      </c>
      <c r="O136" s="3092"/>
      <c r="P136" s="3105" t="s">
        <v>17</v>
      </c>
      <c r="Q136" s="3092"/>
      <c r="R136" s="3091" t="s">
        <v>18</v>
      </c>
      <c r="S136" s="3092"/>
      <c r="T136" s="3091" t="s">
        <v>19</v>
      </c>
      <c r="U136" s="3092"/>
      <c r="V136" s="3091" t="s">
        <v>20</v>
      </c>
      <c r="W136" s="3092"/>
      <c r="X136" s="3091" t="s">
        <v>21</v>
      </c>
      <c r="Y136" s="3092"/>
      <c r="Z136" s="3091" t="s">
        <v>22</v>
      </c>
      <c r="AA136" s="3092"/>
      <c r="AB136" s="3091" t="s">
        <v>23</v>
      </c>
      <c r="AC136" s="3092"/>
      <c r="AD136" s="3091" t="s">
        <v>24</v>
      </c>
      <c r="AE136" s="3092"/>
      <c r="AF136" s="3091" t="s">
        <v>25</v>
      </c>
      <c r="AG136" s="3092"/>
      <c r="AH136" s="3091" t="s">
        <v>26</v>
      </c>
      <c r="AI136" s="3092"/>
      <c r="AJ136" s="3091" t="s">
        <v>27</v>
      </c>
      <c r="AK136" s="3092"/>
      <c r="AL136" s="3091" t="s">
        <v>185</v>
      </c>
      <c r="AM136" s="3104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100"/>
      <c r="B137" s="3100"/>
      <c r="C137" s="3103"/>
      <c r="D137" s="3087"/>
      <c r="E137" s="3090"/>
      <c r="F137" s="401" t="s">
        <v>186</v>
      </c>
      <c r="G137" s="402" t="s">
        <v>31</v>
      </c>
      <c r="H137" s="401" t="s">
        <v>186</v>
      </c>
      <c r="I137" s="402" t="s">
        <v>31</v>
      </c>
      <c r="J137" s="401" t="s">
        <v>186</v>
      </c>
      <c r="K137" s="402" t="s">
        <v>31</v>
      </c>
      <c r="L137" s="401" t="s">
        <v>186</v>
      </c>
      <c r="M137" s="402" t="s">
        <v>31</v>
      </c>
      <c r="N137" s="401" t="s">
        <v>186</v>
      </c>
      <c r="O137" s="402" t="s">
        <v>31</v>
      </c>
      <c r="P137" s="401" t="s">
        <v>186</v>
      </c>
      <c r="Q137" s="402" t="s">
        <v>31</v>
      </c>
      <c r="R137" s="401" t="s">
        <v>186</v>
      </c>
      <c r="S137" s="402" t="s">
        <v>31</v>
      </c>
      <c r="T137" s="401" t="s">
        <v>186</v>
      </c>
      <c r="U137" s="402" t="s">
        <v>31</v>
      </c>
      <c r="V137" s="401" t="s">
        <v>186</v>
      </c>
      <c r="W137" s="402" t="s">
        <v>31</v>
      </c>
      <c r="X137" s="401" t="s">
        <v>186</v>
      </c>
      <c r="Y137" s="402" t="s">
        <v>31</v>
      </c>
      <c r="Z137" s="401" t="s">
        <v>186</v>
      </c>
      <c r="AA137" s="402" t="s">
        <v>31</v>
      </c>
      <c r="AB137" s="401" t="s">
        <v>186</v>
      </c>
      <c r="AC137" s="402" t="s">
        <v>31</v>
      </c>
      <c r="AD137" s="401" t="s">
        <v>186</v>
      </c>
      <c r="AE137" s="402" t="s">
        <v>31</v>
      </c>
      <c r="AF137" s="401" t="s">
        <v>186</v>
      </c>
      <c r="AG137" s="402" t="s">
        <v>31</v>
      </c>
      <c r="AH137" s="401" t="s">
        <v>186</v>
      </c>
      <c r="AI137" s="402" t="s">
        <v>31</v>
      </c>
      <c r="AJ137" s="401" t="s">
        <v>186</v>
      </c>
      <c r="AK137" s="402" t="s">
        <v>31</v>
      </c>
      <c r="AL137" s="401" t="s">
        <v>186</v>
      </c>
      <c r="AM137" s="403" t="s">
        <v>31</v>
      </c>
      <c r="AN137" s="3087"/>
      <c r="AO137" s="3090"/>
      <c r="BO137"/>
      <c r="BP137"/>
      <c r="BQ137"/>
      <c r="BR137"/>
      <c r="BS137"/>
      <c r="BU137"/>
      <c r="BV137"/>
      <c r="BW137"/>
    </row>
    <row r="138" spans="1:76" x14ac:dyDescent="0.25">
      <c r="A138" s="3107" t="s">
        <v>72</v>
      </c>
      <c r="B138" s="318" t="s">
        <v>187</v>
      </c>
      <c r="C138" s="404">
        <f>SUM(D138:E138)</f>
        <v>0</v>
      </c>
      <c r="D138" s="405">
        <f>+F138+H138+J138+L138+N138+P138+R138+T138+V138+X138+Z138+AB138+AD138+AF138+AH138+AJ138+AL138</f>
        <v>0</v>
      </c>
      <c r="E138" s="406">
        <f>+G138+I138+K138+M138+O138+Q138+S138+U138+W138+Y138+AA138+AC138+AE138+AG138+AI138+AK138+AM138</f>
        <v>0</v>
      </c>
      <c r="F138" s="251">
        <f>SUM(ENERO:DICIEMBRE!F138)</f>
        <v>0</v>
      </c>
      <c r="G138" s="251">
        <f>SUM(ENERO:DICIEMBRE!G138)</f>
        <v>0</v>
      </c>
      <c r="H138" s="251">
        <f>SUM(ENERO:DICIEMBRE!H138)</f>
        <v>0</v>
      </c>
      <c r="I138" s="251">
        <f>SUM(ENERO:DICIEMBRE!I138)</f>
        <v>0</v>
      </c>
      <c r="J138" s="251">
        <f>SUM(ENERO:DICIEMBRE!J138)</f>
        <v>0</v>
      </c>
      <c r="K138" s="251">
        <f>SUM(ENERO:DICIEMBRE!K138)</f>
        <v>0</v>
      </c>
      <c r="L138" s="251">
        <f>SUM(ENERO:DICIEMBRE!L138)</f>
        <v>0</v>
      </c>
      <c r="M138" s="251">
        <f>SUM(ENERO:DICIEMBRE!M138)</f>
        <v>0</v>
      </c>
      <c r="N138" s="251">
        <f>SUM(ENERO:DICIEMBRE!N138)</f>
        <v>0</v>
      </c>
      <c r="O138" s="251">
        <f>SUM(ENERO:DICIEMBRE!O138)</f>
        <v>0</v>
      </c>
      <c r="P138" s="251">
        <f>SUM(ENERO:DICIEMBRE!P138)</f>
        <v>0</v>
      </c>
      <c r="Q138" s="251">
        <f>SUM(ENERO:DICIEMBRE!Q138)</f>
        <v>0</v>
      </c>
      <c r="R138" s="251">
        <f>SUM(ENERO:DICIEMBRE!R138)</f>
        <v>0</v>
      </c>
      <c r="S138" s="251">
        <f>SUM(ENERO:DICIEMBRE!S138)</f>
        <v>0</v>
      </c>
      <c r="T138" s="251">
        <f>SUM(ENERO:DICIEMBRE!T138)</f>
        <v>0</v>
      </c>
      <c r="U138" s="251">
        <f>SUM(ENERO:DICIEMBRE!U138)</f>
        <v>0</v>
      </c>
      <c r="V138" s="251">
        <f>SUM(ENERO:DICIEMBRE!V138)</f>
        <v>0</v>
      </c>
      <c r="W138" s="251">
        <f>SUM(ENERO:DICIEMBRE!W138)</f>
        <v>0</v>
      </c>
      <c r="X138" s="251">
        <f>SUM(ENERO:DICIEMBRE!X138)</f>
        <v>0</v>
      </c>
      <c r="Y138" s="251">
        <f>SUM(ENERO:DICIEMBRE!Y138)</f>
        <v>0</v>
      </c>
      <c r="Z138" s="251">
        <f>SUM(ENERO:DICIEMBRE!Z138)</f>
        <v>0</v>
      </c>
      <c r="AA138" s="251">
        <f>SUM(ENERO:DICIEMBRE!AA138)</f>
        <v>0</v>
      </c>
      <c r="AB138" s="251">
        <f>SUM(ENERO:DICIEMBRE!AB138)</f>
        <v>0</v>
      </c>
      <c r="AC138" s="251">
        <f>SUM(ENERO:DICIEMBRE!AC138)</f>
        <v>0</v>
      </c>
      <c r="AD138" s="251">
        <f>SUM(ENERO:DICIEMBRE!AD138)</f>
        <v>0</v>
      </c>
      <c r="AE138" s="251">
        <f>SUM(ENERO:DICIEMBRE!AE138)</f>
        <v>0</v>
      </c>
      <c r="AF138" s="251">
        <f>SUM(ENERO:DICIEMBRE!AF138)</f>
        <v>0</v>
      </c>
      <c r="AG138" s="251">
        <f>SUM(ENERO:DICIEMBRE!AG138)</f>
        <v>0</v>
      </c>
      <c r="AH138" s="251">
        <f>SUM(ENERO:DICIEMBRE!AH138)</f>
        <v>0</v>
      </c>
      <c r="AI138" s="251">
        <f>SUM(ENERO:DICIEMBRE!AI138)</f>
        <v>0</v>
      </c>
      <c r="AJ138" s="251">
        <f>SUM(ENERO:DICIEMBRE!AJ138)</f>
        <v>0</v>
      </c>
      <c r="AK138" s="251">
        <f>SUM(ENERO:DICIEMBRE!AK138)</f>
        <v>0</v>
      </c>
      <c r="AL138" s="251">
        <f>SUM(ENERO:DICIEMBRE!AL138)</f>
        <v>0</v>
      </c>
      <c r="AM138" s="251">
        <f>SUM(ENERO:DICIEMBRE!AM138)</f>
        <v>0</v>
      </c>
      <c r="AN138" s="251">
        <f>SUM(ENERO:DICIEMBRE!AN138)</f>
        <v>0</v>
      </c>
      <c r="AO138" s="251">
        <f>SUM(ENERO:DICIEMBRE!AO138)</f>
        <v>0</v>
      </c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251">
        <f>SUM(ENERO:DICIEMBRE!F139)</f>
        <v>0</v>
      </c>
      <c r="G139" s="251">
        <f>SUM(ENERO:DICIEMBRE!G139)</f>
        <v>0</v>
      </c>
      <c r="H139" s="251">
        <f>SUM(ENERO:DICIEMBRE!H139)</f>
        <v>0</v>
      </c>
      <c r="I139" s="251">
        <f>SUM(ENERO:DICIEMBRE!I139)</f>
        <v>0</v>
      </c>
      <c r="J139" s="251">
        <f>SUM(ENERO:DICIEMBRE!J139)</f>
        <v>0</v>
      </c>
      <c r="K139" s="251">
        <f>SUM(ENERO:DICIEMBRE!K139)</f>
        <v>0</v>
      </c>
      <c r="L139" s="251">
        <f>SUM(ENERO:DICIEMBRE!L139)</f>
        <v>0</v>
      </c>
      <c r="M139" s="251">
        <f>SUM(ENERO:DICIEMBRE!M139)</f>
        <v>0</v>
      </c>
      <c r="N139" s="251">
        <f>SUM(ENERO:DICIEMBRE!N139)</f>
        <v>0</v>
      </c>
      <c r="O139" s="251">
        <f>SUM(ENERO:DICIEMBRE!O139)</f>
        <v>0</v>
      </c>
      <c r="P139" s="251">
        <f>SUM(ENERO:DICIEMBRE!P139)</f>
        <v>0</v>
      </c>
      <c r="Q139" s="251">
        <f>SUM(ENERO:DICIEMBRE!Q139)</f>
        <v>0</v>
      </c>
      <c r="R139" s="251">
        <f>SUM(ENERO:DICIEMBRE!R139)</f>
        <v>0</v>
      </c>
      <c r="S139" s="251">
        <f>SUM(ENERO:DICIEMBRE!S139)</f>
        <v>0</v>
      </c>
      <c r="T139" s="251">
        <f>SUM(ENERO:DICIEMBRE!T139)</f>
        <v>0</v>
      </c>
      <c r="U139" s="251">
        <f>SUM(ENERO:DICIEMBRE!U139)</f>
        <v>0</v>
      </c>
      <c r="V139" s="251">
        <f>SUM(ENERO:DICIEMBRE!V139)</f>
        <v>0</v>
      </c>
      <c r="W139" s="251">
        <f>SUM(ENERO:DICIEMBRE!W139)</f>
        <v>0</v>
      </c>
      <c r="X139" s="251">
        <f>SUM(ENERO:DICIEMBRE!X139)</f>
        <v>0</v>
      </c>
      <c r="Y139" s="251">
        <f>SUM(ENERO:DICIEMBRE!Y139)</f>
        <v>0</v>
      </c>
      <c r="Z139" s="251">
        <f>SUM(ENERO:DICIEMBRE!Z139)</f>
        <v>0</v>
      </c>
      <c r="AA139" s="251">
        <f>SUM(ENERO:DICIEMBRE!AA139)</f>
        <v>0</v>
      </c>
      <c r="AB139" s="251">
        <f>SUM(ENERO:DICIEMBRE!AB139)</f>
        <v>0</v>
      </c>
      <c r="AC139" s="251">
        <f>SUM(ENERO:DICIEMBRE!AC139)</f>
        <v>0</v>
      </c>
      <c r="AD139" s="251">
        <f>SUM(ENERO:DICIEMBRE!AD139)</f>
        <v>0</v>
      </c>
      <c r="AE139" s="251">
        <f>SUM(ENERO:DICIEMBRE!AE139)</f>
        <v>0</v>
      </c>
      <c r="AF139" s="251">
        <f>SUM(ENERO:DICIEMBRE!AF139)</f>
        <v>0</v>
      </c>
      <c r="AG139" s="251">
        <f>SUM(ENERO:DICIEMBRE!AG139)</f>
        <v>0</v>
      </c>
      <c r="AH139" s="251">
        <f>SUM(ENERO:DICIEMBRE!AH139)</f>
        <v>0</v>
      </c>
      <c r="AI139" s="251">
        <f>SUM(ENERO:DICIEMBRE!AI139)</f>
        <v>0</v>
      </c>
      <c r="AJ139" s="251">
        <f>SUM(ENERO:DICIEMBRE!AJ139)</f>
        <v>0</v>
      </c>
      <c r="AK139" s="251">
        <f>SUM(ENERO:DICIEMBRE!AK139)</f>
        <v>0</v>
      </c>
      <c r="AL139" s="251">
        <f>SUM(ENERO:DICIEMBRE!AL139)</f>
        <v>0</v>
      </c>
      <c r="AM139" s="251">
        <f>SUM(ENERO:DICIEMBRE!AM139)</f>
        <v>0</v>
      </c>
      <c r="AN139" s="251">
        <f>SUM(ENERO:DICIEMBRE!AN139)</f>
        <v>0</v>
      </c>
      <c r="AO139" s="251">
        <f>SUM(ENERO:DICIEMBRE!AO139)</f>
        <v>0</v>
      </c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251">
        <f>SUM(ENERO:DICIEMBRE!F140)</f>
        <v>0</v>
      </c>
      <c r="G140" s="251">
        <f>SUM(ENERO:DICIEMBRE!G140)</f>
        <v>0</v>
      </c>
      <c r="H140" s="251">
        <f>SUM(ENERO:DICIEMBRE!H140)</f>
        <v>0</v>
      </c>
      <c r="I140" s="251">
        <f>SUM(ENERO:DICIEMBRE!I140)</f>
        <v>0</v>
      </c>
      <c r="J140" s="251">
        <f>SUM(ENERO:DICIEMBRE!J140)</f>
        <v>0</v>
      </c>
      <c r="K140" s="251">
        <f>SUM(ENERO:DICIEMBRE!K140)</f>
        <v>0</v>
      </c>
      <c r="L140" s="251">
        <f>SUM(ENERO:DICIEMBRE!L140)</f>
        <v>0</v>
      </c>
      <c r="M140" s="251">
        <f>SUM(ENERO:DICIEMBRE!M140)</f>
        <v>0</v>
      </c>
      <c r="N140" s="251">
        <f>SUM(ENERO:DICIEMBRE!N140)</f>
        <v>0</v>
      </c>
      <c r="O140" s="251">
        <f>SUM(ENERO:DICIEMBRE!O140)</f>
        <v>0</v>
      </c>
      <c r="P140" s="251">
        <f>SUM(ENERO:DICIEMBRE!P140)</f>
        <v>0</v>
      </c>
      <c r="Q140" s="251">
        <f>SUM(ENERO:DICIEMBRE!Q140)</f>
        <v>0</v>
      </c>
      <c r="R140" s="251">
        <f>SUM(ENERO:DICIEMBRE!R140)</f>
        <v>0</v>
      </c>
      <c r="S140" s="251">
        <f>SUM(ENERO:DICIEMBRE!S140)</f>
        <v>0</v>
      </c>
      <c r="T140" s="251">
        <f>SUM(ENERO:DICIEMBRE!T140)</f>
        <v>0</v>
      </c>
      <c r="U140" s="251">
        <f>SUM(ENERO:DICIEMBRE!U140)</f>
        <v>0</v>
      </c>
      <c r="V140" s="251">
        <f>SUM(ENERO:DICIEMBRE!V140)</f>
        <v>0</v>
      </c>
      <c r="W140" s="251">
        <f>SUM(ENERO:DICIEMBRE!W140)</f>
        <v>0</v>
      </c>
      <c r="X140" s="251">
        <f>SUM(ENERO:DICIEMBRE!X140)</f>
        <v>0</v>
      </c>
      <c r="Y140" s="251">
        <f>SUM(ENERO:DICIEMBRE!Y140)</f>
        <v>0</v>
      </c>
      <c r="Z140" s="251">
        <f>SUM(ENERO:DICIEMBRE!Z140)</f>
        <v>0</v>
      </c>
      <c r="AA140" s="251">
        <f>SUM(ENERO:DICIEMBRE!AA140)</f>
        <v>0</v>
      </c>
      <c r="AB140" s="251">
        <f>SUM(ENERO:DICIEMBRE!AB140)</f>
        <v>0</v>
      </c>
      <c r="AC140" s="251">
        <f>SUM(ENERO:DICIEMBRE!AC140)</f>
        <v>0</v>
      </c>
      <c r="AD140" s="251">
        <f>SUM(ENERO:DICIEMBRE!AD140)</f>
        <v>0</v>
      </c>
      <c r="AE140" s="251">
        <f>SUM(ENERO:DICIEMBRE!AE140)</f>
        <v>0</v>
      </c>
      <c r="AF140" s="251">
        <f>SUM(ENERO:DICIEMBRE!AF140)</f>
        <v>0</v>
      </c>
      <c r="AG140" s="251">
        <f>SUM(ENERO:DICIEMBRE!AG140)</f>
        <v>0</v>
      </c>
      <c r="AH140" s="251">
        <f>SUM(ENERO:DICIEMBRE!AH140)</f>
        <v>0</v>
      </c>
      <c r="AI140" s="251">
        <f>SUM(ENERO:DICIEMBRE!AI140)</f>
        <v>0</v>
      </c>
      <c r="AJ140" s="251">
        <f>SUM(ENERO:DICIEMBRE!AJ140)</f>
        <v>0</v>
      </c>
      <c r="AK140" s="251">
        <f>SUM(ENERO:DICIEMBRE!AK140)</f>
        <v>0</v>
      </c>
      <c r="AL140" s="251">
        <f>SUM(ENERO:DICIEMBRE!AL140)</f>
        <v>0</v>
      </c>
      <c r="AM140" s="251">
        <f>SUM(ENERO:DICIEMBRE!AM140)</f>
        <v>0</v>
      </c>
      <c r="AN140" s="251">
        <f>SUM(ENERO:DICIEMBRE!AN140)</f>
        <v>0</v>
      </c>
      <c r="AO140" s="251">
        <f>SUM(ENERO:DICIEMBRE!AO140)</f>
        <v>0</v>
      </c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251">
        <f>SUM(ENERO:DICIEMBRE!F141)</f>
        <v>0</v>
      </c>
      <c r="G141" s="251">
        <f>SUM(ENERO:DICIEMBRE!G141)</f>
        <v>0</v>
      </c>
      <c r="H141" s="251">
        <f>SUM(ENERO:DICIEMBRE!H141)</f>
        <v>0</v>
      </c>
      <c r="I141" s="251">
        <f>SUM(ENERO:DICIEMBRE!I141)</f>
        <v>0</v>
      </c>
      <c r="J141" s="251">
        <f>SUM(ENERO:DICIEMBRE!J141)</f>
        <v>0</v>
      </c>
      <c r="K141" s="251">
        <f>SUM(ENERO:DICIEMBRE!K141)</f>
        <v>0</v>
      </c>
      <c r="L141" s="251">
        <f>SUM(ENERO:DICIEMBRE!L141)</f>
        <v>0</v>
      </c>
      <c r="M141" s="251">
        <f>SUM(ENERO:DICIEMBRE!M141)</f>
        <v>0</v>
      </c>
      <c r="N141" s="251">
        <f>SUM(ENERO:DICIEMBRE!N141)</f>
        <v>0</v>
      </c>
      <c r="O141" s="251">
        <f>SUM(ENERO:DICIEMBRE!O141)</f>
        <v>0</v>
      </c>
      <c r="P141" s="251">
        <f>SUM(ENERO:DICIEMBRE!P141)</f>
        <v>0</v>
      </c>
      <c r="Q141" s="251">
        <f>SUM(ENERO:DICIEMBRE!Q141)</f>
        <v>0</v>
      </c>
      <c r="R141" s="251">
        <f>SUM(ENERO:DICIEMBRE!R141)</f>
        <v>0</v>
      </c>
      <c r="S141" s="251">
        <f>SUM(ENERO:DICIEMBRE!S141)</f>
        <v>0</v>
      </c>
      <c r="T141" s="251">
        <f>SUM(ENERO:DICIEMBRE!T141)</f>
        <v>0</v>
      </c>
      <c r="U141" s="251">
        <f>SUM(ENERO:DICIEMBRE!U141)</f>
        <v>0</v>
      </c>
      <c r="V141" s="251">
        <f>SUM(ENERO:DICIEMBRE!V141)</f>
        <v>0</v>
      </c>
      <c r="W141" s="251">
        <f>SUM(ENERO:DICIEMBRE!W141)</f>
        <v>0</v>
      </c>
      <c r="X141" s="251">
        <f>SUM(ENERO:DICIEMBRE!X141)</f>
        <v>0</v>
      </c>
      <c r="Y141" s="251">
        <f>SUM(ENERO:DICIEMBRE!Y141)</f>
        <v>0</v>
      </c>
      <c r="Z141" s="251">
        <f>SUM(ENERO:DICIEMBRE!Z141)</f>
        <v>0</v>
      </c>
      <c r="AA141" s="251">
        <f>SUM(ENERO:DICIEMBRE!AA141)</f>
        <v>0</v>
      </c>
      <c r="AB141" s="251">
        <f>SUM(ENERO:DICIEMBRE!AB141)</f>
        <v>0</v>
      </c>
      <c r="AC141" s="251">
        <f>SUM(ENERO:DICIEMBRE!AC141)</f>
        <v>0</v>
      </c>
      <c r="AD141" s="251">
        <f>SUM(ENERO:DICIEMBRE!AD141)</f>
        <v>0</v>
      </c>
      <c r="AE141" s="251">
        <f>SUM(ENERO:DICIEMBRE!AE141)</f>
        <v>0</v>
      </c>
      <c r="AF141" s="251">
        <f>SUM(ENERO:DICIEMBRE!AF141)</f>
        <v>0</v>
      </c>
      <c r="AG141" s="251">
        <f>SUM(ENERO:DICIEMBRE!AG141)</f>
        <v>0</v>
      </c>
      <c r="AH141" s="251">
        <f>SUM(ENERO:DICIEMBRE!AH141)</f>
        <v>0</v>
      </c>
      <c r="AI141" s="251">
        <f>SUM(ENERO:DICIEMBRE!AI141)</f>
        <v>0</v>
      </c>
      <c r="AJ141" s="251">
        <f>SUM(ENERO:DICIEMBRE!AJ141)</f>
        <v>0</v>
      </c>
      <c r="AK141" s="251">
        <f>SUM(ENERO:DICIEMBRE!AK141)</f>
        <v>0</v>
      </c>
      <c r="AL141" s="251">
        <f>SUM(ENERO:DICIEMBRE!AL141)</f>
        <v>0</v>
      </c>
      <c r="AM141" s="251">
        <f>SUM(ENERO:DICIEMBRE!AM141)</f>
        <v>0</v>
      </c>
      <c r="AN141" s="251">
        <f>SUM(ENERO:DICIEMBRE!AN141)</f>
        <v>0</v>
      </c>
      <c r="AO141" s="251">
        <f>SUM(ENERO:DICIEMBRE!AO141)</f>
        <v>0</v>
      </c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251">
        <f>SUM(ENERO:DICIEMBRE!F142)</f>
        <v>0</v>
      </c>
      <c r="G142" s="251">
        <f>SUM(ENERO:DICIEMBRE!G142)</f>
        <v>0</v>
      </c>
      <c r="H142" s="251">
        <f>SUM(ENERO:DICIEMBRE!H142)</f>
        <v>0</v>
      </c>
      <c r="I142" s="251">
        <f>SUM(ENERO:DICIEMBRE!I142)</f>
        <v>0</v>
      </c>
      <c r="J142" s="251">
        <f>SUM(ENERO:DICIEMBRE!J142)</f>
        <v>0</v>
      </c>
      <c r="K142" s="251">
        <f>SUM(ENERO:DICIEMBRE!K142)</f>
        <v>0</v>
      </c>
      <c r="L142" s="251">
        <f>SUM(ENERO:DICIEMBRE!L142)</f>
        <v>0</v>
      </c>
      <c r="M142" s="251">
        <f>SUM(ENERO:DICIEMBRE!M142)</f>
        <v>0</v>
      </c>
      <c r="N142" s="251">
        <f>SUM(ENERO:DICIEMBRE!N142)</f>
        <v>0</v>
      </c>
      <c r="O142" s="251">
        <f>SUM(ENERO:DICIEMBRE!O142)</f>
        <v>0</v>
      </c>
      <c r="P142" s="251">
        <f>SUM(ENERO:DICIEMBRE!P142)</f>
        <v>0</v>
      </c>
      <c r="Q142" s="251">
        <f>SUM(ENERO:DICIEMBRE!Q142)</f>
        <v>0</v>
      </c>
      <c r="R142" s="251">
        <f>SUM(ENERO:DICIEMBRE!R142)</f>
        <v>0</v>
      </c>
      <c r="S142" s="251">
        <f>SUM(ENERO:DICIEMBRE!S142)</f>
        <v>0</v>
      </c>
      <c r="T142" s="251">
        <f>SUM(ENERO:DICIEMBRE!T142)</f>
        <v>0</v>
      </c>
      <c r="U142" s="251">
        <f>SUM(ENERO:DICIEMBRE!U142)</f>
        <v>0</v>
      </c>
      <c r="V142" s="251">
        <f>SUM(ENERO:DICIEMBRE!V142)</f>
        <v>0</v>
      </c>
      <c r="W142" s="251">
        <f>SUM(ENERO:DICIEMBRE!W142)</f>
        <v>0</v>
      </c>
      <c r="X142" s="251">
        <f>SUM(ENERO:DICIEMBRE!X142)</f>
        <v>0</v>
      </c>
      <c r="Y142" s="251">
        <f>SUM(ENERO:DICIEMBRE!Y142)</f>
        <v>0</v>
      </c>
      <c r="Z142" s="251">
        <f>SUM(ENERO:DICIEMBRE!Z142)</f>
        <v>0</v>
      </c>
      <c r="AA142" s="251">
        <f>SUM(ENERO:DICIEMBRE!AA142)</f>
        <v>0</v>
      </c>
      <c r="AB142" s="251">
        <f>SUM(ENERO:DICIEMBRE!AB142)</f>
        <v>0</v>
      </c>
      <c r="AC142" s="251">
        <f>SUM(ENERO:DICIEMBRE!AC142)</f>
        <v>0</v>
      </c>
      <c r="AD142" s="251">
        <f>SUM(ENERO:DICIEMBRE!AD142)</f>
        <v>0</v>
      </c>
      <c r="AE142" s="251">
        <f>SUM(ENERO:DICIEMBRE!AE142)</f>
        <v>0</v>
      </c>
      <c r="AF142" s="251">
        <f>SUM(ENERO:DICIEMBRE!AF142)</f>
        <v>0</v>
      </c>
      <c r="AG142" s="251">
        <f>SUM(ENERO:DICIEMBRE!AG142)</f>
        <v>0</v>
      </c>
      <c r="AH142" s="251">
        <f>SUM(ENERO:DICIEMBRE!AH142)</f>
        <v>0</v>
      </c>
      <c r="AI142" s="251">
        <f>SUM(ENERO:DICIEMBRE!AI142)</f>
        <v>0</v>
      </c>
      <c r="AJ142" s="251">
        <f>SUM(ENERO:DICIEMBRE!AJ142)</f>
        <v>0</v>
      </c>
      <c r="AK142" s="251">
        <f>SUM(ENERO:DICIEMBRE!AK142)</f>
        <v>0</v>
      </c>
      <c r="AL142" s="251">
        <f>SUM(ENERO:DICIEMBRE!AL142)</f>
        <v>0</v>
      </c>
      <c r="AM142" s="251">
        <f>SUM(ENERO:DICIEMBRE!AM142)</f>
        <v>0</v>
      </c>
      <c r="AN142" s="251">
        <f>SUM(ENERO:DICIEMBRE!AN142)</f>
        <v>0</v>
      </c>
      <c r="AO142" s="251">
        <f>SUM(ENERO:DICIEMBRE!AO142)</f>
        <v>0</v>
      </c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251">
        <f>SUM(ENERO:DICIEMBRE!F143)</f>
        <v>0</v>
      </c>
      <c r="G143" s="251">
        <f>SUM(ENERO:DICIEMBRE!G143)</f>
        <v>0</v>
      </c>
      <c r="H143" s="251">
        <f>SUM(ENERO:DICIEMBRE!H143)</f>
        <v>0</v>
      </c>
      <c r="I143" s="251">
        <f>SUM(ENERO:DICIEMBRE!I143)</f>
        <v>0</v>
      </c>
      <c r="J143" s="251">
        <f>SUM(ENERO:DICIEMBRE!J143)</f>
        <v>0</v>
      </c>
      <c r="K143" s="251">
        <f>SUM(ENERO:DICIEMBRE!K143)</f>
        <v>0</v>
      </c>
      <c r="L143" s="251">
        <f>SUM(ENERO:DICIEMBRE!L143)</f>
        <v>0</v>
      </c>
      <c r="M143" s="251">
        <f>SUM(ENERO:DICIEMBRE!M143)</f>
        <v>0</v>
      </c>
      <c r="N143" s="251">
        <f>SUM(ENERO:DICIEMBRE!N143)</f>
        <v>0</v>
      </c>
      <c r="O143" s="251">
        <f>SUM(ENERO:DICIEMBRE!O143)</f>
        <v>0</v>
      </c>
      <c r="P143" s="251">
        <f>SUM(ENERO:DICIEMBRE!P143)</f>
        <v>0</v>
      </c>
      <c r="Q143" s="251">
        <f>SUM(ENERO:DICIEMBRE!Q143)</f>
        <v>0</v>
      </c>
      <c r="R143" s="251">
        <f>SUM(ENERO:DICIEMBRE!R143)</f>
        <v>0</v>
      </c>
      <c r="S143" s="251">
        <f>SUM(ENERO:DICIEMBRE!S143)</f>
        <v>0</v>
      </c>
      <c r="T143" s="251">
        <f>SUM(ENERO:DICIEMBRE!T143)</f>
        <v>0</v>
      </c>
      <c r="U143" s="251">
        <f>SUM(ENERO:DICIEMBRE!U143)</f>
        <v>0</v>
      </c>
      <c r="V143" s="251">
        <f>SUM(ENERO:DICIEMBRE!V143)</f>
        <v>0</v>
      </c>
      <c r="W143" s="251">
        <f>SUM(ENERO:DICIEMBRE!W143)</f>
        <v>0</v>
      </c>
      <c r="X143" s="251">
        <f>SUM(ENERO:DICIEMBRE!X143)</f>
        <v>0</v>
      </c>
      <c r="Y143" s="251">
        <f>SUM(ENERO:DICIEMBRE!Y143)</f>
        <v>0</v>
      </c>
      <c r="Z143" s="251">
        <f>SUM(ENERO:DICIEMBRE!Z143)</f>
        <v>0</v>
      </c>
      <c r="AA143" s="251">
        <f>SUM(ENERO:DICIEMBRE!AA143)</f>
        <v>0</v>
      </c>
      <c r="AB143" s="251">
        <f>SUM(ENERO:DICIEMBRE!AB143)</f>
        <v>0</v>
      </c>
      <c r="AC143" s="251">
        <f>SUM(ENERO:DICIEMBRE!AC143)</f>
        <v>0</v>
      </c>
      <c r="AD143" s="251">
        <f>SUM(ENERO:DICIEMBRE!AD143)</f>
        <v>0</v>
      </c>
      <c r="AE143" s="251">
        <f>SUM(ENERO:DICIEMBRE!AE143)</f>
        <v>0</v>
      </c>
      <c r="AF143" s="251">
        <f>SUM(ENERO:DICIEMBRE!AF143)</f>
        <v>0</v>
      </c>
      <c r="AG143" s="251">
        <f>SUM(ENERO:DICIEMBRE!AG143)</f>
        <v>0</v>
      </c>
      <c r="AH143" s="251">
        <f>SUM(ENERO:DICIEMBRE!AH143)</f>
        <v>0</v>
      </c>
      <c r="AI143" s="251">
        <f>SUM(ENERO:DICIEMBRE!AI143)</f>
        <v>0</v>
      </c>
      <c r="AJ143" s="251">
        <f>SUM(ENERO:DICIEMBRE!AJ143)</f>
        <v>0</v>
      </c>
      <c r="AK143" s="251">
        <f>SUM(ENERO:DICIEMBRE!AK143)</f>
        <v>0</v>
      </c>
      <c r="AL143" s="251">
        <f>SUM(ENERO:DICIEMBRE!AL143)</f>
        <v>0</v>
      </c>
      <c r="AM143" s="251">
        <f>SUM(ENERO:DICIEMBRE!AM143)</f>
        <v>0</v>
      </c>
      <c r="AN143" s="251">
        <f>SUM(ENERO:DICIEMBRE!AN143)</f>
        <v>0</v>
      </c>
      <c r="AO143" s="251">
        <f>SUM(ENERO:DICIEMBRE!AO143)</f>
        <v>0</v>
      </c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251">
        <f>SUM(ENERO:DICIEMBRE!F144)</f>
        <v>0</v>
      </c>
      <c r="G144" s="251">
        <f>SUM(ENERO:DICIEMBRE!G144)</f>
        <v>0</v>
      </c>
      <c r="H144" s="251">
        <f>SUM(ENERO:DICIEMBRE!H144)</f>
        <v>0</v>
      </c>
      <c r="I144" s="251">
        <f>SUM(ENERO:DICIEMBRE!I144)</f>
        <v>0</v>
      </c>
      <c r="J144" s="251">
        <f>SUM(ENERO:DICIEMBRE!J144)</f>
        <v>0</v>
      </c>
      <c r="K144" s="251">
        <f>SUM(ENERO:DICIEMBRE!K144)</f>
        <v>0</v>
      </c>
      <c r="L144" s="251">
        <f>SUM(ENERO:DICIEMBRE!L144)</f>
        <v>0</v>
      </c>
      <c r="M144" s="251">
        <f>SUM(ENERO:DICIEMBRE!M144)</f>
        <v>0</v>
      </c>
      <c r="N144" s="251">
        <f>SUM(ENERO:DICIEMBRE!N144)</f>
        <v>0</v>
      </c>
      <c r="O144" s="251">
        <f>SUM(ENERO:DICIEMBRE!O144)</f>
        <v>0</v>
      </c>
      <c r="P144" s="251">
        <f>SUM(ENERO:DICIEMBRE!P144)</f>
        <v>0</v>
      </c>
      <c r="Q144" s="251">
        <f>SUM(ENERO:DICIEMBRE!Q144)</f>
        <v>0</v>
      </c>
      <c r="R144" s="251">
        <f>SUM(ENERO:DICIEMBRE!R144)</f>
        <v>0</v>
      </c>
      <c r="S144" s="251">
        <f>SUM(ENERO:DICIEMBRE!S144)</f>
        <v>0</v>
      </c>
      <c r="T144" s="251">
        <f>SUM(ENERO:DICIEMBRE!T144)</f>
        <v>0</v>
      </c>
      <c r="U144" s="251">
        <f>SUM(ENERO:DICIEMBRE!U144)</f>
        <v>0</v>
      </c>
      <c r="V144" s="251">
        <f>SUM(ENERO:DICIEMBRE!V144)</f>
        <v>0</v>
      </c>
      <c r="W144" s="251">
        <f>SUM(ENERO:DICIEMBRE!W144)</f>
        <v>0</v>
      </c>
      <c r="X144" s="251">
        <f>SUM(ENERO:DICIEMBRE!X144)</f>
        <v>0</v>
      </c>
      <c r="Y144" s="251">
        <f>SUM(ENERO:DICIEMBRE!Y144)</f>
        <v>0</v>
      </c>
      <c r="Z144" s="251">
        <f>SUM(ENERO:DICIEMBRE!Z144)</f>
        <v>0</v>
      </c>
      <c r="AA144" s="251">
        <f>SUM(ENERO:DICIEMBRE!AA144)</f>
        <v>0</v>
      </c>
      <c r="AB144" s="251">
        <f>SUM(ENERO:DICIEMBRE!AB144)</f>
        <v>0</v>
      </c>
      <c r="AC144" s="251">
        <f>SUM(ENERO:DICIEMBRE!AC144)</f>
        <v>0</v>
      </c>
      <c r="AD144" s="251">
        <f>SUM(ENERO:DICIEMBRE!AD144)</f>
        <v>0</v>
      </c>
      <c r="AE144" s="251">
        <f>SUM(ENERO:DICIEMBRE!AE144)</f>
        <v>0</v>
      </c>
      <c r="AF144" s="251">
        <f>SUM(ENERO:DICIEMBRE!AF144)</f>
        <v>0</v>
      </c>
      <c r="AG144" s="251">
        <f>SUM(ENERO:DICIEMBRE!AG144)</f>
        <v>0</v>
      </c>
      <c r="AH144" s="251">
        <f>SUM(ENERO:DICIEMBRE!AH144)</f>
        <v>0</v>
      </c>
      <c r="AI144" s="251">
        <f>SUM(ENERO:DICIEMBRE!AI144)</f>
        <v>0</v>
      </c>
      <c r="AJ144" s="251">
        <f>SUM(ENERO:DICIEMBRE!AJ144)</f>
        <v>0</v>
      </c>
      <c r="AK144" s="251">
        <f>SUM(ENERO:DICIEMBRE!AK144)</f>
        <v>0</v>
      </c>
      <c r="AL144" s="251">
        <f>SUM(ENERO:DICIEMBRE!AL144)</f>
        <v>0</v>
      </c>
      <c r="AM144" s="251">
        <f>SUM(ENERO:DICIEMBRE!AM144)</f>
        <v>0</v>
      </c>
      <c r="AN144" s="251">
        <f>SUM(ENERO:DICIEMBRE!AN144)</f>
        <v>0</v>
      </c>
      <c r="AO144" s="251">
        <f>SUM(ENERO:DICIEMBRE!AO144)</f>
        <v>0</v>
      </c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109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251">
        <f>SUM(ENERO:DICIEMBRE!F145)</f>
        <v>0</v>
      </c>
      <c r="G145" s="251">
        <f>SUM(ENERO:DICIEMBRE!G145)</f>
        <v>0</v>
      </c>
      <c r="H145" s="251">
        <f>SUM(ENERO:DICIEMBRE!H145)</f>
        <v>0</v>
      </c>
      <c r="I145" s="251">
        <f>SUM(ENERO:DICIEMBRE!I145)</f>
        <v>0</v>
      </c>
      <c r="J145" s="251">
        <f>SUM(ENERO:DICIEMBRE!J145)</f>
        <v>0</v>
      </c>
      <c r="K145" s="251">
        <f>SUM(ENERO:DICIEMBRE!K145)</f>
        <v>0</v>
      </c>
      <c r="L145" s="251">
        <f>SUM(ENERO:DICIEMBRE!L145)</f>
        <v>0</v>
      </c>
      <c r="M145" s="251">
        <f>SUM(ENERO:DICIEMBRE!M145)</f>
        <v>0</v>
      </c>
      <c r="N145" s="251">
        <f>SUM(ENERO:DICIEMBRE!N145)</f>
        <v>0</v>
      </c>
      <c r="O145" s="251">
        <f>SUM(ENERO:DICIEMBRE!O145)</f>
        <v>0</v>
      </c>
      <c r="P145" s="251">
        <f>SUM(ENERO:DICIEMBRE!P145)</f>
        <v>0</v>
      </c>
      <c r="Q145" s="251">
        <f>SUM(ENERO:DICIEMBRE!Q145)</f>
        <v>0</v>
      </c>
      <c r="R145" s="251">
        <f>SUM(ENERO:DICIEMBRE!R145)</f>
        <v>0</v>
      </c>
      <c r="S145" s="251">
        <f>SUM(ENERO:DICIEMBRE!S145)</f>
        <v>0</v>
      </c>
      <c r="T145" s="251">
        <f>SUM(ENERO:DICIEMBRE!T145)</f>
        <v>0</v>
      </c>
      <c r="U145" s="251">
        <f>SUM(ENERO:DICIEMBRE!U145)</f>
        <v>0</v>
      </c>
      <c r="V145" s="251">
        <f>SUM(ENERO:DICIEMBRE!V145)</f>
        <v>0</v>
      </c>
      <c r="W145" s="251">
        <f>SUM(ENERO:DICIEMBRE!W145)</f>
        <v>0</v>
      </c>
      <c r="X145" s="251">
        <f>SUM(ENERO:DICIEMBRE!X145)</f>
        <v>0</v>
      </c>
      <c r="Y145" s="251">
        <f>SUM(ENERO:DICIEMBRE!Y145)</f>
        <v>0</v>
      </c>
      <c r="Z145" s="251">
        <f>SUM(ENERO:DICIEMBRE!Z145)</f>
        <v>0</v>
      </c>
      <c r="AA145" s="251">
        <f>SUM(ENERO:DICIEMBRE!AA145)</f>
        <v>0</v>
      </c>
      <c r="AB145" s="251">
        <f>SUM(ENERO:DICIEMBRE!AB145)</f>
        <v>0</v>
      </c>
      <c r="AC145" s="251">
        <f>SUM(ENERO:DICIEMBRE!AC145)</f>
        <v>0</v>
      </c>
      <c r="AD145" s="251">
        <f>SUM(ENERO:DICIEMBRE!AD145)</f>
        <v>0</v>
      </c>
      <c r="AE145" s="251">
        <f>SUM(ENERO:DICIEMBRE!AE145)</f>
        <v>0</v>
      </c>
      <c r="AF145" s="251">
        <f>SUM(ENERO:DICIEMBRE!AF145)</f>
        <v>0</v>
      </c>
      <c r="AG145" s="251">
        <f>SUM(ENERO:DICIEMBRE!AG145)</f>
        <v>0</v>
      </c>
      <c r="AH145" s="251">
        <f>SUM(ENERO:DICIEMBRE!AH145)</f>
        <v>0</v>
      </c>
      <c r="AI145" s="251">
        <f>SUM(ENERO:DICIEMBRE!AI145)</f>
        <v>0</v>
      </c>
      <c r="AJ145" s="251">
        <f>SUM(ENERO:DICIEMBRE!AJ145)</f>
        <v>0</v>
      </c>
      <c r="AK145" s="251">
        <f>SUM(ENERO:DICIEMBRE!AK145)</f>
        <v>0</v>
      </c>
      <c r="AL145" s="251">
        <f>SUM(ENERO:DICIEMBRE!AL145)</f>
        <v>0</v>
      </c>
      <c r="AM145" s="251">
        <f>SUM(ENERO:DICIEMBRE!AM145)</f>
        <v>0</v>
      </c>
      <c r="AN145" s="251">
        <f>SUM(ENERO:DICIEMBRE!AN145)</f>
        <v>0</v>
      </c>
      <c r="AO145" s="251">
        <f>SUM(ENERO:DICIEMBRE!AO145)</f>
        <v>0</v>
      </c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107" t="s">
        <v>51</v>
      </c>
      <c r="B146" s="318" t="s">
        <v>187</v>
      </c>
      <c r="C146" s="404">
        <f t="shared" si="74"/>
        <v>7</v>
      </c>
      <c r="D146" s="405">
        <f t="shared" si="68"/>
        <v>4</v>
      </c>
      <c r="E146" s="406">
        <f t="shared" si="68"/>
        <v>3</v>
      </c>
      <c r="F146" s="251">
        <f>SUM(ENERO:DICIEMBRE!F146)</f>
        <v>0</v>
      </c>
      <c r="G146" s="251">
        <f>SUM(ENERO:DICIEMBRE!G146)</f>
        <v>0</v>
      </c>
      <c r="H146" s="251">
        <f>SUM(ENERO:DICIEMBRE!H146)</f>
        <v>0</v>
      </c>
      <c r="I146" s="251">
        <f>SUM(ENERO:DICIEMBRE!I146)</f>
        <v>0</v>
      </c>
      <c r="J146" s="251">
        <f>SUM(ENERO:DICIEMBRE!J146)</f>
        <v>0</v>
      </c>
      <c r="K146" s="251">
        <f>SUM(ENERO:DICIEMBRE!K146)</f>
        <v>0</v>
      </c>
      <c r="L146" s="251">
        <f>SUM(ENERO:DICIEMBRE!L146)</f>
        <v>0</v>
      </c>
      <c r="M146" s="251">
        <f>SUM(ENERO:DICIEMBRE!M146)</f>
        <v>0</v>
      </c>
      <c r="N146" s="251">
        <f>SUM(ENERO:DICIEMBRE!N146)</f>
        <v>0</v>
      </c>
      <c r="O146" s="251">
        <f>SUM(ENERO:DICIEMBRE!O146)</f>
        <v>0</v>
      </c>
      <c r="P146" s="251">
        <f>SUM(ENERO:DICIEMBRE!P146)</f>
        <v>0</v>
      </c>
      <c r="Q146" s="251">
        <f>SUM(ENERO:DICIEMBRE!Q146)</f>
        <v>0</v>
      </c>
      <c r="R146" s="251">
        <f>SUM(ENERO:DICIEMBRE!R146)</f>
        <v>0</v>
      </c>
      <c r="S146" s="251">
        <f>SUM(ENERO:DICIEMBRE!S146)</f>
        <v>0</v>
      </c>
      <c r="T146" s="251">
        <f>SUM(ENERO:DICIEMBRE!T146)</f>
        <v>2</v>
      </c>
      <c r="U146" s="251">
        <f>SUM(ENERO:DICIEMBRE!U146)</f>
        <v>0</v>
      </c>
      <c r="V146" s="251">
        <f>SUM(ENERO:DICIEMBRE!V146)</f>
        <v>0</v>
      </c>
      <c r="W146" s="251">
        <f>SUM(ENERO:DICIEMBRE!W146)</f>
        <v>1</v>
      </c>
      <c r="X146" s="251">
        <f>SUM(ENERO:DICIEMBRE!X146)</f>
        <v>0</v>
      </c>
      <c r="Y146" s="251">
        <f>SUM(ENERO:DICIEMBRE!Y146)</f>
        <v>0</v>
      </c>
      <c r="Z146" s="251">
        <f>SUM(ENERO:DICIEMBRE!Z146)</f>
        <v>0</v>
      </c>
      <c r="AA146" s="251">
        <f>SUM(ENERO:DICIEMBRE!AA146)</f>
        <v>0</v>
      </c>
      <c r="AB146" s="251">
        <f>SUM(ENERO:DICIEMBRE!AB146)</f>
        <v>1</v>
      </c>
      <c r="AC146" s="251">
        <f>SUM(ENERO:DICIEMBRE!AC146)</f>
        <v>1</v>
      </c>
      <c r="AD146" s="251">
        <f>SUM(ENERO:DICIEMBRE!AD146)</f>
        <v>0</v>
      </c>
      <c r="AE146" s="251">
        <f>SUM(ENERO:DICIEMBRE!AE146)</f>
        <v>0</v>
      </c>
      <c r="AF146" s="251">
        <f>SUM(ENERO:DICIEMBRE!AF146)</f>
        <v>1</v>
      </c>
      <c r="AG146" s="251">
        <f>SUM(ENERO:DICIEMBRE!AG146)</f>
        <v>1</v>
      </c>
      <c r="AH146" s="251">
        <f>SUM(ENERO:DICIEMBRE!AH146)</f>
        <v>0</v>
      </c>
      <c r="AI146" s="251">
        <f>SUM(ENERO:DICIEMBRE!AI146)</f>
        <v>0</v>
      </c>
      <c r="AJ146" s="251">
        <f>SUM(ENERO:DICIEMBRE!AJ146)</f>
        <v>0</v>
      </c>
      <c r="AK146" s="251">
        <f>SUM(ENERO:DICIEMBRE!AK146)</f>
        <v>0</v>
      </c>
      <c r="AL146" s="251">
        <f>SUM(ENERO:DICIEMBRE!AL146)</f>
        <v>0</v>
      </c>
      <c r="AM146" s="251">
        <f>SUM(ENERO:DICIEMBRE!AM146)</f>
        <v>0</v>
      </c>
      <c r="AN146" s="251">
        <f>SUM(ENERO:DICIEMBRE!AN146)</f>
        <v>0</v>
      </c>
      <c r="AO146" s="251">
        <f>SUM(ENERO:DICIEMBRE!AO146)</f>
        <v>1</v>
      </c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61</v>
      </c>
      <c r="D147" s="408">
        <f t="shared" si="68"/>
        <v>29</v>
      </c>
      <c r="E147" s="409">
        <f>+G147+I147+K147+M147+O147+Q147+S147+U147+W147+Y147+AA147+AC147+AE147+AG147+AI147+AK147+AM147</f>
        <v>32</v>
      </c>
      <c r="F147" s="251">
        <f>SUM(ENERO:DICIEMBRE!F147)</f>
        <v>0</v>
      </c>
      <c r="G147" s="251">
        <f>SUM(ENERO:DICIEMBRE!G147)</f>
        <v>0</v>
      </c>
      <c r="H147" s="251">
        <f>SUM(ENERO:DICIEMBRE!H147)</f>
        <v>0</v>
      </c>
      <c r="I147" s="251">
        <f>SUM(ENERO:DICIEMBRE!I147)</f>
        <v>0</v>
      </c>
      <c r="J147" s="251">
        <f>SUM(ENERO:DICIEMBRE!J147)</f>
        <v>0</v>
      </c>
      <c r="K147" s="251">
        <f>SUM(ENERO:DICIEMBRE!K147)</f>
        <v>0</v>
      </c>
      <c r="L147" s="251">
        <f>SUM(ENERO:DICIEMBRE!L147)</f>
        <v>0</v>
      </c>
      <c r="M147" s="251">
        <f>SUM(ENERO:DICIEMBRE!M147)</f>
        <v>0</v>
      </c>
      <c r="N147" s="251">
        <f>SUM(ENERO:DICIEMBRE!N147)</f>
        <v>0</v>
      </c>
      <c r="O147" s="251">
        <f>SUM(ENERO:DICIEMBRE!O147)</f>
        <v>1</v>
      </c>
      <c r="P147" s="251">
        <f>SUM(ENERO:DICIEMBRE!P147)</f>
        <v>0</v>
      </c>
      <c r="Q147" s="251">
        <f>SUM(ENERO:DICIEMBRE!Q147)</f>
        <v>2</v>
      </c>
      <c r="R147" s="251">
        <f>SUM(ENERO:DICIEMBRE!R147)</f>
        <v>0</v>
      </c>
      <c r="S147" s="251">
        <f>SUM(ENERO:DICIEMBRE!S147)</f>
        <v>6</v>
      </c>
      <c r="T147" s="251">
        <f>SUM(ENERO:DICIEMBRE!T147)</f>
        <v>12</v>
      </c>
      <c r="U147" s="251">
        <f>SUM(ENERO:DICIEMBRE!U147)</f>
        <v>5</v>
      </c>
      <c r="V147" s="251">
        <f>SUM(ENERO:DICIEMBRE!V147)</f>
        <v>9</v>
      </c>
      <c r="W147" s="251">
        <f>SUM(ENERO:DICIEMBRE!W147)</f>
        <v>1</v>
      </c>
      <c r="X147" s="251">
        <f>SUM(ENERO:DICIEMBRE!X147)</f>
        <v>3</v>
      </c>
      <c r="Y147" s="251">
        <f>SUM(ENERO:DICIEMBRE!Y147)</f>
        <v>0</v>
      </c>
      <c r="Z147" s="251">
        <f>SUM(ENERO:DICIEMBRE!Z147)</f>
        <v>0</v>
      </c>
      <c r="AA147" s="251">
        <f>SUM(ENERO:DICIEMBRE!AA147)</f>
        <v>0</v>
      </c>
      <c r="AB147" s="251">
        <f>SUM(ENERO:DICIEMBRE!AB147)</f>
        <v>5</v>
      </c>
      <c r="AC147" s="251">
        <f>SUM(ENERO:DICIEMBRE!AC147)</f>
        <v>11</v>
      </c>
      <c r="AD147" s="251">
        <f>SUM(ENERO:DICIEMBRE!AD147)</f>
        <v>0</v>
      </c>
      <c r="AE147" s="251">
        <f>SUM(ENERO:DICIEMBRE!AE147)</f>
        <v>5</v>
      </c>
      <c r="AF147" s="251">
        <f>SUM(ENERO:DICIEMBRE!AF147)</f>
        <v>0</v>
      </c>
      <c r="AG147" s="251">
        <f>SUM(ENERO:DICIEMBRE!AG147)</f>
        <v>1</v>
      </c>
      <c r="AH147" s="251">
        <f>SUM(ENERO:DICIEMBRE!AH147)</f>
        <v>0</v>
      </c>
      <c r="AI147" s="251">
        <f>SUM(ENERO:DICIEMBRE!AI147)</f>
        <v>0</v>
      </c>
      <c r="AJ147" s="251">
        <f>SUM(ENERO:DICIEMBRE!AJ147)</f>
        <v>0</v>
      </c>
      <c r="AK147" s="251">
        <f>SUM(ENERO:DICIEMBRE!AK147)</f>
        <v>0</v>
      </c>
      <c r="AL147" s="251">
        <f>SUM(ENERO:DICIEMBRE!AL147)</f>
        <v>0</v>
      </c>
      <c r="AM147" s="251">
        <f>SUM(ENERO:DICIEMBRE!AM147)</f>
        <v>0</v>
      </c>
      <c r="AN147" s="251">
        <f>SUM(ENERO:DICIEMBRE!AN147)</f>
        <v>0</v>
      </c>
      <c r="AO147" s="251">
        <f>SUM(ENERO:DICIEMBRE!AO147)</f>
        <v>3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128</v>
      </c>
      <c r="D148" s="408">
        <f t="shared" si="68"/>
        <v>66</v>
      </c>
      <c r="E148" s="409">
        <f t="shared" si="68"/>
        <v>62</v>
      </c>
      <c r="F148" s="251">
        <f>SUM(ENERO:DICIEMBRE!F148)</f>
        <v>8</v>
      </c>
      <c r="G148" s="251">
        <f>SUM(ENERO:DICIEMBRE!G148)</f>
        <v>4</v>
      </c>
      <c r="H148" s="251">
        <f>SUM(ENERO:DICIEMBRE!H148)</f>
        <v>2</v>
      </c>
      <c r="I148" s="251">
        <f>SUM(ENERO:DICIEMBRE!I148)</f>
        <v>11</v>
      </c>
      <c r="J148" s="251">
        <f>SUM(ENERO:DICIEMBRE!J148)</f>
        <v>13</v>
      </c>
      <c r="K148" s="251">
        <f>SUM(ENERO:DICIEMBRE!K148)</f>
        <v>3</v>
      </c>
      <c r="L148" s="251">
        <f>SUM(ENERO:DICIEMBRE!L148)</f>
        <v>0</v>
      </c>
      <c r="M148" s="251">
        <f>SUM(ENERO:DICIEMBRE!M148)</f>
        <v>0</v>
      </c>
      <c r="N148" s="251">
        <f>SUM(ENERO:DICIEMBRE!N148)</f>
        <v>0</v>
      </c>
      <c r="O148" s="251">
        <f>SUM(ENERO:DICIEMBRE!O148)</f>
        <v>0</v>
      </c>
      <c r="P148" s="251">
        <f>SUM(ENERO:DICIEMBRE!P148)</f>
        <v>0</v>
      </c>
      <c r="Q148" s="251">
        <f>SUM(ENERO:DICIEMBRE!Q148)</f>
        <v>5</v>
      </c>
      <c r="R148" s="251">
        <f>SUM(ENERO:DICIEMBRE!R148)</f>
        <v>0</v>
      </c>
      <c r="S148" s="251">
        <f>SUM(ENERO:DICIEMBRE!S148)</f>
        <v>8</v>
      </c>
      <c r="T148" s="251">
        <f>SUM(ENERO:DICIEMBRE!T148)</f>
        <v>6</v>
      </c>
      <c r="U148" s="251">
        <f>SUM(ENERO:DICIEMBRE!U148)</f>
        <v>8</v>
      </c>
      <c r="V148" s="251">
        <f>SUM(ENERO:DICIEMBRE!V148)</f>
        <v>4</v>
      </c>
      <c r="W148" s="251">
        <f>SUM(ENERO:DICIEMBRE!W148)</f>
        <v>10</v>
      </c>
      <c r="X148" s="251">
        <f>SUM(ENERO:DICIEMBRE!X148)</f>
        <v>2</v>
      </c>
      <c r="Y148" s="251">
        <f>SUM(ENERO:DICIEMBRE!Y148)</f>
        <v>6</v>
      </c>
      <c r="Z148" s="251">
        <f>SUM(ENERO:DICIEMBRE!Z148)</f>
        <v>5</v>
      </c>
      <c r="AA148" s="251">
        <f>SUM(ENERO:DICIEMBRE!AA148)</f>
        <v>0</v>
      </c>
      <c r="AB148" s="251">
        <f>SUM(ENERO:DICIEMBRE!AB148)</f>
        <v>14</v>
      </c>
      <c r="AC148" s="251">
        <f>SUM(ENERO:DICIEMBRE!AC148)</f>
        <v>0</v>
      </c>
      <c r="AD148" s="251">
        <f>SUM(ENERO:DICIEMBRE!AD148)</f>
        <v>7</v>
      </c>
      <c r="AE148" s="251">
        <f>SUM(ENERO:DICIEMBRE!AE148)</f>
        <v>4</v>
      </c>
      <c r="AF148" s="251">
        <f>SUM(ENERO:DICIEMBRE!AF148)</f>
        <v>5</v>
      </c>
      <c r="AG148" s="251">
        <f>SUM(ENERO:DICIEMBRE!AG148)</f>
        <v>0</v>
      </c>
      <c r="AH148" s="251">
        <f>SUM(ENERO:DICIEMBRE!AH148)</f>
        <v>0</v>
      </c>
      <c r="AI148" s="251">
        <f>SUM(ENERO:DICIEMBRE!AI148)</f>
        <v>3</v>
      </c>
      <c r="AJ148" s="251">
        <f>SUM(ENERO:DICIEMBRE!AJ148)</f>
        <v>0</v>
      </c>
      <c r="AK148" s="251">
        <f>SUM(ENERO:DICIEMBRE!AK148)</f>
        <v>0</v>
      </c>
      <c r="AL148" s="251">
        <f>SUM(ENERO:DICIEMBRE!AL148)</f>
        <v>0</v>
      </c>
      <c r="AM148" s="251">
        <f>SUM(ENERO:DICIEMBRE!AM148)</f>
        <v>0</v>
      </c>
      <c r="AN148" s="251">
        <f>SUM(ENERO:DICIEMBRE!AN148)</f>
        <v>0</v>
      </c>
      <c r="AO148" s="251">
        <f>SUM(ENERO:DICIEMBRE!AO148)</f>
        <v>6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251">
        <f>SUM(ENERO:DICIEMBRE!F149)</f>
        <v>0</v>
      </c>
      <c r="G149" s="251">
        <f>SUM(ENERO:DICIEMBRE!G149)</f>
        <v>0</v>
      </c>
      <c r="H149" s="251">
        <f>SUM(ENERO:DICIEMBRE!H149)</f>
        <v>0</v>
      </c>
      <c r="I149" s="251">
        <f>SUM(ENERO:DICIEMBRE!I149)</f>
        <v>0</v>
      </c>
      <c r="J149" s="251">
        <f>SUM(ENERO:DICIEMBRE!J149)</f>
        <v>0</v>
      </c>
      <c r="K149" s="251">
        <f>SUM(ENERO:DICIEMBRE!K149)</f>
        <v>0</v>
      </c>
      <c r="L149" s="251">
        <f>SUM(ENERO:DICIEMBRE!L149)</f>
        <v>0</v>
      </c>
      <c r="M149" s="251">
        <f>SUM(ENERO:DICIEMBRE!M149)</f>
        <v>0</v>
      </c>
      <c r="N149" s="251">
        <f>SUM(ENERO:DICIEMBRE!N149)</f>
        <v>0</v>
      </c>
      <c r="O149" s="251">
        <f>SUM(ENERO:DICIEMBRE!O149)</f>
        <v>0</v>
      </c>
      <c r="P149" s="251">
        <f>SUM(ENERO:DICIEMBRE!P149)</f>
        <v>0</v>
      </c>
      <c r="Q149" s="251">
        <f>SUM(ENERO:DICIEMBRE!Q149)</f>
        <v>0</v>
      </c>
      <c r="R149" s="251">
        <f>SUM(ENERO:DICIEMBRE!R149)</f>
        <v>0</v>
      </c>
      <c r="S149" s="251">
        <f>SUM(ENERO:DICIEMBRE!S149)</f>
        <v>0</v>
      </c>
      <c r="T149" s="251">
        <f>SUM(ENERO:DICIEMBRE!T149)</f>
        <v>0</v>
      </c>
      <c r="U149" s="251">
        <f>SUM(ENERO:DICIEMBRE!U149)</f>
        <v>0</v>
      </c>
      <c r="V149" s="251">
        <f>SUM(ENERO:DICIEMBRE!V149)</f>
        <v>0</v>
      </c>
      <c r="W149" s="251">
        <f>SUM(ENERO:DICIEMBRE!W149)</f>
        <v>0</v>
      </c>
      <c r="X149" s="251">
        <f>SUM(ENERO:DICIEMBRE!X149)</f>
        <v>0</v>
      </c>
      <c r="Y149" s="251">
        <f>SUM(ENERO:DICIEMBRE!Y149)</f>
        <v>0</v>
      </c>
      <c r="Z149" s="251">
        <f>SUM(ENERO:DICIEMBRE!Z149)</f>
        <v>0</v>
      </c>
      <c r="AA149" s="251">
        <f>SUM(ENERO:DICIEMBRE!AA149)</f>
        <v>0</v>
      </c>
      <c r="AB149" s="251">
        <f>SUM(ENERO:DICIEMBRE!AB149)</f>
        <v>0</v>
      </c>
      <c r="AC149" s="251">
        <f>SUM(ENERO:DICIEMBRE!AC149)</f>
        <v>0</v>
      </c>
      <c r="AD149" s="251">
        <f>SUM(ENERO:DICIEMBRE!AD149)</f>
        <v>0</v>
      </c>
      <c r="AE149" s="251">
        <f>SUM(ENERO:DICIEMBRE!AE149)</f>
        <v>0</v>
      </c>
      <c r="AF149" s="251">
        <f>SUM(ENERO:DICIEMBRE!AF149)</f>
        <v>0</v>
      </c>
      <c r="AG149" s="251">
        <f>SUM(ENERO:DICIEMBRE!AG149)</f>
        <v>0</v>
      </c>
      <c r="AH149" s="251">
        <f>SUM(ENERO:DICIEMBRE!AH149)</f>
        <v>0</v>
      </c>
      <c r="AI149" s="251">
        <f>SUM(ENERO:DICIEMBRE!AI149)</f>
        <v>0</v>
      </c>
      <c r="AJ149" s="251">
        <f>SUM(ENERO:DICIEMBRE!AJ149)</f>
        <v>0</v>
      </c>
      <c r="AK149" s="251">
        <f>SUM(ENERO:DICIEMBRE!AK149)</f>
        <v>0</v>
      </c>
      <c r="AL149" s="251">
        <f>SUM(ENERO:DICIEMBRE!AL149)</f>
        <v>0</v>
      </c>
      <c r="AM149" s="251">
        <f>SUM(ENERO:DICIEMBRE!AM149)</f>
        <v>0</v>
      </c>
      <c r="AN149" s="251">
        <f>SUM(ENERO:DICIEMBRE!AN149)</f>
        <v>0</v>
      </c>
      <c r="AO149" s="251">
        <f>SUM(ENERO:DICIEMBRE!AO149)</f>
        <v>0</v>
      </c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251">
        <f>SUM(ENERO:DICIEMBRE!F150)</f>
        <v>0</v>
      </c>
      <c r="G150" s="251">
        <f>SUM(ENERO:DICIEMBRE!G150)</f>
        <v>0</v>
      </c>
      <c r="H150" s="251">
        <f>SUM(ENERO:DICIEMBRE!H150)</f>
        <v>0</v>
      </c>
      <c r="I150" s="251">
        <f>SUM(ENERO:DICIEMBRE!I150)</f>
        <v>0</v>
      </c>
      <c r="J150" s="251">
        <f>SUM(ENERO:DICIEMBRE!J150)</f>
        <v>0</v>
      </c>
      <c r="K150" s="251">
        <f>SUM(ENERO:DICIEMBRE!K150)</f>
        <v>0</v>
      </c>
      <c r="L150" s="251">
        <f>SUM(ENERO:DICIEMBRE!L150)</f>
        <v>0</v>
      </c>
      <c r="M150" s="251">
        <f>SUM(ENERO:DICIEMBRE!M150)</f>
        <v>0</v>
      </c>
      <c r="N150" s="251">
        <f>SUM(ENERO:DICIEMBRE!N150)</f>
        <v>0</v>
      </c>
      <c r="O150" s="251">
        <f>SUM(ENERO:DICIEMBRE!O150)</f>
        <v>0</v>
      </c>
      <c r="P150" s="251">
        <f>SUM(ENERO:DICIEMBRE!P150)</f>
        <v>0</v>
      </c>
      <c r="Q150" s="251">
        <f>SUM(ENERO:DICIEMBRE!Q150)</f>
        <v>0</v>
      </c>
      <c r="R150" s="251">
        <f>SUM(ENERO:DICIEMBRE!R150)</f>
        <v>0</v>
      </c>
      <c r="S150" s="251">
        <f>SUM(ENERO:DICIEMBRE!S150)</f>
        <v>0</v>
      </c>
      <c r="T150" s="251">
        <f>SUM(ENERO:DICIEMBRE!T150)</f>
        <v>0</v>
      </c>
      <c r="U150" s="251">
        <f>SUM(ENERO:DICIEMBRE!U150)</f>
        <v>0</v>
      </c>
      <c r="V150" s="251">
        <f>SUM(ENERO:DICIEMBRE!V150)</f>
        <v>0</v>
      </c>
      <c r="W150" s="251">
        <f>SUM(ENERO:DICIEMBRE!W150)</f>
        <v>0</v>
      </c>
      <c r="X150" s="251">
        <f>SUM(ENERO:DICIEMBRE!X150)</f>
        <v>0</v>
      </c>
      <c r="Y150" s="251">
        <f>SUM(ENERO:DICIEMBRE!Y150)</f>
        <v>0</v>
      </c>
      <c r="Z150" s="251">
        <f>SUM(ENERO:DICIEMBRE!Z150)</f>
        <v>0</v>
      </c>
      <c r="AA150" s="251">
        <f>SUM(ENERO:DICIEMBRE!AA150)</f>
        <v>0</v>
      </c>
      <c r="AB150" s="251">
        <f>SUM(ENERO:DICIEMBRE!AB150)</f>
        <v>0</v>
      </c>
      <c r="AC150" s="251">
        <f>SUM(ENERO:DICIEMBRE!AC150)</f>
        <v>0</v>
      </c>
      <c r="AD150" s="251">
        <f>SUM(ENERO:DICIEMBRE!AD150)</f>
        <v>0</v>
      </c>
      <c r="AE150" s="251">
        <f>SUM(ENERO:DICIEMBRE!AE150)</f>
        <v>0</v>
      </c>
      <c r="AF150" s="251">
        <f>SUM(ENERO:DICIEMBRE!AF150)</f>
        <v>0</v>
      </c>
      <c r="AG150" s="251">
        <f>SUM(ENERO:DICIEMBRE!AG150)</f>
        <v>0</v>
      </c>
      <c r="AH150" s="251">
        <f>SUM(ENERO:DICIEMBRE!AH150)</f>
        <v>0</v>
      </c>
      <c r="AI150" s="251">
        <f>SUM(ENERO:DICIEMBRE!AI150)</f>
        <v>0</v>
      </c>
      <c r="AJ150" s="251">
        <f>SUM(ENERO:DICIEMBRE!AJ150)</f>
        <v>0</v>
      </c>
      <c r="AK150" s="251">
        <f>SUM(ENERO:DICIEMBRE!AK150)</f>
        <v>0</v>
      </c>
      <c r="AL150" s="251">
        <f>SUM(ENERO:DICIEMBRE!AL150)</f>
        <v>0</v>
      </c>
      <c r="AM150" s="251">
        <f>SUM(ENERO:DICIEMBRE!AM150)</f>
        <v>0</v>
      </c>
      <c r="AN150" s="251">
        <f>SUM(ENERO:DICIEMBRE!AN150)</f>
        <v>0</v>
      </c>
      <c r="AO150" s="251">
        <f>SUM(ENERO:DICIEMBRE!AO150)</f>
        <v>0</v>
      </c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109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251">
        <f>SUM(ENERO:DICIEMBRE!F151)</f>
        <v>0</v>
      </c>
      <c r="G151" s="251">
        <f>SUM(ENERO:DICIEMBRE!G151)</f>
        <v>0</v>
      </c>
      <c r="H151" s="251">
        <f>SUM(ENERO:DICIEMBRE!H151)</f>
        <v>0</v>
      </c>
      <c r="I151" s="251">
        <f>SUM(ENERO:DICIEMBRE!I151)</f>
        <v>0</v>
      </c>
      <c r="J151" s="251">
        <f>SUM(ENERO:DICIEMBRE!J151)</f>
        <v>0</v>
      </c>
      <c r="K151" s="251">
        <f>SUM(ENERO:DICIEMBRE!K151)</f>
        <v>0</v>
      </c>
      <c r="L151" s="251">
        <f>SUM(ENERO:DICIEMBRE!L151)</f>
        <v>0</v>
      </c>
      <c r="M151" s="251">
        <f>SUM(ENERO:DICIEMBRE!M151)</f>
        <v>0</v>
      </c>
      <c r="N151" s="251">
        <f>SUM(ENERO:DICIEMBRE!N151)</f>
        <v>0</v>
      </c>
      <c r="O151" s="251">
        <f>SUM(ENERO:DICIEMBRE!O151)</f>
        <v>0</v>
      </c>
      <c r="P151" s="251">
        <f>SUM(ENERO:DICIEMBRE!P151)</f>
        <v>0</v>
      </c>
      <c r="Q151" s="251">
        <f>SUM(ENERO:DICIEMBRE!Q151)</f>
        <v>0</v>
      </c>
      <c r="R151" s="251">
        <f>SUM(ENERO:DICIEMBRE!R151)</f>
        <v>0</v>
      </c>
      <c r="S151" s="251">
        <f>SUM(ENERO:DICIEMBRE!S151)</f>
        <v>0</v>
      </c>
      <c r="T151" s="251">
        <f>SUM(ENERO:DICIEMBRE!T151)</f>
        <v>0</v>
      </c>
      <c r="U151" s="251">
        <f>SUM(ENERO:DICIEMBRE!U151)</f>
        <v>0</v>
      </c>
      <c r="V151" s="251">
        <f>SUM(ENERO:DICIEMBRE!V151)</f>
        <v>0</v>
      </c>
      <c r="W151" s="251">
        <f>SUM(ENERO:DICIEMBRE!W151)</f>
        <v>0</v>
      </c>
      <c r="X151" s="251">
        <f>SUM(ENERO:DICIEMBRE!X151)</f>
        <v>0</v>
      </c>
      <c r="Y151" s="251">
        <f>SUM(ENERO:DICIEMBRE!Y151)</f>
        <v>0</v>
      </c>
      <c r="Z151" s="251">
        <f>SUM(ENERO:DICIEMBRE!Z151)</f>
        <v>0</v>
      </c>
      <c r="AA151" s="251">
        <f>SUM(ENERO:DICIEMBRE!AA151)</f>
        <v>0</v>
      </c>
      <c r="AB151" s="251">
        <f>SUM(ENERO:DICIEMBRE!AB151)</f>
        <v>0</v>
      </c>
      <c r="AC151" s="251">
        <f>SUM(ENERO:DICIEMBRE!AC151)</f>
        <v>0</v>
      </c>
      <c r="AD151" s="251">
        <f>SUM(ENERO:DICIEMBRE!AD151)</f>
        <v>0</v>
      </c>
      <c r="AE151" s="251">
        <f>SUM(ENERO:DICIEMBRE!AE151)</f>
        <v>0</v>
      </c>
      <c r="AF151" s="251">
        <f>SUM(ENERO:DICIEMBRE!AF151)</f>
        <v>0</v>
      </c>
      <c r="AG151" s="251">
        <f>SUM(ENERO:DICIEMBRE!AG151)</f>
        <v>0</v>
      </c>
      <c r="AH151" s="251">
        <f>SUM(ENERO:DICIEMBRE!AH151)</f>
        <v>0</v>
      </c>
      <c r="AI151" s="251">
        <f>SUM(ENERO:DICIEMBRE!AI151)</f>
        <v>0</v>
      </c>
      <c r="AJ151" s="251">
        <f>SUM(ENERO:DICIEMBRE!AJ151)</f>
        <v>0</v>
      </c>
      <c r="AK151" s="251">
        <f>SUM(ENERO:DICIEMBRE!AK151)</f>
        <v>0</v>
      </c>
      <c r="AL151" s="251">
        <f>SUM(ENERO:DICIEMBRE!AL151)</f>
        <v>0</v>
      </c>
      <c r="AM151" s="251">
        <f>SUM(ENERO:DICIEMBRE!AM151)</f>
        <v>0</v>
      </c>
      <c r="AN151" s="251">
        <f>SUM(ENERO:DICIEMBRE!AN151)</f>
        <v>0</v>
      </c>
      <c r="AO151" s="251">
        <f>SUM(ENERO:DICIEMBRE!AO151)</f>
        <v>0</v>
      </c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x14ac:dyDescent="0.25">
      <c r="A153" s="3110" t="s">
        <v>196</v>
      </c>
      <c r="B153" s="3112" t="s">
        <v>32</v>
      </c>
      <c r="C153" s="3114" t="s">
        <v>76</v>
      </c>
      <c r="D153" s="3115"/>
      <c r="E153" s="3115"/>
      <c r="F153" s="3115"/>
      <c r="G153" s="3115"/>
      <c r="H153" s="3115"/>
      <c r="I153" s="3115"/>
      <c r="J153" s="3115"/>
      <c r="K153" s="3115"/>
      <c r="L153" s="3115"/>
      <c r="M153" s="3115"/>
      <c r="N153" s="3115"/>
      <c r="O153" s="3115"/>
      <c r="P153" s="3115"/>
      <c r="Q153" s="3115"/>
      <c r="R153" s="3115"/>
      <c r="S153" s="3116"/>
      <c r="T153" s="3117" t="s">
        <v>6</v>
      </c>
      <c r="U153" s="3106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111"/>
      <c r="B154" s="3113"/>
      <c r="C154" s="434" t="s">
        <v>91</v>
      </c>
      <c r="D154" s="435" t="s">
        <v>13</v>
      </c>
      <c r="E154" s="435" t="s">
        <v>197</v>
      </c>
      <c r="F154" s="435" t="s">
        <v>15</v>
      </c>
      <c r="G154" s="435" t="s">
        <v>198</v>
      </c>
      <c r="H154" s="435" t="s">
        <v>17</v>
      </c>
      <c r="I154" s="435" t="s">
        <v>199</v>
      </c>
      <c r="J154" s="435" t="s">
        <v>19</v>
      </c>
      <c r="K154" s="435" t="s">
        <v>200</v>
      </c>
      <c r="L154" s="435" t="s">
        <v>21</v>
      </c>
      <c r="M154" s="435" t="s">
        <v>201</v>
      </c>
      <c r="N154" s="435" t="s">
        <v>23</v>
      </c>
      <c r="O154" s="435" t="s">
        <v>24</v>
      </c>
      <c r="P154" s="435" t="s">
        <v>25</v>
      </c>
      <c r="Q154" s="435" t="s">
        <v>26</v>
      </c>
      <c r="R154" s="435" t="s">
        <v>27</v>
      </c>
      <c r="S154" s="436" t="s">
        <v>185</v>
      </c>
      <c r="T154" s="3117"/>
      <c r="U154" s="3106"/>
      <c r="BO154"/>
      <c r="BP154"/>
      <c r="BQ154"/>
      <c r="BR154"/>
      <c r="BS154"/>
      <c r="BU154"/>
      <c r="BV154"/>
      <c r="BW154"/>
    </row>
    <row r="155" spans="1:75" ht="22.5" x14ac:dyDescent="0.25">
      <c r="A155" s="437" t="s">
        <v>202</v>
      </c>
      <c r="B155" s="438">
        <f>SUM(C155:S155)</f>
        <v>1138</v>
      </c>
      <c r="C155" s="251">
        <f>SUM(ENERO:DICIEMBRE!C155)</f>
        <v>3</v>
      </c>
      <c r="D155" s="251">
        <f>SUM(ENERO:DICIEMBRE!D155)</f>
        <v>4</v>
      </c>
      <c r="E155" s="251">
        <f>SUM(ENERO:DICIEMBRE!E155)</f>
        <v>12</v>
      </c>
      <c r="F155" s="251">
        <f>SUM(ENERO:DICIEMBRE!F155)</f>
        <v>16</v>
      </c>
      <c r="G155" s="251">
        <f>SUM(ENERO:DICIEMBRE!G155)</f>
        <v>23</v>
      </c>
      <c r="H155" s="251">
        <f>SUM(ENERO:DICIEMBRE!H155)</f>
        <v>30</v>
      </c>
      <c r="I155" s="251">
        <f>SUM(ENERO:DICIEMBRE!I155)</f>
        <v>45</v>
      </c>
      <c r="J155" s="251">
        <f>SUM(ENERO:DICIEMBRE!J155)</f>
        <v>58</v>
      </c>
      <c r="K155" s="251">
        <f>SUM(ENERO:DICIEMBRE!K155)</f>
        <v>59</v>
      </c>
      <c r="L155" s="251">
        <f>SUM(ENERO:DICIEMBRE!L155)</f>
        <v>54</v>
      </c>
      <c r="M155" s="251">
        <f>SUM(ENERO:DICIEMBRE!M155)</f>
        <v>80</v>
      </c>
      <c r="N155" s="251">
        <f>SUM(ENERO:DICIEMBRE!N155)</f>
        <v>118</v>
      </c>
      <c r="O155" s="251">
        <f>SUM(ENERO:DICIEMBRE!O155)</f>
        <v>134</v>
      </c>
      <c r="P155" s="251">
        <f>SUM(ENERO:DICIEMBRE!P155)</f>
        <v>127</v>
      </c>
      <c r="Q155" s="251">
        <f>SUM(ENERO:DICIEMBRE!Q155)</f>
        <v>135</v>
      </c>
      <c r="R155" s="251">
        <f>SUM(ENERO:DICIEMBRE!R155)</f>
        <v>109</v>
      </c>
      <c r="S155" s="251">
        <f>SUM(ENERO:DICIEMBRE!S155)</f>
        <v>131</v>
      </c>
      <c r="T155" s="251">
        <f>SUM(ENERO:DICIEMBRE!T155)</f>
        <v>6</v>
      </c>
      <c r="U155" s="251">
        <f>SUM(ENERO:DICIEMBRE!U155)</f>
        <v>21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1442167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operator="greaterThanOrEqual" allowBlank="1" showInputMessage="1" showErrorMessage="1" errorTitle="Error" error="Favor Ingrese sólo Números." sqref="C50:M51 C60:X61 B64:B65 B67:B75 C79:U79 F84:AN87 C92:F96 B112:M114 E119:AR121 I130:K133 F138:AO151 I129 D125:I128 D129:H133 J125:K129 AO13:AS26 C57:X58 C98:F100 E13:J17 E19:M21 E22:P26 K14:T17 N21:P21 E18:T18 Q21:T26 N19:T20 U14:AN26 K13:AN13 E31:AS46 B105:R107 C155:U15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63"/>
  <sheetViews>
    <sheetView workbookViewId="0">
      <selection activeCell="A28" sqref="A28:A30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",[2]NOMBRE!B2," - ","( ",[2]NOMBRE!C2,[2]NOMBRE!D2,[2]NOMBRE!E2,[2]NOMBRE!F2,[2]NOMBRE!G2,"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",[2]NOMBRE!B6," - ","( ",[2]NOMBRE!C6,[2]NOMBRE!D6," )")</f>
        <v>MES: ENERO - ( 01 )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",[2]NOMBRE!B7)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121" t="s">
        <v>3</v>
      </c>
      <c r="B9" s="3123" t="s">
        <v>4</v>
      </c>
      <c r="C9" s="2984"/>
      <c r="D9" s="3124"/>
      <c r="E9" s="3128" t="s">
        <v>5</v>
      </c>
      <c r="F9" s="3129"/>
      <c r="G9" s="3129"/>
      <c r="H9" s="3129"/>
      <c r="I9" s="3129"/>
      <c r="J9" s="3129"/>
      <c r="K9" s="3129"/>
      <c r="L9" s="3129"/>
      <c r="M9" s="3129"/>
      <c r="N9" s="3129"/>
      <c r="O9" s="3129"/>
      <c r="P9" s="3129"/>
      <c r="Q9" s="3129"/>
      <c r="R9" s="3129"/>
      <c r="S9" s="3129"/>
      <c r="T9" s="3129"/>
      <c r="U9" s="3129"/>
      <c r="V9" s="3129"/>
      <c r="W9" s="3129"/>
      <c r="X9" s="3129"/>
      <c r="Y9" s="3129"/>
      <c r="Z9" s="3129"/>
      <c r="AA9" s="3129"/>
      <c r="AB9" s="3129"/>
      <c r="AC9" s="3129"/>
      <c r="AD9" s="3129"/>
      <c r="AE9" s="3129"/>
      <c r="AF9" s="3129"/>
      <c r="AG9" s="3129"/>
      <c r="AH9" s="3129"/>
      <c r="AI9" s="3129"/>
      <c r="AJ9" s="3129"/>
      <c r="AK9" s="3129"/>
      <c r="AL9" s="3129"/>
      <c r="AM9" s="3129"/>
      <c r="AN9" s="3130"/>
      <c r="AO9" s="3131" t="s">
        <v>6</v>
      </c>
      <c r="AP9" s="3131" t="s">
        <v>7</v>
      </c>
      <c r="AQ9" s="3124" t="s">
        <v>8</v>
      </c>
      <c r="AR9" s="3124" t="s">
        <v>9</v>
      </c>
      <c r="AS9" s="3124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125"/>
      <c r="C10" s="3126"/>
      <c r="D10" s="3127"/>
      <c r="E10" s="3133" t="s">
        <v>11</v>
      </c>
      <c r="F10" s="3136"/>
      <c r="G10" s="3133" t="s">
        <v>12</v>
      </c>
      <c r="H10" s="3134"/>
      <c r="I10" s="3133" t="s">
        <v>13</v>
      </c>
      <c r="J10" s="3134"/>
      <c r="K10" s="3133" t="s">
        <v>14</v>
      </c>
      <c r="L10" s="3134"/>
      <c r="M10" s="3133" t="s">
        <v>15</v>
      </c>
      <c r="N10" s="3134"/>
      <c r="O10" s="3133" t="s">
        <v>16</v>
      </c>
      <c r="P10" s="3134"/>
      <c r="Q10" s="3133" t="s">
        <v>17</v>
      </c>
      <c r="R10" s="3134"/>
      <c r="S10" s="3133" t="s">
        <v>18</v>
      </c>
      <c r="T10" s="3134"/>
      <c r="U10" s="3133" t="s">
        <v>19</v>
      </c>
      <c r="V10" s="3134"/>
      <c r="W10" s="3133" t="s">
        <v>20</v>
      </c>
      <c r="X10" s="3134"/>
      <c r="Y10" s="3133" t="s">
        <v>21</v>
      </c>
      <c r="Z10" s="3134"/>
      <c r="AA10" s="3133" t="s">
        <v>22</v>
      </c>
      <c r="AB10" s="3134"/>
      <c r="AC10" s="3133" t="s">
        <v>23</v>
      </c>
      <c r="AD10" s="3134"/>
      <c r="AE10" s="3133" t="s">
        <v>24</v>
      </c>
      <c r="AF10" s="3134"/>
      <c r="AG10" s="3133" t="s">
        <v>25</v>
      </c>
      <c r="AH10" s="3134"/>
      <c r="AI10" s="3133" t="s">
        <v>26</v>
      </c>
      <c r="AJ10" s="3134"/>
      <c r="AK10" s="3133" t="s">
        <v>27</v>
      </c>
      <c r="AL10" s="3134"/>
      <c r="AM10" s="3137" t="s">
        <v>28</v>
      </c>
      <c r="AN10" s="3138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122"/>
      <c r="B11" s="497" t="s">
        <v>29</v>
      </c>
      <c r="C11" s="498" t="s">
        <v>30</v>
      </c>
      <c r="D11" s="486" t="s">
        <v>31</v>
      </c>
      <c r="E11" s="499" t="s">
        <v>30</v>
      </c>
      <c r="F11" s="487" t="s">
        <v>31</v>
      </c>
      <c r="G11" s="499" t="s">
        <v>30</v>
      </c>
      <c r="H11" s="487" t="s">
        <v>31</v>
      </c>
      <c r="I11" s="499" t="s">
        <v>30</v>
      </c>
      <c r="J11" s="487" t="s">
        <v>31</v>
      </c>
      <c r="K11" s="499" t="s">
        <v>30</v>
      </c>
      <c r="L11" s="487" t="s">
        <v>31</v>
      </c>
      <c r="M11" s="499" t="s">
        <v>30</v>
      </c>
      <c r="N11" s="487" t="s">
        <v>31</v>
      </c>
      <c r="O11" s="499" t="s">
        <v>30</v>
      </c>
      <c r="P11" s="487" t="s">
        <v>31</v>
      </c>
      <c r="Q11" s="499" t="s">
        <v>30</v>
      </c>
      <c r="R11" s="487" t="s">
        <v>31</v>
      </c>
      <c r="S11" s="499" t="s">
        <v>30</v>
      </c>
      <c r="T11" s="487" t="s">
        <v>31</v>
      </c>
      <c r="U11" s="499" t="s">
        <v>30</v>
      </c>
      <c r="V11" s="487" t="s">
        <v>31</v>
      </c>
      <c r="W11" s="499" t="s">
        <v>30</v>
      </c>
      <c r="X11" s="487" t="s">
        <v>31</v>
      </c>
      <c r="Y11" s="499" t="s">
        <v>30</v>
      </c>
      <c r="Z11" s="487" t="s">
        <v>31</v>
      </c>
      <c r="AA11" s="499" t="s">
        <v>30</v>
      </c>
      <c r="AB11" s="487" t="s">
        <v>31</v>
      </c>
      <c r="AC11" s="499" t="s">
        <v>30</v>
      </c>
      <c r="AD11" s="487" t="s">
        <v>31</v>
      </c>
      <c r="AE11" s="499" t="s">
        <v>30</v>
      </c>
      <c r="AF11" s="487" t="s">
        <v>31</v>
      </c>
      <c r="AG11" s="499" t="s">
        <v>30</v>
      </c>
      <c r="AH11" s="487" t="s">
        <v>31</v>
      </c>
      <c r="AI11" s="499" t="s">
        <v>30</v>
      </c>
      <c r="AJ11" s="487" t="s">
        <v>31</v>
      </c>
      <c r="AK11" s="499" t="s">
        <v>30</v>
      </c>
      <c r="AL11" s="487" t="s">
        <v>31</v>
      </c>
      <c r="AM11" s="499" t="s">
        <v>30</v>
      </c>
      <c r="AN11" s="500" t="s">
        <v>31</v>
      </c>
      <c r="AO11" s="3132"/>
      <c r="AP11" s="3132"/>
      <c r="AQ11" s="3135"/>
      <c r="AR11" s="3135"/>
      <c r="AS11" s="3135"/>
      <c r="BO11"/>
      <c r="BP11"/>
      <c r="BQ11"/>
      <c r="BR11"/>
      <c r="BS11"/>
      <c r="BU11"/>
      <c r="BV11"/>
      <c r="BW11"/>
    </row>
    <row r="12" spans="1:151" x14ac:dyDescent="0.25">
      <c r="A12" s="501" t="s">
        <v>32</v>
      </c>
      <c r="B12" s="502">
        <f>SUM(B13:B26)</f>
        <v>0</v>
      </c>
      <c r="C12" s="503">
        <f>SUM(C13:C26)</f>
        <v>0</v>
      </c>
      <c r="D12" s="17">
        <f>SUM(D13:D26)</f>
        <v>0</v>
      </c>
      <c r="E12" s="504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504">
        <f t="shared" si="0"/>
        <v>0</v>
      </c>
      <c r="J12" s="19">
        <f t="shared" si="0"/>
        <v>0</v>
      </c>
      <c r="K12" s="504">
        <f t="shared" si="0"/>
        <v>0</v>
      </c>
      <c r="L12" s="19">
        <f t="shared" si="0"/>
        <v>0</v>
      </c>
      <c r="M12" s="504">
        <f t="shared" si="0"/>
        <v>0</v>
      </c>
      <c r="N12" s="19">
        <f t="shared" si="0"/>
        <v>0</v>
      </c>
      <c r="O12" s="504">
        <f t="shared" si="0"/>
        <v>0</v>
      </c>
      <c r="P12" s="19">
        <f t="shared" si="0"/>
        <v>0</v>
      </c>
      <c r="Q12" s="504">
        <f t="shared" si="0"/>
        <v>0</v>
      </c>
      <c r="R12" s="19">
        <f t="shared" si="0"/>
        <v>0</v>
      </c>
      <c r="S12" s="504">
        <f t="shared" si="0"/>
        <v>0</v>
      </c>
      <c r="T12" s="19">
        <f t="shared" si="0"/>
        <v>0</v>
      </c>
      <c r="U12" s="504">
        <f>SUM(U13:U26)</f>
        <v>0</v>
      </c>
      <c r="V12" s="19">
        <f>SUM(V13:V26)</f>
        <v>0</v>
      </c>
      <c r="W12" s="504">
        <f t="shared" si="0"/>
        <v>0</v>
      </c>
      <c r="X12" s="19">
        <f t="shared" si="0"/>
        <v>0</v>
      </c>
      <c r="Y12" s="504">
        <f t="shared" si="0"/>
        <v>0</v>
      </c>
      <c r="Z12" s="19">
        <f t="shared" si="0"/>
        <v>0</v>
      </c>
      <c r="AA12" s="504">
        <f t="shared" si="0"/>
        <v>0</v>
      </c>
      <c r="AB12" s="19">
        <f t="shared" si="0"/>
        <v>0</v>
      </c>
      <c r="AC12" s="504">
        <f t="shared" si="0"/>
        <v>0</v>
      </c>
      <c r="AD12" s="19">
        <f t="shared" si="0"/>
        <v>0</v>
      </c>
      <c r="AE12" s="504">
        <f t="shared" si="0"/>
        <v>0</v>
      </c>
      <c r="AF12" s="19">
        <f t="shared" si="0"/>
        <v>0</v>
      </c>
      <c r="AG12" s="504">
        <f t="shared" si="0"/>
        <v>0</v>
      </c>
      <c r="AH12" s="19">
        <f t="shared" si="0"/>
        <v>0</v>
      </c>
      <c r="AI12" s="504">
        <f t="shared" si="0"/>
        <v>0</v>
      </c>
      <c r="AJ12" s="19">
        <f t="shared" si="0"/>
        <v>0</v>
      </c>
      <c r="AK12" s="504">
        <f t="shared" si="0"/>
        <v>0</v>
      </c>
      <c r="AL12" s="19">
        <f t="shared" si="0"/>
        <v>0</v>
      </c>
      <c r="AM12" s="504">
        <f t="shared" si="0"/>
        <v>0</v>
      </c>
      <c r="AN12" s="21">
        <f t="shared" si="0"/>
        <v>0</v>
      </c>
      <c r="AO12" s="22">
        <f>SUM(AO13:AO26)</f>
        <v>0</v>
      </c>
      <c r="AP12" s="505">
        <f>SUM(AP13:AP26)</f>
        <v>0</v>
      </c>
      <c r="AQ12" s="506">
        <f>SUM(AQ13:AQ26)</f>
        <v>0</v>
      </c>
      <c r="AR12" s="506">
        <f>SUM(AR13:AR26)</f>
        <v>0</v>
      </c>
      <c r="AS12" s="506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507">
        <f>SUM(E13+G13+I13+K13+M13+O13+Q13+S13+U13+W13+Y13+AA13+AC13+AE13+AG13+AI13+AK13+AM13)</f>
        <v>0</v>
      </c>
      <c r="D13" s="508">
        <f>SUM(F13+H13+J13+L13+N13+P13+R13+T13+V13+X13+Z13+AB13+AD13+AF13+AH13+AJ13+AL13+AN13)</f>
        <v>0</v>
      </c>
      <c r="E13" s="509"/>
      <c r="F13" s="510"/>
      <c r="G13" s="509"/>
      <c r="H13" s="510"/>
      <c r="I13" s="509"/>
      <c r="J13" s="511"/>
      <c r="K13" s="509"/>
      <c r="L13" s="511"/>
      <c r="M13" s="509"/>
      <c r="N13" s="511"/>
      <c r="O13" s="509"/>
      <c r="P13" s="511"/>
      <c r="Q13" s="509"/>
      <c r="R13" s="511"/>
      <c r="S13" s="509"/>
      <c r="T13" s="511"/>
      <c r="U13" s="509"/>
      <c r="V13" s="511"/>
      <c r="W13" s="509"/>
      <c r="X13" s="511"/>
      <c r="Y13" s="509"/>
      <c r="Z13" s="511"/>
      <c r="AA13" s="509"/>
      <c r="AB13" s="511"/>
      <c r="AC13" s="509"/>
      <c r="AD13" s="511"/>
      <c r="AE13" s="509"/>
      <c r="AF13" s="511"/>
      <c r="AG13" s="509"/>
      <c r="AH13" s="511"/>
      <c r="AI13" s="509"/>
      <c r="AJ13" s="511"/>
      <c r="AK13" s="509"/>
      <c r="AL13" s="511"/>
      <c r="AM13" s="512"/>
      <c r="AN13" s="513"/>
      <c r="AO13" s="514"/>
      <c r="AP13" s="514"/>
      <c r="AQ13" s="515"/>
      <c r="AR13" s="515"/>
      <c r="AS13" s="515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516">
        <f t="shared" si="1"/>
        <v>0</v>
      </c>
      <c r="C26" s="517">
        <f>SUM(E26+G26+I26+K26+M26+O26+Q26+S26+U26+W26+Y26+AA26+AC26+AE26+AG26+AI26+AK26+AM26)</f>
        <v>0</v>
      </c>
      <c r="D26" s="518">
        <f>SUM(F26+H26+J26+L26+N26+P26+R26+T26+V26+X26+Z26+AB26+AD26+AF26+AH26+AJ26+AL26+AN26)</f>
        <v>0</v>
      </c>
      <c r="E26" s="519"/>
      <c r="F26" s="84"/>
      <c r="G26" s="85"/>
      <c r="H26" s="86"/>
      <c r="I26" s="85"/>
      <c r="J26" s="84"/>
      <c r="K26" s="520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521"/>
      <c r="G27" s="521" t="s">
        <v>48</v>
      </c>
      <c r="H27" s="522"/>
      <c r="I27" s="522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146" t="s">
        <v>49</v>
      </c>
      <c r="B28" s="3151" t="s">
        <v>4</v>
      </c>
      <c r="C28" s="2984"/>
      <c r="D28" s="3140"/>
      <c r="E28" s="3128" t="s">
        <v>5</v>
      </c>
      <c r="F28" s="3142"/>
      <c r="G28" s="3142"/>
      <c r="H28" s="3142"/>
      <c r="I28" s="3142"/>
      <c r="J28" s="3142"/>
      <c r="K28" s="3142"/>
      <c r="L28" s="3142"/>
      <c r="M28" s="3142"/>
      <c r="N28" s="3142"/>
      <c r="O28" s="3142"/>
      <c r="P28" s="3142"/>
      <c r="Q28" s="3142"/>
      <c r="R28" s="3142"/>
      <c r="S28" s="3142"/>
      <c r="T28" s="3142"/>
      <c r="U28" s="3142"/>
      <c r="V28" s="3142"/>
      <c r="W28" s="3142"/>
      <c r="X28" s="3142"/>
      <c r="Y28" s="3142"/>
      <c r="Z28" s="3142"/>
      <c r="AA28" s="3142"/>
      <c r="AB28" s="3142"/>
      <c r="AC28" s="3142"/>
      <c r="AD28" s="3142"/>
      <c r="AE28" s="3142"/>
      <c r="AF28" s="3142"/>
      <c r="AG28" s="3142"/>
      <c r="AH28" s="3142"/>
      <c r="AI28" s="3142"/>
      <c r="AJ28" s="3142"/>
      <c r="AK28" s="3142"/>
      <c r="AL28" s="3142"/>
      <c r="AM28" s="3142"/>
      <c r="AN28" s="3130"/>
      <c r="AO28" s="3139" t="s">
        <v>6</v>
      </c>
      <c r="AP28" s="3139" t="s">
        <v>7</v>
      </c>
      <c r="AQ28" s="3139" t="s">
        <v>50</v>
      </c>
      <c r="AR28" s="3140" t="s">
        <v>8</v>
      </c>
      <c r="AS28" s="3140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152"/>
      <c r="C29" s="3153"/>
      <c r="D29" s="3135"/>
      <c r="E29" s="3141" t="s">
        <v>11</v>
      </c>
      <c r="F29" s="3136"/>
      <c r="G29" s="3141" t="s">
        <v>12</v>
      </c>
      <c r="H29" s="3134"/>
      <c r="I29" s="3141" t="s">
        <v>13</v>
      </c>
      <c r="J29" s="3134"/>
      <c r="K29" s="3141" t="s">
        <v>14</v>
      </c>
      <c r="L29" s="3134"/>
      <c r="M29" s="3141" t="s">
        <v>15</v>
      </c>
      <c r="N29" s="3134"/>
      <c r="O29" s="3141" t="s">
        <v>16</v>
      </c>
      <c r="P29" s="3134"/>
      <c r="Q29" s="3141" t="s">
        <v>17</v>
      </c>
      <c r="R29" s="3134"/>
      <c r="S29" s="3141" t="s">
        <v>18</v>
      </c>
      <c r="T29" s="3134"/>
      <c r="U29" s="3141" t="s">
        <v>19</v>
      </c>
      <c r="V29" s="3134"/>
      <c r="W29" s="3141" t="s">
        <v>20</v>
      </c>
      <c r="X29" s="3134"/>
      <c r="Y29" s="3141" t="s">
        <v>21</v>
      </c>
      <c r="Z29" s="3134"/>
      <c r="AA29" s="3141" t="s">
        <v>22</v>
      </c>
      <c r="AB29" s="3134"/>
      <c r="AC29" s="3141" t="s">
        <v>23</v>
      </c>
      <c r="AD29" s="3134"/>
      <c r="AE29" s="3141" t="s">
        <v>24</v>
      </c>
      <c r="AF29" s="3134"/>
      <c r="AG29" s="3141" t="s">
        <v>25</v>
      </c>
      <c r="AH29" s="3134"/>
      <c r="AI29" s="3141" t="s">
        <v>26</v>
      </c>
      <c r="AJ29" s="3134"/>
      <c r="AK29" s="3141" t="s">
        <v>27</v>
      </c>
      <c r="AL29" s="3134"/>
      <c r="AM29" s="3128" t="s">
        <v>28</v>
      </c>
      <c r="AN29" s="3130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122"/>
      <c r="B30" s="497" t="s">
        <v>29</v>
      </c>
      <c r="C30" s="498" t="s">
        <v>30</v>
      </c>
      <c r="D30" s="524" t="s">
        <v>31</v>
      </c>
      <c r="E30" s="525" t="s">
        <v>30</v>
      </c>
      <c r="F30" s="526" t="s">
        <v>31</v>
      </c>
      <c r="G30" s="525" t="s">
        <v>30</v>
      </c>
      <c r="H30" s="526" t="s">
        <v>31</v>
      </c>
      <c r="I30" s="525" t="s">
        <v>30</v>
      </c>
      <c r="J30" s="526" t="s">
        <v>31</v>
      </c>
      <c r="K30" s="525" t="s">
        <v>30</v>
      </c>
      <c r="L30" s="526" t="s">
        <v>31</v>
      </c>
      <c r="M30" s="525" t="s">
        <v>30</v>
      </c>
      <c r="N30" s="526" t="s">
        <v>31</v>
      </c>
      <c r="O30" s="525" t="s">
        <v>30</v>
      </c>
      <c r="P30" s="526" t="s">
        <v>31</v>
      </c>
      <c r="Q30" s="525" t="s">
        <v>30</v>
      </c>
      <c r="R30" s="526" t="s">
        <v>31</v>
      </c>
      <c r="S30" s="525" t="s">
        <v>30</v>
      </c>
      <c r="T30" s="526" t="s">
        <v>31</v>
      </c>
      <c r="U30" s="525" t="s">
        <v>30</v>
      </c>
      <c r="V30" s="526" t="s">
        <v>31</v>
      </c>
      <c r="W30" s="525" t="s">
        <v>30</v>
      </c>
      <c r="X30" s="526" t="s">
        <v>31</v>
      </c>
      <c r="Y30" s="525" t="s">
        <v>30</v>
      </c>
      <c r="Z30" s="526" t="s">
        <v>31</v>
      </c>
      <c r="AA30" s="525" t="s">
        <v>30</v>
      </c>
      <c r="AB30" s="526" t="s">
        <v>31</v>
      </c>
      <c r="AC30" s="525" t="s">
        <v>30</v>
      </c>
      <c r="AD30" s="526" t="s">
        <v>31</v>
      </c>
      <c r="AE30" s="525" t="s">
        <v>30</v>
      </c>
      <c r="AF30" s="526" t="s">
        <v>31</v>
      </c>
      <c r="AG30" s="525" t="s">
        <v>30</v>
      </c>
      <c r="AH30" s="526" t="s">
        <v>31</v>
      </c>
      <c r="AI30" s="525" t="s">
        <v>30</v>
      </c>
      <c r="AJ30" s="526" t="s">
        <v>31</v>
      </c>
      <c r="AK30" s="498" t="s">
        <v>30</v>
      </c>
      <c r="AL30" s="526" t="s">
        <v>31</v>
      </c>
      <c r="AM30" s="525" t="s">
        <v>30</v>
      </c>
      <c r="AN30" s="457" t="s">
        <v>31</v>
      </c>
      <c r="AO30" s="3132"/>
      <c r="AP30" s="3132"/>
      <c r="AQ30" s="3132"/>
      <c r="AR30" s="3135"/>
      <c r="AS30" s="3135"/>
      <c r="BO30"/>
      <c r="BP30"/>
      <c r="BQ30"/>
      <c r="BR30"/>
      <c r="BS30"/>
      <c r="BU30"/>
      <c r="BV30"/>
      <c r="BW30"/>
    </row>
    <row r="31" spans="1:77" x14ac:dyDescent="0.25">
      <c r="A31" s="527" t="s">
        <v>51</v>
      </c>
      <c r="B31" s="528">
        <f t="shared" ref="B31:B45" si="14">SUM(C31:D31)</f>
        <v>0</v>
      </c>
      <c r="C31" s="507">
        <f t="shared" ref="C31:D33" si="15">SUM(E31+G31+I31+K31+M31+O31+Q31+S31+U31+W31+Y31+AA31+AC31+AE31+AG31+AI31+AK31+AM31)</f>
        <v>0</v>
      </c>
      <c r="D31" s="508">
        <f t="shared" si="15"/>
        <v>0</v>
      </c>
      <c r="E31" s="509"/>
      <c r="F31" s="510"/>
      <c r="G31" s="509"/>
      <c r="H31" s="511"/>
      <c r="I31" s="509"/>
      <c r="J31" s="511"/>
      <c r="K31" s="509"/>
      <c r="L31" s="511"/>
      <c r="M31" s="509"/>
      <c r="N31" s="511"/>
      <c r="O31" s="509"/>
      <c r="P31" s="511"/>
      <c r="Q31" s="529"/>
      <c r="R31" s="511"/>
      <c r="S31" s="509"/>
      <c r="T31" s="511"/>
      <c r="U31" s="509"/>
      <c r="V31" s="511"/>
      <c r="W31" s="509"/>
      <c r="X31" s="511"/>
      <c r="Y31" s="509"/>
      <c r="Z31" s="511"/>
      <c r="AA31" s="509"/>
      <c r="AB31" s="511"/>
      <c r="AC31" s="529"/>
      <c r="AD31" s="511"/>
      <c r="AE31" s="509"/>
      <c r="AF31" s="511"/>
      <c r="AG31" s="529"/>
      <c r="AH31" s="511"/>
      <c r="AI31" s="509"/>
      <c r="AJ31" s="511"/>
      <c r="AK31" s="529"/>
      <c r="AL31" s="511"/>
      <c r="AM31" s="530"/>
      <c r="AN31" s="513"/>
      <c r="AO31" s="514"/>
      <c r="AP31" s="514"/>
      <c r="AQ31" s="514"/>
      <c r="AR31" s="515"/>
      <c r="AS31" s="515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146" t="s">
        <v>49</v>
      </c>
      <c r="B48" s="3139" t="s">
        <v>4</v>
      </c>
      <c r="C48" s="3141" t="s">
        <v>68</v>
      </c>
      <c r="D48" s="3147"/>
      <c r="E48" s="3147"/>
      <c r="F48" s="3134"/>
      <c r="G48" s="3147" t="s">
        <v>69</v>
      </c>
      <c r="H48" s="3147"/>
      <c r="I48" s="3147"/>
      <c r="J48" s="3148"/>
      <c r="K48" s="3140" t="s">
        <v>6</v>
      </c>
      <c r="L48" s="3140" t="s">
        <v>7</v>
      </c>
      <c r="M48" s="3140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122"/>
      <c r="B49" s="3132"/>
      <c r="C49" s="531" t="s">
        <v>14</v>
      </c>
      <c r="D49" s="531" t="s">
        <v>15</v>
      </c>
      <c r="E49" s="532" t="s">
        <v>16</v>
      </c>
      <c r="F49" s="486" t="s">
        <v>71</v>
      </c>
      <c r="G49" s="531" t="s">
        <v>14</v>
      </c>
      <c r="H49" s="531" t="s">
        <v>15</v>
      </c>
      <c r="I49" s="532" t="s">
        <v>16</v>
      </c>
      <c r="J49" s="533" t="s">
        <v>71</v>
      </c>
      <c r="K49" s="3135"/>
      <c r="L49" s="3135"/>
      <c r="M49" s="3135"/>
      <c r="BO49"/>
      <c r="BP49"/>
      <c r="BQ49"/>
      <c r="BR49"/>
      <c r="BS49"/>
      <c r="BU49"/>
      <c r="BV49"/>
      <c r="BW49"/>
    </row>
    <row r="50" spans="1:75" x14ac:dyDescent="0.25">
      <c r="A50" s="534" t="s">
        <v>72</v>
      </c>
      <c r="B50" s="128">
        <f>SUM(C50:J50)</f>
        <v>0</v>
      </c>
      <c r="C50" s="509"/>
      <c r="D50" s="535"/>
      <c r="E50" s="535"/>
      <c r="F50" s="510"/>
      <c r="G50" s="509"/>
      <c r="H50" s="535"/>
      <c r="I50" s="535"/>
      <c r="J50" s="513"/>
      <c r="K50" s="510"/>
      <c r="L50" s="510"/>
      <c r="M50" s="510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536" t="s">
        <v>74</v>
      </c>
      <c r="B52" s="537"/>
      <c r="C52" s="537"/>
      <c r="D52" s="537"/>
      <c r="E52" s="537"/>
      <c r="F52" s="537"/>
      <c r="G52" s="538"/>
      <c r="H52" s="538"/>
      <c r="I52" s="538"/>
      <c r="J52" s="538"/>
      <c r="K52" s="538"/>
      <c r="L52" s="538"/>
      <c r="M52" s="538"/>
      <c r="N52" s="538"/>
      <c r="O52" s="539"/>
      <c r="P52" s="537"/>
      <c r="Q52" s="538"/>
      <c r="R52" s="538"/>
      <c r="S52" s="539"/>
      <c r="T52" s="537"/>
      <c r="U52" s="538"/>
      <c r="V52" s="539"/>
      <c r="W52" s="540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145" t="s">
        <v>75</v>
      </c>
      <c r="B53" s="3159" t="s">
        <v>32</v>
      </c>
      <c r="C53" s="2984"/>
      <c r="D53" s="3143"/>
      <c r="E53" s="3160" t="s">
        <v>76</v>
      </c>
      <c r="F53" s="3161"/>
      <c r="G53" s="3161"/>
      <c r="H53" s="3161"/>
      <c r="I53" s="3161"/>
      <c r="J53" s="3161"/>
      <c r="K53" s="3161"/>
      <c r="L53" s="3161"/>
      <c r="M53" s="3161"/>
      <c r="N53" s="3161"/>
      <c r="O53" s="3161"/>
      <c r="P53" s="3161"/>
      <c r="Q53" s="3161"/>
      <c r="R53" s="3161"/>
      <c r="S53" s="3161"/>
      <c r="T53" s="3161"/>
      <c r="U53" s="3161"/>
      <c r="V53" s="3162"/>
      <c r="W53" s="3143" t="s">
        <v>6</v>
      </c>
      <c r="X53" s="3144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125"/>
      <c r="C54" s="3126"/>
      <c r="D54" s="3127"/>
      <c r="E54" s="3144" t="s">
        <v>11</v>
      </c>
      <c r="F54" s="3144" t="s">
        <v>12</v>
      </c>
      <c r="G54" s="3143" t="s">
        <v>13</v>
      </c>
      <c r="H54" s="3145" t="s">
        <v>14</v>
      </c>
      <c r="I54" s="3145" t="s">
        <v>15</v>
      </c>
      <c r="J54" s="3143" t="s">
        <v>16</v>
      </c>
      <c r="K54" s="3143" t="s">
        <v>17</v>
      </c>
      <c r="L54" s="3143" t="s">
        <v>18</v>
      </c>
      <c r="M54" s="3143" t="s">
        <v>19</v>
      </c>
      <c r="N54" s="3143" t="s">
        <v>20</v>
      </c>
      <c r="O54" s="3143" t="s">
        <v>21</v>
      </c>
      <c r="P54" s="3143" t="s">
        <v>22</v>
      </c>
      <c r="Q54" s="3143" t="s">
        <v>23</v>
      </c>
      <c r="R54" s="3143" t="s">
        <v>24</v>
      </c>
      <c r="S54" s="3143" t="s">
        <v>25</v>
      </c>
      <c r="T54" s="3143" t="s">
        <v>26</v>
      </c>
      <c r="U54" s="3143" t="s">
        <v>27</v>
      </c>
      <c r="V54" s="3149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122"/>
      <c r="B55" s="541" t="s">
        <v>29</v>
      </c>
      <c r="C55" s="542" t="s">
        <v>30</v>
      </c>
      <c r="D55" s="543" t="s">
        <v>31</v>
      </c>
      <c r="E55" s="3132"/>
      <c r="F55" s="3132"/>
      <c r="G55" s="3127"/>
      <c r="H55" s="3122"/>
      <c r="I55" s="3122"/>
      <c r="J55" s="3127"/>
      <c r="K55" s="3127"/>
      <c r="L55" s="3127"/>
      <c r="M55" s="3127"/>
      <c r="N55" s="3127"/>
      <c r="O55" s="3127"/>
      <c r="P55" s="3127"/>
      <c r="Q55" s="3127"/>
      <c r="R55" s="3127"/>
      <c r="S55" s="3127"/>
      <c r="T55" s="3127"/>
      <c r="U55" s="3127"/>
      <c r="V55" s="3150"/>
      <c r="W55" s="3127"/>
      <c r="X55" s="3132"/>
      <c r="BO55"/>
      <c r="BP55"/>
      <c r="BQ55"/>
      <c r="BR55"/>
      <c r="BS55"/>
      <c r="BU55"/>
      <c r="BV55"/>
      <c r="BW55"/>
    </row>
    <row r="56" spans="1:75" x14ac:dyDescent="0.25">
      <c r="A56" s="544" t="s">
        <v>77</v>
      </c>
      <c r="B56" s="545">
        <f>SUM(B57:B58)</f>
        <v>0</v>
      </c>
      <c r="C56" s="546">
        <f>SUM(C57:C58)</f>
        <v>0</v>
      </c>
      <c r="D56" s="547">
        <f t="shared" ref="D56:V56" si="29">SUM(D57:D58)</f>
        <v>0</v>
      </c>
      <c r="E56" s="548">
        <f t="shared" si="29"/>
        <v>0</v>
      </c>
      <c r="F56" s="548">
        <f t="shared" si="29"/>
        <v>0</v>
      </c>
      <c r="G56" s="549">
        <f t="shared" si="29"/>
        <v>0</v>
      </c>
      <c r="H56" s="548">
        <f t="shared" si="29"/>
        <v>0</v>
      </c>
      <c r="I56" s="548">
        <f t="shared" si="29"/>
        <v>0</v>
      </c>
      <c r="J56" s="550">
        <f t="shared" si="29"/>
        <v>0</v>
      </c>
      <c r="K56" s="548">
        <f t="shared" si="29"/>
        <v>0</v>
      </c>
      <c r="L56" s="550">
        <f t="shared" si="29"/>
        <v>0</v>
      </c>
      <c r="M56" s="548">
        <f t="shared" si="29"/>
        <v>0</v>
      </c>
      <c r="N56" s="550">
        <f t="shared" si="29"/>
        <v>0</v>
      </c>
      <c r="O56" s="548">
        <f t="shared" si="29"/>
        <v>0</v>
      </c>
      <c r="P56" s="550">
        <f t="shared" si="29"/>
        <v>0</v>
      </c>
      <c r="Q56" s="548">
        <f t="shared" si="29"/>
        <v>0</v>
      </c>
      <c r="R56" s="550">
        <f t="shared" si="29"/>
        <v>0</v>
      </c>
      <c r="S56" s="548">
        <f t="shared" si="29"/>
        <v>0</v>
      </c>
      <c r="T56" s="550">
        <f t="shared" si="29"/>
        <v>0</v>
      </c>
      <c r="U56" s="548">
        <f t="shared" si="29"/>
        <v>0</v>
      </c>
      <c r="V56" s="551">
        <f t="shared" si="29"/>
        <v>0</v>
      </c>
      <c r="W56" s="549">
        <f>SUM(W57:W58)</f>
        <v>0</v>
      </c>
      <c r="X56" s="548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552" t="s">
        <v>72</v>
      </c>
      <c r="B57" s="150">
        <f>SUM(C57:D57)</f>
        <v>0</v>
      </c>
      <c r="C57" s="478"/>
      <c r="D57" s="479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553"/>
      <c r="D58" s="554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555" t="s">
        <v>79</v>
      </c>
      <c r="B59" s="556">
        <f>SUM(B60:B61)</f>
        <v>0</v>
      </c>
      <c r="C59" s="557">
        <f>SUM(C60:C61)</f>
        <v>0</v>
      </c>
      <c r="D59" s="547">
        <f t="shared" ref="D59:V59" si="30">SUM(D60:D61)</f>
        <v>0</v>
      </c>
      <c r="E59" s="548">
        <f t="shared" si="30"/>
        <v>0</v>
      </c>
      <c r="F59" s="550">
        <f t="shared" si="30"/>
        <v>0</v>
      </c>
      <c r="G59" s="548">
        <f t="shared" si="30"/>
        <v>0</v>
      </c>
      <c r="H59" s="550">
        <f t="shared" si="30"/>
        <v>0</v>
      </c>
      <c r="I59" s="548">
        <f t="shared" si="30"/>
        <v>0</v>
      </c>
      <c r="J59" s="550">
        <f t="shared" si="30"/>
        <v>0</v>
      </c>
      <c r="K59" s="548">
        <f t="shared" si="30"/>
        <v>0</v>
      </c>
      <c r="L59" s="550">
        <f t="shared" si="30"/>
        <v>0</v>
      </c>
      <c r="M59" s="548">
        <f t="shared" si="30"/>
        <v>0</v>
      </c>
      <c r="N59" s="550">
        <f t="shared" si="30"/>
        <v>0</v>
      </c>
      <c r="O59" s="548">
        <f t="shared" si="30"/>
        <v>0</v>
      </c>
      <c r="P59" s="550">
        <f t="shared" si="30"/>
        <v>0</v>
      </c>
      <c r="Q59" s="548">
        <f t="shared" si="30"/>
        <v>0</v>
      </c>
      <c r="R59" s="550">
        <f t="shared" si="30"/>
        <v>0</v>
      </c>
      <c r="S59" s="548">
        <f t="shared" si="30"/>
        <v>0</v>
      </c>
      <c r="T59" s="550">
        <f t="shared" si="30"/>
        <v>0</v>
      </c>
      <c r="U59" s="548">
        <f t="shared" si="30"/>
        <v>0</v>
      </c>
      <c r="V59" s="551">
        <f t="shared" si="30"/>
        <v>0</v>
      </c>
      <c r="W59" s="549">
        <f>SUM(W60:W61)</f>
        <v>0</v>
      </c>
      <c r="X59" s="548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552" t="s">
        <v>72</v>
      </c>
      <c r="B60" s="150">
        <f>SUM(C60:D60)</f>
        <v>0</v>
      </c>
      <c r="C60" s="478"/>
      <c r="D60" s="479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558"/>
      <c r="D61" s="559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480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560" t="s">
        <v>49</v>
      </c>
      <c r="B63" s="560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552" t="s">
        <v>72</v>
      </c>
      <c r="B64" s="561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562" t="s">
        <v>49</v>
      </c>
      <c r="B67" s="562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563" t="s">
        <v>82</v>
      </c>
      <c r="B68" s="564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565"/>
      <c r="D76" s="565"/>
      <c r="E76" s="2"/>
      <c r="F76" s="2"/>
      <c r="G76" s="2"/>
      <c r="H76" s="2"/>
      <c r="I76" s="2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7"/>
      <c r="U76" s="567"/>
      <c r="BO76"/>
      <c r="BP76"/>
      <c r="BQ76"/>
      <c r="BR76"/>
      <c r="BS76"/>
      <c r="BU76"/>
      <c r="BV76"/>
      <c r="BW76"/>
    </row>
    <row r="77" spans="1:75" ht="15" customHeight="1" x14ac:dyDescent="0.25">
      <c r="A77" s="3154" t="s">
        <v>89</v>
      </c>
      <c r="B77" s="3155" t="s">
        <v>32</v>
      </c>
      <c r="C77" s="3156" t="s">
        <v>76</v>
      </c>
      <c r="D77" s="3157"/>
      <c r="E77" s="3157"/>
      <c r="F77" s="3157"/>
      <c r="G77" s="3157"/>
      <c r="H77" s="3157"/>
      <c r="I77" s="3157"/>
      <c r="J77" s="3157"/>
      <c r="K77" s="3157"/>
      <c r="L77" s="3157"/>
      <c r="M77" s="3157"/>
      <c r="N77" s="3157"/>
      <c r="O77" s="3157"/>
      <c r="P77" s="3157"/>
      <c r="Q77" s="3157"/>
      <c r="R77" s="3157"/>
      <c r="S77" s="3158"/>
      <c r="T77" s="3143" t="s">
        <v>6</v>
      </c>
      <c r="U77" s="3143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122"/>
      <c r="B78" s="3132"/>
      <c r="C78" s="568" t="s">
        <v>91</v>
      </c>
      <c r="D78" s="569" t="s">
        <v>92</v>
      </c>
      <c r="E78" s="569" t="s">
        <v>14</v>
      </c>
      <c r="F78" s="570" t="s">
        <v>15</v>
      </c>
      <c r="G78" s="448" t="s">
        <v>16</v>
      </c>
      <c r="H78" s="448" t="s">
        <v>17</v>
      </c>
      <c r="I78" s="448" t="s">
        <v>18</v>
      </c>
      <c r="J78" s="569" t="s">
        <v>19</v>
      </c>
      <c r="K78" s="569" t="s">
        <v>20</v>
      </c>
      <c r="L78" s="571" t="s">
        <v>21</v>
      </c>
      <c r="M78" s="569" t="s">
        <v>22</v>
      </c>
      <c r="N78" s="569" t="s">
        <v>23</v>
      </c>
      <c r="O78" s="569" t="s">
        <v>24</v>
      </c>
      <c r="P78" s="569" t="s">
        <v>25</v>
      </c>
      <c r="Q78" s="569" t="s">
        <v>26</v>
      </c>
      <c r="R78" s="569" t="s">
        <v>27</v>
      </c>
      <c r="S78" s="572" t="s">
        <v>28</v>
      </c>
      <c r="T78" s="3127"/>
      <c r="U78" s="3127"/>
      <c r="BO78"/>
      <c r="BP78"/>
      <c r="BQ78"/>
      <c r="BR78"/>
      <c r="BS78"/>
      <c r="BU78"/>
      <c r="BV78"/>
      <c r="BW78"/>
    </row>
    <row r="79" spans="1:75" x14ac:dyDescent="0.25">
      <c r="A79" s="573" t="s">
        <v>93</v>
      </c>
      <c r="B79" s="191">
        <f>SUM(C79:S79)</f>
        <v>0</v>
      </c>
      <c r="C79" s="574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6"/>
      <c r="T79" s="577"/>
      <c r="U79" s="577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163" t="s">
        <v>94</v>
      </c>
      <c r="B80" s="3163"/>
      <c r="C80" s="3163"/>
      <c r="D80" s="3163"/>
      <c r="E80" s="3163"/>
      <c r="F80" s="3163"/>
      <c r="G80" s="3163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481"/>
      <c r="AB80" s="481"/>
      <c r="AC80" s="481"/>
      <c r="AD80" s="481"/>
      <c r="AE80" s="578"/>
      <c r="AF80" s="578"/>
      <c r="AG80" s="578"/>
      <c r="AH80" s="579"/>
      <c r="AI80" s="580"/>
      <c r="AJ80" s="580"/>
      <c r="AK80" s="580"/>
      <c r="AL80" s="580"/>
      <c r="AM80" s="580"/>
      <c r="AN80" s="580"/>
      <c r="BO80"/>
      <c r="BP80"/>
      <c r="BQ80"/>
      <c r="BR80"/>
      <c r="BS80"/>
      <c r="BU80"/>
      <c r="BV80"/>
      <c r="BW80"/>
    </row>
    <row r="81" spans="1:77" ht="15" customHeight="1" x14ac:dyDescent="0.25">
      <c r="A81" s="3154" t="s">
        <v>49</v>
      </c>
      <c r="B81" s="3165" t="s">
        <v>95</v>
      </c>
      <c r="C81" s="3165" t="s">
        <v>32</v>
      </c>
      <c r="D81" s="2984"/>
      <c r="E81" s="3143"/>
      <c r="F81" s="3166" t="s">
        <v>5</v>
      </c>
      <c r="G81" s="3167"/>
      <c r="H81" s="3167"/>
      <c r="I81" s="3167"/>
      <c r="J81" s="3167"/>
      <c r="K81" s="3167"/>
      <c r="L81" s="3167"/>
      <c r="M81" s="3167"/>
      <c r="N81" s="3167"/>
      <c r="O81" s="3167"/>
      <c r="P81" s="3167"/>
      <c r="Q81" s="3167"/>
      <c r="R81" s="3167"/>
      <c r="S81" s="3167"/>
      <c r="T81" s="3167"/>
      <c r="U81" s="3167"/>
      <c r="V81" s="3167"/>
      <c r="W81" s="3167"/>
      <c r="X81" s="3167"/>
      <c r="Y81" s="3167"/>
      <c r="Z81" s="3167"/>
      <c r="AA81" s="3167"/>
      <c r="AB81" s="3167"/>
      <c r="AC81" s="3167"/>
      <c r="AD81" s="3167"/>
      <c r="AE81" s="3167"/>
      <c r="AF81" s="3167"/>
      <c r="AG81" s="3167"/>
      <c r="AH81" s="3167"/>
      <c r="AI81" s="3168"/>
      <c r="AJ81" s="3169" t="s">
        <v>96</v>
      </c>
      <c r="AK81" s="3155" t="s">
        <v>97</v>
      </c>
      <c r="AL81" s="3143" t="s">
        <v>6</v>
      </c>
      <c r="AM81" s="3143" t="s">
        <v>7</v>
      </c>
      <c r="AN81" s="3143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125"/>
      <c r="D82" s="3126"/>
      <c r="E82" s="3127"/>
      <c r="F82" s="3166" t="s">
        <v>98</v>
      </c>
      <c r="G82" s="3173"/>
      <c r="H82" s="3166" t="s">
        <v>99</v>
      </c>
      <c r="I82" s="3173"/>
      <c r="J82" s="3156" t="s">
        <v>13</v>
      </c>
      <c r="K82" s="3171"/>
      <c r="L82" s="3156" t="s">
        <v>14</v>
      </c>
      <c r="M82" s="3171"/>
      <c r="N82" s="3166" t="s">
        <v>100</v>
      </c>
      <c r="O82" s="3173"/>
      <c r="P82" s="3166" t="s">
        <v>101</v>
      </c>
      <c r="Q82" s="3173"/>
      <c r="R82" s="3156" t="s">
        <v>16</v>
      </c>
      <c r="S82" s="3171"/>
      <c r="T82" s="3156" t="s">
        <v>17</v>
      </c>
      <c r="U82" s="3171"/>
      <c r="V82" s="3156" t="s">
        <v>18</v>
      </c>
      <c r="W82" s="3171"/>
      <c r="X82" s="3156" t="s">
        <v>19</v>
      </c>
      <c r="Y82" s="3171"/>
      <c r="Z82" s="3156" t="s">
        <v>20</v>
      </c>
      <c r="AA82" s="3171"/>
      <c r="AB82" s="3156" t="s">
        <v>21</v>
      </c>
      <c r="AC82" s="3171"/>
      <c r="AD82" s="3156" t="s">
        <v>22</v>
      </c>
      <c r="AE82" s="3171"/>
      <c r="AF82" s="3156" t="s">
        <v>23</v>
      </c>
      <c r="AG82" s="3171"/>
      <c r="AH82" s="3156" t="s">
        <v>24</v>
      </c>
      <c r="AI82" s="3171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164"/>
      <c r="B83" s="3125"/>
      <c r="C83" s="568" t="s">
        <v>29</v>
      </c>
      <c r="D83" s="569" t="s">
        <v>30</v>
      </c>
      <c r="E83" s="581" t="s">
        <v>31</v>
      </c>
      <c r="F83" s="568" t="s">
        <v>30</v>
      </c>
      <c r="G83" s="581" t="s">
        <v>31</v>
      </c>
      <c r="H83" s="571" t="s">
        <v>30</v>
      </c>
      <c r="I83" s="581" t="s">
        <v>31</v>
      </c>
      <c r="J83" s="568" t="s">
        <v>30</v>
      </c>
      <c r="K83" s="581" t="s">
        <v>31</v>
      </c>
      <c r="L83" s="568" t="s">
        <v>30</v>
      </c>
      <c r="M83" s="581" t="s">
        <v>31</v>
      </c>
      <c r="N83" s="568" t="s">
        <v>30</v>
      </c>
      <c r="O83" s="581" t="s">
        <v>31</v>
      </c>
      <c r="P83" s="568" t="s">
        <v>30</v>
      </c>
      <c r="Q83" s="581" t="s">
        <v>31</v>
      </c>
      <c r="R83" s="568" t="s">
        <v>30</v>
      </c>
      <c r="S83" s="581" t="s">
        <v>31</v>
      </c>
      <c r="T83" s="568" t="s">
        <v>30</v>
      </c>
      <c r="U83" s="581" t="s">
        <v>31</v>
      </c>
      <c r="V83" s="568" t="s">
        <v>30</v>
      </c>
      <c r="W83" s="581" t="s">
        <v>31</v>
      </c>
      <c r="X83" s="568" t="s">
        <v>30</v>
      </c>
      <c r="Y83" s="581" t="s">
        <v>31</v>
      </c>
      <c r="Z83" s="568" t="s">
        <v>30</v>
      </c>
      <c r="AA83" s="581" t="s">
        <v>31</v>
      </c>
      <c r="AB83" s="568" t="s">
        <v>30</v>
      </c>
      <c r="AC83" s="581" t="s">
        <v>31</v>
      </c>
      <c r="AD83" s="568" t="s">
        <v>30</v>
      </c>
      <c r="AE83" s="581" t="s">
        <v>31</v>
      </c>
      <c r="AF83" s="568" t="s">
        <v>30</v>
      </c>
      <c r="AG83" s="581" t="s">
        <v>31</v>
      </c>
      <c r="AH83" s="568" t="s">
        <v>30</v>
      </c>
      <c r="AI83" s="572" t="s">
        <v>31</v>
      </c>
      <c r="AJ83" s="3170"/>
      <c r="AK83" s="3172"/>
      <c r="AL83" s="3127"/>
      <c r="AM83" s="3127"/>
      <c r="AN83" s="3127"/>
      <c r="BO83"/>
      <c r="BP83"/>
      <c r="BQ83"/>
      <c r="BR83"/>
      <c r="BS83"/>
      <c r="BU83"/>
      <c r="BV83"/>
      <c r="BW83"/>
    </row>
    <row r="84" spans="1:77" x14ac:dyDescent="0.25">
      <c r="A84" s="582" t="s">
        <v>102</v>
      </c>
      <c r="B84" s="482" t="s">
        <v>103</v>
      </c>
      <c r="C84" s="583">
        <f>SUM(D84:E84)</f>
        <v>0</v>
      </c>
      <c r="D84" s="584">
        <f>SUM(F84,H84,J84,L84,N84,P84,R84,T84,V84,X84,Z84,AB84,AD84,AF84,AH84)</f>
        <v>0</v>
      </c>
      <c r="E84" s="585">
        <f>SUM(G84,I84,K84,M84,O84,Q84,S84,U84,W84,Y84,AA84,AC84,AE84,AG84,AI84)</f>
        <v>0</v>
      </c>
      <c r="F84" s="586"/>
      <c r="G84" s="587"/>
      <c r="H84" s="588"/>
      <c r="I84" s="587"/>
      <c r="J84" s="586"/>
      <c r="K84" s="443"/>
      <c r="L84" s="586"/>
      <c r="M84" s="443"/>
      <c r="N84" s="586"/>
      <c r="O84" s="443"/>
      <c r="P84" s="586"/>
      <c r="Q84" s="443"/>
      <c r="R84" s="586"/>
      <c r="S84" s="443"/>
      <c r="T84" s="586"/>
      <c r="U84" s="443"/>
      <c r="V84" s="586"/>
      <c r="W84" s="443"/>
      <c r="X84" s="586"/>
      <c r="Y84" s="443"/>
      <c r="Z84" s="586"/>
      <c r="AA84" s="443"/>
      <c r="AB84" s="586"/>
      <c r="AC84" s="443"/>
      <c r="AD84" s="586"/>
      <c r="AE84" s="443"/>
      <c r="AF84" s="586"/>
      <c r="AG84" s="443"/>
      <c r="AH84" s="586"/>
      <c r="AI84" s="444"/>
      <c r="AJ84" s="589"/>
      <c r="AK84" s="590"/>
      <c r="AL84" s="587"/>
      <c r="AM84" s="587"/>
      <c r="AN84" s="587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177" t="s">
        <v>104</v>
      </c>
      <c r="B85" s="591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177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592" t="s">
        <v>61</v>
      </c>
      <c r="B87" s="593" t="s">
        <v>107</v>
      </c>
      <c r="C87" s="583">
        <f>SUM(D87:E87)</f>
        <v>0</v>
      </c>
      <c r="D87" s="584">
        <f t="shared" si="37"/>
        <v>0</v>
      </c>
      <c r="E87" s="585">
        <f t="shared" si="37"/>
        <v>0</v>
      </c>
      <c r="F87" s="594"/>
      <c r="G87" s="595"/>
      <c r="H87" s="596"/>
      <c r="I87" s="595"/>
      <c r="J87" s="594"/>
      <c r="K87" s="597"/>
      <c r="L87" s="594"/>
      <c r="M87" s="597"/>
      <c r="N87" s="594"/>
      <c r="O87" s="597"/>
      <c r="P87" s="594"/>
      <c r="Q87" s="597"/>
      <c r="R87" s="594"/>
      <c r="S87" s="597"/>
      <c r="T87" s="594"/>
      <c r="U87" s="597"/>
      <c r="V87" s="594"/>
      <c r="W87" s="597"/>
      <c r="X87" s="594"/>
      <c r="Y87" s="597"/>
      <c r="Z87" s="594"/>
      <c r="AA87" s="597"/>
      <c r="AB87" s="594"/>
      <c r="AC87" s="597"/>
      <c r="AD87" s="594"/>
      <c r="AE87" s="597"/>
      <c r="AF87" s="594"/>
      <c r="AG87" s="597"/>
      <c r="AH87" s="594"/>
      <c r="AI87" s="598"/>
      <c r="AJ87" s="599"/>
      <c r="AK87" s="600"/>
      <c r="AL87" s="595"/>
      <c r="AM87" s="595"/>
      <c r="AN87" s="595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174" t="s">
        <v>89</v>
      </c>
      <c r="B89" s="3175" t="s">
        <v>32</v>
      </c>
      <c r="C89" s="3175" t="s">
        <v>109</v>
      </c>
      <c r="D89" s="3176" t="s">
        <v>110</v>
      </c>
      <c r="E89" s="3171" t="s">
        <v>111</v>
      </c>
      <c r="F89" s="3175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174"/>
      <c r="B90" s="3175"/>
      <c r="C90" s="3175"/>
      <c r="D90" s="3176"/>
      <c r="E90" s="3171"/>
      <c r="F90" s="3175"/>
      <c r="BO90"/>
      <c r="BP90"/>
      <c r="BQ90"/>
      <c r="BR90"/>
      <c r="BS90"/>
      <c r="BU90"/>
      <c r="BV90"/>
      <c r="BW90"/>
    </row>
    <row r="91" spans="1:77" x14ac:dyDescent="0.25">
      <c r="A91" s="3191" t="s">
        <v>113</v>
      </c>
      <c r="B91" s="3192"/>
      <c r="C91" s="3192"/>
      <c r="D91" s="3192"/>
      <c r="E91" s="3192"/>
      <c r="F91" s="3193"/>
      <c r="BO91"/>
      <c r="BP91"/>
      <c r="BQ91"/>
      <c r="BR91"/>
      <c r="BS91"/>
      <c r="BU91"/>
      <c r="BV91"/>
      <c r="BW91"/>
    </row>
    <row r="92" spans="1:77" x14ac:dyDescent="0.25">
      <c r="A92" s="591" t="s">
        <v>114</v>
      </c>
      <c r="B92" s="601">
        <f>SUM(C92:D92)</f>
        <v>447</v>
      </c>
      <c r="C92" s="602">
        <v>57</v>
      </c>
      <c r="D92" s="603">
        <v>390</v>
      </c>
      <c r="E92" s="604">
        <v>447</v>
      </c>
      <c r="F92" s="602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24</v>
      </c>
      <c r="C96" s="153"/>
      <c r="D96" s="605">
        <v>24</v>
      </c>
      <c r="E96" s="156">
        <v>24</v>
      </c>
      <c r="F96" s="153"/>
    </row>
    <row r="97" spans="1:18" customFormat="1" x14ac:dyDescent="0.25">
      <c r="A97" s="3191" t="s">
        <v>119</v>
      </c>
      <c r="B97" s="3192"/>
      <c r="C97" s="3192"/>
      <c r="D97" s="3192"/>
      <c r="E97" s="3192"/>
      <c r="F97" s="3193"/>
    </row>
    <row r="98" spans="1:18" customFormat="1" x14ac:dyDescent="0.25">
      <c r="A98" s="606" t="s">
        <v>120</v>
      </c>
      <c r="B98" s="607">
        <f>SUM(C98:D98)</f>
        <v>0</v>
      </c>
      <c r="C98" s="602"/>
      <c r="D98" s="603"/>
      <c r="E98" s="604"/>
      <c r="F98" s="602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608" t="s">
        <v>122</v>
      </c>
      <c r="B100" s="119">
        <f>SUM(C100:D100)</f>
        <v>0</v>
      </c>
      <c r="C100" s="609"/>
      <c r="D100" s="605"/>
      <c r="E100" s="610"/>
      <c r="F100" s="609"/>
    </row>
    <row r="101" spans="1:18" customFormat="1" x14ac:dyDescent="0.25">
      <c r="A101" s="3194" t="s">
        <v>123</v>
      </c>
      <c r="B101" s="3194"/>
      <c r="C101" s="3194"/>
      <c r="D101" s="3194"/>
      <c r="E101" s="3194"/>
      <c r="F101" s="3195"/>
      <c r="G101" s="611"/>
      <c r="H101" s="611"/>
      <c r="I101" s="611"/>
      <c r="J101" s="611"/>
      <c r="K101" s="611"/>
      <c r="L101" s="611"/>
      <c r="M101" s="611"/>
      <c r="N101" s="611"/>
      <c r="O101" s="611"/>
    </row>
    <row r="102" spans="1:18" customFormat="1" ht="15" customHeight="1" x14ac:dyDescent="0.25">
      <c r="A102" s="3196" t="s">
        <v>124</v>
      </c>
      <c r="B102" s="3178" t="s">
        <v>125</v>
      </c>
      <c r="C102" s="3062"/>
      <c r="D102" s="3198"/>
      <c r="E102" s="3178" t="s">
        <v>126</v>
      </c>
      <c r="F102" s="3198"/>
      <c r="G102" s="3178" t="s">
        <v>127</v>
      </c>
      <c r="H102" s="3179"/>
      <c r="I102" s="3182" t="s">
        <v>128</v>
      </c>
      <c r="J102" s="3183"/>
      <c r="K102" s="3186" t="s">
        <v>129</v>
      </c>
      <c r="L102" s="3188" t="s">
        <v>130</v>
      </c>
      <c r="M102" s="3051"/>
      <c r="N102" s="3186"/>
      <c r="O102" s="3188" t="s">
        <v>131</v>
      </c>
      <c r="P102" s="3186"/>
      <c r="Q102" s="3188" t="s">
        <v>132</v>
      </c>
      <c r="R102" s="3186"/>
    </row>
    <row r="103" spans="1:18" customFormat="1" x14ac:dyDescent="0.25">
      <c r="A103" s="3060"/>
      <c r="B103" s="3180"/>
      <c r="C103" s="3199"/>
      <c r="D103" s="3200"/>
      <c r="E103" s="3180"/>
      <c r="F103" s="3200"/>
      <c r="G103" s="3180"/>
      <c r="H103" s="3181"/>
      <c r="I103" s="3184"/>
      <c r="J103" s="3185"/>
      <c r="K103" s="3048"/>
      <c r="L103" s="3189"/>
      <c r="M103" s="3190"/>
      <c r="N103" s="3187"/>
      <c r="O103" s="3189"/>
      <c r="P103" s="3187"/>
      <c r="Q103" s="3189"/>
      <c r="R103" s="3187"/>
    </row>
    <row r="104" spans="1:18" customFormat="1" ht="31.5" x14ac:dyDescent="0.25">
      <c r="A104" s="3197"/>
      <c r="B104" s="612" t="s">
        <v>133</v>
      </c>
      <c r="C104" s="612" t="s">
        <v>134</v>
      </c>
      <c r="D104" s="613" t="s">
        <v>135</v>
      </c>
      <c r="E104" s="614" t="s">
        <v>136</v>
      </c>
      <c r="F104" s="615" t="s">
        <v>137</v>
      </c>
      <c r="G104" s="614" t="s">
        <v>138</v>
      </c>
      <c r="H104" s="616" t="s">
        <v>139</v>
      </c>
      <c r="I104" s="617" t="s">
        <v>136</v>
      </c>
      <c r="J104" s="618" t="s">
        <v>137</v>
      </c>
      <c r="K104" s="3187"/>
      <c r="L104" s="483" t="s">
        <v>140</v>
      </c>
      <c r="M104" s="619" t="s">
        <v>134</v>
      </c>
      <c r="N104" s="445" t="s">
        <v>141</v>
      </c>
      <c r="O104" s="612" t="s">
        <v>138</v>
      </c>
      <c r="P104" s="620" t="s">
        <v>139</v>
      </c>
      <c r="Q104" s="612" t="s">
        <v>142</v>
      </c>
      <c r="R104" s="620" t="s">
        <v>143</v>
      </c>
    </row>
    <row r="105" spans="1:18" customFormat="1" x14ac:dyDescent="0.25">
      <c r="A105" s="621" t="s">
        <v>144</v>
      </c>
      <c r="B105" s="274">
        <f>SUM(C105:D105)</f>
        <v>13341</v>
      </c>
      <c r="C105" s="622">
        <v>12865</v>
      </c>
      <c r="D105" s="623">
        <v>476</v>
      </c>
      <c r="E105" s="622">
        <v>12761</v>
      </c>
      <c r="F105" s="623">
        <v>0</v>
      </c>
      <c r="G105" s="622">
        <v>43454</v>
      </c>
      <c r="H105" s="624">
        <v>501</v>
      </c>
      <c r="I105" s="625">
        <v>580</v>
      </c>
      <c r="J105" s="626">
        <v>0</v>
      </c>
      <c r="K105" s="623">
        <v>12285</v>
      </c>
      <c r="L105" s="622"/>
      <c r="M105" s="627"/>
      <c r="N105" s="628"/>
      <c r="O105" s="622"/>
      <c r="P105" s="628"/>
      <c r="Q105" s="279"/>
      <c r="R105" s="280"/>
    </row>
    <row r="106" spans="1:18" customFormat="1" x14ac:dyDescent="0.25">
      <c r="A106" s="281" t="s">
        <v>145</v>
      </c>
      <c r="B106" s="274">
        <f>SUM(C106:D106)</f>
        <v>1343</v>
      </c>
      <c r="C106" s="282">
        <v>1272</v>
      </c>
      <c r="D106" s="283">
        <v>71</v>
      </c>
      <c r="E106" s="282">
        <v>1343</v>
      </c>
      <c r="F106" s="283">
        <v>0</v>
      </c>
      <c r="G106" s="282">
        <v>2754</v>
      </c>
      <c r="H106" s="284">
        <v>78</v>
      </c>
      <c r="I106" s="285">
        <v>0</v>
      </c>
      <c r="J106" s="286">
        <v>0</v>
      </c>
      <c r="K106" s="283">
        <v>1272</v>
      </c>
      <c r="L106" s="279"/>
      <c r="M106" s="287"/>
      <c r="N106" s="280"/>
      <c r="O106" s="279"/>
      <c r="P106" s="280"/>
      <c r="Q106" s="622">
        <v>2362</v>
      </c>
      <c r="R106" s="628">
        <v>6355</v>
      </c>
    </row>
    <row r="107" spans="1:18" customFormat="1" x14ac:dyDescent="0.25">
      <c r="A107" s="281" t="s">
        <v>146</v>
      </c>
      <c r="B107" s="288">
        <f>SUM(C107:D107)</f>
        <v>893</v>
      </c>
      <c r="C107" s="289">
        <v>893</v>
      </c>
      <c r="D107" s="290">
        <v>0</v>
      </c>
      <c r="E107" s="291">
        <v>893</v>
      </c>
      <c r="F107" s="290">
        <v>0</v>
      </c>
      <c r="G107" s="289">
        <v>893</v>
      </c>
      <c r="H107" s="292">
        <v>0</v>
      </c>
      <c r="I107" s="293">
        <v>0</v>
      </c>
      <c r="J107" s="294">
        <v>0</v>
      </c>
      <c r="K107" s="290">
        <v>893</v>
      </c>
      <c r="L107" s="295"/>
      <c r="M107" s="296"/>
      <c r="N107" s="297"/>
      <c r="O107" s="298"/>
      <c r="P107" s="297"/>
      <c r="Q107" s="289">
        <v>269</v>
      </c>
      <c r="R107" s="299">
        <v>269</v>
      </c>
    </row>
    <row r="108" spans="1:18" customFormat="1" x14ac:dyDescent="0.25">
      <c r="A108" s="629" t="s">
        <v>32</v>
      </c>
      <c r="B108" s="630">
        <f>SUM(C108:D108)</f>
        <v>15577</v>
      </c>
      <c r="C108" s="630">
        <f t="shared" ref="C108:K108" si="49">SUM(C105:C107)</f>
        <v>15030</v>
      </c>
      <c r="D108" s="631">
        <f t="shared" si="49"/>
        <v>547</v>
      </c>
      <c r="E108" s="630">
        <f t="shared" si="49"/>
        <v>14997</v>
      </c>
      <c r="F108" s="631">
        <f t="shared" si="49"/>
        <v>0</v>
      </c>
      <c r="G108" s="630">
        <f t="shared" si="49"/>
        <v>47101</v>
      </c>
      <c r="H108" s="632">
        <f t="shared" si="49"/>
        <v>579</v>
      </c>
      <c r="I108" s="633">
        <f t="shared" si="49"/>
        <v>580</v>
      </c>
      <c r="J108" s="634">
        <f t="shared" si="49"/>
        <v>0</v>
      </c>
      <c r="K108" s="631">
        <f t="shared" si="49"/>
        <v>14450</v>
      </c>
      <c r="L108" s="635">
        <f>SUM(L105)</f>
        <v>0</v>
      </c>
      <c r="M108" s="630">
        <f>+M105</f>
        <v>0</v>
      </c>
      <c r="N108" s="636">
        <f>+N105</f>
        <v>0</v>
      </c>
      <c r="O108" s="630">
        <f>+O105</f>
        <v>0</v>
      </c>
      <c r="P108" s="636">
        <f>+P105</f>
        <v>0</v>
      </c>
      <c r="Q108" s="630">
        <f>SUM(Q106:Q107)</f>
        <v>2631</v>
      </c>
      <c r="R108" s="630">
        <f>SUM(R106:R107)</f>
        <v>6624</v>
      </c>
    </row>
    <row r="109" spans="1:18" customFormat="1" ht="19.5" x14ac:dyDescent="0.25">
      <c r="A109" s="637" t="s">
        <v>147</v>
      </c>
      <c r="B109" s="638"/>
      <c r="C109" s="484"/>
      <c r="D109" s="311"/>
      <c r="E109" s="639"/>
      <c r="F109" s="639"/>
      <c r="G109" s="639"/>
      <c r="H109" s="639"/>
      <c r="I109" s="640"/>
      <c r="J109" s="3"/>
      <c r="K109" s="640"/>
      <c r="L109" s="3"/>
      <c r="M109" s="314"/>
    </row>
    <row r="110" spans="1:18" customFormat="1" ht="15" customHeight="1" x14ac:dyDescent="0.25">
      <c r="A110" s="3201" t="s">
        <v>148</v>
      </c>
      <c r="B110" s="3196" t="s">
        <v>149</v>
      </c>
      <c r="C110" s="3203" t="s">
        <v>150</v>
      </c>
      <c r="D110" s="3204"/>
      <c r="E110" s="3204"/>
      <c r="F110" s="3204"/>
      <c r="G110" s="3204"/>
      <c r="H110" s="3204"/>
      <c r="I110" s="3204"/>
      <c r="J110" s="3204"/>
      <c r="K110" s="3204"/>
      <c r="L110" s="3205"/>
      <c r="M110" s="3196" t="s">
        <v>151</v>
      </c>
    </row>
    <row r="111" spans="1:18" customFormat="1" ht="21" x14ac:dyDescent="0.25">
      <c r="A111" s="3202"/>
      <c r="B111" s="3197"/>
      <c r="C111" s="641" t="s">
        <v>72</v>
      </c>
      <c r="D111" s="642" t="s">
        <v>152</v>
      </c>
      <c r="E111" s="642" t="s">
        <v>51</v>
      </c>
      <c r="F111" s="642" t="s">
        <v>73</v>
      </c>
      <c r="G111" s="642" t="s">
        <v>153</v>
      </c>
      <c r="H111" s="569" t="s">
        <v>85</v>
      </c>
      <c r="I111" s="569" t="s">
        <v>154</v>
      </c>
      <c r="J111" s="642" t="s">
        <v>155</v>
      </c>
      <c r="K111" s="569" t="s">
        <v>156</v>
      </c>
      <c r="L111" s="643" t="s">
        <v>157</v>
      </c>
      <c r="M111" s="3197"/>
    </row>
    <row r="112" spans="1:18" customFormat="1" x14ac:dyDescent="0.25">
      <c r="A112" s="644" t="s">
        <v>158</v>
      </c>
      <c r="B112" s="623"/>
      <c r="C112" s="622"/>
      <c r="D112" s="627"/>
      <c r="E112" s="627"/>
      <c r="F112" s="627"/>
      <c r="G112" s="627"/>
      <c r="H112" s="627"/>
      <c r="I112" s="627"/>
      <c r="J112" s="627"/>
      <c r="K112" s="627"/>
      <c r="L112" s="623"/>
      <c r="M112" s="645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85"/>
      <c r="AL115" s="485"/>
      <c r="AM115" s="485"/>
      <c r="AN115" s="485"/>
      <c r="AO115" s="646"/>
      <c r="AP115" s="646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206" t="s">
        <v>162</v>
      </c>
      <c r="B116" s="3207" t="s">
        <v>4</v>
      </c>
      <c r="C116" s="2984"/>
      <c r="D116" s="3143"/>
      <c r="E116" s="3208" t="s">
        <v>5</v>
      </c>
      <c r="F116" s="3209"/>
      <c r="G116" s="3209"/>
      <c r="H116" s="3209"/>
      <c r="I116" s="3209"/>
      <c r="J116" s="3209"/>
      <c r="K116" s="3209"/>
      <c r="L116" s="3209"/>
      <c r="M116" s="3209"/>
      <c r="N116" s="3209"/>
      <c r="O116" s="3209"/>
      <c r="P116" s="3209"/>
      <c r="Q116" s="3209"/>
      <c r="R116" s="3209"/>
      <c r="S116" s="3209"/>
      <c r="T116" s="3209"/>
      <c r="U116" s="3209"/>
      <c r="V116" s="3209"/>
      <c r="W116" s="3209"/>
      <c r="X116" s="3209"/>
      <c r="Y116" s="3209"/>
      <c r="Z116" s="3209"/>
      <c r="AA116" s="3209"/>
      <c r="AB116" s="3209"/>
      <c r="AC116" s="3209"/>
      <c r="AD116" s="3209"/>
      <c r="AE116" s="3209"/>
      <c r="AF116" s="3209"/>
      <c r="AG116" s="3209"/>
      <c r="AH116" s="3209"/>
      <c r="AI116" s="3209"/>
      <c r="AJ116" s="3209"/>
      <c r="AK116" s="3209"/>
      <c r="AL116" s="3209"/>
      <c r="AM116" s="3209"/>
      <c r="AN116" s="3210"/>
      <c r="AO116" s="2997" t="s">
        <v>163</v>
      </c>
      <c r="AP116" s="2993" t="s">
        <v>164</v>
      </c>
      <c r="AQ116" s="3143" t="s">
        <v>8</v>
      </c>
      <c r="AR116" s="3143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152"/>
      <c r="C117" s="3126"/>
      <c r="D117" s="3135"/>
      <c r="E117" s="3212" t="s">
        <v>11</v>
      </c>
      <c r="F117" s="3211"/>
      <c r="G117" s="3208" t="s">
        <v>12</v>
      </c>
      <c r="H117" s="3211"/>
      <c r="I117" s="3208" t="s">
        <v>13</v>
      </c>
      <c r="J117" s="3211"/>
      <c r="K117" s="3208" t="s">
        <v>14</v>
      </c>
      <c r="L117" s="3211"/>
      <c r="M117" s="3208" t="s">
        <v>15</v>
      </c>
      <c r="N117" s="3211"/>
      <c r="O117" s="3208" t="s">
        <v>16</v>
      </c>
      <c r="P117" s="3211"/>
      <c r="Q117" s="3209" t="s">
        <v>17</v>
      </c>
      <c r="R117" s="3211"/>
      <c r="S117" s="3208" t="s">
        <v>18</v>
      </c>
      <c r="T117" s="3211"/>
      <c r="U117" s="3208" t="s">
        <v>19</v>
      </c>
      <c r="V117" s="3211"/>
      <c r="W117" s="3208" t="s">
        <v>20</v>
      </c>
      <c r="X117" s="3211"/>
      <c r="Y117" s="3208" t="s">
        <v>21</v>
      </c>
      <c r="Z117" s="3211"/>
      <c r="AA117" s="3208" t="s">
        <v>22</v>
      </c>
      <c r="AB117" s="3211"/>
      <c r="AC117" s="3208" t="s">
        <v>23</v>
      </c>
      <c r="AD117" s="3211"/>
      <c r="AE117" s="3208" t="s">
        <v>24</v>
      </c>
      <c r="AF117" s="3211"/>
      <c r="AG117" s="3208" t="s">
        <v>25</v>
      </c>
      <c r="AH117" s="3211"/>
      <c r="AI117" s="3208" t="s">
        <v>26</v>
      </c>
      <c r="AJ117" s="3211"/>
      <c r="AK117" s="3208" t="s">
        <v>27</v>
      </c>
      <c r="AL117" s="3211"/>
      <c r="AM117" s="3209" t="s">
        <v>28</v>
      </c>
      <c r="AN117" s="3210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122"/>
      <c r="B118" s="647" t="s">
        <v>29</v>
      </c>
      <c r="C118" s="648" t="s">
        <v>30</v>
      </c>
      <c r="D118" s="524" t="s">
        <v>31</v>
      </c>
      <c r="E118" s="649" t="s">
        <v>30</v>
      </c>
      <c r="F118" s="650" t="s">
        <v>31</v>
      </c>
      <c r="G118" s="649" t="s">
        <v>30</v>
      </c>
      <c r="H118" s="650" t="s">
        <v>31</v>
      </c>
      <c r="I118" s="649" t="s">
        <v>30</v>
      </c>
      <c r="J118" s="650" t="s">
        <v>31</v>
      </c>
      <c r="K118" s="649" t="s">
        <v>30</v>
      </c>
      <c r="L118" s="650" t="s">
        <v>31</v>
      </c>
      <c r="M118" s="649" t="s">
        <v>30</v>
      </c>
      <c r="N118" s="650" t="s">
        <v>31</v>
      </c>
      <c r="O118" s="649" t="s">
        <v>30</v>
      </c>
      <c r="P118" s="650" t="s">
        <v>31</v>
      </c>
      <c r="Q118" s="649" t="s">
        <v>30</v>
      </c>
      <c r="R118" s="650" t="s">
        <v>31</v>
      </c>
      <c r="S118" s="649" t="s">
        <v>30</v>
      </c>
      <c r="T118" s="650" t="s">
        <v>31</v>
      </c>
      <c r="U118" s="649" t="s">
        <v>30</v>
      </c>
      <c r="V118" s="650" t="s">
        <v>31</v>
      </c>
      <c r="W118" s="649" t="s">
        <v>30</v>
      </c>
      <c r="X118" s="650" t="s">
        <v>31</v>
      </c>
      <c r="Y118" s="649" t="s">
        <v>30</v>
      </c>
      <c r="Z118" s="650" t="s">
        <v>31</v>
      </c>
      <c r="AA118" s="649" t="s">
        <v>30</v>
      </c>
      <c r="AB118" s="650" t="s">
        <v>31</v>
      </c>
      <c r="AC118" s="649" t="s">
        <v>30</v>
      </c>
      <c r="AD118" s="650" t="s">
        <v>31</v>
      </c>
      <c r="AE118" s="649" t="s">
        <v>30</v>
      </c>
      <c r="AF118" s="650" t="s">
        <v>31</v>
      </c>
      <c r="AG118" s="649" t="s">
        <v>30</v>
      </c>
      <c r="AH118" s="650" t="s">
        <v>31</v>
      </c>
      <c r="AI118" s="649" t="s">
        <v>30</v>
      </c>
      <c r="AJ118" s="650" t="s">
        <v>31</v>
      </c>
      <c r="AK118" s="649" t="s">
        <v>30</v>
      </c>
      <c r="AL118" s="650" t="s">
        <v>31</v>
      </c>
      <c r="AM118" s="649" t="s">
        <v>30</v>
      </c>
      <c r="AN118" s="651" t="s">
        <v>31</v>
      </c>
      <c r="AO118" s="3135"/>
      <c r="AP118" s="3132"/>
      <c r="AQ118" s="3135"/>
      <c r="AR118" s="3135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652"/>
      <c r="AR119" s="652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653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213"/>
      <c r="C123" s="3206" t="s">
        <v>32</v>
      </c>
      <c r="D123" s="3208" t="s">
        <v>76</v>
      </c>
      <c r="E123" s="3209"/>
      <c r="F123" s="3209"/>
      <c r="G123" s="3209"/>
      <c r="H123" s="3211"/>
      <c r="I123" s="3080" t="s">
        <v>96</v>
      </c>
      <c r="J123" s="3216" t="s">
        <v>6</v>
      </c>
      <c r="K123" s="3213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214"/>
      <c r="B124" s="3215"/>
      <c r="C124" s="3122"/>
      <c r="D124" s="654" t="s">
        <v>170</v>
      </c>
      <c r="E124" s="655" t="s">
        <v>171</v>
      </c>
      <c r="F124" s="655" t="s">
        <v>172</v>
      </c>
      <c r="G124" s="655" t="s">
        <v>173</v>
      </c>
      <c r="H124" s="656" t="s">
        <v>174</v>
      </c>
      <c r="I124" s="3214"/>
      <c r="J124" s="3217"/>
      <c r="K124" s="3215"/>
      <c r="BO124"/>
      <c r="BP124"/>
      <c r="BQ124"/>
      <c r="BR124"/>
      <c r="BS124"/>
      <c r="BU124"/>
      <c r="BV124"/>
      <c r="BW124"/>
    </row>
    <row r="125" spans="1:76" ht="22.5" x14ac:dyDescent="0.25">
      <c r="A125" s="3224" t="s">
        <v>175</v>
      </c>
      <c r="B125" s="657" t="s">
        <v>176</v>
      </c>
      <c r="C125" s="658">
        <f>SUM(D125:H125)</f>
        <v>0</v>
      </c>
      <c r="D125" s="659"/>
      <c r="E125" s="660"/>
      <c r="F125" s="660"/>
      <c r="G125" s="660"/>
      <c r="H125" s="661"/>
      <c r="I125" s="347"/>
      <c r="J125" s="662"/>
      <c r="K125" s="663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664"/>
      <c r="E126" s="665"/>
      <c r="F126" s="665"/>
      <c r="G126" s="665"/>
      <c r="H126" s="666"/>
      <c r="I126" s="347"/>
      <c r="J126" s="667"/>
      <c r="K126" s="668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225"/>
      <c r="B127" s="358" t="s">
        <v>178</v>
      </c>
      <c r="C127" s="669">
        <f>SUM(D127:H127)</f>
        <v>0</v>
      </c>
      <c r="D127" s="670"/>
      <c r="E127" s="671"/>
      <c r="F127" s="671"/>
      <c r="G127" s="671"/>
      <c r="H127" s="672"/>
      <c r="I127" s="347"/>
      <c r="J127" s="673"/>
      <c r="K127" s="674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226" t="s">
        <v>179</v>
      </c>
      <c r="B128" s="675" t="s">
        <v>180</v>
      </c>
      <c r="C128" s="658">
        <f>SUM(I128)</f>
        <v>0</v>
      </c>
      <c r="D128" s="676"/>
      <c r="E128" s="677"/>
      <c r="F128" s="677"/>
      <c r="G128" s="677"/>
      <c r="H128" s="678"/>
      <c r="I128" s="679"/>
      <c r="J128" s="680"/>
      <c r="K128" s="681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225"/>
      <c r="B129" s="682" t="s">
        <v>181</v>
      </c>
      <c r="C129" s="669">
        <f>SUM(D129:H129)</f>
        <v>0</v>
      </c>
      <c r="D129" s="683"/>
      <c r="E129" s="446"/>
      <c r="F129" s="446"/>
      <c r="G129" s="446"/>
      <c r="H129" s="447"/>
      <c r="I129" s="488"/>
      <c r="J129" s="684"/>
      <c r="K129" s="685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489"/>
      <c r="E130" s="686"/>
      <c r="F130" s="686"/>
      <c r="G130" s="686"/>
      <c r="H130" s="687"/>
      <c r="I130" s="688"/>
      <c r="J130" s="689"/>
      <c r="K130" s="690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489"/>
      <c r="E131" s="686"/>
      <c r="F131" s="686"/>
      <c r="G131" s="686"/>
      <c r="H131" s="691"/>
      <c r="I131" s="688"/>
      <c r="J131" s="689"/>
      <c r="K131" s="690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692"/>
      <c r="E132" s="693"/>
      <c r="F132" s="693"/>
      <c r="G132" s="693"/>
      <c r="H132" s="694"/>
      <c r="I132" s="695"/>
      <c r="J132" s="696"/>
      <c r="K132" s="697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227"/>
      <c r="B133" s="394" t="s">
        <v>104</v>
      </c>
      <c r="C133" s="191">
        <f>SUM(D133:I133)</f>
        <v>0</v>
      </c>
      <c r="D133" s="698"/>
      <c r="E133" s="699"/>
      <c r="F133" s="699"/>
      <c r="G133" s="699"/>
      <c r="H133" s="700"/>
      <c r="I133" s="701"/>
      <c r="J133" s="684"/>
      <c r="K133" s="685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228" t="s">
        <v>49</v>
      </c>
      <c r="B135" s="3228" t="s">
        <v>184</v>
      </c>
      <c r="C135" s="3230" t="s">
        <v>29</v>
      </c>
      <c r="D135" s="3218" t="s">
        <v>30</v>
      </c>
      <c r="E135" s="3220" t="s">
        <v>31</v>
      </c>
      <c r="F135" s="3244" t="s">
        <v>5</v>
      </c>
      <c r="G135" s="3245"/>
      <c r="H135" s="3245"/>
      <c r="I135" s="3245"/>
      <c r="J135" s="3245"/>
      <c r="K135" s="3245"/>
      <c r="L135" s="3245"/>
      <c r="M135" s="3245"/>
      <c r="N135" s="3245"/>
      <c r="O135" s="3245"/>
      <c r="P135" s="3245"/>
      <c r="Q135" s="3245"/>
      <c r="R135" s="3245"/>
      <c r="S135" s="3245"/>
      <c r="T135" s="3245"/>
      <c r="U135" s="3245"/>
      <c r="V135" s="3245"/>
      <c r="W135" s="3245"/>
      <c r="X135" s="3245"/>
      <c r="Y135" s="3245"/>
      <c r="Z135" s="3245"/>
      <c r="AA135" s="3245"/>
      <c r="AB135" s="3245"/>
      <c r="AC135" s="3245"/>
      <c r="AD135" s="3245"/>
      <c r="AE135" s="3245"/>
      <c r="AF135" s="3245"/>
      <c r="AG135" s="3245"/>
      <c r="AH135" s="3245"/>
      <c r="AI135" s="3245"/>
      <c r="AJ135" s="3245"/>
      <c r="AK135" s="3245"/>
      <c r="AL135" s="3245"/>
      <c r="AM135" s="3246"/>
      <c r="AN135" s="3218" t="s">
        <v>6</v>
      </c>
      <c r="AO135" s="3220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222" t="s">
        <v>91</v>
      </c>
      <c r="G136" s="3223"/>
      <c r="H136" s="3222" t="s">
        <v>13</v>
      </c>
      <c r="I136" s="3223"/>
      <c r="J136" s="3222" t="s">
        <v>14</v>
      </c>
      <c r="K136" s="3223"/>
      <c r="L136" s="3222" t="s">
        <v>15</v>
      </c>
      <c r="M136" s="3223"/>
      <c r="N136" s="3222" t="s">
        <v>16</v>
      </c>
      <c r="O136" s="3223"/>
      <c r="P136" s="3233" t="s">
        <v>17</v>
      </c>
      <c r="Q136" s="3223"/>
      <c r="R136" s="3222" t="s">
        <v>18</v>
      </c>
      <c r="S136" s="3223"/>
      <c r="T136" s="3222" t="s">
        <v>19</v>
      </c>
      <c r="U136" s="3223"/>
      <c r="V136" s="3222" t="s">
        <v>20</v>
      </c>
      <c r="W136" s="3223"/>
      <c r="X136" s="3222" t="s">
        <v>21</v>
      </c>
      <c r="Y136" s="3223"/>
      <c r="Z136" s="3222" t="s">
        <v>22</v>
      </c>
      <c r="AA136" s="3223"/>
      <c r="AB136" s="3222" t="s">
        <v>23</v>
      </c>
      <c r="AC136" s="3223"/>
      <c r="AD136" s="3222" t="s">
        <v>24</v>
      </c>
      <c r="AE136" s="3223"/>
      <c r="AF136" s="3222" t="s">
        <v>25</v>
      </c>
      <c r="AG136" s="3223"/>
      <c r="AH136" s="3222" t="s">
        <v>26</v>
      </c>
      <c r="AI136" s="3223"/>
      <c r="AJ136" s="3222" t="s">
        <v>27</v>
      </c>
      <c r="AK136" s="3223"/>
      <c r="AL136" s="3222" t="s">
        <v>185</v>
      </c>
      <c r="AM136" s="3232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229"/>
      <c r="B137" s="3229"/>
      <c r="C137" s="3231"/>
      <c r="D137" s="3219"/>
      <c r="E137" s="3221"/>
      <c r="F137" s="490" t="s">
        <v>186</v>
      </c>
      <c r="G137" s="491" t="s">
        <v>31</v>
      </c>
      <c r="H137" s="490" t="s">
        <v>186</v>
      </c>
      <c r="I137" s="491" t="s">
        <v>31</v>
      </c>
      <c r="J137" s="490" t="s">
        <v>186</v>
      </c>
      <c r="K137" s="491" t="s">
        <v>31</v>
      </c>
      <c r="L137" s="490" t="s">
        <v>186</v>
      </c>
      <c r="M137" s="491" t="s">
        <v>31</v>
      </c>
      <c r="N137" s="490" t="s">
        <v>186</v>
      </c>
      <c r="O137" s="491" t="s">
        <v>31</v>
      </c>
      <c r="P137" s="490" t="s">
        <v>186</v>
      </c>
      <c r="Q137" s="491" t="s">
        <v>31</v>
      </c>
      <c r="R137" s="490" t="s">
        <v>186</v>
      </c>
      <c r="S137" s="491" t="s">
        <v>31</v>
      </c>
      <c r="T137" s="490" t="s">
        <v>186</v>
      </c>
      <c r="U137" s="491" t="s">
        <v>31</v>
      </c>
      <c r="V137" s="490" t="s">
        <v>186</v>
      </c>
      <c r="W137" s="491" t="s">
        <v>31</v>
      </c>
      <c r="X137" s="490" t="s">
        <v>186</v>
      </c>
      <c r="Y137" s="491" t="s">
        <v>31</v>
      </c>
      <c r="Z137" s="490" t="s">
        <v>186</v>
      </c>
      <c r="AA137" s="491" t="s">
        <v>31</v>
      </c>
      <c r="AB137" s="490" t="s">
        <v>186</v>
      </c>
      <c r="AC137" s="491" t="s">
        <v>31</v>
      </c>
      <c r="AD137" s="490" t="s">
        <v>186</v>
      </c>
      <c r="AE137" s="491" t="s">
        <v>31</v>
      </c>
      <c r="AF137" s="490" t="s">
        <v>186</v>
      </c>
      <c r="AG137" s="491" t="s">
        <v>31</v>
      </c>
      <c r="AH137" s="490" t="s">
        <v>186</v>
      </c>
      <c r="AI137" s="491" t="s">
        <v>31</v>
      </c>
      <c r="AJ137" s="490" t="s">
        <v>186</v>
      </c>
      <c r="AK137" s="491" t="s">
        <v>31</v>
      </c>
      <c r="AL137" s="490" t="s">
        <v>186</v>
      </c>
      <c r="AM137" s="492" t="s">
        <v>31</v>
      </c>
      <c r="AN137" s="3219"/>
      <c r="AO137" s="3221"/>
      <c r="BO137"/>
      <c r="BP137"/>
      <c r="BQ137"/>
      <c r="BR137"/>
      <c r="BS137"/>
      <c r="BU137"/>
      <c r="BV137"/>
      <c r="BW137"/>
    </row>
    <row r="138" spans="1:76" x14ac:dyDescent="0.25">
      <c r="A138" s="3235" t="s">
        <v>72</v>
      </c>
      <c r="B138" s="527" t="s">
        <v>187</v>
      </c>
      <c r="C138" s="702">
        <f>SUM(D138:E138)</f>
        <v>0</v>
      </c>
      <c r="D138" s="493">
        <f>+F138+H138+J138+L138+N138+P138+R138+T138+V138+X138+Z138+AB138+AD138+AF138+AH138+AJ138+AL138</f>
        <v>0</v>
      </c>
      <c r="E138" s="703">
        <f>+G138+I138+K138+M138+O138+Q138+S138+U138+W138+Y138+AA138+AC138+AE138+AG138+AI138+AK138+AM138</f>
        <v>0</v>
      </c>
      <c r="F138" s="704"/>
      <c r="G138" s="705"/>
      <c r="H138" s="704"/>
      <c r="I138" s="705"/>
      <c r="J138" s="704"/>
      <c r="K138" s="705"/>
      <c r="L138" s="704"/>
      <c r="M138" s="705"/>
      <c r="N138" s="704"/>
      <c r="O138" s="705"/>
      <c r="P138" s="704"/>
      <c r="Q138" s="705"/>
      <c r="R138" s="704"/>
      <c r="S138" s="705"/>
      <c r="T138" s="704"/>
      <c r="U138" s="705"/>
      <c r="V138" s="704"/>
      <c r="W138" s="705"/>
      <c r="X138" s="704"/>
      <c r="Y138" s="705"/>
      <c r="Z138" s="704"/>
      <c r="AA138" s="705"/>
      <c r="AB138" s="704"/>
      <c r="AC138" s="705"/>
      <c r="AD138" s="704"/>
      <c r="AE138" s="705"/>
      <c r="AF138" s="704"/>
      <c r="AG138" s="705"/>
      <c r="AH138" s="704"/>
      <c r="AI138" s="705"/>
      <c r="AJ138" s="704"/>
      <c r="AK138" s="705"/>
      <c r="AL138" s="704"/>
      <c r="AM138" s="494"/>
      <c r="AN138" s="495"/>
      <c r="AO138" s="705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236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235" t="s">
        <v>51</v>
      </c>
      <c r="B146" s="644" t="s">
        <v>187</v>
      </c>
      <c r="C146" s="706">
        <f t="shared" si="74"/>
        <v>0</v>
      </c>
      <c r="D146" s="707">
        <f t="shared" si="68"/>
        <v>0</v>
      </c>
      <c r="E146" s="708">
        <f t="shared" si="68"/>
        <v>0</v>
      </c>
      <c r="F146" s="709"/>
      <c r="G146" s="710"/>
      <c r="H146" s="709"/>
      <c r="I146" s="710"/>
      <c r="J146" s="709"/>
      <c r="K146" s="710"/>
      <c r="L146" s="709"/>
      <c r="M146" s="710"/>
      <c r="N146" s="709"/>
      <c r="O146" s="710"/>
      <c r="P146" s="709"/>
      <c r="Q146" s="710"/>
      <c r="R146" s="709"/>
      <c r="S146" s="710"/>
      <c r="T146" s="709"/>
      <c r="U146" s="710"/>
      <c r="V146" s="709"/>
      <c r="W146" s="710"/>
      <c r="X146" s="709"/>
      <c r="Y146" s="710"/>
      <c r="Z146" s="709"/>
      <c r="AA146" s="710"/>
      <c r="AB146" s="709"/>
      <c r="AC146" s="710"/>
      <c r="AD146" s="709"/>
      <c r="AE146" s="710"/>
      <c r="AF146" s="709"/>
      <c r="AG146" s="710"/>
      <c r="AH146" s="709"/>
      <c r="AI146" s="710"/>
      <c r="AJ146" s="709"/>
      <c r="AK146" s="710"/>
      <c r="AL146" s="709"/>
      <c r="AM146" s="711"/>
      <c r="AN146" s="712"/>
      <c r="AO146" s="710"/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6</v>
      </c>
      <c r="D147" s="408">
        <f t="shared" si="68"/>
        <v>1</v>
      </c>
      <c r="E147" s="409">
        <f>+G147+I147+K147+M147+O147+Q147+S147+U147+W147+Y147+AA147+AC147+AE147+AG147+AI147+AK147+AM147</f>
        <v>5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>
        <v>1</v>
      </c>
      <c r="P147" s="414"/>
      <c r="Q147" s="415">
        <v>1</v>
      </c>
      <c r="R147" s="414"/>
      <c r="S147" s="415"/>
      <c r="T147" s="414"/>
      <c r="U147" s="415">
        <v>1</v>
      </c>
      <c r="V147" s="414">
        <v>1</v>
      </c>
      <c r="W147" s="415"/>
      <c r="X147" s="414"/>
      <c r="Y147" s="415"/>
      <c r="Z147" s="414"/>
      <c r="AA147" s="415"/>
      <c r="AB147" s="414"/>
      <c r="AC147" s="415">
        <v>1</v>
      </c>
      <c r="AD147" s="414"/>
      <c r="AE147" s="415">
        <v>1</v>
      </c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1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13</v>
      </c>
      <c r="D148" s="408">
        <f t="shared" si="68"/>
        <v>8</v>
      </c>
      <c r="E148" s="409">
        <f t="shared" si="68"/>
        <v>5</v>
      </c>
      <c r="F148" s="414">
        <v>1</v>
      </c>
      <c r="G148" s="415"/>
      <c r="H148" s="414"/>
      <c r="I148" s="415">
        <v>1</v>
      </c>
      <c r="J148" s="414">
        <v>2</v>
      </c>
      <c r="K148" s="415"/>
      <c r="L148" s="414"/>
      <c r="M148" s="415"/>
      <c r="N148" s="414"/>
      <c r="O148" s="415"/>
      <c r="P148" s="414"/>
      <c r="Q148" s="415">
        <v>1</v>
      </c>
      <c r="R148" s="414"/>
      <c r="S148" s="415">
        <v>1</v>
      </c>
      <c r="T148" s="414">
        <v>1</v>
      </c>
      <c r="U148" s="415">
        <v>1</v>
      </c>
      <c r="V148" s="414"/>
      <c r="W148" s="415"/>
      <c r="X148" s="414"/>
      <c r="Y148" s="415">
        <v>1</v>
      </c>
      <c r="Z148" s="414">
        <v>1</v>
      </c>
      <c r="AA148" s="415"/>
      <c r="AB148" s="414">
        <v>2</v>
      </c>
      <c r="AC148" s="415"/>
      <c r="AD148" s="414"/>
      <c r="AE148" s="415"/>
      <c r="AF148" s="414">
        <v>1</v>
      </c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236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139" t="s">
        <v>196</v>
      </c>
      <c r="B153" s="3238" t="s">
        <v>32</v>
      </c>
      <c r="C153" s="3240" t="s">
        <v>76</v>
      </c>
      <c r="D153" s="3241"/>
      <c r="E153" s="3241"/>
      <c r="F153" s="3241"/>
      <c r="G153" s="3241"/>
      <c r="H153" s="3241"/>
      <c r="I153" s="3241"/>
      <c r="J153" s="3241"/>
      <c r="K153" s="3241"/>
      <c r="L153" s="3241"/>
      <c r="M153" s="3241"/>
      <c r="N153" s="3241"/>
      <c r="O153" s="3241"/>
      <c r="P153" s="3241"/>
      <c r="Q153" s="3241"/>
      <c r="R153" s="3241"/>
      <c r="S153" s="3242"/>
      <c r="T153" s="3243" t="s">
        <v>6</v>
      </c>
      <c r="U153" s="3234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237"/>
      <c r="B154" s="3239"/>
      <c r="C154" s="713" t="s">
        <v>91</v>
      </c>
      <c r="D154" s="714" t="s">
        <v>13</v>
      </c>
      <c r="E154" s="714" t="s">
        <v>197</v>
      </c>
      <c r="F154" s="714" t="s">
        <v>15</v>
      </c>
      <c r="G154" s="714" t="s">
        <v>198</v>
      </c>
      <c r="H154" s="714" t="s">
        <v>17</v>
      </c>
      <c r="I154" s="714" t="s">
        <v>199</v>
      </c>
      <c r="J154" s="714" t="s">
        <v>19</v>
      </c>
      <c r="K154" s="714" t="s">
        <v>200</v>
      </c>
      <c r="L154" s="714" t="s">
        <v>21</v>
      </c>
      <c r="M154" s="714" t="s">
        <v>201</v>
      </c>
      <c r="N154" s="714" t="s">
        <v>23</v>
      </c>
      <c r="O154" s="714" t="s">
        <v>24</v>
      </c>
      <c r="P154" s="714" t="s">
        <v>25</v>
      </c>
      <c r="Q154" s="714" t="s">
        <v>26</v>
      </c>
      <c r="R154" s="714" t="s">
        <v>27</v>
      </c>
      <c r="S154" s="715" t="s">
        <v>185</v>
      </c>
      <c r="T154" s="3243"/>
      <c r="U154" s="3234"/>
      <c r="BO154"/>
      <c r="BP154"/>
      <c r="BQ154"/>
      <c r="BR154"/>
      <c r="BS154"/>
      <c r="BU154"/>
      <c r="BV154"/>
      <c r="BW154"/>
    </row>
    <row r="155" spans="1:75" ht="22.5" x14ac:dyDescent="0.25">
      <c r="A155" s="470" t="s">
        <v>202</v>
      </c>
      <c r="B155" s="716">
        <f>SUM(C155:S155)</f>
        <v>72</v>
      </c>
      <c r="C155" s="85">
        <v>0</v>
      </c>
      <c r="D155" s="132">
        <v>0</v>
      </c>
      <c r="E155" s="132">
        <v>0</v>
      </c>
      <c r="F155" s="132">
        <v>2</v>
      </c>
      <c r="G155" s="132">
        <v>1</v>
      </c>
      <c r="H155" s="132">
        <v>0</v>
      </c>
      <c r="I155" s="132">
        <v>4</v>
      </c>
      <c r="J155" s="132">
        <v>3</v>
      </c>
      <c r="K155" s="132">
        <v>2</v>
      </c>
      <c r="L155" s="132">
        <v>1</v>
      </c>
      <c r="M155" s="132">
        <v>7</v>
      </c>
      <c r="N155" s="132">
        <v>6</v>
      </c>
      <c r="O155" s="132">
        <v>9</v>
      </c>
      <c r="P155" s="132">
        <v>11</v>
      </c>
      <c r="Q155" s="132">
        <v>10</v>
      </c>
      <c r="R155" s="132">
        <v>7</v>
      </c>
      <c r="S155" s="439">
        <v>9</v>
      </c>
      <c r="T155" s="122">
        <v>2</v>
      </c>
      <c r="U155" s="161">
        <v>2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118678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",[3]NOMBRE!B2," - ","( ",[3]NOMBRE!C2,[3]NOMBRE!D2,[3]NOMBRE!E2,[3]NOMBRE!F2,[3]NOMBRE!G2,"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",[3]NOMBRE!B6," - ","( ",[3]NOMBRE!C6,[3]NOMBRE!D6," )")</f>
        <v>MES: FEBRERO - ( 02 )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",[3]NOMBRE!B7)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146" t="s">
        <v>3</v>
      </c>
      <c r="B9" s="3151" t="s">
        <v>4</v>
      </c>
      <c r="C9" s="2984"/>
      <c r="D9" s="3140"/>
      <c r="E9" s="3251" t="s">
        <v>5</v>
      </c>
      <c r="F9" s="3252"/>
      <c r="G9" s="3252"/>
      <c r="H9" s="3252"/>
      <c r="I9" s="3252"/>
      <c r="J9" s="3252"/>
      <c r="K9" s="3252"/>
      <c r="L9" s="3252"/>
      <c r="M9" s="3252"/>
      <c r="N9" s="3252"/>
      <c r="O9" s="3252"/>
      <c r="P9" s="3252"/>
      <c r="Q9" s="3252"/>
      <c r="R9" s="3252"/>
      <c r="S9" s="3252"/>
      <c r="T9" s="3252"/>
      <c r="U9" s="3252"/>
      <c r="V9" s="3252"/>
      <c r="W9" s="3252"/>
      <c r="X9" s="3252"/>
      <c r="Y9" s="3252"/>
      <c r="Z9" s="3252"/>
      <c r="AA9" s="3252"/>
      <c r="AB9" s="3252"/>
      <c r="AC9" s="3252"/>
      <c r="AD9" s="3252"/>
      <c r="AE9" s="3252"/>
      <c r="AF9" s="3252"/>
      <c r="AG9" s="3252"/>
      <c r="AH9" s="3252"/>
      <c r="AI9" s="3252"/>
      <c r="AJ9" s="3252"/>
      <c r="AK9" s="3252"/>
      <c r="AL9" s="3252"/>
      <c r="AM9" s="3252"/>
      <c r="AN9" s="3253"/>
      <c r="AO9" s="3139" t="s">
        <v>6</v>
      </c>
      <c r="AP9" s="3139" t="s">
        <v>7</v>
      </c>
      <c r="AQ9" s="3140" t="s">
        <v>8</v>
      </c>
      <c r="AR9" s="3140" t="s">
        <v>9</v>
      </c>
      <c r="AS9" s="3140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248"/>
      <c r="C10" s="3249"/>
      <c r="D10" s="3250"/>
      <c r="E10" s="3254" t="s">
        <v>11</v>
      </c>
      <c r="F10" s="3256"/>
      <c r="G10" s="3254" t="s">
        <v>12</v>
      </c>
      <c r="H10" s="3255"/>
      <c r="I10" s="3254" t="s">
        <v>13</v>
      </c>
      <c r="J10" s="3255"/>
      <c r="K10" s="3254" t="s">
        <v>14</v>
      </c>
      <c r="L10" s="3255"/>
      <c r="M10" s="3254" t="s">
        <v>15</v>
      </c>
      <c r="N10" s="3255"/>
      <c r="O10" s="3254" t="s">
        <v>16</v>
      </c>
      <c r="P10" s="3255"/>
      <c r="Q10" s="3254" t="s">
        <v>17</v>
      </c>
      <c r="R10" s="3255"/>
      <c r="S10" s="3254" t="s">
        <v>18</v>
      </c>
      <c r="T10" s="3255"/>
      <c r="U10" s="3254" t="s">
        <v>19</v>
      </c>
      <c r="V10" s="3255"/>
      <c r="W10" s="3254" t="s">
        <v>20</v>
      </c>
      <c r="X10" s="3255"/>
      <c r="Y10" s="3254" t="s">
        <v>21</v>
      </c>
      <c r="Z10" s="3255"/>
      <c r="AA10" s="3254" t="s">
        <v>22</v>
      </c>
      <c r="AB10" s="3255"/>
      <c r="AC10" s="3254" t="s">
        <v>23</v>
      </c>
      <c r="AD10" s="3255"/>
      <c r="AE10" s="3254" t="s">
        <v>24</v>
      </c>
      <c r="AF10" s="3255"/>
      <c r="AG10" s="3254" t="s">
        <v>25</v>
      </c>
      <c r="AH10" s="3255"/>
      <c r="AI10" s="3254" t="s">
        <v>26</v>
      </c>
      <c r="AJ10" s="3255"/>
      <c r="AK10" s="3254" t="s">
        <v>27</v>
      </c>
      <c r="AL10" s="3255"/>
      <c r="AM10" s="3251" t="s">
        <v>28</v>
      </c>
      <c r="AN10" s="3253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247"/>
      <c r="B11" s="717" t="s">
        <v>29</v>
      </c>
      <c r="C11" s="718" t="s">
        <v>30</v>
      </c>
      <c r="D11" s="719" t="s">
        <v>31</v>
      </c>
      <c r="E11" s="720" t="s">
        <v>30</v>
      </c>
      <c r="F11" s="721" t="s">
        <v>31</v>
      </c>
      <c r="G11" s="720" t="s">
        <v>30</v>
      </c>
      <c r="H11" s="721" t="s">
        <v>31</v>
      </c>
      <c r="I11" s="720" t="s">
        <v>30</v>
      </c>
      <c r="J11" s="721" t="s">
        <v>31</v>
      </c>
      <c r="K11" s="720" t="s">
        <v>30</v>
      </c>
      <c r="L11" s="721" t="s">
        <v>31</v>
      </c>
      <c r="M11" s="720" t="s">
        <v>30</v>
      </c>
      <c r="N11" s="721" t="s">
        <v>31</v>
      </c>
      <c r="O11" s="720" t="s">
        <v>30</v>
      </c>
      <c r="P11" s="721" t="s">
        <v>31</v>
      </c>
      <c r="Q11" s="720" t="s">
        <v>30</v>
      </c>
      <c r="R11" s="721" t="s">
        <v>31</v>
      </c>
      <c r="S11" s="720" t="s">
        <v>30</v>
      </c>
      <c r="T11" s="721" t="s">
        <v>31</v>
      </c>
      <c r="U11" s="720" t="s">
        <v>30</v>
      </c>
      <c r="V11" s="721" t="s">
        <v>31</v>
      </c>
      <c r="W11" s="720" t="s">
        <v>30</v>
      </c>
      <c r="X11" s="721" t="s">
        <v>31</v>
      </c>
      <c r="Y11" s="720" t="s">
        <v>30</v>
      </c>
      <c r="Z11" s="721" t="s">
        <v>31</v>
      </c>
      <c r="AA11" s="720" t="s">
        <v>30</v>
      </c>
      <c r="AB11" s="721" t="s">
        <v>31</v>
      </c>
      <c r="AC11" s="720" t="s">
        <v>30</v>
      </c>
      <c r="AD11" s="721" t="s">
        <v>31</v>
      </c>
      <c r="AE11" s="720" t="s">
        <v>30</v>
      </c>
      <c r="AF11" s="721" t="s">
        <v>31</v>
      </c>
      <c r="AG11" s="720" t="s">
        <v>30</v>
      </c>
      <c r="AH11" s="721" t="s">
        <v>31</v>
      </c>
      <c r="AI11" s="720" t="s">
        <v>30</v>
      </c>
      <c r="AJ11" s="721" t="s">
        <v>31</v>
      </c>
      <c r="AK11" s="720" t="s">
        <v>30</v>
      </c>
      <c r="AL11" s="721" t="s">
        <v>31</v>
      </c>
      <c r="AM11" s="720" t="s">
        <v>30</v>
      </c>
      <c r="AN11" s="722" t="s">
        <v>31</v>
      </c>
      <c r="AO11" s="3237"/>
      <c r="AP11" s="3237"/>
      <c r="AQ11" s="3250"/>
      <c r="AR11" s="3250"/>
      <c r="AS11" s="3250"/>
      <c r="BO11"/>
      <c r="BP11"/>
      <c r="BQ11"/>
      <c r="BR11"/>
      <c r="BS11"/>
      <c r="BU11"/>
      <c r="BV11"/>
      <c r="BW11"/>
    </row>
    <row r="12" spans="1:151" x14ac:dyDescent="0.25">
      <c r="A12" s="723" t="s">
        <v>32</v>
      </c>
      <c r="B12" s="724">
        <f>SUM(B13:B26)</f>
        <v>0</v>
      </c>
      <c r="C12" s="725">
        <f>SUM(C13:C26)</f>
        <v>0</v>
      </c>
      <c r="D12" s="17">
        <f>SUM(D13:D26)</f>
        <v>0</v>
      </c>
      <c r="E12" s="726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726">
        <f t="shared" si="0"/>
        <v>0</v>
      </c>
      <c r="J12" s="19">
        <f t="shared" si="0"/>
        <v>0</v>
      </c>
      <c r="K12" s="726">
        <f t="shared" si="0"/>
        <v>0</v>
      </c>
      <c r="L12" s="19">
        <f t="shared" si="0"/>
        <v>0</v>
      </c>
      <c r="M12" s="726">
        <f t="shared" si="0"/>
        <v>0</v>
      </c>
      <c r="N12" s="19">
        <f t="shared" si="0"/>
        <v>0</v>
      </c>
      <c r="O12" s="726">
        <f t="shared" si="0"/>
        <v>0</v>
      </c>
      <c r="P12" s="19">
        <f t="shared" si="0"/>
        <v>0</v>
      </c>
      <c r="Q12" s="726">
        <f t="shared" si="0"/>
        <v>0</v>
      </c>
      <c r="R12" s="19">
        <f t="shared" si="0"/>
        <v>0</v>
      </c>
      <c r="S12" s="726">
        <f t="shared" si="0"/>
        <v>0</v>
      </c>
      <c r="T12" s="19">
        <f t="shared" si="0"/>
        <v>0</v>
      </c>
      <c r="U12" s="726">
        <f>SUM(U13:U26)</f>
        <v>0</v>
      </c>
      <c r="V12" s="19">
        <f>SUM(V13:V26)</f>
        <v>0</v>
      </c>
      <c r="W12" s="726">
        <f t="shared" si="0"/>
        <v>0</v>
      </c>
      <c r="X12" s="19">
        <f t="shared" si="0"/>
        <v>0</v>
      </c>
      <c r="Y12" s="726">
        <f t="shared" si="0"/>
        <v>0</v>
      </c>
      <c r="Z12" s="19">
        <f t="shared" si="0"/>
        <v>0</v>
      </c>
      <c r="AA12" s="726">
        <f t="shared" si="0"/>
        <v>0</v>
      </c>
      <c r="AB12" s="19">
        <f t="shared" si="0"/>
        <v>0</v>
      </c>
      <c r="AC12" s="726">
        <f t="shared" si="0"/>
        <v>0</v>
      </c>
      <c r="AD12" s="19">
        <f t="shared" si="0"/>
        <v>0</v>
      </c>
      <c r="AE12" s="726">
        <f t="shared" si="0"/>
        <v>0</v>
      </c>
      <c r="AF12" s="19">
        <f t="shared" si="0"/>
        <v>0</v>
      </c>
      <c r="AG12" s="726">
        <f t="shared" si="0"/>
        <v>0</v>
      </c>
      <c r="AH12" s="19">
        <f t="shared" si="0"/>
        <v>0</v>
      </c>
      <c r="AI12" s="726">
        <f t="shared" si="0"/>
        <v>0</v>
      </c>
      <c r="AJ12" s="19">
        <f t="shared" si="0"/>
        <v>0</v>
      </c>
      <c r="AK12" s="726">
        <f t="shared" si="0"/>
        <v>0</v>
      </c>
      <c r="AL12" s="19">
        <f t="shared" si="0"/>
        <v>0</v>
      </c>
      <c r="AM12" s="726">
        <f t="shared" si="0"/>
        <v>0</v>
      </c>
      <c r="AN12" s="21">
        <f t="shared" si="0"/>
        <v>0</v>
      </c>
      <c r="AO12" s="22">
        <f>SUM(AO13:AO26)</f>
        <v>0</v>
      </c>
      <c r="AP12" s="727">
        <f>SUM(AP13:AP26)</f>
        <v>0</v>
      </c>
      <c r="AQ12" s="728">
        <f>SUM(AQ13:AQ26)</f>
        <v>0</v>
      </c>
      <c r="AR12" s="728">
        <f>SUM(AR13:AR26)</f>
        <v>0</v>
      </c>
      <c r="AS12" s="728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729">
        <f>SUM(E13+G13+I13+K13+M13+O13+Q13+S13+U13+W13+Y13+AA13+AC13+AE13+AG13+AI13+AK13+AM13)</f>
        <v>0</v>
      </c>
      <c r="D13" s="730">
        <f>SUM(F13+H13+J13+L13+N13+P13+R13+T13+V13+X13+Z13+AB13+AD13+AF13+AH13+AJ13+AL13+AN13)</f>
        <v>0</v>
      </c>
      <c r="E13" s="731"/>
      <c r="F13" s="732"/>
      <c r="G13" s="731"/>
      <c r="H13" s="732"/>
      <c r="I13" s="731"/>
      <c r="J13" s="733"/>
      <c r="K13" s="731"/>
      <c r="L13" s="733"/>
      <c r="M13" s="731"/>
      <c r="N13" s="733"/>
      <c r="O13" s="731"/>
      <c r="P13" s="733"/>
      <c r="Q13" s="731"/>
      <c r="R13" s="733"/>
      <c r="S13" s="731"/>
      <c r="T13" s="733"/>
      <c r="U13" s="731"/>
      <c r="V13" s="733"/>
      <c r="W13" s="731"/>
      <c r="X13" s="733"/>
      <c r="Y13" s="731"/>
      <c r="Z13" s="733"/>
      <c r="AA13" s="731"/>
      <c r="AB13" s="733"/>
      <c r="AC13" s="731"/>
      <c r="AD13" s="733"/>
      <c r="AE13" s="731"/>
      <c r="AF13" s="733"/>
      <c r="AG13" s="731"/>
      <c r="AH13" s="733"/>
      <c r="AI13" s="731"/>
      <c r="AJ13" s="733"/>
      <c r="AK13" s="731"/>
      <c r="AL13" s="733"/>
      <c r="AM13" s="734"/>
      <c r="AN13" s="735"/>
      <c r="AO13" s="736"/>
      <c r="AP13" s="736"/>
      <c r="AQ13" s="652"/>
      <c r="AR13" s="652"/>
      <c r="AS13" s="652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737">
        <f t="shared" si="1"/>
        <v>0</v>
      </c>
      <c r="C26" s="474">
        <f>SUM(E26+G26+I26+K26+M26+O26+Q26+S26+U26+W26+Y26+AA26+AC26+AE26+AG26+AI26+AK26+AM26)</f>
        <v>0</v>
      </c>
      <c r="D26" s="475">
        <f>SUM(F26+H26+J26+L26+N26+P26+R26+T26+V26+X26+Z26+AB26+AD26+AF26+AH26+AJ26+AL26+AN26)</f>
        <v>0</v>
      </c>
      <c r="E26" s="476"/>
      <c r="F26" s="84"/>
      <c r="G26" s="85"/>
      <c r="H26" s="86"/>
      <c r="I26" s="85"/>
      <c r="J26" s="84"/>
      <c r="K26" s="520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738"/>
      <c r="G27" s="738" t="s">
        <v>48</v>
      </c>
      <c r="H27" s="739"/>
      <c r="I27" s="739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40"/>
      <c r="Z27" s="740"/>
      <c r="AA27" s="740"/>
      <c r="AB27" s="740"/>
      <c r="AC27" s="740"/>
      <c r="AD27" s="740"/>
      <c r="AE27" s="740"/>
      <c r="AF27" s="740"/>
      <c r="AG27" s="740"/>
      <c r="AH27" s="740"/>
      <c r="AI27" s="740"/>
      <c r="AJ27" s="740"/>
      <c r="AK27" s="740"/>
      <c r="AL27" s="740"/>
      <c r="AM27" s="740"/>
      <c r="AN27" s="740"/>
      <c r="AO27" s="740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146" t="s">
        <v>49</v>
      </c>
      <c r="B28" s="3151" t="s">
        <v>4</v>
      </c>
      <c r="C28" s="2984"/>
      <c r="D28" s="3140"/>
      <c r="E28" s="3251" t="s">
        <v>5</v>
      </c>
      <c r="F28" s="3252"/>
      <c r="G28" s="3252"/>
      <c r="H28" s="3252"/>
      <c r="I28" s="3252"/>
      <c r="J28" s="3252"/>
      <c r="K28" s="3252"/>
      <c r="L28" s="3252"/>
      <c r="M28" s="3252"/>
      <c r="N28" s="3252"/>
      <c r="O28" s="3252"/>
      <c r="P28" s="3252"/>
      <c r="Q28" s="3252"/>
      <c r="R28" s="3252"/>
      <c r="S28" s="3252"/>
      <c r="T28" s="3252"/>
      <c r="U28" s="3252"/>
      <c r="V28" s="3252"/>
      <c r="W28" s="3252"/>
      <c r="X28" s="3252"/>
      <c r="Y28" s="3252"/>
      <c r="Z28" s="3252"/>
      <c r="AA28" s="3252"/>
      <c r="AB28" s="3252"/>
      <c r="AC28" s="3252"/>
      <c r="AD28" s="3252"/>
      <c r="AE28" s="3252"/>
      <c r="AF28" s="3252"/>
      <c r="AG28" s="3252"/>
      <c r="AH28" s="3252"/>
      <c r="AI28" s="3252"/>
      <c r="AJ28" s="3252"/>
      <c r="AK28" s="3252"/>
      <c r="AL28" s="3252"/>
      <c r="AM28" s="3252"/>
      <c r="AN28" s="3253"/>
      <c r="AO28" s="3139" t="s">
        <v>6</v>
      </c>
      <c r="AP28" s="3139" t="s">
        <v>7</v>
      </c>
      <c r="AQ28" s="3139" t="s">
        <v>50</v>
      </c>
      <c r="AR28" s="3140" t="s">
        <v>8</v>
      </c>
      <c r="AS28" s="3140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248"/>
      <c r="C29" s="3249"/>
      <c r="D29" s="3250"/>
      <c r="E29" s="3254" t="s">
        <v>11</v>
      </c>
      <c r="F29" s="3256"/>
      <c r="G29" s="3254" t="s">
        <v>12</v>
      </c>
      <c r="H29" s="3255"/>
      <c r="I29" s="3254" t="s">
        <v>13</v>
      </c>
      <c r="J29" s="3255"/>
      <c r="K29" s="3254" t="s">
        <v>14</v>
      </c>
      <c r="L29" s="3255"/>
      <c r="M29" s="3254" t="s">
        <v>15</v>
      </c>
      <c r="N29" s="3255"/>
      <c r="O29" s="3254" t="s">
        <v>16</v>
      </c>
      <c r="P29" s="3255"/>
      <c r="Q29" s="3254" t="s">
        <v>17</v>
      </c>
      <c r="R29" s="3255"/>
      <c r="S29" s="3254" t="s">
        <v>18</v>
      </c>
      <c r="T29" s="3255"/>
      <c r="U29" s="3254" t="s">
        <v>19</v>
      </c>
      <c r="V29" s="3255"/>
      <c r="W29" s="3254" t="s">
        <v>20</v>
      </c>
      <c r="X29" s="3255"/>
      <c r="Y29" s="3254" t="s">
        <v>21</v>
      </c>
      <c r="Z29" s="3255"/>
      <c r="AA29" s="3254" t="s">
        <v>22</v>
      </c>
      <c r="AB29" s="3255"/>
      <c r="AC29" s="3254" t="s">
        <v>23</v>
      </c>
      <c r="AD29" s="3255"/>
      <c r="AE29" s="3254" t="s">
        <v>24</v>
      </c>
      <c r="AF29" s="3255"/>
      <c r="AG29" s="3254" t="s">
        <v>25</v>
      </c>
      <c r="AH29" s="3255"/>
      <c r="AI29" s="3254" t="s">
        <v>26</v>
      </c>
      <c r="AJ29" s="3255"/>
      <c r="AK29" s="3254" t="s">
        <v>27</v>
      </c>
      <c r="AL29" s="3255"/>
      <c r="AM29" s="3251" t="s">
        <v>28</v>
      </c>
      <c r="AN29" s="3253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247"/>
      <c r="B30" s="717" t="s">
        <v>29</v>
      </c>
      <c r="C30" s="718" t="s">
        <v>30</v>
      </c>
      <c r="D30" s="473" t="s">
        <v>31</v>
      </c>
      <c r="E30" s="741" t="s">
        <v>30</v>
      </c>
      <c r="F30" s="526" t="s">
        <v>31</v>
      </c>
      <c r="G30" s="741" t="s">
        <v>30</v>
      </c>
      <c r="H30" s="526" t="s">
        <v>31</v>
      </c>
      <c r="I30" s="741" t="s">
        <v>30</v>
      </c>
      <c r="J30" s="526" t="s">
        <v>31</v>
      </c>
      <c r="K30" s="741" t="s">
        <v>30</v>
      </c>
      <c r="L30" s="526" t="s">
        <v>31</v>
      </c>
      <c r="M30" s="741" t="s">
        <v>30</v>
      </c>
      <c r="N30" s="526" t="s">
        <v>31</v>
      </c>
      <c r="O30" s="741" t="s">
        <v>30</v>
      </c>
      <c r="P30" s="526" t="s">
        <v>31</v>
      </c>
      <c r="Q30" s="741" t="s">
        <v>30</v>
      </c>
      <c r="R30" s="526" t="s">
        <v>31</v>
      </c>
      <c r="S30" s="741" t="s">
        <v>30</v>
      </c>
      <c r="T30" s="526" t="s">
        <v>31</v>
      </c>
      <c r="U30" s="741" t="s">
        <v>30</v>
      </c>
      <c r="V30" s="526" t="s">
        <v>31</v>
      </c>
      <c r="W30" s="741" t="s">
        <v>30</v>
      </c>
      <c r="X30" s="526" t="s">
        <v>31</v>
      </c>
      <c r="Y30" s="741" t="s">
        <v>30</v>
      </c>
      <c r="Z30" s="526" t="s">
        <v>31</v>
      </c>
      <c r="AA30" s="741" t="s">
        <v>30</v>
      </c>
      <c r="AB30" s="526" t="s">
        <v>31</v>
      </c>
      <c r="AC30" s="741" t="s">
        <v>30</v>
      </c>
      <c r="AD30" s="526" t="s">
        <v>31</v>
      </c>
      <c r="AE30" s="741" t="s">
        <v>30</v>
      </c>
      <c r="AF30" s="526" t="s">
        <v>31</v>
      </c>
      <c r="AG30" s="741" t="s">
        <v>30</v>
      </c>
      <c r="AH30" s="526" t="s">
        <v>31</v>
      </c>
      <c r="AI30" s="741" t="s">
        <v>30</v>
      </c>
      <c r="AJ30" s="526" t="s">
        <v>31</v>
      </c>
      <c r="AK30" s="718" t="s">
        <v>30</v>
      </c>
      <c r="AL30" s="526" t="s">
        <v>31</v>
      </c>
      <c r="AM30" s="741" t="s">
        <v>30</v>
      </c>
      <c r="AN30" s="457" t="s">
        <v>31</v>
      </c>
      <c r="AO30" s="3237"/>
      <c r="AP30" s="3237"/>
      <c r="AQ30" s="3237"/>
      <c r="AR30" s="3250"/>
      <c r="AS30" s="3250"/>
      <c r="BO30"/>
      <c r="BP30"/>
      <c r="BQ30"/>
      <c r="BR30"/>
      <c r="BS30"/>
      <c r="BU30"/>
      <c r="BV30"/>
      <c r="BW30"/>
    </row>
    <row r="31" spans="1:77" x14ac:dyDescent="0.25">
      <c r="A31" s="644" t="s">
        <v>51</v>
      </c>
      <c r="B31" s="607">
        <f t="shared" ref="B31:B45" si="14">SUM(C31:D31)</f>
        <v>0</v>
      </c>
      <c r="C31" s="729">
        <f t="shared" ref="C31:D33" si="15">SUM(E31+G31+I31+K31+M31+O31+Q31+S31+U31+W31+Y31+AA31+AC31+AE31+AG31+AI31+AK31+AM31)</f>
        <v>0</v>
      </c>
      <c r="D31" s="730">
        <f t="shared" si="15"/>
        <v>0</v>
      </c>
      <c r="E31" s="731"/>
      <c r="F31" s="732"/>
      <c r="G31" s="731"/>
      <c r="H31" s="733"/>
      <c r="I31" s="731"/>
      <c r="J31" s="733"/>
      <c r="K31" s="731"/>
      <c r="L31" s="733"/>
      <c r="M31" s="731"/>
      <c r="N31" s="733"/>
      <c r="O31" s="731"/>
      <c r="P31" s="733"/>
      <c r="Q31" s="742"/>
      <c r="R31" s="733"/>
      <c r="S31" s="731"/>
      <c r="T31" s="733"/>
      <c r="U31" s="731"/>
      <c r="V31" s="733"/>
      <c r="W31" s="731"/>
      <c r="X31" s="733"/>
      <c r="Y31" s="731"/>
      <c r="Z31" s="733"/>
      <c r="AA31" s="731"/>
      <c r="AB31" s="733"/>
      <c r="AC31" s="742"/>
      <c r="AD31" s="733"/>
      <c r="AE31" s="731"/>
      <c r="AF31" s="733"/>
      <c r="AG31" s="742"/>
      <c r="AH31" s="733"/>
      <c r="AI31" s="731"/>
      <c r="AJ31" s="733"/>
      <c r="AK31" s="742"/>
      <c r="AL31" s="733"/>
      <c r="AM31" s="743"/>
      <c r="AN31" s="735"/>
      <c r="AO31" s="736"/>
      <c r="AP31" s="736"/>
      <c r="AQ31" s="736"/>
      <c r="AR31" s="652"/>
      <c r="AS31" s="652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146" t="s">
        <v>49</v>
      </c>
      <c r="B48" s="3139" t="s">
        <v>4</v>
      </c>
      <c r="C48" s="3254" t="s">
        <v>68</v>
      </c>
      <c r="D48" s="3260"/>
      <c r="E48" s="3260"/>
      <c r="F48" s="3255"/>
      <c r="G48" s="3260" t="s">
        <v>69</v>
      </c>
      <c r="H48" s="3260"/>
      <c r="I48" s="3260"/>
      <c r="J48" s="3261"/>
      <c r="K48" s="3140" t="s">
        <v>6</v>
      </c>
      <c r="L48" s="3140" t="s">
        <v>7</v>
      </c>
      <c r="M48" s="3140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247"/>
      <c r="B49" s="3237"/>
      <c r="C49" s="744" t="s">
        <v>14</v>
      </c>
      <c r="D49" s="744" t="s">
        <v>15</v>
      </c>
      <c r="E49" s="745" t="s">
        <v>16</v>
      </c>
      <c r="F49" s="719" t="s">
        <v>71</v>
      </c>
      <c r="G49" s="744" t="s">
        <v>14</v>
      </c>
      <c r="H49" s="744" t="s">
        <v>15</v>
      </c>
      <c r="I49" s="745" t="s">
        <v>16</v>
      </c>
      <c r="J49" s="746" t="s">
        <v>71</v>
      </c>
      <c r="K49" s="3250"/>
      <c r="L49" s="3250"/>
      <c r="M49" s="3250"/>
      <c r="BO49"/>
      <c r="BP49"/>
      <c r="BQ49"/>
      <c r="BR49"/>
      <c r="BS49"/>
      <c r="BU49"/>
      <c r="BV49"/>
      <c r="BW49"/>
    </row>
    <row r="50" spans="1:75" x14ac:dyDescent="0.25">
      <c r="A50" s="747" t="s">
        <v>72</v>
      </c>
      <c r="B50" s="128">
        <f>SUM(C50:J50)</f>
        <v>0</v>
      </c>
      <c r="C50" s="731"/>
      <c r="D50" s="748"/>
      <c r="E50" s="748"/>
      <c r="F50" s="732"/>
      <c r="G50" s="731"/>
      <c r="H50" s="748"/>
      <c r="I50" s="748"/>
      <c r="J50" s="735"/>
      <c r="K50" s="732"/>
      <c r="L50" s="732"/>
      <c r="M50" s="732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468" t="s">
        <v>74</v>
      </c>
      <c r="B52" s="477"/>
      <c r="C52" s="477"/>
      <c r="D52" s="477"/>
      <c r="E52" s="477"/>
      <c r="F52" s="477"/>
      <c r="G52" s="749"/>
      <c r="H52" s="749"/>
      <c r="I52" s="749"/>
      <c r="J52" s="749"/>
      <c r="K52" s="749"/>
      <c r="L52" s="749"/>
      <c r="M52" s="749"/>
      <c r="N52" s="749"/>
      <c r="O52" s="750"/>
      <c r="P52" s="477"/>
      <c r="Q52" s="749"/>
      <c r="R52" s="749"/>
      <c r="S52" s="750"/>
      <c r="T52" s="477"/>
      <c r="U52" s="749"/>
      <c r="V52" s="750"/>
      <c r="W52" s="751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259" t="s">
        <v>75</v>
      </c>
      <c r="B53" s="3269" t="s">
        <v>32</v>
      </c>
      <c r="C53" s="2984"/>
      <c r="D53" s="3257"/>
      <c r="E53" s="3270" t="s">
        <v>76</v>
      </c>
      <c r="F53" s="3271"/>
      <c r="G53" s="3271"/>
      <c r="H53" s="3271"/>
      <c r="I53" s="3271"/>
      <c r="J53" s="3271"/>
      <c r="K53" s="3271"/>
      <c r="L53" s="3271"/>
      <c r="M53" s="3271"/>
      <c r="N53" s="3271"/>
      <c r="O53" s="3271"/>
      <c r="P53" s="3271"/>
      <c r="Q53" s="3271"/>
      <c r="R53" s="3271"/>
      <c r="S53" s="3271"/>
      <c r="T53" s="3271"/>
      <c r="U53" s="3271"/>
      <c r="V53" s="3272"/>
      <c r="W53" s="3257" t="s">
        <v>6</v>
      </c>
      <c r="X53" s="3258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248"/>
      <c r="C54" s="3249"/>
      <c r="D54" s="3250"/>
      <c r="E54" s="3258" t="s">
        <v>11</v>
      </c>
      <c r="F54" s="3258" t="s">
        <v>12</v>
      </c>
      <c r="G54" s="3257" t="s">
        <v>13</v>
      </c>
      <c r="H54" s="3259" t="s">
        <v>14</v>
      </c>
      <c r="I54" s="3259" t="s">
        <v>15</v>
      </c>
      <c r="J54" s="3257" t="s">
        <v>16</v>
      </c>
      <c r="K54" s="3257" t="s">
        <v>17</v>
      </c>
      <c r="L54" s="3257" t="s">
        <v>18</v>
      </c>
      <c r="M54" s="3257" t="s">
        <v>19</v>
      </c>
      <c r="N54" s="3257" t="s">
        <v>20</v>
      </c>
      <c r="O54" s="3257" t="s">
        <v>21</v>
      </c>
      <c r="P54" s="3257" t="s">
        <v>22</v>
      </c>
      <c r="Q54" s="3257" t="s">
        <v>23</v>
      </c>
      <c r="R54" s="3257" t="s">
        <v>24</v>
      </c>
      <c r="S54" s="3257" t="s">
        <v>25</v>
      </c>
      <c r="T54" s="3257" t="s">
        <v>26</v>
      </c>
      <c r="U54" s="3257" t="s">
        <v>27</v>
      </c>
      <c r="V54" s="3262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247"/>
      <c r="B55" s="752" t="s">
        <v>29</v>
      </c>
      <c r="C55" s="753" t="s">
        <v>30</v>
      </c>
      <c r="D55" s="754" t="s">
        <v>31</v>
      </c>
      <c r="E55" s="3237"/>
      <c r="F55" s="3237"/>
      <c r="G55" s="3250"/>
      <c r="H55" s="3247"/>
      <c r="I55" s="3247"/>
      <c r="J55" s="3250"/>
      <c r="K55" s="3250"/>
      <c r="L55" s="3250"/>
      <c r="M55" s="3250"/>
      <c r="N55" s="3250"/>
      <c r="O55" s="3250"/>
      <c r="P55" s="3250"/>
      <c r="Q55" s="3250"/>
      <c r="R55" s="3250"/>
      <c r="S55" s="3250"/>
      <c r="T55" s="3250"/>
      <c r="U55" s="3250"/>
      <c r="V55" s="3263"/>
      <c r="W55" s="3250"/>
      <c r="X55" s="3237"/>
      <c r="BO55"/>
      <c r="BP55"/>
      <c r="BQ55"/>
      <c r="BR55"/>
      <c r="BS55"/>
      <c r="BU55"/>
      <c r="BV55"/>
      <c r="BW55"/>
    </row>
    <row r="56" spans="1:75" x14ac:dyDescent="0.25">
      <c r="A56" s="755" t="s">
        <v>77</v>
      </c>
      <c r="B56" s="756">
        <f>SUM(B57:B58)</f>
        <v>0</v>
      </c>
      <c r="C56" s="757">
        <f>SUM(C57:C58)</f>
        <v>0</v>
      </c>
      <c r="D56" s="758">
        <f t="shared" ref="D56:V56" si="29">SUM(D57:D58)</f>
        <v>0</v>
      </c>
      <c r="E56" s="759">
        <f t="shared" si="29"/>
        <v>0</v>
      </c>
      <c r="F56" s="759">
        <f t="shared" si="29"/>
        <v>0</v>
      </c>
      <c r="G56" s="760">
        <f t="shared" si="29"/>
        <v>0</v>
      </c>
      <c r="H56" s="759">
        <f t="shared" si="29"/>
        <v>0</v>
      </c>
      <c r="I56" s="759">
        <f t="shared" si="29"/>
        <v>0</v>
      </c>
      <c r="J56" s="761">
        <f t="shared" si="29"/>
        <v>0</v>
      </c>
      <c r="K56" s="759">
        <f t="shared" si="29"/>
        <v>0</v>
      </c>
      <c r="L56" s="761">
        <f t="shared" si="29"/>
        <v>0</v>
      </c>
      <c r="M56" s="759">
        <f t="shared" si="29"/>
        <v>0</v>
      </c>
      <c r="N56" s="761">
        <f t="shared" si="29"/>
        <v>0</v>
      </c>
      <c r="O56" s="759">
        <f t="shared" si="29"/>
        <v>0</v>
      </c>
      <c r="P56" s="761">
        <f t="shared" si="29"/>
        <v>0</v>
      </c>
      <c r="Q56" s="759">
        <f t="shared" si="29"/>
        <v>0</v>
      </c>
      <c r="R56" s="761">
        <f t="shared" si="29"/>
        <v>0</v>
      </c>
      <c r="S56" s="759">
        <f t="shared" si="29"/>
        <v>0</v>
      </c>
      <c r="T56" s="761">
        <f t="shared" si="29"/>
        <v>0</v>
      </c>
      <c r="U56" s="759">
        <f t="shared" si="29"/>
        <v>0</v>
      </c>
      <c r="V56" s="762">
        <f t="shared" si="29"/>
        <v>0</v>
      </c>
      <c r="W56" s="760">
        <f>SUM(W57:W58)</f>
        <v>0</v>
      </c>
      <c r="X56" s="759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747" t="s">
        <v>72</v>
      </c>
      <c r="B57" s="150">
        <f>SUM(C57:D57)</f>
        <v>0</v>
      </c>
      <c r="C57" s="478"/>
      <c r="D57" s="479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763"/>
      <c r="D58" s="764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765" t="s">
        <v>79</v>
      </c>
      <c r="B59" s="766">
        <f>SUM(B60:B61)</f>
        <v>0</v>
      </c>
      <c r="C59" s="767">
        <f>SUM(C60:C61)</f>
        <v>0</v>
      </c>
      <c r="D59" s="758">
        <f t="shared" ref="D59:V59" si="30">SUM(D60:D61)</f>
        <v>0</v>
      </c>
      <c r="E59" s="768">
        <f t="shared" si="30"/>
        <v>0</v>
      </c>
      <c r="F59" s="761">
        <f t="shared" si="30"/>
        <v>0</v>
      </c>
      <c r="G59" s="768">
        <f t="shared" si="30"/>
        <v>0</v>
      </c>
      <c r="H59" s="761">
        <f t="shared" si="30"/>
        <v>0</v>
      </c>
      <c r="I59" s="768">
        <f t="shared" si="30"/>
        <v>0</v>
      </c>
      <c r="J59" s="761">
        <f t="shared" si="30"/>
        <v>0</v>
      </c>
      <c r="K59" s="768">
        <f t="shared" si="30"/>
        <v>0</v>
      </c>
      <c r="L59" s="761">
        <f t="shared" si="30"/>
        <v>0</v>
      </c>
      <c r="M59" s="768">
        <f t="shared" si="30"/>
        <v>0</v>
      </c>
      <c r="N59" s="761">
        <f t="shared" si="30"/>
        <v>0</v>
      </c>
      <c r="O59" s="768">
        <f t="shared" si="30"/>
        <v>0</v>
      </c>
      <c r="P59" s="761">
        <f t="shared" si="30"/>
        <v>0</v>
      </c>
      <c r="Q59" s="768">
        <f t="shared" si="30"/>
        <v>0</v>
      </c>
      <c r="R59" s="761">
        <f t="shared" si="30"/>
        <v>0</v>
      </c>
      <c r="S59" s="768">
        <f t="shared" si="30"/>
        <v>0</v>
      </c>
      <c r="T59" s="761">
        <f t="shared" si="30"/>
        <v>0</v>
      </c>
      <c r="U59" s="768">
        <f t="shared" si="30"/>
        <v>0</v>
      </c>
      <c r="V59" s="769">
        <f t="shared" si="30"/>
        <v>0</v>
      </c>
      <c r="W59" s="760">
        <f>SUM(W60:W61)</f>
        <v>0</v>
      </c>
      <c r="X59" s="768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747" t="s">
        <v>72</v>
      </c>
      <c r="B60" s="150">
        <f>SUM(C60:D60)</f>
        <v>0</v>
      </c>
      <c r="C60" s="478"/>
      <c r="D60" s="479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770"/>
      <c r="D61" s="771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480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772" t="s">
        <v>49</v>
      </c>
      <c r="B63" s="772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773" t="s">
        <v>72</v>
      </c>
      <c r="B64" s="774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775" t="s">
        <v>49</v>
      </c>
      <c r="B67" s="775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776" t="s">
        <v>82</v>
      </c>
      <c r="B68" s="777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778"/>
      <c r="D76" s="778"/>
      <c r="E76" s="2"/>
      <c r="F76" s="2"/>
      <c r="G76" s="2"/>
      <c r="H76" s="2"/>
      <c r="I76" s="2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80"/>
      <c r="U76" s="780"/>
      <c r="BO76"/>
      <c r="BP76"/>
      <c r="BQ76"/>
      <c r="BR76"/>
      <c r="BS76"/>
      <c r="BU76"/>
      <c r="BV76"/>
      <c r="BW76"/>
    </row>
    <row r="77" spans="1:75" ht="15" customHeight="1" x14ac:dyDescent="0.25">
      <c r="A77" s="3264" t="s">
        <v>89</v>
      </c>
      <c r="B77" s="3265" t="s">
        <v>32</v>
      </c>
      <c r="C77" s="3266" t="s">
        <v>76</v>
      </c>
      <c r="D77" s="3267"/>
      <c r="E77" s="3267"/>
      <c r="F77" s="3267"/>
      <c r="G77" s="3267"/>
      <c r="H77" s="3267"/>
      <c r="I77" s="3267"/>
      <c r="J77" s="3267"/>
      <c r="K77" s="3267"/>
      <c r="L77" s="3267"/>
      <c r="M77" s="3267"/>
      <c r="N77" s="3267"/>
      <c r="O77" s="3267"/>
      <c r="P77" s="3267"/>
      <c r="Q77" s="3267"/>
      <c r="R77" s="3267"/>
      <c r="S77" s="3268"/>
      <c r="T77" s="3257" t="s">
        <v>6</v>
      </c>
      <c r="U77" s="3257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122"/>
      <c r="B78" s="3132"/>
      <c r="C78" s="781" t="s">
        <v>91</v>
      </c>
      <c r="D78" s="782" t="s">
        <v>92</v>
      </c>
      <c r="E78" s="782" t="s">
        <v>14</v>
      </c>
      <c r="F78" s="783" t="s">
        <v>15</v>
      </c>
      <c r="G78" s="448" t="s">
        <v>16</v>
      </c>
      <c r="H78" s="448" t="s">
        <v>17</v>
      </c>
      <c r="I78" s="448" t="s">
        <v>18</v>
      </c>
      <c r="J78" s="782" t="s">
        <v>19</v>
      </c>
      <c r="K78" s="782" t="s">
        <v>20</v>
      </c>
      <c r="L78" s="784" t="s">
        <v>21</v>
      </c>
      <c r="M78" s="782" t="s">
        <v>22</v>
      </c>
      <c r="N78" s="782" t="s">
        <v>23</v>
      </c>
      <c r="O78" s="782" t="s">
        <v>24</v>
      </c>
      <c r="P78" s="782" t="s">
        <v>25</v>
      </c>
      <c r="Q78" s="782" t="s">
        <v>26</v>
      </c>
      <c r="R78" s="782" t="s">
        <v>27</v>
      </c>
      <c r="S78" s="785" t="s">
        <v>28</v>
      </c>
      <c r="T78" s="3135"/>
      <c r="U78" s="3135"/>
      <c r="BO78"/>
      <c r="BP78"/>
      <c r="BQ78"/>
      <c r="BR78"/>
      <c r="BS78"/>
      <c r="BU78"/>
      <c r="BV78"/>
      <c r="BW78"/>
    </row>
    <row r="79" spans="1:75" x14ac:dyDescent="0.25">
      <c r="A79" s="786" t="s">
        <v>93</v>
      </c>
      <c r="B79" s="191">
        <f>SUM(C79:S79)</f>
        <v>0</v>
      </c>
      <c r="C79" s="787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  <c r="O79" s="788"/>
      <c r="P79" s="788"/>
      <c r="Q79" s="788"/>
      <c r="R79" s="788"/>
      <c r="S79" s="789"/>
      <c r="T79" s="790"/>
      <c r="U79" s="790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273" t="s">
        <v>94</v>
      </c>
      <c r="B80" s="3273"/>
      <c r="C80" s="3273"/>
      <c r="D80" s="3273"/>
      <c r="E80" s="3273"/>
      <c r="F80" s="3273"/>
      <c r="G80" s="3273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791"/>
      <c r="AB80" s="791"/>
      <c r="AC80" s="791"/>
      <c r="AD80" s="791"/>
      <c r="AE80" s="792"/>
      <c r="AF80" s="792"/>
      <c r="AG80" s="792"/>
      <c r="AH80" s="793"/>
      <c r="AI80" s="794"/>
      <c r="AJ80" s="794"/>
      <c r="AK80" s="794"/>
      <c r="AL80" s="794"/>
      <c r="AM80" s="794"/>
      <c r="AN80" s="794"/>
      <c r="BO80"/>
      <c r="BP80"/>
      <c r="BQ80"/>
      <c r="BR80"/>
      <c r="BS80"/>
      <c r="BU80"/>
      <c r="BV80"/>
      <c r="BW80"/>
    </row>
    <row r="81" spans="1:77" ht="15" customHeight="1" x14ac:dyDescent="0.25">
      <c r="A81" s="3264" t="s">
        <v>49</v>
      </c>
      <c r="B81" s="3275" t="s">
        <v>95</v>
      </c>
      <c r="C81" s="3275" t="s">
        <v>32</v>
      </c>
      <c r="D81" s="2984"/>
      <c r="E81" s="3140"/>
      <c r="F81" s="3251" t="s">
        <v>5</v>
      </c>
      <c r="G81" s="3252"/>
      <c r="H81" s="3252"/>
      <c r="I81" s="3252"/>
      <c r="J81" s="3252"/>
      <c r="K81" s="3252"/>
      <c r="L81" s="3252"/>
      <c r="M81" s="3252"/>
      <c r="N81" s="3252"/>
      <c r="O81" s="3252"/>
      <c r="P81" s="3252"/>
      <c r="Q81" s="3252"/>
      <c r="R81" s="3252"/>
      <c r="S81" s="3252"/>
      <c r="T81" s="3252"/>
      <c r="U81" s="3252"/>
      <c r="V81" s="3252"/>
      <c r="W81" s="3252"/>
      <c r="X81" s="3252"/>
      <c r="Y81" s="3252"/>
      <c r="Z81" s="3252"/>
      <c r="AA81" s="3252"/>
      <c r="AB81" s="3252"/>
      <c r="AC81" s="3252"/>
      <c r="AD81" s="3252"/>
      <c r="AE81" s="3252"/>
      <c r="AF81" s="3252"/>
      <c r="AG81" s="3252"/>
      <c r="AH81" s="3252"/>
      <c r="AI81" s="3253"/>
      <c r="AJ81" s="3276" t="s">
        <v>96</v>
      </c>
      <c r="AK81" s="3139" t="s">
        <v>97</v>
      </c>
      <c r="AL81" s="3140" t="s">
        <v>6</v>
      </c>
      <c r="AM81" s="3140" t="s">
        <v>7</v>
      </c>
      <c r="AN81" s="3140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152"/>
      <c r="D82" s="3126"/>
      <c r="E82" s="3135"/>
      <c r="F82" s="3251" t="s">
        <v>98</v>
      </c>
      <c r="G82" s="3256"/>
      <c r="H82" s="3251" t="s">
        <v>99</v>
      </c>
      <c r="I82" s="3256"/>
      <c r="J82" s="3254" t="s">
        <v>13</v>
      </c>
      <c r="K82" s="3255"/>
      <c r="L82" s="3254" t="s">
        <v>14</v>
      </c>
      <c r="M82" s="3255"/>
      <c r="N82" s="3251" t="s">
        <v>100</v>
      </c>
      <c r="O82" s="3256"/>
      <c r="P82" s="3251" t="s">
        <v>101</v>
      </c>
      <c r="Q82" s="3256"/>
      <c r="R82" s="3254" t="s">
        <v>16</v>
      </c>
      <c r="S82" s="3255"/>
      <c r="T82" s="3254" t="s">
        <v>17</v>
      </c>
      <c r="U82" s="3255"/>
      <c r="V82" s="3254" t="s">
        <v>18</v>
      </c>
      <c r="W82" s="3255"/>
      <c r="X82" s="3254" t="s">
        <v>19</v>
      </c>
      <c r="Y82" s="3255"/>
      <c r="Z82" s="3254" t="s">
        <v>20</v>
      </c>
      <c r="AA82" s="3255"/>
      <c r="AB82" s="3254" t="s">
        <v>21</v>
      </c>
      <c r="AC82" s="3255"/>
      <c r="AD82" s="3254" t="s">
        <v>22</v>
      </c>
      <c r="AE82" s="3255"/>
      <c r="AF82" s="3254" t="s">
        <v>23</v>
      </c>
      <c r="AG82" s="3255"/>
      <c r="AH82" s="3254" t="s">
        <v>24</v>
      </c>
      <c r="AI82" s="3255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274"/>
      <c r="B83" s="3152"/>
      <c r="C83" s="741" t="s">
        <v>29</v>
      </c>
      <c r="D83" s="795" t="s">
        <v>30</v>
      </c>
      <c r="E83" s="719" t="s">
        <v>31</v>
      </c>
      <c r="F83" s="741" t="s">
        <v>30</v>
      </c>
      <c r="G83" s="719" t="s">
        <v>31</v>
      </c>
      <c r="H83" s="718" t="s">
        <v>30</v>
      </c>
      <c r="I83" s="719" t="s">
        <v>31</v>
      </c>
      <c r="J83" s="741" t="s">
        <v>30</v>
      </c>
      <c r="K83" s="719" t="s">
        <v>31</v>
      </c>
      <c r="L83" s="741" t="s">
        <v>30</v>
      </c>
      <c r="M83" s="719" t="s">
        <v>31</v>
      </c>
      <c r="N83" s="741" t="s">
        <v>30</v>
      </c>
      <c r="O83" s="719" t="s">
        <v>31</v>
      </c>
      <c r="P83" s="741" t="s">
        <v>30</v>
      </c>
      <c r="Q83" s="719" t="s">
        <v>31</v>
      </c>
      <c r="R83" s="741" t="s">
        <v>30</v>
      </c>
      <c r="S83" s="719" t="s">
        <v>31</v>
      </c>
      <c r="T83" s="741" t="s">
        <v>30</v>
      </c>
      <c r="U83" s="719" t="s">
        <v>31</v>
      </c>
      <c r="V83" s="741" t="s">
        <v>30</v>
      </c>
      <c r="W83" s="719" t="s">
        <v>31</v>
      </c>
      <c r="X83" s="741" t="s">
        <v>30</v>
      </c>
      <c r="Y83" s="719" t="s">
        <v>31</v>
      </c>
      <c r="Z83" s="741" t="s">
        <v>30</v>
      </c>
      <c r="AA83" s="719" t="s">
        <v>31</v>
      </c>
      <c r="AB83" s="741" t="s">
        <v>30</v>
      </c>
      <c r="AC83" s="719" t="s">
        <v>31</v>
      </c>
      <c r="AD83" s="741" t="s">
        <v>30</v>
      </c>
      <c r="AE83" s="719" t="s">
        <v>31</v>
      </c>
      <c r="AF83" s="741" t="s">
        <v>30</v>
      </c>
      <c r="AG83" s="719" t="s">
        <v>31</v>
      </c>
      <c r="AH83" s="741" t="s">
        <v>30</v>
      </c>
      <c r="AI83" s="796" t="s">
        <v>31</v>
      </c>
      <c r="AJ83" s="3277"/>
      <c r="AK83" s="3278"/>
      <c r="AL83" s="3135"/>
      <c r="AM83" s="3135"/>
      <c r="AN83" s="3135"/>
      <c r="BO83"/>
      <c r="BP83"/>
      <c r="BQ83"/>
      <c r="BR83"/>
      <c r="BS83"/>
      <c r="BU83"/>
      <c r="BV83"/>
      <c r="BW83"/>
    </row>
    <row r="84" spans="1:77" x14ac:dyDescent="0.25">
      <c r="A84" s="797" t="s">
        <v>102</v>
      </c>
      <c r="B84" s="482" t="s">
        <v>103</v>
      </c>
      <c r="C84" s="798">
        <f>SUM(D84:E84)</f>
        <v>0</v>
      </c>
      <c r="D84" s="799">
        <f>SUM(F84,H84,J84,L84,N84,P84,R84,T84,V84,X84,Z84,AB84,AD84,AF84,AH84)</f>
        <v>0</v>
      </c>
      <c r="E84" s="800">
        <f>SUM(G84,I84,K84,M84,O84,Q84,S84,U84,W84,Y84,AA84,AC84,AE84,AG84,AI84)</f>
        <v>0</v>
      </c>
      <c r="F84" s="586"/>
      <c r="G84" s="587"/>
      <c r="H84" s="588"/>
      <c r="I84" s="587"/>
      <c r="J84" s="586"/>
      <c r="K84" s="443"/>
      <c r="L84" s="586"/>
      <c r="M84" s="443"/>
      <c r="N84" s="586"/>
      <c r="O84" s="443"/>
      <c r="P84" s="586"/>
      <c r="Q84" s="443"/>
      <c r="R84" s="586"/>
      <c r="S84" s="443"/>
      <c r="T84" s="586"/>
      <c r="U84" s="443"/>
      <c r="V84" s="586"/>
      <c r="W84" s="443"/>
      <c r="X84" s="586"/>
      <c r="Y84" s="443"/>
      <c r="Z84" s="586"/>
      <c r="AA84" s="443"/>
      <c r="AB84" s="586"/>
      <c r="AC84" s="443"/>
      <c r="AD84" s="586"/>
      <c r="AE84" s="443"/>
      <c r="AF84" s="586"/>
      <c r="AG84" s="443"/>
      <c r="AH84" s="586"/>
      <c r="AI84" s="444"/>
      <c r="AJ84" s="589"/>
      <c r="AK84" s="801"/>
      <c r="AL84" s="587"/>
      <c r="AM84" s="587"/>
      <c r="AN84" s="587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282" t="s">
        <v>104</v>
      </c>
      <c r="B85" s="802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282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803" t="s">
        <v>61</v>
      </c>
      <c r="B87" s="804" t="s">
        <v>107</v>
      </c>
      <c r="C87" s="805">
        <f>SUM(D87:E87)</f>
        <v>0</v>
      </c>
      <c r="D87" s="806">
        <f t="shared" si="37"/>
        <v>0</v>
      </c>
      <c r="E87" s="800">
        <f t="shared" si="37"/>
        <v>0</v>
      </c>
      <c r="F87" s="807"/>
      <c r="G87" s="808"/>
      <c r="H87" s="809"/>
      <c r="I87" s="808"/>
      <c r="J87" s="807"/>
      <c r="K87" s="810"/>
      <c r="L87" s="807"/>
      <c r="M87" s="810"/>
      <c r="N87" s="807"/>
      <c r="O87" s="810"/>
      <c r="P87" s="807"/>
      <c r="Q87" s="810"/>
      <c r="R87" s="807"/>
      <c r="S87" s="810"/>
      <c r="T87" s="807"/>
      <c r="U87" s="810"/>
      <c r="V87" s="807"/>
      <c r="W87" s="810"/>
      <c r="X87" s="807"/>
      <c r="Y87" s="810"/>
      <c r="Z87" s="807"/>
      <c r="AA87" s="810"/>
      <c r="AB87" s="807"/>
      <c r="AC87" s="810"/>
      <c r="AD87" s="807"/>
      <c r="AE87" s="810"/>
      <c r="AF87" s="807"/>
      <c r="AG87" s="810"/>
      <c r="AH87" s="807"/>
      <c r="AI87" s="811"/>
      <c r="AJ87" s="812"/>
      <c r="AK87" s="813"/>
      <c r="AL87" s="808"/>
      <c r="AM87" s="808"/>
      <c r="AN87" s="808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279" t="s">
        <v>89</v>
      </c>
      <c r="B89" s="3280" t="s">
        <v>32</v>
      </c>
      <c r="C89" s="3280" t="s">
        <v>109</v>
      </c>
      <c r="D89" s="3281" t="s">
        <v>110</v>
      </c>
      <c r="E89" s="3255" t="s">
        <v>111</v>
      </c>
      <c r="F89" s="3280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279"/>
      <c r="B90" s="3280"/>
      <c r="C90" s="3280"/>
      <c r="D90" s="3281"/>
      <c r="E90" s="3255"/>
      <c r="F90" s="3280"/>
      <c r="BO90"/>
      <c r="BP90"/>
      <c r="BQ90"/>
      <c r="BR90"/>
      <c r="BS90"/>
      <c r="BU90"/>
      <c r="BV90"/>
      <c r="BW90"/>
    </row>
    <row r="91" spans="1:77" x14ac:dyDescent="0.25">
      <c r="A91" s="3290" t="s">
        <v>113</v>
      </c>
      <c r="B91" s="3291"/>
      <c r="C91" s="3291"/>
      <c r="D91" s="3291"/>
      <c r="E91" s="3291"/>
      <c r="F91" s="3292"/>
      <c r="BO91"/>
      <c r="BP91"/>
      <c r="BQ91"/>
      <c r="BR91"/>
      <c r="BS91"/>
      <c r="BU91"/>
      <c r="BV91"/>
      <c r="BW91"/>
    </row>
    <row r="92" spans="1:77" x14ac:dyDescent="0.25">
      <c r="A92" s="814" t="s">
        <v>114</v>
      </c>
      <c r="B92" s="815">
        <f>SUM(C92:D92)</f>
        <v>367</v>
      </c>
      <c r="C92" s="816">
        <v>57</v>
      </c>
      <c r="D92" s="603">
        <v>310</v>
      </c>
      <c r="E92" s="817">
        <v>367</v>
      </c>
      <c r="F92" s="816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24</v>
      </c>
      <c r="C96" s="153"/>
      <c r="D96" s="818">
        <v>24</v>
      </c>
      <c r="E96" s="156">
        <v>24</v>
      </c>
      <c r="F96" s="153"/>
    </row>
    <row r="97" spans="1:18" customFormat="1" x14ac:dyDescent="0.25">
      <c r="A97" s="3290" t="s">
        <v>119</v>
      </c>
      <c r="B97" s="3291"/>
      <c r="C97" s="3291"/>
      <c r="D97" s="3291"/>
      <c r="E97" s="3291"/>
      <c r="F97" s="3292"/>
    </row>
    <row r="98" spans="1:18" customFormat="1" x14ac:dyDescent="0.25">
      <c r="A98" s="819" t="s">
        <v>120</v>
      </c>
      <c r="B98" s="820">
        <f>SUM(C98:D98)</f>
        <v>0</v>
      </c>
      <c r="C98" s="816"/>
      <c r="D98" s="603"/>
      <c r="E98" s="817"/>
      <c r="F98" s="816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821" t="s">
        <v>122</v>
      </c>
      <c r="B100" s="119">
        <f>SUM(C100:D100)</f>
        <v>0</v>
      </c>
      <c r="C100" s="822"/>
      <c r="D100" s="818"/>
      <c r="E100" s="610"/>
      <c r="F100" s="822"/>
    </row>
    <row r="101" spans="1:18" customFormat="1" x14ac:dyDescent="0.25">
      <c r="A101" s="3293" t="s">
        <v>123</v>
      </c>
      <c r="B101" s="3293"/>
      <c r="C101" s="3293"/>
      <c r="D101" s="3293"/>
      <c r="E101" s="3293"/>
      <c r="F101" s="3294"/>
      <c r="G101" s="823"/>
      <c r="H101" s="823"/>
      <c r="I101" s="823"/>
      <c r="J101" s="823"/>
      <c r="K101" s="823"/>
      <c r="L101" s="823"/>
      <c r="M101" s="823"/>
      <c r="N101" s="823"/>
      <c r="O101" s="823"/>
    </row>
    <row r="102" spans="1:18" customFormat="1" ht="15" customHeight="1" x14ac:dyDescent="0.25">
      <c r="A102" s="3295" t="s">
        <v>124</v>
      </c>
      <c r="B102" s="3283" t="s">
        <v>125</v>
      </c>
      <c r="C102" s="3062"/>
      <c r="D102" s="3297"/>
      <c r="E102" s="3283" t="s">
        <v>126</v>
      </c>
      <c r="F102" s="3297"/>
      <c r="G102" s="3283" t="s">
        <v>127</v>
      </c>
      <c r="H102" s="3284"/>
      <c r="I102" s="3285" t="s">
        <v>128</v>
      </c>
      <c r="J102" s="3286"/>
      <c r="K102" s="3288" t="s">
        <v>129</v>
      </c>
      <c r="L102" s="3289" t="s">
        <v>130</v>
      </c>
      <c r="M102" s="3051"/>
      <c r="N102" s="3288"/>
      <c r="O102" s="3289" t="s">
        <v>131</v>
      </c>
      <c r="P102" s="3288"/>
      <c r="Q102" s="3289" t="s">
        <v>132</v>
      </c>
      <c r="R102" s="3288"/>
    </row>
    <row r="103" spans="1:18" customFormat="1" x14ac:dyDescent="0.25">
      <c r="A103" s="3060"/>
      <c r="B103" s="3180"/>
      <c r="C103" s="3199"/>
      <c r="D103" s="3200"/>
      <c r="E103" s="3180"/>
      <c r="F103" s="3200"/>
      <c r="G103" s="3180"/>
      <c r="H103" s="3181"/>
      <c r="I103" s="3287"/>
      <c r="J103" s="3185"/>
      <c r="K103" s="3048"/>
      <c r="L103" s="3189"/>
      <c r="M103" s="3190"/>
      <c r="N103" s="3187"/>
      <c r="O103" s="3189"/>
      <c r="P103" s="3187"/>
      <c r="Q103" s="3189"/>
      <c r="R103" s="3187"/>
    </row>
    <row r="104" spans="1:18" customFormat="1" ht="31.5" x14ac:dyDescent="0.25">
      <c r="A104" s="3296"/>
      <c r="B104" s="824" t="s">
        <v>133</v>
      </c>
      <c r="C104" s="824" t="s">
        <v>134</v>
      </c>
      <c r="D104" s="825" t="s">
        <v>135</v>
      </c>
      <c r="E104" s="826" t="s">
        <v>136</v>
      </c>
      <c r="F104" s="827" t="s">
        <v>137</v>
      </c>
      <c r="G104" s="826" t="s">
        <v>138</v>
      </c>
      <c r="H104" s="828" t="s">
        <v>139</v>
      </c>
      <c r="I104" s="829" t="s">
        <v>136</v>
      </c>
      <c r="J104" s="830" t="s">
        <v>137</v>
      </c>
      <c r="K104" s="3187"/>
      <c r="L104" s="483" t="s">
        <v>140</v>
      </c>
      <c r="M104" s="831" t="s">
        <v>134</v>
      </c>
      <c r="N104" s="445" t="s">
        <v>141</v>
      </c>
      <c r="O104" s="824" t="s">
        <v>138</v>
      </c>
      <c r="P104" s="832" t="s">
        <v>139</v>
      </c>
      <c r="Q104" s="824" t="s">
        <v>142</v>
      </c>
      <c r="R104" s="832" t="s">
        <v>143</v>
      </c>
    </row>
    <row r="105" spans="1:18" customFormat="1" x14ac:dyDescent="0.25">
      <c r="A105" s="833" t="s">
        <v>144</v>
      </c>
      <c r="B105" s="274">
        <f>SUM(C105:D105)</f>
        <v>12262</v>
      </c>
      <c r="C105" s="622">
        <v>11685</v>
      </c>
      <c r="D105" s="834">
        <v>577</v>
      </c>
      <c r="E105" s="622">
        <v>11522</v>
      </c>
      <c r="F105" s="834">
        <v>0</v>
      </c>
      <c r="G105" s="622">
        <v>39405</v>
      </c>
      <c r="H105" s="624">
        <v>592</v>
      </c>
      <c r="I105" s="625">
        <v>740</v>
      </c>
      <c r="J105" s="835">
        <v>0</v>
      </c>
      <c r="K105" s="834">
        <v>10945</v>
      </c>
      <c r="L105" s="622"/>
      <c r="M105" s="627"/>
      <c r="N105" s="628"/>
      <c r="O105" s="622"/>
      <c r="P105" s="628"/>
      <c r="Q105" s="279"/>
      <c r="R105" s="280"/>
    </row>
    <row r="106" spans="1:18" customFormat="1" x14ac:dyDescent="0.25">
      <c r="A106" s="281" t="s">
        <v>145</v>
      </c>
      <c r="B106" s="274">
        <f>SUM(C106:D106)</f>
        <v>1201</v>
      </c>
      <c r="C106" s="282">
        <v>1106</v>
      </c>
      <c r="D106" s="283">
        <v>95</v>
      </c>
      <c r="E106" s="282">
        <v>1201</v>
      </c>
      <c r="F106" s="283">
        <v>0</v>
      </c>
      <c r="G106" s="282">
        <v>2780</v>
      </c>
      <c r="H106" s="284">
        <v>107</v>
      </c>
      <c r="I106" s="285">
        <v>0</v>
      </c>
      <c r="J106" s="286">
        <v>0</v>
      </c>
      <c r="K106" s="283">
        <v>1106</v>
      </c>
      <c r="L106" s="279"/>
      <c r="M106" s="287"/>
      <c r="N106" s="280"/>
      <c r="O106" s="279"/>
      <c r="P106" s="280"/>
      <c r="Q106" s="622">
        <v>2154</v>
      </c>
      <c r="R106" s="628">
        <v>5605</v>
      </c>
    </row>
    <row r="107" spans="1:18" customFormat="1" x14ac:dyDescent="0.25">
      <c r="A107" s="281" t="s">
        <v>146</v>
      </c>
      <c r="B107" s="288">
        <f>SUM(C107:D107)</f>
        <v>833</v>
      </c>
      <c r="C107" s="289">
        <v>833</v>
      </c>
      <c r="D107" s="290">
        <v>0</v>
      </c>
      <c r="E107" s="291">
        <v>833</v>
      </c>
      <c r="F107" s="290">
        <v>0</v>
      </c>
      <c r="G107" s="289">
        <v>833</v>
      </c>
      <c r="H107" s="292">
        <v>0</v>
      </c>
      <c r="I107" s="293">
        <v>0</v>
      </c>
      <c r="J107" s="294">
        <v>0</v>
      </c>
      <c r="K107" s="290">
        <v>833</v>
      </c>
      <c r="L107" s="295"/>
      <c r="M107" s="296"/>
      <c r="N107" s="297"/>
      <c r="O107" s="298"/>
      <c r="P107" s="297"/>
      <c r="Q107" s="289">
        <v>229</v>
      </c>
      <c r="R107" s="299">
        <v>229</v>
      </c>
    </row>
    <row r="108" spans="1:18" customFormat="1" x14ac:dyDescent="0.25">
      <c r="A108" s="836" t="s">
        <v>32</v>
      </c>
      <c r="B108" s="837">
        <f>SUM(C108:D108)</f>
        <v>14296</v>
      </c>
      <c r="C108" s="837">
        <f t="shared" ref="C108:K108" si="49">SUM(C105:C107)</f>
        <v>13624</v>
      </c>
      <c r="D108" s="838">
        <f t="shared" si="49"/>
        <v>672</v>
      </c>
      <c r="E108" s="837">
        <f t="shared" si="49"/>
        <v>13556</v>
      </c>
      <c r="F108" s="838">
        <f t="shared" si="49"/>
        <v>0</v>
      </c>
      <c r="G108" s="837">
        <f t="shared" si="49"/>
        <v>43018</v>
      </c>
      <c r="H108" s="839">
        <f t="shared" si="49"/>
        <v>699</v>
      </c>
      <c r="I108" s="840">
        <f t="shared" si="49"/>
        <v>740</v>
      </c>
      <c r="J108" s="841">
        <f t="shared" si="49"/>
        <v>0</v>
      </c>
      <c r="K108" s="838">
        <f t="shared" si="49"/>
        <v>12884</v>
      </c>
      <c r="L108" s="842">
        <f>SUM(L105)</f>
        <v>0</v>
      </c>
      <c r="M108" s="837">
        <f>+M105</f>
        <v>0</v>
      </c>
      <c r="N108" s="843">
        <f>+N105</f>
        <v>0</v>
      </c>
      <c r="O108" s="837">
        <f>+O105</f>
        <v>0</v>
      </c>
      <c r="P108" s="843">
        <f>+P105</f>
        <v>0</v>
      </c>
      <c r="Q108" s="837">
        <f>SUM(Q106:Q107)</f>
        <v>2383</v>
      </c>
      <c r="R108" s="837">
        <f>SUM(R106:R107)</f>
        <v>5834</v>
      </c>
    </row>
    <row r="109" spans="1:18" customFormat="1" ht="19.5" x14ac:dyDescent="0.25">
      <c r="A109" s="844" t="s">
        <v>147</v>
      </c>
      <c r="B109" s="845"/>
      <c r="C109" s="484"/>
      <c r="D109" s="311"/>
      <c r="E109" s="846"/>
      <c r="F109" s="846"/>
      <c r="G109" s="846"/>
      <c r="H109" s="846"/>
      <c r="I109" s="847"/>
      <c r="J109" s="3"/>
      <c r="K109" s="847"/>
      <c r="L109" s="3"/>
      <c r="M109" s="314"/>
    </row>
    <row r="110" spans="1:18" customFormat="1" ht="15" customHeight="1" x14ac:dyDescent="0.25">
      <c r="A110" s="3298" t="s">
        <v>148</v>
      </c>
      <c r="B110" s="3295" t="s">
        <v>149</v>
      </c>
      <c r="C110" s="3300" t="s">
        <v>150</v>
      </c>
      <c r="D110" s="3301"/>
      <c r="E110" s="3301"/>
      <c r="F110" s="3301"/>
      <c r="G110" s="3301"/>
      <c r="H110" s="3301"/>
      <c r="I110" s="3301"/>
      <c r="J110" s="3301"/>
      <c r="K110" s="3301"/>
      <c r="L110" s="3302"/>
      <c r="M110" s="3295" t="s">
        <v>151</v>
      </c>
    </row>
    <row r="111" spans="1:18" customFormat="1" ht="21" x14ac:dyDescent="0.25">
      <c r="A111" s="3202"/>
      <c r="B111" s="3299"/>
      <c r="C111" s="720" t="s">
        <v>72</v>
      </c>
      <c r="D111" s="848" t="s">
        <v>152</v>
      </c>
      <c r="E111" s="848" t="s">
        <v>51</v>
      </c>
      <c r="F111" s="848" t="s">
        <v>73</v>
      </c>
      <c r="G111" s="848" t="s">
        <v>153</v>
      </c>
      <c r="H111" s="782" t="s">
        <v>85</v>
      </c>
      <c r="I111" s="782" t="s">
        <v>154</v>
      </c>
      <c r="J111" s="848" t="s">
        <v>155</v>
      </c>
      <c r="K111" s="782" t="s">
        <v>156</v>
      </c>
      <c r="L111" s="849" t="s">
        <v>157</v>
      </c>
      <c r="M111" s="3299"/>
    </row>
    <row r="112" spans="1:18" customFormat="1" x14ac:dyDescent="0.25">
      <c r="A112" s="850" t="s">
        <v>158</v>
      </c>
      <c r="B112" s="834"/>
      <c r="C112" s="622"/>
      <c r="D112" s="627"/>
      <c r="E112" s="627"/>
      <c r="F112" s="627"/>
      <c r="G112" s="627"/>
      <c r="H112" s="627"/>
      <c r="I112" s="627"/>
      <c r="J112" s="627"/>
      <c r="K112" s="627"/>
      <c r="L112" s="834"/>
      <c r="M112" s="851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85"/>
      <c r="AL115" s="485"/>
      <c r="AM115" s="485"/>
      <c r="AN115" s="485"/>
      <c r="AO115" s="852"/>
      <c r="AP115" s="852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303" t="s">
        <v>162</v>
      </c>
      <c r="B116" s="3305" t="s">
        <v>4</v>
      </c>
      <c r="C116" s="2984"/>
      <c r="D116" s="3140"/>
      <c r="E116" s="3251" t="s">
        <v>5</v>
      </c>
      <c r="F116" s="3306"/>
      <c r="G116" s="3306"/>
      <c r="H116" s="3306"/>
      <c r="I116" s="3306"/>
      <c r="J116" s="3306"/>
      <c r="K116" s="3306"/>
      <c r="L116" s="3306"/>
      <c r="M116" s="3306"/>
      <c r="N116" s="3306"/>
      <c r="O116" s="3306"/>
      <c r="P116" s="3306"/>
      <c r="Q116" s="3306"/>
      <c r="R116" s="3306"/>
      <c r="S116" s="3306"/>
      <c r="T116" s="3306"/>
      <c r="U116" s="3306"/>
      <c r="V116" s="3306"/>
      <c r="W116" s="3306"/>
      <c r="X116" s="3306"/>
      <c r="Y116" s="3306"/>
      <c r="Z116" s="3306"/>
      <c r="AA116" s="3306"/>
      <c r="AB116" s="3306"/>
      <c r="AC116" s="3306"/>
      <c r="AD116" s="3306"/>
      <c r="AE116" s="3306"/>
      <c r="AF116" s="3306"/>
      <c r="AG116" s="3306"/>
      <c r="AH116" s="3306"/>
      <c r="AI116" s="3306"/>
      <c r="AJ116" s="3306"/>
      <c r="AK116" s="3306"/>
      <c r="AL116" s="3306"/>
      <c r="AM116" s="3306"/>
      <c r="AN116" s="3253"/>
      <c r="AO116" s="2997" t="s">
        <v>163</v>
      </c>
      <c r="AP116" s="2993" t="s">
        <v>164</v>
      </c>
      <c r="AQ116" s="3140" t="s">
        <v>8</v>
      </c>
      <c r="AR116" s="3140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152"/>
      <c r="C117" s="3126"/>
      <c r="D117" s="3135"/>
      <c r="E117" s="3254" t="s">
        <v>11</v>
      </c>
      <c r="F117" s="3307"/>
      <c r="G117" s="3251" t="s">
        <v>12</v>
      </c>
      <c r="H117" s="3307"/>
      <c r="I117" s="3251" t="s">
        <v>13</v>
      </c>
      <c r="J117" s="3307"/>
      <c r="K117" s="3251" t="s">
        <v>14</v>
      </c>
      <c r="L117" s="3307"/>
      <c r="M117" s="3251" t="s">
        <v>15</v>
      </c>
      <c r="N117" s="3307"/>
      <c r="O117" s="3251" t="s">
        <v>16</v>
      </c>
      <c r="P117" s="3307"/>
      <c r="Q117" s="3306" t="s">
        <v>17</v>
      </c>
      <c r="R117" s="3307"/>
      <c r="S117" s="3251" t="s">
        <v>18</v>
      </c>
      <c r="T117" s="3307"/>
      <c r="U117" s="3251" t="s">
        <v>19</v>
      </c>
      <c r="V117" s="3307"/>
      <c r="W117" s="3251" t="s">
        <v>20</v>
      </c>
      <c r="X117" s="3307"/>
      <c r="Y117" s="3251" t="s">
        <v>21</v>
      </c>
      <c r="Z117" s="3307"/>
      <c r="AA117" s="3251" t="s">
        <v>22</v>
      </c>
      <c r="AB117" s="3307"/>
      <c r="AC117" s="3251" t="s">
        <v>23</v>
      </c>
      <c r="AD117" s="3307"/>
      <c r="AE117" s="3251" t="s">
        <v>24</v>
      </c>
      <c r="AF117" s="3307"/>
      <c r="AG117" s="3251" t="s">
        <v>25</v>
      </c>
      <c r="AH117" s="3307"/>
      <c r="AI117" s="3251" t="s">
        <v>26</v>
      </c>
      <c r="AJ117" s="3307"/>
      <c r="AK117" s="3251" t="s">
        <v>27</v>
      </c>
      <c r="AL117" s="3307"/>
      <c r="AM117" s="3306" t="s">
        <v>28</v>
      </c>
      <c r="AN117" s="3253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304"/>
      <c r="B118" s="717" t="s">
        <v>29</v>
      </c>
      <c r="C118" s="718" t="s">
        <v>30</v>
      </c>
      <c r="D118" s="524" t="s">
        <v>31</v>
      </c>
      <c r="E118" s="741" t="s">
        <v>30</v>
      </c>
      <c r="F118" s="853" t="s">
        <v>31</v>
      </c>
      <c r="G118" s="741" t="s">
        <v>30</v>
      </c>
      <c r="H118" s="853" t="s">
        <v>31</v>
      </c>
      <c r="I118" s="741" t="s">
        <v>30</v>
      </c>
      <c r="J118" s="853" t="s">
        <v>31</v>
      </c>
      <c r="K118" s="741" t="s">
        <v>30</v>
      </c>
      <c r="L118" s="853" t="s">
        <v>31</v>
      </c>
      <c r="M118" s="741" t="s">
        <v>30</v>
      </c>
      <c r="N118" s="853" t="s">
        <v>31</v>
      </c>
      <c r="O118" s="741" t="s">
        <v>30</v>
      </c>
      <c r="P118" s="853" t="s">
        <v>31</v>
      </c>
      <c r="Q118" s="741" t="s">
        <v>30</v>
      </c>
      <c r="R118" s="853" t="s">
        <v>31</v>
      </c>
      <c r="S118" s="741" t="s">
        <v>30</v>
      </c>
      <c r="T118" s="853" t="s">
        <v>31</v>
      </c>
      <c r="U118" s="741" t="s">
        <v>30</v>
      </c>
      <c r="V118" s="853" t="s">
        <v>31</v>
      </c>
      <c r="W118" s="741" t="s">
        <v>30</v>
      </c>
      <c r="X118" s="853" t="s">
        <v>31</v>
      </c>
      <c r="Y118" s="741" t="s">
        <v>30</v>
      </c>
      <c r="Z118" s="853" t="s">
        <v>31</v>
      </c>
      <c r="AA118" s="741" t="s">
        <v>30</v>
      </c>
      <c r="AB118" s="853" t="s">
        <v>31</v>
      </c>
      <c r="AC118" s="741" t="s">
        <v>30</v>
      </c>
      <c r="AD118" s="853" t="s">
        <v>31</v>
      </c>
      <c r="AE118" s="741" t="s">
        <v>30</v>
      </c>
      <c r="AF118" s="853" t="s">
        <v>31</v>
      </c>
      <c r="AG118" s="741" t="s">
        <v>30</v>
      </c>
      <c r="AH118" s="853" t="s">
        <v>31</v>
      </c>
      <c r="AI118" s="741" t="s">
        <v>30</v>
      </c>
      <c r="AJ118" s="853" t="s">
        <v>31</v>
      </c>
      <c r="AK118" s="741" t="s">
        <v>30</v>
      </c>
      <c r="AL118" s="853" t="s">
        <v>31</v>
      </c>
      <c r="AM118" s="741" t="s">
        <v>30</v>
      </c>
      <c r="AN118" s="796" t="s">
        <v>31</v>
      </c>
      <c r="AO118" s="3135"/>
      <c r="AP118" s="3308"/>
      <c r="AQ118" s="3135"/>
      <c r="AR118" s="3135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854"/>
      <c r="AR119" s="854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653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309"/>
      <c r="C123" s="3310" t="s">
        <v>32</v>
      </c>
      <c r="D123" s="3251" t="s">
        <v>76</v>
      </c>
      <c r="E123" s="3306"/>
      <c r="F123" s="3306"/>
      <c r="G123" s="3306"/>
      <c r="H123" s="3307"/>
      <c r="I123" s="3080" t="s">
        <v>96</v>
      </c>
      <c r="J123" s="3311" t="s">
        <v>6</v>
      </c>
      <c r="K123" s="3309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214"/>
      <c r="B124" s="3215"/>
      <c r="C124" s="3304"/>
      <c r="D124" s="720" t="s">
        <v>170</v>
      </c>
      <c r="E124" s="782" t="s">
        <v>171</v>
      </c>
      <c r="F124" s="782" t="s">
        <v>172</v>
      </c>
      <c r="G124" s="782" t="s">
        <v>173</v>
      </c>
      <c r="H124" s="849" t="s">
        <v>174</v>
      </c>
      <c r="I124" s="3214"/>
      <c r="J124" s="3277"/>
      <c r="K124" s="3215"/>
      <c r="BO124"/>
      <c r="BP124"/>
      <c r="BQ124"/>
      <c r="BR124"/>
      <c r="BS124"/>
      <c r="BU124"/>
      <c r="BV124"/>
      <c r="BW124"/>
    </row>
    <row r="125" spans="1:76" ht="22.5" x14ac:dyDescent="0.25">
      <c r="A125" s="3318" t="s">
        <v>175</v>
      </c>
      <c r="B125" s="855" t="s">
        <v>176</v>
      </c>
      <c r="C125" s="856">
        <f>SUM(D125:H125)</f>
        <v>0</v>
      </c>
      <c r="D125" s="857"/>
      <c r="E125" s="858"/>
      <c r="F125" s="858"/>
      <c r="G125" s="858"/>
      <c r="H125" s="859"/>
      <c r="I125" s="347"/>
      <c r="J125" s="860"/>
      <c r="K125" s="861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862"/>
      <c r="E126" s="863"/>
      <c r="F126" s="863"/>
      <c r="G126" s="863"/>
      <c r="H126" s="864"/>
      <c r="I126" s="347"/>
      <c r="J126" s="865"/>
      <c r="K126" s="866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319"/>
      <c r="B127" s="358" t="s">
        <v>178</v>
      </c>
      <c r="C127" s="867">
        <f>SUM(D127:H127)</f>
        <v>0</v>
      </c>
      <c r="D127" s="868"/>
      <c r="E127" s="869"/>
      <c r="F127" s="869"/>
      <c r="G127" s="869"/>
      <c r="H127" s="870"/>
      <c r="I127" s="347"/>
      <c r="J127" s="871"/>
      <c r="K127" s="872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320" t="s">
        <v>179</v>
      </c>
      <c r="B128" s="873" t="s">
        <v>180</v>
      </c>
      <c r="C128" s="874">
        <f>SUM(I128)</f>
        <v>0</v>
      </c>
      <c r="D128" s="875"/>
      <c r="E128" s="876"/>
      <c r="F128" s="876"/>
      <c r="G128" s="876"/>
      <c r="H128" s="877"/>
      <c r="I128" s="878"/>
      <c r="J128" s="879"/>
      <c r="K128" s="880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319"/>
      <c r="B129" s="881" t="s">
        <v>181</v>
      </c>
      <c r="C129" s="867">
        <f>SUM(D129:H129)</f>
        <v>0</v>
      </c>
      <c r="D129" s="882"/>
      <c r="E129" s="446"/>
      <c r="F129" s="446"/>
      <c r="G129" s="446"/>
      <c r="H129" s="447"/>
      <c r="I129" s="488"/>
      <c r="J129" s="883"/>
      <c r="K129" s="884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489"/>
      <c r="E130" s="686"/>
      <c r="F130" s="686"/>
      <c r="G130" s="686"/>
      <c r="H130" s="885"/>
      <c r="I130" s="459"/>
      <c r="J130" s="689"/>
      <c r="K130" s="460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469"/>
      <c r="E131" s="686"/>
      <c r="F131" s="686"/>
      <c r="G131" s="686"/>
      <c r="H131" s="691"/>
      <c r="I131" s="459"/>
      <c r="J131" s="689"/>
      <c r="K131" s="460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886"/>
      <c r="E132" s="887"/>
      <c r="F132" s="887"/>
      <c r="G132" s="887"/>
      <c r="H132" s="888"/>
      <c r="I132" s="889"/>
      <c r="J132" s="890"/>
      <c r="K132" s="891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321"/>
      <c r="B133" s="394" t="s">
        <v>104</v>
      </c>
      <c r="C133" s="191">
        <f>SUM(D133:I133)</f>
        <v>0</v>
      </c>
      <c r="D133" s="892"/>
      <c r="E133" s="893"/>
      <c r="F133" s="893"/>
      <c r="G133" s="893"/>
      <c r="H133" s="894"/>
      <c r="I133" s="895"/>
      <c r="J133" s="883"/>
      <c r="K133" s="884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322" t="s">
        <v>49</v>
      </c>
      <c r="B135" s="3322" t="s">
        <v>184</v>
      </c>
      <c r="C135" s="3324" t="s">
        <v>29</v>
      </c>
      <c r="D135" s="3312" t="s">
        <v>30</v>
      </c>
      <c r="E135" s="3314" t="s">
        <v>31</v>
      </c>
      <c r="F135" s="3340" t="s">
        <v>5</v>
      </c>
      <c r="G135" s="3341"/>
      <c r="H135" s="3341"/>
      <c r="I135" s="3341"/>
      <c r="J135" s="3341"/>
      <c r="K135" s="3341"/>
      <c r="L135" s="3341"/>
      <c r="M135" s="3341"/>
      <c r="N135" s="3341"/>
      <c r="O135" s="3341"/>
      <c r="P135" s="3341"/>
      <c r="Q135" s="3341"/>
      <c r="R135" s="3341"/>
      <c r="S135" s="3341"/>
      <c r="T135" s="3341"/>
      <c r="U135" s="3341"/>
      <c r="V135" s="3341"/>
      <c r="W135" s="3341"/>
      <c r="X135" s="3341"/>
      <c r="Y135" s="3341"/>
      <c r="Z135" s="3341"/>
      <c r="AA135" s="3341"/>
      <c r="AB135" s="3341"/>
      <c r="AC135" s="3341"/>
      <c r="AD135" s="3341"/>
      <c r="AE135" s="3341"/>
      <c r="AF135" s="3341"/>
      <c r="AG135" s="3341"/>
      <c r="AH135" s="3341"/>
      <c r="AI135" s="3341"/>
      <c r="AJ135" s="3341"/>
      <c r="AK135" s="3341"/>
      <c r="AL135" s="3341"/>
      <c r="AM135" s="3342"/>
      <c r="AN135" s="3312" t="s">
        <v>6</v>
      </c>
      <c r="AO135" s="3314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316" t="s">
        <v>91</v>
      </c>
      <c r="G136" s="3317"/>
      <c r="H136" s="3316" t="s">
        <v>13</v>
      </c>
      <c r="I136" s="3317"/>
      <c r="J136" s="3316" t="s">
        <v>14</v>
      </c>
      <c r="K136" s="3317"/>
      <c r="L136" s="3316" t="s">
        <v>15</v>
      </c>
      <c r="M136" s="3317"/>
      <c r="N136" s="3316" t="s">
        <v>16</v>
      </c>
      <c r="O136" s="3317"/>
      <c r="P136" s="3327" t="s">
        <v>17</v>
      </c>
      <c r="Q136" s="3317"/>
      <c r="R136" s="3316" t="s">
        <v>18</v>
      </c>
      <c r="S136" s="3317"/>
      <c r="T136" s="3316" t="s">
        <v>19</v>
      </c>
      <c r="U136" s="3317"/>
      <c r="V136" s="3316" t="s">
        <v>20</v>
      </c>
      <c r="W136" s="3317"/>
      <c r="X136" s="3316" t="s">
        <v>21</v>
      </c>
      <c r="Y136" s="3317"/>
      <c r="Z136" s="3316" t="s">
        <v>22</v>
      </c>
      <c r="AA136" s="3317"/>
      <c r="AB136" s="3316" t="s">
        <v>23</v>
      </c>
      <c r="AC136" s="3317"/>
      <c r="AD136" s="3316" t="s">
        <v>24</v>
      </c>
      <c r="AE136" s="3317"/>
      <c r="AF136" s="3316" t="s">
        <v>25</v>
      </c>
      <c r="AG136" s="3317"/>
      <c r="AH136" s="3316" t="s">
        <v>26</v>
      </c>
      <c r="AI136" s="3317"/>
      <c r="AJ136" s="3316" t="s">
        <v>27</v>
      </c>
      <c r="AK136" s="3317"/>
      <c r="AL136" s="3316" t="s">
        <v>185</v>
      </c>
      <c r="AM136" s="3326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323"/>
      <c r="B137" s="3323"/>
      <c r="C137" s="3325"/>
      <c r="D137" s="3313"/>
      <c r="E137" s="3315"/>
      <c r="F137" s="896" t="s">
        <v>186</v>
      </c>
      <c r="G137" s="450" t="s">
        <v>31</v>
      </c>
      <c r="H137" s="896" t="s">
        <v>186</v>
      </c>
      <c r="I137" s="450" t="s">
        <v>31</v>
      </c>
      <c r="J137" s="896" t="s">
        <v>186</v>
      </c>
      <c r="K137" s="450" t="s">
        <v>31</v>
      </c>
      <c r="L137" s="896" t="s">
        <v>186</v>
      </c>
      <c r="M137" s="450" t="s">
        <v>31</v>
      </c>
      <c r="N137" s="896" t="s">
        <v>186</v>
      </c>
      <c r="O137" s="450" t="s">
        <v>31</v>
      </c>
      <c r="P137" s="896" t="s">
        <v>186</v>
      </c>
      <c r="Q137" s="450" t="s">
        <v>31</v>
      </c>
      <c r="R137" s="896" t="s">
        <v>186</v>
      </c>
      <c r="S137" s="450" t="s">
        <v>31</v>
      </c>
      <c r="T137" s="896" t="s">
        <v>186</v>
      </c>
      <c r="U137" s="450" t="s">
        <v>31</v>
      </c>
      <c r="V137" s="896" t="s">
        <v>186</v>
      </c>
      <c r="W137" s="450" t="s">
        <v>31</v>
      </c>
      <c r="X137" s="896" t="s">
        <v>186</v>
      </c>
      <c r="Y137" s="450" t="s">
        <v>31</v>
      </c>
      <c r="Z137" s="896" t="s">
        <v>186</v>
      </c>
      <c r="AA137" s="450" t="s">
        <v>31</v>
      </c>
      <c r="AB137" s="896" t="s">
        <v>186</v>
      </c>
      <c r="AC137" s="450" t="s">
        <v>31</v>
      </c>
      <c r="AD137" s="896" t="s">
        <v>186</v>
      </c>
      <c r="AE137" s="450" t="s">
        <v>31</v>
      </c>
      <c r="AF137" s="896" t="s">
        <v>186</v>
      </c>
      <c r="AG137" s="450" t="s">
        <v>31</v>
      </c>
      <c r="AH137" s="896" t="s">
        <v>186</v>
      </c>
      <c r="AI137" s="450" t="s">
        <v>31</v>
      </c>
      <c r="AJ137" s="896" t="s">
        <v>186</v>
      </c>
      <c r="AK137" s="450" t="s">
        <v>31</v>
      </c>
      <c r="AL137" s="896" t="s">
        <v>186</v>
      </c>
      <c r="AM137" s="897" t="s">
        <v>31</v>
      </c>
      <c r="AN137" s="3313"/>
      <c r="AO137" s="3315"/>
      <c r="BO137"/>
      <c r="BP137"/>
      <c r="BQ137"/>
      <c r="BR137"/>
      <c r="BS137"/>
      <c r="BU137"/>
      <c r="BV137"/>
      <c r="BW137"/>
    </row>
    <row r="138" spans="1:76" x14ac:dyDescent="0.25">
      <c r="A138" s="3329" t="s">
        <v>72</v>
      </c>
      <c r="B138" s="452" t="s">
        <v>187</v>
      </c>
      <c r="C138" s="898">
        <f>SUM(D138:E138)</f>
        <v>0</v>
      </c>
      <c r="D138" s="899">
        <f>+F138+H138+J138+L138+N138+P138+R138+T138+V138+X138+Z138+AB138+AD138+AF138+AH138+AJ138+AL138</f>
        <v>0</v>
      </c>
      <c r="E138" s="900">
        <f>+G138+I138+K138+M138+O138+Q138+S138+U138+W138+Y138+AA138+AC138+AE138+AG138+AI138+AK138+AM138</f>
        <v>0</v>
      </c>
      <c r="F138" s="456"/>
      <c r="G138" s="901"/>
      <c r="H138" s="456"/>
      <c r="I138" s="901"/>
      <c r="J138" s="456"/>
      <c r="K138" s="901"/>
      <c r="L138" s="456"/>
      <c r="M138" s="901"/>
      <c r="N138" s="456"/>
      <c r="O138" s="901"/>
      <c r="P138" s="456"/>
      <c r="Q138" s="901"/>
      <c r="R138" s="456"/>
      <c r="S138" s="901"/>
      <c r="T138" s="456"/>
      <c r="U138" s="901"/>
      <c r="V138" s="456"/>
      <c r="W138" s="901"/>
      <c r="X138" s="456"/>
      <c r="Y138" s="901"/>
      <c r="Z138" s="456"/>
      <c r="AA138" s="901"/>
      <c r="AB138" s="456"/>
      <c r="AC138" s="901"/>
      <c r="AD138" s="456"/>
      <c r="AE138" s="901"/>
      <c r="AF138" s="456"/>
      <c r="AG138" s="901"/>
      <c r="AH138" s="456"/>
      <c r="AI138" s="901"/>
      <c r="AJ138" s="456"/>
      <c r="AK138" s="901"/>
      <c r="AL138" s="456"/>
      <c r="AM138" s="451"/>
      <c r="AN138" s="902"/>
      <c r="AO138" s="901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330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331" t="s">
        <v>51</v>
      </c>
      <c r="B146" s="903" t="s">
        <v>187</v>
      </c>
      <c r="C146" s="904">
        <f t="shared" si="74"/>
        <v>2</v>
      </c>
      <c r="D146" s="905">
        <f t="shared" si="68"/>
        <v>2</v>
      </c>
      <c r="E146" s="906">
        <f t="shared" si="68"/>
        <v>0</v>
      </c>
      <c r="F146" s="907"/>
      <c r="G146" s="908"/>
      <c r="H146" s="907"/>
      <c r="I146" s="908"/>
      <c r="J146" s="907"/>
      <c r="K146" s="908"/>
      <c r="L146" s="907"/>
      <c r="M146" s="908"/>
      <c r="N146" s="907"/>
      <c r="O146" s="908"/>
      <c r="P146" s="907"/>
      <c r="Q146" s="908"/>
      <c r="R146" s="907"/>
      <c r="S146" s="908"/>
      <c r="T146" s="907">
        <v>2</v>
      </c>
      <c r="U146" s="908"/>
      <c r="V146" s="907"/>
      <c r="W146" s="908"/>
      <c r="X146" s="907"/>
      <c r="Y146" s="908"/>
      <c r="Z146" s="907"/>
      <c r="AA146" s="908"/>
      <c r="AB146" s="907"/>
      <c r="AC146" s="908"/>
      <c r="AD146" s="907"/>
      <c r="AE146" s="908"/>
      <c r="AF146" s="907"/>
      <c r="AG146" s="908"/>
      <c r="AH146" s="907"/>
      <c r="AI146" s="908"/>
      <c r="AJ146" s="907"/>
      <c r="AK146" s="908"/>
      <c r="AL146" s="907"/>
      <c r="AM146" s="909"/>
      <c r="AN146" s="910">
        <v>0</v>
      </c>
      <c r="AO146" s="908">
        <v>1</v>
      </c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6</v>
      </c>
      <c r="D147" s="408">
        <f t="shared" si="68"/>
        <v>1</v>
      </c>
      <c r="E147" s="409">
        <f>+G147+I147+K147+M147+O147+Q147+S147+U147+W147+Y147+AA147+AC147+AE147+AG147+AI147+AK147+AM147</f>
        <v>5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>
        <v>1</v>
      </c>
      <c r="R147" s="414"/>
      <c r="S147" s="415">
        <v>1</v>
      </c>
      <c r="T147" s="414"/>
      <c r="U147" s="415">
        <v>1</v>
      </c>
      <c r="V147" s="414">
        <v>1</v>
      </c>
      <c r="W147" s="415"/>
      <c r="X147" s="414"/>
      <c r="Y147" s="415"/>
      <c r="Z147" s="414"/>
      <c r="AA147" s="415"/>
      <c r="AB147" s="414"/>
      <c r="AC147" s="415">
        <v>1</v>
      </c>
      <c r="AD147" s="414"/>
      <c r="AE147" s="415">
        <v>1</v>
      </c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8</v>
      </c>
      <c r="D148" s="408">
        <f t="shared" si="68"/>
        <v>6</v>
      </c>
      <c r="E148" s="409">
        <f t="shared" si="68"/>
        <v>2</v>
      </c>
      <c r="F148" s="414">
        <v>1</v>
      </c>
      <c r="G148" s="415"/>
      <c r="H148" s="414"/>
      <c r="I148" s="415"/>
      <c r="J148" s="414">
        <v>1</v>
      </c>
      <c r="K148" s="415"/>
      <c r="L148" s="414"/>
      <c r="M148" s="415"/>
      <c r="N148" s="414"/>
      <c r="O148" s="415"/>
      <c r="P148" s="414"/>
      <c r="Q148" s="415"/>
      <c r="R148" s="414"/>
      <c r="S148" s="415"/>
      <c r="T148" s="414">
        <v>1</v>
      </c>
      <c r="U148" s="415"/>
      <c r="V148" s="414"/>
      <c r="W148" s="415">
        <v>1</v>
      </c>
      <c r="X148" s="414"/>
      <c r="Y148" s="415"/>
      <c r="Z148" s="414"/>
      <c r="AA148" s="415"/>
      <c r="AB148" s="414">
        <v>2</v>
      </c>
      <c r="AC148" s="415"/>
      <c r="AD148" s="414">
        <v>1</v>
      </c>
      <c r="AE148" s="415">
        <v>1</v>
      </c>
      <c r="AF148" s="414"/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330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332" t="s">
        <v>196</v>
      </c>
      <c r="B153" s="3334" t="s">
        <v>32</v>
      </c>
      <c r="C153" s="3336" t="s">
        <v>76</v>
      </c>
      <c r="D153" s="3337"/>
      <c r="E153" s="3337"/>
      <c r="F153" s="3337"/>
      <c r="G153" s="3337"/>
      <c r="H153" s="3337"/>
      <c r="I153" s="3337"/>
      <c r="J153" s="3337"/>
      <c r="K153" s="3337"/>
      <c r="L153" s="3337"/>
      <c r="M153" s="3337"/>
      <c r="N153" s="3337"/>
      <c r="O153" s="3337"/>
      <c r="P153" s="3337"/>
      <c r="Q153" s="3337"/>
      <c r="R153" s="3337"/>
      <c r="S153" s="3338"/>
      <c r="T153" s="3339" t="s">
        <v>6</v>
      </c>
      <c r="U153" s="3328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333"/>
      <c r="B154" s="3335"/>
      <c r="C154" s="911" t="s">
        <v>91</v>
      </c>
      <c r="D154" s="912" t="s">
        <v>13</v>
      </c>
      <c r="E154" s="912" t="s">
        <v>197</v>
      </c>
      <c r="F154" s="912" t="s">
        <v>15</v>
      </c>
      <c r="G154" s="912" t="s">
        <v>198</v>
      </c>
      <c r="H154" s="912" t="s">
        <v>17</v>
      </c>
      <c r="I154" s="912" t="s">
        <v>199</v>
      </c>
      <c r="J154" s="912" t="s">
        <v>19</v>
      </c>
      <c r="K154" s="912" t="s">
        <v>200</v>
      </c>
      <c r="L154" s="912" t="s">
        <v>21</v>
      </c>
      <c r="M154" s="912" t="s">
        <v>201</v>
      </c>
      <c r="N154" s="912" t="s">
        <v>23</v>
      </c>
      <c r="O154" s="912" t="s">
        <v>24</v>
      </c>
      <c r="P154" s="912" t="s">
        <v>25</v>
      </c>
      <c r="Q154" s="912" t="s">
        <v>26</v>
      </c>
      <c r="R154" s="912" t="s">
        <v>27</v>
      </c>
      <c r="S154" s="913" t="s">
        <v>185</v>
      </c>
      <c r="T154" s="3339"/>
      <c r="U154" s="3328"/>
      <c r="BO154"/>
      <c r="BP154"/>
      <c r="BQ154"/>
      <c r="BR154"/>
      <c r="BS154"/>
      <c r="BU154"/>
      <c r="BV154"/>
      <c r="BW154"/>
    </row>
    <row r="155" spans="1:75" ht="22.5" x14ac:dyDescent="0.25">
      <c r="A155" s="496" t="s">
        <v>202</v>
      </c>
      <c r="B155" s="914">
        <f>SUM(C155:S155)</f>
        <v>89</v>
      </c>
      <c r="C155" s="85">
        <v>0</v>
      </c>
      <c r="D155" s="132">
        <v>1</v>
      </c>
      <c r="E155" s="132">
        <v>0</v>
      </c>
      <c r="F155" s="132">
        <v>1</v>
      </c>
      <c r="G155" s="132">
        <v>0</v>
      </c>
      <c r="H155" s="132">
        <v>0</v>
      </c>
      <c r="I155" s="132">
        <v>3</v>
      </c>
      <c r="J155" s="132">
        <v>5</v>
      </c>
      <c r="K155" s="132">
        <v>6</v>
      </c>
      <c r="L155" s="132">
        <v>2</v>
      </c>
      <c r="M155" s="132">
        <v>7</v>
      </c>
      <c r="N155" s="132">
        <v>11</v>
      </c>
      <c r="O155" s="132">
        <v>11</v>
      </c>
      <c r="P155" s="132">
        <v>12</v>
      </c>
      <c r="Q155" s="132">
        <v>9</v>
      </c>
      <c r="R155" s="132">
        <v>9</v>
      </c>
      <c r="S155" s="439">
        <v>12</v>
      </c>
      <c r="T155" s="122">
        <v>0</v>
      </c>
      <c r="U155" s="161">
        <v>2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108202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",[4]NOMBRE!B2," - ","( ",[4]NOMBRE!C2,[4]NOMBRE!D2,[4]NOMBRE!E2,[4]NOMBRE!F2,[4]NOMBRE!G2,"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",[4]NOMBRE!B6," - ","( ",[4]NOMBRE!C6,[4]NOMBRE!D6," )")</f>
        <v>MES: MARZO - ( 03 )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",[4]NOMBRE!B7)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343" t="s">
        <v>3</v>
      </c>
      <c r="B9" s="3151" t="s">
        <v>4</v>
      </c>
      <c r="C9" s="2984"/>
      <c r="D9" s="3140"/>
      <c r="E9" s="3348" t="s">
        <v>5</v>
      </c>
      <c r="F9" s="3349"/>
      <c r="G9" s="3349"/>
      <c r="H9" s="3349"/>
      <c r="I9" s="3349"/>
      <c r="J9" s="3349"/>
      <c r="K9" s="3349"/>
      <c r="L9" s="3349"/>
      <c r="M9" s="3349"/>
      <c r="N9" s="3349"/>
      <c r="O9" s="3349"/>
      <c r="P9" s="3349"/>
      <c r="Q9" s="3349"/>
      <c r="R9" s="3349"/>
      <c r="S9" s="3349"/>
      <c r="T9" s="3349"/>
      <c r="U9" s="3349"/>
      <c r="V9" s="3349"/>
      <c r="W9" s="3349"/>
      <c r="X9" s="3349"/>
      <c r="Y9" s="3349"/>
      <c r="Z9" s="3349"/>
      <c r="AA9" s="3349"/>
      <c r="AB9" s="3349"/>
      <c r="AC9" s="3349"/>
      <c r="AD9" s="3349"/>
      <c r="AE9" s="3349"/>
      <c r="AF9" s="3349"/>
      <c r="AG9" s="3349"/>
      <c r="AH9" s="3349"/>
      <c r="AI9" s="3349"/>
      <c r="AJ9" s="3349"/>
      <c r="AK9" s="3349"/>
      <c r="AL9" s="3349"/>
      <c r="AM9" s="3349"/>
      <c r="AN9" s="3350"/>
      <c r="AO9" s="3332" t="s">
        <v>6</v>
      </c>
      <c r="AP9" s="3332" t="s">
        <v>7</v>
      </c>
      <c r="AQ9" s="3140" t="s">
        <v>8</v>
      </c>
      <c r="AR9" s="3140" t="s">
        <v>9</v>
      </c>
      <c r="AS9" s="3140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345"/>
      <c r="C10" s="3346"/>
      <c r="D10" s="3347"/>
      <c r="E10" s="3351" t="s">
        <v>11</v>
      </c>
      <c r="F10" s="3353"/>
      <c r="G10" s="3351" t="s">
        <v>12</v>
      </c>
      <c r="H10" s="3352"/>
      <c r="I10" s="3351" t="s">
        <v>13</v>
      </c>
      <c r="J10" s="3352"/>
      <c r="K10" s="3351" t="s">
        <v>14</v>
      </c>
      <c r="L10" s="3352"/>
      <c r="M10" s="3351" t="s">
        <v>15</v>
      </c>
      <c r="N10" s="3352"/>
      <c r="O10" s="3351" t="s">
        <v>16</v>
      </c>
      <c r="P10" s="3352"/>
      <c r="Q10" s="3351" t="s">
        <v>17</v>
      </c>
      <c r="R10" s="3352"/>
      <c r="S10" s="3351" t="s">
        <v>18</v>
      </c>
      <c r="T10" s="3352"/>
      <c r="U10" s="3351" t="s">
        <v>19</v>
      </c>
      <c r="V10" s="3352"/>
      <c r="W10" s="3351" t="s">
        <v>20</v>
      </c>
      <c r="X10" s="3352"/>
      <c r="Y10" s="3351" t="s">
        <v>21</v>
      </c>
      <c r="Z10" s="3352"/>
      <c r="AA10" s="3351" t="s">
        <v>22</v>
      </c>
      <c r="AB10" s="3352"/>
      <c r="AC10" s="3351" t="s">
        <v>23</v>
      </c>
      <c r="AD10" s="3352"/>
      <c r="AE10" s="3351" t="s">
        <v>24</v>
      </c>
      <c r="AF10" s="3352"/>
      <c r="AG10" s="3351" t="s">
        <v>25</v>
      </c>
      <c r="AH10" s="3352"/>
      <c r="AI10" s="3351" t="s">
        <v>26</v>
      </c>
      <c r="AJ10" s="3352"/>
      <c r="AK10" s="3351" t="s">
        <v>27</v>
      </c>
      <c r="AL10" s="3352"/>
      <c r="AM10" s="3348" t="s">
        <v>28</v>
      </c>
      <c r="AN10" s="3350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344"/>
      <c r="B11" s="915" t="s">
        <v>29</v>
      </c>
      <c r="C11" s="916" t="s">
        <v>30</v>
      </c>
      <c r="D11" s="917" t="s">
        <v>31</v>
      </c>
      <c r="E11" s="918" t="s">
        <v>30</v>
      </c>
      <c r="F11" s="919" t="s">
        <v>31</v>
      </c>
      <c r="G11" s="918" t="s">
        <v>30</v>
      </c>
      <c r="H11" s="919" t="s">
        <v>31</v>
      </c>
      <c r="I11" s="918" t="s">
        <v>30</v>
      </c>
      <c r="J11" s="919" t="s">
        <v>31</v>
      </c>
      <c r="K11" s="918" t="s">
        <v>30</v>
      </c>
      <c r="L11" s="919" t="s">
        <v>31</v>
      </c>
      <c r="M11" s="918" t="s">
        <v>30</v>
      </c>
      <c r="N11" s="919" t="s">
        <v>31</v>
      </c>
      <c r="O11" s="918" t="s">
        <v>30</v>
      </c>
      <c r="P11" s="919" t="s">
        <v>31</v>
      </c>
      <c r="Q11" s="918" t="s">
        <v>30</v>
      </c>
      <c r="R11" s="919" t="s">
        <v>31</v>
      </c>
      <c r="S11" s="918" t="s">
        <v>30</v>
      </c>
      <c r="T11" s="919" t="s">
        <v>31</v>
      </c>
      <c r="U11" s="918" t="s">
        <v>30</v>
      </c>
      <c r="V11" s="919" t="s">
        <v>31</v>
      </c>
      <c r="W11" s="918" t="s">
        <v>30</v>
      </c>
      <c r="X11" s="919" t="s">
        <v>31</v>
      </c>
      <c r="Y11" s="918" t="s">
        <v>30</v>
      </c>
      <c r="Z11" s="919" t="s">
        <v>31</v>
      </c>
      <c r="AA11" s="918" t="s">
        <v>30</v>
      </c>
      <c r="AB11" s="919" t="s">
        <v>31</v>
      </c>
      <c r="AC11" s="918" t="s">
        <v>30</v>
      </c>
      <c r="AD11" s="919" t="s">
        <v>31</v>
      </c>
      <c r="AE11" s="918" t="s">
        <v>30</v>
      </c>
      <c r="AF11" s="919" t="s">
        <v>31</v>
      </c>
      <c r="AG11" s="918" t="s">
        <v>30</v>
      </c>
      <c r="AH11" s="919" t="s">
        <v>31</v>
      </c>
      <c r="AI11" s="918" t="s">
        <v>30</v>
      </c>
      <c r="AJ11" s="919" t="s">
        <v>31</v>
      </c>
      <c r="AK11" s="918" t="s">
        <v>30</v>
      </c>
      <c r="AL11" s="919" t="s">
        <v>31</v>
      </c>
      <c r="AM11" s="918" t="s">
        <v>30</v>
      </c>
      <c r="AN11" s="920" t="s">
        <v>31</v>
      </c>
      <c r="AO11" s="3333"/>
      <c r="AP11" s="3333"/>
      <c r="AQ11" s="3347"/>
      <c r="AR11" s="3347"/>
      <c r="AS11" s="3347"/>
      <c r="BO11"/>
      <c r="BP11"/>
      <c r="BQ11"/>
      <c r="BR11"/>
      <c r="BS11"/>
      <c r="BU11"/>
      <c r="BV11"/>
      <c r="BW11"/>
    </row>
    <row r="12" spans="1:151" x14ac:dyDescent="0.25">
      <c r="A12" s="921" t="s">
        <v>32</v>
      </c>
      <c r="B12" s="922">
        <f>SUM(B13:B26)</f>
        <v>0</v>
      </c>
      <c r="C12" s="923">
        <f>SUM(C13:C26)</f>
        <v>0</v>
      </c>
      <c r="D12" s="17">
        <f>SUM(D13:D26)</f>
        <v>0</v>
      </c>
      <c r="E12" s="924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924">
        <f t="shared" si="0"/>
        <v>0</v>
      </c>
      <c r="J12" s="19">
        <f t="shared" si="0"/>
        <v>0</v>
      </c>
      <c r="K12" s="924">
        <f t="shared" si="0"/>
        <v>0</v>
      </c>
      <c r="L12" s="19">
        <f t="shared" si="0"/>
        <v>0</v>
      </c>
      <c r="M12" s="924">
        <f t="shared" si="0"/>
        <v>0</v>
      </c>
      <c r="N12" s="19">
        <f t="shared" si="0"/>
        <v>0</v>
      </c>
      <c r="O12" s="924">
        <f t="shared" si="0"/>
        <v>0</v>
      </c>
      <c r="P12" s="19">
        <f t="shared" si="0"/>
        <v>0</v>
      </c>
      <c r="Q12" s="924">
        <f t="shared" si="0"/>
        <v>0</v>
      </c>
      <c r="R12" s="19">
        <f t="shared" si="0"/>
        <v>0</v>
      </c>
      <c r="S12" s="924">
        <f t="shared" si="0"/>
        <v>0</v>
      </c>
      <c r="T12" s="19">
        <f t="shared" si="0"/>
        <v>0</v>
      </c>
      <c r="U12" s="924">
        <f>SUM(U13:U26)</f>
        <v>0</v>
      </c>
      <c r="V12" s="19">
        <f>SUM(V13:V26)</f>
        <v>0</v>
      </c>
      <c r="W12" s="924">
        <f t="shared" si="0"/>
        <v>0</v>
      </c>
      <c r="X12" s="19">
        <f t="shared" si="0"/>
        <v>0</v>
      </c>
      <c r="Y12" s="924">
        <f t="shared" si="0"/>
        <v>0</v>
      </c>
      <c r="Z12" s="19">
        <f t="shared" si="0"/>
        <v>0</v>
      </c>
      <c r="AA12" s="924">
        <f t="shared" si="0"/>
        <v>0</v>
      </c>
      <c r="AB12" s="19">
        <f t="shared" si="0"/>
        <v>0</v>
      </c>
      <c r="AC12" s="924">
        <f t="shared" si="0"/>
        <v>0</v>
      </c>
      <c r="AD12" s="19">
        <f t="shared" si="0"/>
        <v>0</v>
      </c>
      <c r="AE12" s="924">
        <f t="shared" si="0"/>
        <v>0</v>
      </c>
      <c r="AF12" s="19">
        <f t="shared" si="0"/>
        <v>0</v>
      </c>
      <c r="AG12" s="924">
        <f t="shared" si="0"/>
        <v>0</v>
      </c>
      <c r="AH12" s="19">
        <f t="shared" si="0"/>
        <v>0</v>
      </c>
      <c r="AI12" s="924">
        <f t="shared" si="0"/>
        <v>0</v>
      </c>
      <c r="AJ12" s="19">
        <f t="shared" si="0"/>
        <v>0</v>
      </c>
      <c r="AK12" s="924">
        <f t="shared" si="0"/>
        <v>0</v>
      </c>
      <c r="AL12" s="19">
        <f t="shared" si="0"/>
        <v>0</v>
      </c>
      <c r="AM12" s="924">
        <f t="shared" si="0"/>
        <v>0</v>
      </c>
      <c r="AN12" s="21">
        <f t="shared" si="0"/>
        <v>0</v>
      </c>
      <c r="AO12" s="22">
        <f>SUM(AO13:AO26)</f>
        <v>0</v>
      </c>
      <c r="AP12" s="925">
        <f>SUM(AP13:AP26)</f>
        <v>0</v>
      </c>
      <c r="AQ12" s="926">
        <f>SUM(AQ13:AQ26)</f>
        <v>0</v>
      </c>
      <c r="AR12" s="926">
        <f>SUM(AR13:AR26)</f>
        <v>0</v>
      </c>
      <c r="AS12" s="926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927">
        <f>SUM(E13+G13+I13+K13+M13+O13+Q13+S13+U13+W13+Y13+AA13+AC13+AE13+AG13+AI13+AK13+AM13)</f>
        <v>0</v>
      </c>
      <c r="D13" s="928">
        <f>SUM(F13+H13+J13+L13+N13+P13+R13+T13+V13+X13+Z13+AB13+AD13+AF13+AH13+AJ13+AL13+AN13)</f>
        <v>0</v>
      </c>
      <c r="E13" s="929"/>
      <c r="F13" s="930"/>
      <c r="G13" s="929"/>
      <c r="H13" s="930"/>
      <c r="I13" s="929"/>
      <c r="J13" s="931"/>
      <c r="K13" s="929"/>
      <c r="L13" s="931"/>
      <c r="M13" s="929"/>
      <c r="N13" s="931"/>
      <c r="O13" s="929"/>
      <c r="P13" s="931"/>
      <c r="Q13" s="929"/>
      <c r="R13" s="931"/>
      <c r="S13" s="929"/>
      <c r="T13" s="931"/>
      <c r="U13" s="929"/>
      <c r="V13" s="931"/>
      <c r="W13" s="929"/>
      <c r="X13" s="931"/>
      <c r="Y13" s="929"/>
      <c r="Z13" s="931"/>
      <c r="AA13" s="929"/>
      <c r="AB13" s="931"/>
      <c r="AC13" s="929"/>
      <c r="AD13" s="931"/>
      <c r="AE13" s="929"/>
      <c r="AF13" s="931"/>
      <c r="AG13" s="929"/>
      <c r="AH13" s="931"/>
      <c r="AI13" s="929"/>
      <c r="AJ13" s="931"/>
      <c r="AK13" s="929"/>
      <c r="AL13" s="931"/>
      <c r="AM13" s="932"/>
      <c r="AN13" s="933"/>
      <c r="AO13" s="934"/>
      <c r="AP13" s="934"/>
      <c r="AQ13" s="935"/>
      <c r="AR13" s="935"/>
      <c r="AS13" s="935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461">
        <f t="shared" si="1"/>
        <v>0</v>
      </c>
      <c r="C26" s="462">
        <f>SUM(E26+G26+I26+K26+M26+O26+Q26+S26+U26+W26+Y26+AA26+AC26+AE26+AG26+AI26+AK26+AM26)</f>
        <v>0</v>
      </c>
      <c r="D26" s="463">
        <f>SUM(F26+H26+J26+L26+N26+P26+R26+T26+V26+X26+Z26+AB26+AD26+AF26+AH26+AJ26+AL26+AN26)</f>
        <v>0</v>
      </c>
      <c r="E26" s="464"/>
      <c r="F26" s="84"/>
      <c r="G26" s="85"/>
      <c r="H26" s="86"/>
      <c r="I26" s="85"/>
      <c r="J26" s="84"/>
      <c r="K26" s="936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937"/>
      <c r="G27" s="937" t="s">
        <v>48</v>
      </c>
      <c r="H27" s="938"/>
      <c r="I27" s="938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  <c r="AJ27" s="939"/>
      <c r="AK27" s="939"/>
      <c r="AL27" s="939"/>
      <c r="AM27" s="939"/>
      <c r="AN27" s="939"/>
      <c r="AO27" s="939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343" t="s">
        <v>49</v>
      </c>
      <c r="B28" s="3151" t="s">
        <v>4</v>
      </c>
      <c r="C28" s="2984"/>
      <c r="D28" s="3140"/>
      <c r="E28" s="3355" t="s">
        <v>5</v>
      </c>
      <c r="F28" s="3349"/>
      <c r="G28" s="3349"/>
      <c r="H28" s="3349"/>
      <c r="I28" s="3349"/>
      <c r="J28" s="3349"/>
      <c r="K28" s="3349"/>
      <c r="L28" s="3349"/>
      <c r="M28" s="3349"/>
      <c r="N28" s="3349"/>
      <c r="O28" s="3349"/>
      <c r="P28" s="3349"/>
      <c r="Q28" s="3349"/>
      <c r="R28" s="3349"/>
      <c r="S28" s="3349"/>
      <c r="T28" s="3349"/>
      <c r="U28" s="3349"/>
      <c r="V28" s="3349"/>
      <c r="W28" s="3349"/>
      <c r="X28" s="3349"/>
      <c r="Y28" s="3349"/>
      <c r="Z28" s="3349"/>
      <c r="AA28" s="3349"/>
      <c r="AB28" s="3349"/>
      <c r="AC28" s="3349"/>
      <c r="AD28" s="3349"/>
      <c r="AE28" s="3349"/>
      <c r="AF28" s="3349"/>
      <c r="AG28" s="3349"/>
      <c r="AH28" s="3349"/>
      <c r="AI28" s="3349"/>
      <c r="AJ28" s="3349"/>
      <c r="AK28" s="3349"/>
      <c r="AL28" s="3349"/>
      <c r="AM28" s="3349"/>
      <c r="AN28" s="3350"/>
      <c r="AO28" s="3332" t="s">
        <v>6</v>
      </c>
      <c r="AP28" s="3332" t="s">
        <v>7</v>
      </c>
      <c r="AQ28" s="3332" t="s">
        <v>50</v>
      </c>
      <c r="AR28" s="3140" t="s">
        <v>8</v>
      </c>
      <c r="AS28" s="3140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345"/>
      <c r="C29" s="3346"/>
      <c r="D29" s="3347"/>
      <c r="E29" s="3354" t="s">
        <v>11</v>
      </c>
      <c r="F29" s="3353"/>
      <c r="G29" s="3354" t="s">
        <v>12</v>
      </c>
      <c r="H29" s="3352"/>
      <c r="I29" s="3354" t="s">
        <v>13</v>
      </c>
      <c r="J29" s="3352"/>
      <c r="K29" s="3354" t="s">
        <v>14</v>
      </c>
      <c r="L29" s="3352"/>
      <c r="M29" s="3354" t="s">
        <v>15</v>
      </c>
      <c r="N29" s="3352"/>
      <c r="O29" s="3354" t="s">
        <v>16</v>
      </c>
      <c r="P29" s="3352"/>
      <c r="Q29" s="3354" t="s">
        <v>17</v>
      </c>
      <c r="R29" s="3352"/>
      <c r="S29" s="3354" t="s">
        <v>18</v>
      </c>
      <c r="T29" s="3352"/>
      <c r="U29" s="3354" t="s">
        <v>19</v>
      </c>
      <c r="V29" s="3352"/>
      <c r="W29" s="3354" t="s">
        <v>20</v>
      </c>
      <c r="X29" s="3352"/>
      <c r="Y29" s="3354" t="s">
        <v>21</v>
      </c>
      <c r="Z29" s="3352"/>
      <c r="AA29" s="3354" t="s">
        <v>22</v>
      </c>
      <c r="AB29" s="3352"/>
      <c r="AC29" s="3354" t="s">
        <v>23</v>
      </c>
      <c r="AD29" s="3352"/>
      <c r="AE29" s="3354" t="s">
        <v>24</v>
      </c>
      <c r="AF29" s="3352"/>
      <c r="AG29" s="3354" t="s">
        <v>25</v>
      </c>
      <c r="AH29" s="3352"/>
      <c r="AI29" s="3354" t="s">
        <v>26</v>
      </c>
      <c r="AJ29" s="3352"/>
      <c r="AK29" s="3354" t="s">
        <v>27</v>
      </c>
      <c r="AL29" s="3352"/>
      <c r="AM29" s="3355" t="s">
        <v>28</v>
      </c>
      <c r="AN29" s="3350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344"/>
      <c r="B30" s="915" t="s">
        <v>29</v>
      </c>
      <c r="C30" s="916" t="s">
        <v>30</v>
      </c>
      <c r="D30" s="472" t="s">
        <v>31</v>
      </c>
      <c r="E30" s="940" t="s">
        <v>30</v>
      </c>
      <c r="F30" s="526" t="s">
        <v>31</v>
      </c>
      <c r="G30" s="940" t="s">
        <v>30</v>
      </c>
      <c r="H30" s="526" t="s">
        <v>31</v>
      </c>
      <c r="I30" s="940" t="s">
        <v>30</v>
      </c>
      <c r="J30" s="526" t="s">
        <v>31</v>
      </c>
      <c r="K30" s="940" t="s">
        <v>30</v>
      </c>
      <c r="L30" s="526" t="s">
        <v>31</v>
      </c>
      <c r="M30" s="940" t="s">
        <v>30</v>
      </c>
      <c r="N30" s="526" t="s">
        <v>31</v>
      </c>
      <c r="O30" s="940" t="s">
        <v>30</v>
      </c>
      <c r="P30" s="526" t="s">
        <v>31</v>
      </c>
      <c r="Q30" s="940" t="s">
        <v>30</v>
      </c>
      <c r="R30" s="526" t="s">
        <v>31</v>
      </c>
      <c r="S30" s="940" t="s">
        <v>30</v>
      </c>
      <c r="T30" s="526" t="s">
        <v>31</v>
      </c>
      <c r="U30" s="940" t="s">
        <v>30</v>
      </c>
      <c r="V30" s="526" t="s">
        <v>31</v>
      </c>
      <c r="W30" s="940" t="s">
        <v>30</v>
      </c>
      <c r="X30" s="526" t="s">
        <v>31</v>
      </c>
      <c r="Y30" s="940" t="s">
        <v>30</v>
      </c>
      <c r="Z30" s="526" t="s">
        <v>31</v>
      </c>
      <c r="AA30" s="940" t="s">
        <v>30</v>
      </c>
      <c r="AB30" s="526" t="s">
        <v>31</v>
      </c>
      <c r="AC30" s="940" t="s">
        <v>30</v>
      </c>
      <c r="AD30" s="526" t="s">
        <v>31</v>
      </c>
      <c r="AE30" s="940" t="s">
        <v>30</v>
      </c>
      <c r="AF30" s="526" t="s">
        <v>31</v>
      </c>
      <c r="AG30" s="940" t="s">
        <v>30</v>
      </c>
      <c r="AH30" s="526" t="s">
        <v>31</v>
      </c>
      <c r="AI30" s="940" t="s">
        <v>30</v>
      </c>
      <c r="AJ30" s="526" t="s">
        <v>31</v>
      </c>
      <c r="AK30" s="916" t="s">
        <v>30</v>
      </c>
      <c r="AL30" s="526" t="s">
        <v>31</v>
      </c>
      <c r="AM30" s="940" t="s">
        <v>30</v>
      </c>
      <c r="AN30" s="457" t="s">
        <v>31</v>
      </c>
      <c r="AO30" s="3333"/>
      <c r="AP30" s="3333"/>
      <c r="AQ30" s="3333"/>
      <c r="AR30" s="3347"/>
      <c r="AS30" s="3347"/>
      <c r="BO30"/>
      <c r="BP30"/>
      <c r="BQ30"/>
      <c r="BR30"/>
      <c r="BS30"/>
      <c r="BU30"/>
      <c r="BV30"/>
      <c r="BW30"/>
    </row>
    <row r="31" spans="1:77" x14ac:dyDescent="0.25">
      <c r="A31" s="903" t="s">
        <v>51</v>
      </c>
      <c r="B31" s="941">
        <f t="shared" ref="B31:B45" si="14">SUM(C31:D31)</f>
        <v>0</v>
      </c>
      <c r="C31" s="927">
        <f t="shared" ref="C31:D33" si="15">SUM(E31+G31+I31+K31+M31+O31+Q31+S31+U31+W31+Y31+AA31+AC31+AE31+AG31+AI31+AK31+AM31)</f>
        <v>0</v>
      </c>
      <c r="D31" s="928">
        <f t="shared" si="15"/>
        <v>0</v>
      </c>
      <c r="E31" s="929"/>
      <c r="F31" s="930"/>
      <c r="G31" s="929"/>
      <c r="H31" s="931"/>
      <c r="I31" s="929"/>
      <c r="J31" s="931"/>
      <c r="K31" s="929"/>
      <c r="L31" s="931"/>
      <c r="M31" s="929"/>
      <c r="N31" s="931"/>
      <c r="O31" s="929"/>
      <c r="P31" s="931"/>
      <c r="Q31" s="942"/>
      <c r="R31" s="931"/>
      <c r="S31" s="929"/>
      <c r="T31" s="931"/>
      <c r="U31" s="929"/>
      <c r="V31" s="931"/>
      <c r="W31" s="929"/>
      <c r="X31" s="931"/>
      <c r="Y31" s="929"/>
      <c r="Z31" s="931"/>
      <c r="AA31" s="929"/>
      <c r="AB31" s="931"/>
      <c r="AC31" s="942"/>
      <c r="AD31" s="931"/>
      <c r="AE31" s="929"/>
      <c r="AF31" s="931"/>
      <c r="AG31" s="942"/>
      <c r="AH31" s="931"/>
      <c r="AI31" s="929"/>
      <c r="AJ31" s="931"/>
      <c r="AK31" s="942"/>
      <c r="AL31" s="931"/>
      <c r="AM31" s="943"/>
      <c r="AN31" s="933"/>
      <c r="AO31" s="934"/>
      <c r="AP31" s="934"/>
      <c r="AQ31" s="934"/>
      <c r="AR31" s="935"/>
      <c r="AS31" s="935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343" t="s">
        <v>49</v>
      </c>
      <c r="B48" s="3332" t="s">
        <v>4</v>
      </c>
      <c r="C48" s="3354" t="s">
        <v>68</v>
      </c>
      <c r="D48" s="3359"/>
      <c r="E48" s="3359"/>
      <c r="F48" s="3352"/>
      <c r="G48" s="3359" t="s">
        <v>69</v>
      </c>
      <c r="H48" s="3359"/>
      <c r="I48" s="3359"/>
      <c r="J48" s="3360"/>
      <c r="K48" s="3140" t="s">
        <v>6</v>
      </c>
      <c r="L48" s="3140" t="s">
        <v>7</v>
      </c>
      <c r="M48" s="3140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344"/>
      <c r="B49" s="3333"/>
      <c r="C49" s="944" t="s">
        <v>14</v>
      </c>
      <c r="D49" s="944" t="s">
        <v>15</v>
      </c>
      <c r="E49" s="945" t="s">
        <v>16</v>
      </c>
      <c r="F49" s="917" t="s">
        <v>71</v>
      </c>
      <c r="G49" s="944" t="s">
        <v>14</v>
      </c>
      <c r="H49" s="944" t="s">
        <v>15</v>
      </c>
      <c r="I49" s="945" t="s">
        <v>16</v>
      </c>
      <c r="J49" s="946" t="s">
        <v>71</v>
      </c>
      <c r="K49" s="3347"/>
      <c r="L49" s="3347"/>
      <c r="M49" s="3347"/>
      <c r="BO49"/>
      <c r="BP49"/>
      <c r="BQ49"/>
      <c r="BR49"/>
      <c r="BS49"/>
      <c r="BU49"/>
      <c r="BV49"/>
      <c r="BW49"/>
    </row>
    <row r="50" spans="1:75" x14ac:dyDescent="0.25">
      <c r="A50" s="947" t="s">
        <v>72</v>
      </c>
      <c r="B50" s="128">
        <f>SUM(C50:J50)</f>
        <v>0</v>
      </c>
      <c r="C50" s="929"/>
      <c r="D50" s="948"/>
      <c r="E50" s="948"/>
      <c r="F50" s="930"/>
      <c r="G50" s="929"/>
      <c r="H50" s="948"/>
      <c r="I50" s="948"/>
      <c r="J50" s="933"/>
      <c r="K50" s="930"/>
      <c r="L50" s="930"/>
      <c r="M50" s="930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458" t="s">
        <v>74</v>
      </c>
      <c r="B52" s="465"/>
      <c r="C52" s="465"/>
      <c r="D52" s="465"/>
      <c r="E52" s="465"/>
      <c r="F52" s="465"/>
      <c r="G52" s="949"/>
      <c r="H52" s="949"/>
      <c r="I52" s="949"/>
      <c r="J52" s="949"/>
      <c r="K52" s="949"/>
      <c r="L52" s="949"/>
      <c r="M52" s="949"/>
      <c r="N52" s="949"/>
      <c r="O52" s="950"/>
      <c r="P52" s="465"/>
      <c r="Q52" s="949"/>
      <c r="R52" s="949"/>
      <c r="S52" s="950"/>
      <c r="T52" s="465"/>
      <c r="U52" s="949"/>
      <c r="V52" s="950"/>
      <c r="W52" s="951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358" t="s">
        <v>75</v>
      </c>
      <c r="B53" s="3368" t="s">
        <v>32</v>
      </c>
      <c r="C53" s="2984"/>
      <c r="D53" s="3356"/>
      <c r="E53" s="3369" t="s">
        <v>76</v>
      </c>
      <c r="F53" s="3370"/>
      <c r="G53" s="3370"/>
      <c r="H53" s="3370"/>
      <c r="I53" s="3370"/>
      <c r="J53" s="3370"/>
      <c r="K53" s="3370"/>
      <c r="L53" s="3370"/>
      <c r="M53" s="3370"/>
      <c r="N53" s="3370"/>
      <c r="O53" s="3370"/>
      <c r="P53" s="3370"/>
      <c r="Q53" s="3370"/>
      <c r="R53" s="3370"/>
      <c r="S53" s="3370"/>
      <c r="T53" s="3370"/>
      <c r="U53" s="3370"/>
      <c r="V53" s="3371"/>
      <c r="W53" s="3356" t="s">
        <v>6</v>
      </c>
      <c r="X53" s="3357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345"/>
      <c r="C54" s="3346"/>
      <c r="D54" s="3347"/>
      <c r="E54" s="3357" t="s">
        <v>11</v>
      </c>
      <c r="F54" s="3357" t="s">
        <v>12</v>
      </c>
      <c r="G54" s="3356" t="s">
        <v>13</v>
      </c>
      <c r="H54" s="3358" t="s">
        <v>14</v>
      </c>
      <c r="I54" s="3358" t="s">
        <v>15</v>
      </c>
      <c r="J54" s="3356" t="s">
        <v>16</v>
      </c>
      <c r="K54" s="3356" t="s">
        <v>17</v>
      </c>
      <c r="L54" s="3356" t="s">
        <v>18</v>
      </c>
      <c r="M54" s="3356" t="s">
        <v>19</v>
      </c>
      <c r="N54" s="3356" t="s">
        <v>20</v>
      </c>
      <c r="O54" s="3356" t="s">
        <v>21</v>
      </c>
      <c r="P54" s="3356" t="s">
        <v>22</v>
      </c>
      <c r="Q54" s="3356" t="s">
        <v>23</v>
      </c>
      <c r="R54" s="3356" t="s">
        <v>24</v>
      </c>
      <c r="S54" s="3356" t="s">
        <v>25</v>
      </c>
      <c r="T54" s="3356" t="s">
        <v>26</v>
      </c>
      <c r="U54" s="3356" t="s">
        <v>27</v>
      </c>
      <c r="V54" s="3361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344"/>
      <c r="B55" s="952" t="s">
        <v>29</v>
      </c>
      <c r="C55" s="953" t="s">
        <v>30</v>
      </c>
      <c r="D55" s="954" t="s">
        <v>31</v>
      </c>
      <c r="E55" s="3333"/>
      <c r="F55" s="3333"/>
      <c r="G55" s="3347"/>
      <c r="H55" s="3344"/>
      <c r="I55" s="3344"/>
      <c r="J55" s="3347"/>
      <c r="K55" s="3347"/>
      <c r="L55" s="3347"/>
      <c r="M55" s="3347"/>
      <c r="N55" s="3347"/>
      <c r="O55" s="3347"/>
      <c r="P55" s="3347"/>
      <c r="Q55" s="3347"/>
      <c r="R55" s="3347"/>
      <c r="S55" s="3347"/>
      <c r="T55" s="3347"/>
      <c r="U55" s="3347"/>
      <c r="V55" s="3362"/>
      <c r="W55" s="3347"/>
      <c r="X55" s="3333"/>
      <c r="BO55"/>
      <c r="BP55"/>
      <c r="BQ55"/>
      <c r="BR55"/>
      <c r="BS55"/>
      <c r="BU55"/>
      <c r="BV55"/>
      <c r="BW55"/>
    </row>
    <row r="56" spans="1:75" x14ac:dyDescent="0.25">
      <c r="A56" s="955" t="s">
        <v>77</v>
      </c>
      <c r="B56" s="956">
        <f>SUM(B57:B58)</f>
        <v>0</v>
      </c>
      <c r="C56" s="957">
        <f>SUM(C57:C58)</f>
        <v>0</v>
      </c>
      <c r="D56" s="958">
        <f t="shared" ref="D56:V56" si="29">SUM(D57:D58)</f>
        <v>0</v>
      </c>
      <c r="E56" s="959">
        <f t="shared" si="29"/>
        <v>0</v>
      </c>
      <c r="F56" s="959">
        <f t="shared" si="29"/>
        <v>0</v>
      </c>
      <c r="G56" s="960">
        <f t="shared" si="29"/>
        <v>0</v>
      </c>
      <c r="H56" s="959">
        <f t="shared" si="29"/>
        <v>0</v>
      </c>
      <c r="I56" s="959">
        <f t="shared" si="29"/>
        <v>0</v>
      </c>
      <c r="J56" s="961">
        <f t="shared" si="29"/>
        <v>0</v>
      </c>
      <c r="K56" s="959">
        <f t="shared" si="29"/>
        <v>0</v>
      </c>
      <c r="L56" s="961">
        <f t="shared" si="29"/>
        <v>0</v>
      </c>
      <c r="M56" s="959">
        <f t="shared" si="29"/>
        <v>0</v>
      </c>
      <c r="N56" s="961">
        <f t="shared" si="29"/>
        <v>0</v>
      </c>
      <c r="O56" s="959">
        <f t="shared" si="29"/>
        <v>0</v>
      </c>
      <c r="P56" s="961">
        <f t="shared" si="29"/>
        <v>0</v>
      </c>
      <c r="Q56" s="959">
        <f t="shared" si="29"/>
        <v>0</v>
      </c>
      <c r="R56" s="961">
        <f t="shared" si="29"/>
        <v>0</v>
      </c>
      <c r="S56" s="959">
        <f t="shared" si="29"/>
        <v>0</v>
      </c>
      <c r="T56" s="961">
        <f t="shared" si="29"/>
        <v>0</v>
      </c>
      <c r="U56" s="959">
        <f t="shared" si="29"/>
        <v>0</v>
      </c>
      <c r="V56" s="962">
        <f t="shared" si="29"/>
        <v>0</v>
      </c>
      <c r="W56" s="960">
        <f>SUM(W57:W58)</f>
        <v>0</v>
      </c>
      <c r="X56" s="959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947" t="s">
        <v>72</v>
      </c>
      <c r="B57" s="150">
        <f>SUM(C57:D57)</f>
        <v>0</v>
      </c>
      <c r="C57" s="466"/>
      <c r="D57" s="467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963"/>
      <c r="D58" s="964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965" t="s">
        <v>79</v>
      </c>
      <c r="B59" s="966">
        <f>SUM(B60:B61)</f>
        <v>0</v>
      </c>
      <c r="C59" s="967">
        <f>SUM(C60:C61)</f>
        <v>0</v>
      </c>
      <c r="D59" s="958">
        <f t="shared" ref="D59:V59" si="30">SUM(D60:D61)</f>
        <v>0</v>
      </c>
      <c r="E59" s="968">
        <f t="shared" si="30"/>
        <v>0</v>
      </c>
      <c r="F59" s="961">
        <f t="shared" si="30"/>
        <v>0</v>
      </c>
      <c r="G59" s="968">
        <f t="shared" si="30"/>
        <v>0</v>
      </c>
      <c r="H59" s="961">
        <f t="shared" si="30"/>
        <v>0</v>
      </c>
      <c r="I59" s="968">
        <f t="shared" si="30"/>
        <v>0</v>
      </c>
      <c r="J59" s="961">
        <f t="shared" si="30"/>
        <v>0</v>
      </c>
      <c r="K59" s="968">
        <f t="shared" si="30"/>
        <v>0</v>
      </c>
      <c r="L59" s="961">
        <f t="shared" si="30"/>
        <v>0</v>
      </c>
      <c r="M59" s="968">
        <f t="shared" si="30"/>
        <v>0</v>
      </c>
      <c r="N59" s="961">
        <f t="shared" si="30"/>
        <v>0</v>
      </c>
      <c r="O59" s="968">
        <f t="shared" si="30"/>
        <v>0</v>
      </c>
      <c r="P59" s="961">
        <f t="shared" si="30"/>
        <v>0</v>
      </c>
      <c r="Q59" s="968">
        <f t="shared" si="30"/>
        <v>0</v>
      </c>
      <c r="R59" s="961">
        <f t="shared" si="30"/>
        <v>0</v>
      </c>
      <c r="S59" s="968">
        <f t="shared" si="30"/>
        <v>0</v>
      </c>
      <c r="T59" s="961">
        <f t="shared" si="30"/>
        <v>0</v>
      </c>
      <c r="U59" s="968">
        <f t="shared" si="30"/>
        <v>0</v>
      </c>
      <c r="V59" s="969">
        <f t="shared" si="30"/>
        <v>0</v>
      </c>
      <c r="W59" s="960">
        <f>SUM(W60:W61)</f>
        <v>0</v>
      </c>
      <c r="X59" s="968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970" t="s">
        <v>72</v>
      </c>
      <c r="B60" s="150">
        <f>SUM(C60:D60)</f>
        <v>0</v>
      </c>
      <c r="C60" s="466"/>
      <c r="D60" s="467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971"/>
      <c r="D61" s="972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480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973" t="s">
        <v>49</v>
      </c>
      <c r="B63" s="973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970" t="s">
        <v>72</v>
      </c>
      <c r="B64" s="974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975" t="s">
        <v>49</v>
      </c>
      <c r="B67" s="975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976" t="s">
        <v>82</v>
      </c>
      <c r="B68" s="977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978"/>
      <c r="D76" s="978"/>
      <c r="E76" s="2"/>
      <c r="F76" s="2"/>
      <c r="G76" s="2"/>
      <c r="H76" s="2"/>
      <c r="I76" s="2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80"/>
      <c r="U76" s="980"/>
      <c r="BO76"/>
      <c r="BP76"/>
      <c r="BQ76"/>
      <c r="BR76"/>
      <c r="BS76"/>
      <c r="BU76"/>
      <c r="BV76"/>
      <c r="BW76"/>
    </row>
    <row r="77" spans="1:75" ht="15" customHeight="1" x14ac:dyDescent="0.25">
      <c r="A77" s="3363" t="s">
        <v>89</v>
      </c>
      <c r="B77" s="3364" t="s">
        <v>32</v>
      </c>
      <c r="C77" s="3365" t="s">
        <v>76</v>
      </c>
      <c r="D77" s="3366"/>
      <c r="E77" s="3366"/>
      <c r="F77" s="3366"/>
      <c r="G77" s="3366"/>
      <c r="H77" s="3366"/>
      <c r="I77" s="3366"/>
      <c r="J77" s="3366"/>
      <c r="K77" s="3366"/>
      <c r="L77" s="3366"/>
      <c r="M77" s="3366"/>
      <c r="N77" s="3366"/>
      <c r="O77" s="3366"/>
      <c r="P77" s="3366"/>
      <c r="Q77" s="3366"/>
      <c r="R77" s="3366"/>
      <c r="S77" s="3367"/>
      <c r="T77" s="3140" t="s">
        <v>6</v>
      </c>
      <c r="U77" s="3140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304"/>
      <c r="B78" s="3308"/>
      <c r="C78" s="981" t="s">
        <v>91</v>
      </c>
      <c r="D78" s="982" t="s">
        <v>92</v>
      </c>
      <c r="E78" s="982" t="s">
        <v>14</v>
      </c>
      <c r="F78" s="783" t="s">
        <v>15</v>
      </c>
      <c r="G78" s="448" t="s">
        <v>16</v>
      </c>
      <c r="H78" s="448" t="s">
        <v>17</v>
      </c>
      <c r="I78" s="448" t="s">
        <v>18</v>
      </c>
      <c r="J78" s="982" t="s">
        <v>19</v>
      </c>
      <c r="K78" s="982" t="s">
        <v>20</v>
      </c>
      <c r="L78" s="983" t="s">
        <v>21</v>
      </c>
      <c r="M78" s="982" t="s">
        <v>22</v>
      </c>
      <c r="N78" s="982" t="s">
        <v>23</v>
      </c>
      <c r="O78" s="982" t="s">
        <v>24</v>
      </c>
      <c r="P78" s="982" t="s">
        <v>25</v>
      </c>
      <c r="Q78" s="982" t="s">
        <v>26</v>
      </c>
      <c r="R78" s="982" t="s">
        <v>27</v>
      </c>
      <c r="S78" s="984" t="s">
        <v>28</v>
      </c>
      <c r="T78" s="3135"/>
      <c r="U78" s="3135"/>
      <c r="BO78"/>
      <c r="BP78"/>
      <c r="BQ78"/>
      <c r="BR78"/>
      <c r="BS78"/>
      <c r="BU78"/>
      <c r="BV78"/>
      <c r="BW78"/>
    </row>
    <row r="79" spans="1:75" x14ac:dyDescent="0.25">
      <c r="A79" s="985" t="s">
        <v>93</v>
      </c>
      <c r="B79" s="191">
        <f>SUM(C79:S79)</f>
        <v>0</v>
      </c>
      <c r="C79" s="986"/>
      <c r="D79" s="987"/>
      <c r="E79" s="987"/>
      <c r="F79" s="987"/>
      <c r="G79" s="987"/>
      <c r="H79" s="987"/>
      <c r="I79" s="987"/>
      <c r="J79" s="987"/>
      <c r="K79" s="987"/>
      <c r="L79" s="987"/>
      <c r="M79" s="987"/>
      <c r="N79" s="987"/>
      <c r="O79" s="987"/>
      <c r="P79" s="987"/>
      <c r="Q79" s="987"/>
      <c r="R79" s="987"/>
      <c r="S79" s="988"/>
      <c r="T79" s="989"/>
      <c r="U79" s="989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372" t="s">
        <v>94</v>
      </c>
      <c r="B80" s="3372"/>
      <c r="C80" s="3372"/>
      <c r="D80" s="3372"/>
      <c r="E80" s="3372"/>
      <c r="F80" s="3372"/>
      <c r="G80" s="3372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990"/>
      <c r="AB80" s="990"/>
      <c r="AC80" s="990"/>
      <c r="AD80" s="990"/>
      <c r="AE80" s="991"/>
      <c r="AF80" s="991"/>
      <c r="AG80" s="991"/>
      <c r="AH80" s="992"/>
      <c r="AI80" s="993"/>
      <c r="AJ80" s="993"/>
      <c r="AK80" s="993"/>
      <c r="AL80" s="993"/>
      <c r="AM80" s="993"/>
      <c r="AN80" s="993"/>
      <c r="BO80"/>
      <c r="BP80"/>
      <c r="BQ80"/>
      <c r="BR80"/>
      <c r="BS80"/>
      <c r="BU80"/>
      <c r="BV80"/>
      <c r="BW80"/>
    </row>
    <row r="81" spans="1:77" ht="15" customHeight="1" x14ac:dyDescent="0.25">
      <c r="A81" s="3373" t="s">
        <v>49</v>
      </c>
      <c r="B81" s="3374" t="s">
        <v>95</v>
      </c>
      <c r="C81" s="3374" t="s">
        <v>32</v>
      </c>
      <c r="D81" s="2984"/>
      <c r="E81" s="3375"/>
      <c r="F81" s="3376" t="s">
        <v>5</v>
      </c>
      <c r="G81" s="3377"/>
      <c r="H81" s="3377"/>
      <c r="I81" s="3377"/>
      <c r="J81" s="3377"/>
      <c r="K81" s="3377"/>
      <c r="L81" s="3377"/>
      <c r="M81" s="3377"/>
      <c r="N81" s="3377"/>
      <c r="O81" s="3377"/>
      <c r="P81" s="3377"/>
      <c r="Q81" s="3377"/>
      <c r="R81" s="3377"/>
      <c r="S81" s="3377"/>
      <c r="T81" s="3377"/>
      <c r="U81" s="3377"/>
      <c r="V81" s="3377"/>
      <c r="W81" s="3377"/>
      <c r="X81" s="3377"/>
      <c r="Y81" s="3377"/>
      <c r="Z81" s="3377"/>
      <c r="AA81" s="3377"/>
      <c r="AB81" s="3377"/>
      <c r="AC81" s="3377"/>
      <c r="AD81" s="3377"/>
      <c r="AE81" s="3377"/>
      <c r="AF81" s="3377"/>
      <c r="AG81" s="3377"/>
      <c r="AH81" s="3377"/>
      <c r="AI81" s="3378"/>
      <c r="AJ81" s="3379" t="s">
        <v>96</v>
      </c>
      <c r="AK81" s="3382" t="s">
        <v>97</v>
      </c>
      <c r="AL81" s="3375" t="s">
        <v>6</v>
      </c>
      <c r="AM81" s="3375" t="s">
        <v>7</v>
      </c>
      <c r="AN81" s="3375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152"/>
      <c r="D82" s="3126"/>
      <c r="E82" s="3135"/>
      <c r="F82" s="3376" t="s">
        <v>98</v>
      </c>
      <c r="G82" s="3383"/>
      <c r="H82" s="3376" t="s">
        <v>99</v>
      </c>
      <c r="I82" s="3383"/>
      <c r="J82" s="3365" t="s">
        <v>13</v>
      </c>
      <c r="K82" s="3381"/>
      <c r="L82" s="3365" t="s">
        <v>14</v>
      </c>
      <c r="M82" s="3381"/>
      <c r="N82" s="3376" t="s">
        <v>100</v>
      </c>
      <c r="O82" s="3383"/>
      <c r="P82" s="3376" t="s">
        <v>101</v>
      </c>
      <c r="Q82" s="3383"/>
      <c r="R82" s="3365" t="s">
        <v>16</v>
      </c>
      <c r="S82" s="3381"/>
      <c r="T82" s="3365" t="s">
        <v>17</v>
      </c>
      <c r="U82" s="3381"/>
      <c r="V82" s="3365" t="s">
        <v>18</v>
      </c>
      <c r="W82" s="3381"/>
      <c r="X82" s="3365" t="s">
        <v>19</v>
      </c>
      <c r="Y82" s="3381"/>
      <c r="Z82" s="3365" t="s">
        <v>20</v>
      </c>
      <c r="AA82" s="3381"/>
      <c r="AB82" s="3365" t="s">
        <v>21</v>
      </c>
      <c r="AC82" s="3381"/>
      <c r="AD82" s="3365" t="s">
        <v>22</v>
      </c>
      <c r="AE82" s="3381"/>
      <c r="AF82" s="3365" t="s">
        <v>23</v>
      </c>
      <c r="AG82" s="3381"/>
      <c r="AH82" s="3365" t="s">
        <v>24</v>
      </c>
      <c r="AI82" s="3381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304"/>
      <c r="B83" s="3152"/>
      <c r="C83" s="981" t="s">
        <v>29</v>
      </c>
      <c r="D83" s="982" t="s">
        <v>30</v>
      </c>
      <c r="E83" s="994" t="s">
        <v>31</v>
      </c>
      <c r="F83" s="981" t="s">
        <v>30</v>
      </c>
      <c r="G83" s="994" t="s">
        <v>31</v>
      </c>
      <c r="H83" s="983" t="s">
        <v>30</v>
      </c>
      <c r="I83" s="994" t="s">
        <v>31</v>
      </c>
      <c r="J83" s="981" t="s">
        <v>30</v>
      </c>
      <c r="K83" s="994" t="s">
        <v>31</v>
      </c>
      <c r="L83" s="981" t="s">
        <v>30</v>
      </c>
      <c r="M83" s="994" t="s">
        <v>31</v>
      </c>
      <c r="N83" s="981" t="s">
        <v>30</v>
      </c>
      <c r="O83" s="994" t="s">
        <v>31</v>
      </c>
      <c r="P83" s="981" t="s">
        <v>30</v>
      </c>
      <c r="Q83" s="994" t="s">
        <v>31</v>
      </c>
      <c r="R83" s="981" t="s">
        <v>30</v>
      </c>
      <c r="S83" s="994" t="s">
        <v>31</v>
      </c>
      <c r="T83" s="981" t="s">
        <v>30</v>
      </c>
      <c r="U83" s="994" t="s">
        <v>31</v>
      </c>
      <c r="V83" s="981" t="s">
        <v>30</v>
      </c>
      <c r="W83" s="994" t="s">
        <v>31</v>
      </c>
      <c r="X83" s="981" t="s">
        <v>30</v>
      </c>
      <c r="Y83" s="994" t="s">
        <v>31</v>
      </c>
      <c r="Z83" s="981" t="s">
        <v>30</v>
      </c>
      <c r="AA83" s="994" t="s">
        <v>31</v>
      </c>
      <c r="AB83" s="981" t="s">
        <v>30</v>
      </c>
      <c r="AC83" s="994" t="s">
        <v>31</v>
      </c>
      <c r="AD83" s="981" t="s">
        <v>30</v>
      </c>
      <c r="AE83" s="994" t="s">
        <v>31</v>
      </c>
      <c r="AF83" s="981" t="s">
        <v>30</v>
      </c>
      <c r="AG83" s="994" t="s">
        <v>31</v>
      </c>
      <c r="AH83" s="981" t="s">
        <v>30</v>
      </c>
      <c r="AI83" s="984" t="s">
        <v>31</v>
      </c>
      <c r="AJ83" s="3380"/>
      <c r="AK83" s="3308"/>
      <c r="AL83" s="3135"/>
      <c r="AM83" s="3135"/>
      <c r="AN83" s="3135"/>
      <c r="BO83"/>
      <c r="BP83"/>
      <c r="BQ83"/>
      <c r="BR83"/>
      <c r="BS83"/>
      <c r="BU83"/>
      <c r="BV83"/>
      <c r="BW83"/>
    </row>
    <row r="84" spans="1:77" x14ac:dyDescent="0.25">
      <c r="A84" s="995" t="s">
        <v>102</v>
      </c>
      <c r="B84" s="482" t="s">
        <v>103</v>
      </c>
      <c r="C84" s="996">
        <f>SUM(D84:E84)</f>
        <v>0</v>
      </c>
      <c r="D84" s="997">
        <f>SUM(F84,H84,J84,L84,N84,P84,R84,T84,V84,X84,Z84,AB84,AD84,AF84,AH84)</f>
        <v>0</v>
      </c>
      <c r="E84" s="998">
        <f>SUM(G84,I84,K84,M84,O84,Q84,S84,U84,W84,Y84,AA84,AC84,AE84,AG84,AI84)</f>
        <v>0</v>
      </c>
      <c r="F84" s="999"/>
      <c r="G84" s="1000"/>
      <c r="H84" s="1001"/>
      <c r="I84" s="1000"/>
      <c r="J84" s="999"/>
      <c r="K84" s="443"/>
      <c r="L84" s="999"/>
      <c r="M84" s="443"/>
      <c r="N84" s="999"/>
      <c r="O84" s="443"/>
      <c r="P84" s="999"/>
      <c r="Q84" s="443"/>
      <c r="R84" s="999"/>
      <c r="S84" s="443"/>
      <c r="T84" s="999"/>
      <c r="U84" s="443"/>
      <c r="V84" s="999"/>
      <c r="W84" s="443"/>
      <c r="X84" s="999"/>
      <c r="Y84" s="443"/>
      <c r="Z84" s="999"/>
      <c r="AA84" s="443"/>
      <c r="AB84" s="999"/>
      <c r="AC84" s="443"/>
      <c r="AD84" s="999"/>
      <c r="AE84" s="443"/>
      <c r="AF84" s="999"/>
      <c r="AG84" s="443"/>
      <c r="AH84" s="999"/>
      <c r="AI84" s="444"/>
      <c r="AJ84" s="1002"/>
      <c r="AK84" s="1003"/>
      <c r="AL84" s="1000"/>
      <c r="AM84" s="1000"/>
      <c r="AN84" s="1000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387" t="s">
        <v>104</v>
      </c>
      <c r="B85" s="1004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387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1005" t="s">
        <v>61</v>
      </c>
      <c r="B87" s="1006" t="s">
        <v>107</v>
      </c>
      <c r="C87" s="996">
        <f>SUM(D87:E87)</f>
        <v>0</v>
      </c>
      <c r="D87" s="997">
        <f t="shared" si="37"/>
        <v>0</v>
      </c>
      <c r="E87" s="998">
        <f t="shared" si="37"/>
        <v>0</v>
      </c>
      <c r="F87" s="1007"/>
      <c r="G87" s="1008"/>
      <c r="H87" s="1009"/>
      <c r="I87" s="1008"/>
      <c r="J87" s="1007"/>
      <c r="K87" s="1010"/>
      <c r="L87" s="1007"/>
      <c r="M87" s="1010"/>
      <c r="N87" s="1007"/>
      <c r="O87" s="1010"/>
      <c r="P87" s="1007"/>
      <c r="Q87" s="1010"/>
      <c r="R87" s="1007"/>
      <c r="S87" s="1010"/>
      <c r="T87" s="1007"/>
      <c r="U87" s="1010"/>
      <c r="V87" s="1007"/>
      <c r="W87" s="1010"/>
      <c r="X87" s="1007"/>
      <c r="Y87" s="1010"/>
      <c r="Z87" s="1007"/>
      <c r="AA87" s="1010"/>
      <c r="AB87" s="1007"/>
      <c r="AC87" s="1010"/>
      <c r="AD87" s="1007"/>
      <c r="AE87" s="1010"/>
      <c r="AF87" s="1007"/>
      <c r="AG87" s="1010"/>
      <c r="AH87" s="1007"/>
      <c r="AI87" s="1011"/>
      <c r="AJ87" s="1012"/>
      <c r="AK87" s="1013"/>
      <c r="AL87" s="1008"/>
      <c r="AM87" s="1008"/>
      <c r="AN87" s="1008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384" t="s">
        <v>89</v>
      </c>
      <c r="B89" s="3385" t="s">
        <v>32</v>
      </c>
      <c r="C89" s="3385" t="s">
        <v>109</v>
      </c>
      <c r="D89" s="3386" t="s">
        <v>110</v>
      </c>
      <c r="E89" s="3381" t="s">
        <v>111</v>
      </c>
      <c r="F89" s="3385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384"/>
      <c r="B90" s="3385"/>
      <c r="C90" s="3385"/>
      <c r="D90" s="3386"/>
      <c r="E90" s="3381"/>
      <c r="F90" s="3385"/>
      <c r="BO90"/>
      <c r="BP90"/>
      <c r="BQ90"/>
      <c r="BR90"/>
      <c r="BS90"/>
      <c r="BU90"/>
      <c r="BV90"/>
      <c r="BW90"/>
    </row>
    <row r="91" spans="1:77" x14ac:dyDescent="0.25">
      <c r="A91" s="3399" t="s">
        <v>113</v>
      </c>
      <c r="B91" s="3400"/>
      <c r="C91" s="3400"/>
      <c r="D91" s="3400"/>
      <c r="E91" s="3400"/>
      <c r="F91" s="3401"/>
      <c r="BO91"/>
      <c r="BP91"/>
      <c r="BQ91"/>
      <c r="BR91"/>
      <c r="BS91"/>
      <c r="BU91"/>
      <c r="BV91"/>
      <c r="BW91"/>
    </row>
    <row r="92" spans="1:77" x14ac:dyDescent="0.25">
      <c r="A92" s="1004" t="s">
        <v>114</v>
      </c>
      <c r="B92" s="1014">
        <f>SUM(C92:D92)</f>
        <v>371</v>
      </c>
      <c r="C92" s="1015">
        <v>57</v>
      </c>
      <c r="D92" s="1016">
        <v>314</v>
      </c>
      <c r="E92" s="1017">
        <v>371</v>
      </c>
      <c r="F92" s="1015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14</v>
      </c>
      <c r="C96" s="153"/>
      <c r="D96" s="1018">
        <v>14</v>
      </c>
      <c r="E96" s="156">
        <v>14</v>
      </c>
      <c r="F96" s="153"/>
    </row>
    <row r="97" spans="1:18" customFormat="1" x14ac:dyDescent="0.25">
      <c r="A97" s="3399" t="s">
        <v>119</v>
      </c>
      <c r="B97" s="3400"/>
      <c r="C97" s="3400"/>
      <c r="D97" s="3400"/>
      <c r="E97" s="3400"/>
      <c r="F97" s="3401"/>
    </row>
    <row r="98" spans="1:18" customFormat="1" x14ac:dyDescent="0.25">
      <c r="A98" s="1019" t="s">
        <v>120</v>
      </c>
      <c r="B98" s="1020">
        <f>SUM(C98:D98)</f>
        <v>0</v>
      </c>
      <c r="C98" s="1015"/>
      <c r="D98" s="1016"/>
      <c r="E98" s="1017"/>
      <c r="F98" s="1015"/>
    </row>
    <row r="99" spans="1:18" customFormat="1" x14ac:dyDescent="0.25">
      <c r="A99" s="228" t="s">
        <v>121</v>
      </c>
      <c r="B99" s="39">
        <f>SUM(C99:D99)</f>
        <v>1</v>
      </c>
      <c r="C99" s="254"/>
      <c r="D99" s="255">
        <v>1</v>
      </c>
      <c r="E99" s="43">
        <v>1</v>
      </c>
      <c r="F99" s="254"/>
    </row>
    <row r="100" spans="1:18" customFormat="1" ht="21" x14ac:dyDescent="0.25">
      <c r="A100" s="1021" t="s">
        <v>122</v>
      </c>
      <c r="B100" s="119">
        <f>SUM(C100:D100)</f>
        <v>0</v>
      </c>
      <c r="C100" s="1022"/>
      <c r="D100" s="1018"/>
      <c r="E100" s="1023"/>
      <c r="F100" s="1022"/>
    </row>
    <row r="101" spans="1:18" customFormat="1" x14ac:dyDescent="0.25">
      <c r="A101" s="3402" t="s">
        <v>123</v>
      </c>
      <c r="B101" s="3402"/>
      <c r="C101" s="3402"/>
      <c r="D101" s="3402"/>
      <c r="E101" s="3402"/>
      <c r="F101" s="3403"/>
      <c r="G101" s="1024"/>
      <c r="H101" s="1024"/>
      <c r="I101" s="1024"/>
      <c r="J101" s="1024"/>
      <c r="K101" s="1024"/>
      <c r="L101" s="1024"/>
      <c r="M101" s="1024"/>
      <c r="N101" s="1024"/>
      <c r="O101" s="1024"/>
    </row>
    <row r="102" spans="1:18" customFormat="1" ht="15" customHeight="1" x14ac:dyDescent="0.25">
      <c r="A102" s="3404" t="s">
        <v>124</v>
      </c>
      <c r="B102" s="3388" t="s">
        <v>125</v>
      </c>
      <c r="C102" s="3062"/>
      <c r="D102" s="3406"/>
      <c r="E102" s="3388" t="s">
        <v>126</v>
      </c>
      <c r="F102" s="3406"/>
      <c r="G102" s="3388" t="s">
        <v>127</v>
      </c>
      <c r="H102" s="3389"/>
      <c r="I102" s="3392" t="s">
        <v>128</v>
      </c>
      <c r="J102" s="3393"/>
      <c r="K102" s="3395" t="s">
        <v>129</v>
      </c>
      <c r="L102" s="3397" t="s">
        <v>130</v>
      </c>
      <c r="M102" s="3051"/>
      <c r="N102" s="3395"/>
      <c r="O102" s="3397" t="s">
        <v>131</v>
      </c>
      <c r="P102" s="3395"/>
      <c r="Q102" s="3397" t="s">
        <v>132</v>
      </c>
      <c r="R102" s="3395"/>
    </row>
    <row r="103" spans="1:18" customFormat="1" x14ac:dyDescent="0.25">
      <c r="A103" s="3060"/>
      <c r="B103" s="3390"/>
      <c r="C103" s="3199"/>
      <c r="D103" s="3407"/>
      <c r="E103" s="3390"/>
      <c r="F103" s="3407"/>
      <c r="G103" s="3390"/>
      <c r="H103" s="3391"/>
      <c r="I103" s="3287"/>
      <c r="J103" s="3394"/>
      <c r="K103" s="3048"/>
      <c r="L103" s="3398"/>
      <c r="M103" s="3190"/>
      <c r="N103" s="3396"/>
      <c r="O103" s="3398"/>
      <c r="P103" s="3396"/>
      <c r="Q103" s="3398"/>
      <c r="R103" s="3396"/>
    </row>
    <row r="104" spans="1:18" customFormat="1" ht="31.5" x14ac:dyDescent="0.25">
      <c r="A104" s="3405"/>
      <c r="B104" s="1025" t="s">
        <v>133</v>
      </c>
      <c r="C104" s="1025" t="s">
        <v>134</v>
      </c>
      <c r="D104" s="1026" t="s">
        <v>135</v>
      </c>
      <c r="E104" s="1027" t="s">
        <v>136</v>
      </c>
      <c r="F104" s="1028" t="s">
        <v>137</v>
      </c>
      <c r="G104" s="1027" t="s">
        <v>138</v>
      </c>
      <c r="H104" s="1029" t="s">
        <v>139</v>
      </c>
      <c r="I104" s="1030" t="s">
        <v>136</v>
      </c>
      <c r="J104" s="1031" t="s">
        <v>137</v>
      </c>
      <c r="K104" s="3396"/>
      <c r="L104" s="483" t="s">
        <v>140</v>
      </c>
      <c r="M104" s="1032" t="s">
        <v>134</v>
      </c>
      <c r="N104" s="445" t="s">
        <v>141</v>
      </c>
      <c r="O104" s="1025" t="s">
        <v>138</v>
      </c>
      <c r="P104" s="1033" t="s">
        <v>139</v>
      </c>
      <c r="Q104" s="1025" t="s">
        <v>142</v>
      </c>
      <c r="R104" s="1033" t="s">
        <v>143</v>
      </c>
    </row>
    <row r="105" spans="1:18" customFormat="1" x14ac:dyDescent="0.25">
      <c r="A105" s="1034" t="s">
        <v>144</v>
      </c>
      <c r="B105" s="274">
        <f>SUM(C105:D105)</f>
        <v>12980</v>
      </c>
      <c r="C105" s="1035">
        <v>12469</v>
      </c>
      <c r="D105" s="1036">
        <v>511</v>
      </c>
      <c r="E105" s="1035">
        <v>12311</v>
      </c>
      <c r="F105" s="1036">
        <v>0</v>
      </c>
      <c r="G105" s="1035">
        <v>43971</v>
      </c>
      <c r="H105" s="1037">
        <v>530</v>
      </c>
      <c r="I105" s="1038">
        <v>669</v>
      </c>
      <c r="J105" s="1039">
        <v>0</v>
      </c>
      <c r="K105" s="1036">
        <v>11800</v>
      </c>
      <c r="L105" s="1035"/>
      <c r="M105" s="1040"/>
      <c r="N105" s="1041"/>
      <c r="O105" s="1035"/>
      <c r="P105" s="1041"/>
      <c r="Q105" s="279"/>
      <c r="R105" s="280"/>
    </row>
    <row r="106" spans="1:18" customFormat="1" x14ac:dyDescent="0.25">
      <c r="A106" s="281" t="s">
        <v>145</v>
      </c>
      <c r="B106" s="274">
        <f>SUM(C106:D106)</f>
        <v>1154</v>
      </c>
      <c r="C106" s="282">
        <v>1083</v>
      </c>
      <c r="D106" s="283">
        <v>71</v>
      </c>
      <c r="E106" s="282">
        <v>1154</v>
      </c>
      <c r="F106" s="283">
        <v>0</v>
      </c>
      <c r="G106" s="282">
        <v>2059</v>
      </c>
      <c r="H106" s="284">
        <v>78</v>
      </c>
      <c r="I106" s="285">
        <v>0</v>
      </c>
      <c r="J106" s="286">
        <v>0</v>
      </c>
      <c r="K106" s="283">
        <v>1083</v>
      </c>
      <c r="L106" s="279"/>
      <c r="M106" s="287"/>
      <c r="N106" s="280"/>
      <c r="O106" s="279"/>
      <c r="P106" s="280"/>
      <c r="Q106" s="1035">
        <v>2603</v>
      </c>
      <c r="R106" s="1041">
        <v>5657</v>
      </c>
    </row>
    <row r="107" spans="1:18" customFormat="1" x14ac:dyDescent="0.25">
      <c r="A107" s="281" t="s">
        <v>146</v>
      </c>
      <c r="B107" s="288">
        <f>SUM(C107:D107)</f>
        <v>958</v>
      </c>
      <c r="C107" s="289">
        <v>958</v>
      </c>
      <c r="D107" s="290">
        <v>0</v>
      </c>
      <c r="E107" s="291">
        <v>958</v>
      </c>
      <c r="F107" s="290">
        <v>0</v>
      </c>
      <c r="G107" s="289">
        <v>958</v>
      </c>
      <c r="H107" s="292">
        <v>0</v>
      </c>
      <c r="I107" s="293">
        <v>0</v>
      </c>
      <c r="J107" s="294">
        <v>0</v>
      </c>
      <c r="K107" s="290">
        <v>958</v>
      </c>
      <c r="L107" s="295"/>
      <c r="M107" s="296"/>
      <c r="N107" s="297"/>
      <c r="O107" s="298"/>
      <c r="P107" s="297"/>
      <c r="Q107" s="289">
        <v>274</v>
      </c>
      <c r="R107" s="299">
        <v>274</v>
      </c>
    </row>
    <row r="108" spans="1:18" customFormat="1" x14ac:dyDescent="0.25">
      <c r="A108" s="1042" t="s">
        <v>32</v>
      </c>
      <c r="B108" s="1043">
        <f>SUM(C108:D108)</f>
        <v>15092</v>
      </c>
      <c r="C108" s="1043">
        <f t="shared" ref="C108:K108" si="49">SUM(C105:C107)</f>
        <v>14510</v>
      </c>
      <c r="D108" s="1044">
        <f t="shared" si="49"/>
        <v>582</v>
      </c>
      <c r="E108" s="1043">
        <f t="shared" si="49"/>
        <v>14423</v>
      </c>
      <c r="F108" s="1044">
        <f t="shared" si="49"/>
        <v>0</v>
      </c>
      <c r="G108" s="1043">
        <f t="shared" si="49"/>
        <v>46988</v>
      </c>
      <c r="H108" s="1045">
        <f t="shared" si="49"/>
        <v>608</v>
      </c>
      <c r="I108" s="1046">
        <f t="shared" si="49"/>
        <v>669</v>
      </c>
      <c r="J108" s="1047">
        <f t="shared" si="49"/>
        <v>0</v>
      </c>
      <c r="K108" s="1044">
        <f t="shared" si="49"/>
        <v>13841</v>
      </c>
      <c r="L108" s="1048">
        <f>SUM(L105)</f>
        <v>0</v>
      </c>
      <c r="M108" s="1043">
        <f>+M105</f>
        <v>0</v>
      </c>
      <c r="N108" s="1049">
        <f>+N105</f>
        <v>0</v>
      </c>
      <c r="O108" s="1043">
        <f>+O105</f>
        <v>0</v>
      </c>
      <c r="P108" s="1049">
        <f>+P105</f>
        <v>0</v>
      </c>
      <c r="Q108" s="1043">
        <f>SUM(Q106:Q107)</f>
        <v>2877</v>
      </c>
      <c r="R108" s="1043">
        <f>SUM(R106:R107)</f>
        <v>5931</v>
      </c>
    </row>
    <row r="109" spans="1:18" customFormat="1" ht="19.5" x14ac:dyDescent="0.25">
      <c r="A109" s="1050" t="s">
        <v>147</v>
      </c>
      <c r="B109" s="1051"/>
      <c r="C109" s="484"/>
      <c r="D109" s="311"/>
      <c r="E109" s="1052"/>
      <c r="F109" s="1052"/>
      <c r="G109" s="1052"/>
      <c r="H109" s="1052"/>
      <c r="I109" s="1053"/>
      <c r="J109" s="3"/>
      <c r="K109" s="1053"/>
      <c r="L109" s="3"/>
      <c r="M109" s="314"/>
    </row>
    <row r="110" spans="1:18" customFormat="1" ht="15" customHeight="1" x14ac:dyDescent="0.25">
      <c r="A110" s="3408" t="s">
        <v>148</v>
      </c>
      <c r="B110" s="3404" t="s">
        <v>149</v>
      </c>
      <c r="C110" s="3411" t="s">
        <v>150</v>
      </c>
      <c r="D110" s="3412"/>
      <c r="E110" s="3412"/>
      <c r="F110" s="3412"/>
      <c r="G110" s="3412"/>
      <c r="H110" s="3412"/>
      <c r="I110" s="3412"/>
      <c r="J110" s="3412"/>
      <c r="K110" s="3412"/>
      <c r="L110" s="3413"/>
      <c r="M110" s="3404" t="s">
        <v>151</v>
      </c>
    </row>
    <row r="111" spans="1:18" customFormat="1" ht="21" x14ac:dyDescent="0.25">
      <c r="A111" s="3409"/>
      <c r="B111" s="3410"/>
      <c r="C111" s="1054" t="s">
        <v>72</v>
      </c>
      <c r="D111" s="1055" t="s">
        <v>152</v>
      </c>
      <c r="E111" s="1055" t="s">
        <v>51</v>
      </c>
      <c r="F111" s="1055" t="s">
        <v>73</v>
      </c>
      <c r="G111" s="1055" t="s">
        <v>153</v>
      </c>
      <c r="H111" s="982" t="s">
        <v>85</v>
      </c>
      <c r="I111" s="982" t="s">
        <v>154</v>
      </c>
      <c r="J111" s="1055" t="s">
        <v>155</v>
      </c>
      <c r="K111" s="982" t="s">
        <v>156</v>
      </c>
      <c r="L111" s="1056" t="s">
        <v>157</v>
      </c>
      <c r="M111" s="3410"/>
    </row>
    <row r="112" spans="1:18" customFormat="1" x14ac:dyDescent="0.25">
      <c r="A112" s="1057" t="s">
        <v>158</v>
      </c>
      <c r="B112" s="1036"/>
      <c r="C112" s="1035"/>
      <c r="D112" s="1040"/>
      <c r="E112" s="1040"/>
      <c r="F112" s="1040"/>
      <c r="G112" s="1040"/>
      <c r="H112" s="1040"/>
      <c r="I112" s="1040"/>
      <c r="J112" s="1040"/>
      <c r="K112" s="1040"/>
      <c r="L112" s="1036"/>
      <c r="M112" s="1058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85"/>
      <c r="AL115" s="485"/>
      <c r="AM115" s="485"/>
      <c r="AN115" s="485"/>
      <c r="AO115" s="1059"/>
      <c r="AP115" s="1059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414" t="s">
        <v>162</v>
      </c>
      <c r="B116" s="3416" t="s">
        <v>4</v>
      </c>
      <c r="C116" s="2984"/>
      <c r="D116" s="3375"/>
      <c r="E116" s="3419" t="s">
        <v>5</v>
      </c>
      <c r="F116" s="3420"/>
      <c r="G116" s="3420"/>
      <c r="H116" s="3420"/>
      <c r="I116" s="3420"/>
      <c r="J116" s="3420"/>
      <c r="K116" s="3420"/>
      <c r="L116" s="3420"/>
      <c r="M116" s="3420"/>
      <c r="N116" s="3420"/>
      <c r="O116" s="3420"/>
      <c r="P116" s="3420"/>
      <c r="Q116" s="3420"/>
      <c r="R116" s="3420"/>
      <c r="S116" s="3420"/>
      <c r="T116" s="3420"/>
      <c r="U116" s="3420"/>
      <c r="V116" s="3420"/>
      <c r="W116" s="3420"/>
      <c r="X116" s="3420"/>
      <c r="Y116" s="3420"/>
      <c r="Z116" s="3420"/>
      <c r="AA116" s="3420"/>
      <c r="AB116" s="3420"/>
      <c r="AC116" s="3420"/>
      <c r="AD116" s="3420"/>
      <c r="AE116" s="3420"/>
      <c r="AF116" s="3420"/>
      <c r="AG116" s="3420"/>
      <c r="AH116" s="3420"/>
      <c r="AI116" s="3420"/>
      <c r="AJ116" s="3420"/>
      <c r="AK116" s="3420"/>
      <c r="AL116" s="3420"/>
      <c r="AM116" s="3420"/>
      <c r="AN116" s="3421"/>
      <c r="AO116" s="2997" t="s">
        <v>163</v>
      </c>
      <c r="AP116" s="2993" t="s">
        <v>164</v>
      </c>
      <c r="AQ116" s="3375" t="s">
        <v>8</v>
      </c>
      <c r="AR116" s="3375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417"/>
      <c r="C117" s="3126"/>
      <c r="D117" s="3418"/>
      <c r="E117" s="3424" t="s">
        <v>11</v>
      </c>
      <c r="F117" s="3422"/>
      <c r="G117" s="3419" t="s">
        <v>12</v>
      </c>
      <c r="H117" s="3422"/>
      <c r="I117" s="3419" t="s">
        <v>13</v>
      </c>
      <c r="J117" s="3422"/>
      <c r="K117" s="3419" t="s">
        <v>14</v>
      </c>
      <c r="L117" s="3422"/>
      <c r="M117" s="3419" t="s">
        <v>15</v>
      </c>
      <c r="N117" s="3422"/>
      <c r="O117" s="3419" t="s">
        <v>16</v>
      </c>
      <c r="P117" s="3422"/>
      <c r="Q117" s="3420" t="s">
        <v>17</v>
      </c>
      <c r="R117" s="3422"/>
      <c r="S117" s="3419" t="s">
        <v>18</v>
      </c>
      <c r="T117" s="3422"/>
      <c r="U117" s="3419" t="s">
        <v>19</v>
      </c>
      <c r="V117" s="3422"/>
      <c r="W117" s="3419" t="s">
        <v>20</v>
      </c>
      <c r="X117" s="3422"/>
      <c r="Y117" s="3419" t="s">
        <v>21</v>
      </c>
      <c r="Z117" s="3422"/>
      <c r="AA117" s="3419" t="s">
        <v>22</v>
      </c>
      <c r="AB117" s="3422"/>
      <c r="AC117" s="3419" t="s">
        <v>23</v>
      </c>
      <c r="AD117" s="3422"/>
      <c r="AE117" s="3419" t="s">
        <v>24</v>
      </c>
      <c r="AF117" s="3422"/>
      <c r="AG117" s="3419" t="s">
        <v>25</v>
      </c>
      <c r="AH117" s="3422"/>
      <c r="AI117" s="3419" t="s">
        <v>26</v>
      </c>
      <c r="AJ117" s="3422"/>
      <c r="AK117" s="3419" t="s">
        <v>27</v>
      </c>
      <c r="AL117" s="3422"/>
      <c r="AM117" s="3420" t="s">
        <v>28</v>
      </c>
      <c r="AN117" s="3421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415"/>
      <c r="B118" s="1060" t="s">
        <v>29</v>
      </c>
      <c r="C118" s="1061" t="s">
        <v>30</v>
      </c>
      <c r="D118" s="1062" t="s">
        <v>31</v>
      </c>
      <c r="E118" s="1063" t="s">
        <v>30</v>
      </c>
      <c r="F118" s="1064" t="s">
        <v>31</v>
      </c>
      <c r="G118" s="1063" t="s">
        <v>30</v>
      </c>
      <c r="H118" s="1064" t="s">
        <v>31</v>
      </c>
      <c r="I118" s="1063" t="s">
        <v>30</v>
      </c>
      <c r="J118" s="1064" t="s">
        <v>31</v>
      </c>
      <c r="K118" s="1063" t="s">
        <v>30</v>
      </c>
      <c r="L118" s="1064" t="s">
        <v>31</v>
      </c>
      <c r="M118" s="1063" t="s">
        <v>30</v>
      </c>
      <c r="N118" s="1064" t="s">
        <v>31</v>
      </c>
      <c r="O118" s="1063" t="s">
        <v>30</v>
      </c>
      <c r="P118" s="1064" t="s">
        <v>31</v>
      </c>
      <c r="Q118" s="1063" t="s">
        <v>30</v>
      </c>
      <c r="R118" s="1064" t="s">
        <v>31</v>
      </c>
      <c r="S118" s="1063" t="s">
        <v>30</v>
      </c>
      <c r="T118" s="1064" t="s">
        <v>31</v>
      </c>
      <c r="U118" s="1063" t="s">
        <v>30</v>
      </c>
      <c r="V118" s="1064" t="s">
        <v>31</v>
      </c>
      <c r="W118" s="1063" t="s">
        <v>30</v>
      </c>
      <c r="X118" s="1064" t="s">
        <v>31</v>
      </c>
      <c r="Y118" s="1063" t="s">
        <v>30</v>
      </c>
      <c r="Z118" s="1064" t="s">
        <v>31</v>
      </c>
      <c r="AA118" s="1063" t="s">
        <v>30</v>
      </c>
      <c r="AB118" s="1064" t="s">
        <v>31</v>
      </c>
      <c r="AC118" s="1063" t="s">
        <v>30</v>
      </c>
      <c r="AD118" s="1064" t="s">
        <v>31</v>
      </c>
      <c r="AE118" s="1063" t="s">
        <v>30</v>
      </c>
      <c r="AF118" s="1064" t="s">
        <v>31</v>
      </c>
      <c r="AG118" s="1063" t="s">
        <v>30</v>
      </c>
      <c r="AH118" s="1064" t="s">
        <v>31</v>
      </c>
      <c r="AI118" s="1063" t="s">
        <v>30</v>
      </c>
      <c r="AJ118" s="1064" t="s">
        <v>31</v>
      </c>
      <c r="AK118" s="1063" t="s">
        <v>30</v>
      </c>
      <c r="AL118" s="1064" t="s">
        <v>31</v>
      </c>
      <c r="AM118" s="1063" t="s">
        <v>30</v>
      </c>
      <c r="AN118" s="1065" t="s">
        <v>31</v>
      </c>
      <c r="AO118" s="3418"/>
      <c r="AP118" s="3423"/>
      <c r="AQ118" s="3418"/>
      <c r="AR118" s="3418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1066"/>
      <c r="AR119" s="1066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1067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425"/>
      <c r="C123" s="3414" t="s">
        <v>32</v>
      </c>
      <c r="D123" s="3419" t="s">
        <v>76</v>
      </c>
      <c r="E123" s="3420"/>
      <c r="F123" s="3420"/>
      <c r="G123" s="3420"/>
      <c r="H123" s="3422"/>
      <c r="I123" s="3080" t="s">
        <v>96</v>
      </c>
      <c r="J123" s="3427" t="s">
        <v>6</v>
      </c>
      <c r="K123" s="3425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214"/>
      <c r="B124" s="3426"/>
      <c r="C124" s="3415"/>
      <c r="D124" s="1068" t="s">
        <v>170</v>
      </c>
      <c r="E124" s="1069" t="s">
        <v>171</v>
      </c>
      <c r="F124" s="1069" t="s">
        <v>172</v>
      </c>
      <c r="G124" s="1069" t="s">
        <v>173</v>
      </c>
      <c r="H124" s="1070" t="s">
        <v>174</v>
      </c>
      <c r="I124" s="3214"/>
      <c r="J124" s="3277"/>
      <c r="K124" s="3426"/>
      <c r="BO124"/>
      <c r="BP124"/>
      <c r="BQ124"/>
      <c r="BR124"/>
      <c r="BS124"/>
      <c r="BU124"/>
      <c r="BV124"/>
      <c r="BW124"/>
    </row>
    <row r="125" spans="1:76" ht="22.5" x14ac:dyDescent="0.25">
      <c r="A125" s="3434" t="s">
        <v>175</v>
      </c>
      <c r="B125" s="1071" t="s">
        <v>176</v>
      </c>
      <c r="C125" s="1072">
        <f>SUM(D125:H125)</f>
        <v>0</v>
      </c>
      <c r="D125" s="1073"/>
      <c r="E125" s="1074"/>
      <c r="F125" s="1074"/>
      <c r="G125" s="1074"/>
      <c r="H125" s="1075"/>
      <c r="I125" s="347"/>
      <c r="J125" s="1076"/>
      <c r="K125" s="1077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1078"/>
      <c r="E126" s="1079"/>
      <c r="F126" s="1079"/>
      <c r="G126" s="1079"/>
      <c r="H126" s="1080"/>
      <c r="I126" s="347"/>
      <c r="J126" s="1081"/>
      <c r="K126" s="1082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435"/>
      <c r="B127" s="358" t="s">
        <v>178</v>
      </c>
      <c r="C127" s="1083">
        <f>SUM(D127:H127)</f>
        <v>0</v>
      </c>
      <c r="D127" s="1084"/>
      <c r="E127" s="1085"/>
      <c r="F127" s="1085"/>
      <c r="G127" s="1085"/>
      <c r="H127" s="1086"/>
      <c r="I127" s="347"/>
      <c r="J127" s="1087"/>
      <c r="K127" s="1088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436" t="s">
        <v>179</v>
      </c>
      <c r="B128" s="1089" t="s">
        <v>180</v>
      </c>
      <c r="C128" s="1072">
        <f>SUM(I128)</f>
        <v>0</v>
      </c>
      <c r="D128" s="1090"/>
      <c r="E128" s="876"/>
      <c r="F128" s="876"/>
      <c r="G128" s="876"/>
      <c r="H128" s="1091"/>
      <c r="I128" s="1092"/>
      <c r="J128" s="1093"/>
      <c r="K128" s="449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435"/>
      <c r="B129" s="1094" t="s">
        <v>181</v>
      </c>
      <c r="C129" s="1083">
        <f>SUM(D129:H129)</f>
        <v>0</v>
      </c>
      <c r="D129" s="1095"/>
      <c r="E129" s="446"/>
      <c r="F129" s="446"/>
      <c r="G129" s="446"/>
      <c r="H129" s="447"/>
      <c r="I129" s="488"/>
      <c r="J129" s="1096"/>
      <c r="K129" s="1097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455"/>
      <c r="E130" s="1098"/>
      <c r="F130" s="1098"/>
      <c r="G130" s="1098"/>
      <c r="H130" s="1099"/>
      <c r="I130" s="1100"/>
      <c r="J130" s="1101"/>
      <c r="K130" s="1102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455"/>
      <c r="E131" s="1098"/>
      <c r="F131" s="1098"/>
      <c r="G131" s="1098"/>
      <c r="H131" s="1103"/>
      <c r="I131" s="1100"/>
      <c r="J131" s="1101"/>
      <c r="K131" s="1102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1104"/>
      <c r="E132" s="1105"/>
      <c r="F132" s="1105"/>
      <c r="G132" s="1105"/>
      <c r="H132" s="1106"/>
      <c r="I132" s="1107"/>
      <c r="J132" s="1108"/>
      <c r="K132" s="1109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435"/>
      <c r="B133" s="394" t="s">
        <v>104</v>
      </c>
      <c r="C133" s="191">
        <f>SUM(D133:I133)</f>
        <v>0</v>
      </c>
      <c r="D133" s="1110"/>
      <c r="E133" s="1111"/>
      <c r="F133" s="1111"/>
      <c r="G133" s="1111"/>
      <c r="H133" s="1112"/>
      <c r="I133" s="1113"/>
      <c r="J133" s="1096"/>
      <c r="K133" s="1097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437" t="s">
        <v>49</v>
      </c>
      <c r="B135" s="3437" t="s">
        <v>184</v>
      </c>
      <c r="C135" s="3439" t="s">
        <v>29</v>
      </c>
      <c r="D135" s="3428" t="s">
        <v>30</v>
      </c>
      <c r="E135" s="3430" t="s">
        <v>31</v>
      </c>
      <c r="F135" s="3454" t="s">
        <v>5</v>
      </c>
      <c r="G135" s="3455"/>
      <c r="H135" s="3455"/>
      <c r="I135" s="3455"/>
      <c r="J135" s="3455"/>
      <c r="K135" s="3455"/>
      <c r="L135" s="3455"/>
      <c r="M135" s="3455"/>
      <c r="N135" s="3455"/>
      <c r="O135" s="3455"/>
      <c r="P135" s="3455"/>
      <c r="Q135" s="3455"/>
      <c r="R135" s="3455"/>
      <c r="S135" s="3455"/>
      <c r="T135" s="3455"/>
      <c r="U135" s="3455"/>
      <c r="V135" s="3455"/>
      <c r="W135" s="3455"/>
      <c r="X135" s="3455"/>
      <c r="Y135" s="3455"/>
      <c r="Z135" s="3455"/>
      <c r="AA135" s="3455"/>
      <c r="AB135" s="3455"/>
      <c r="AC135" s="3455"/>
      <c r="AD135" s="3455"/>
      <c r="AE135" s="3455"/>
      <c r="AF135" s="3455"/>
      <c r="AG135" s="3455"/>
      <c r="AH135" s="3455"/>
      <c r="AI135" s="3455"/>
      <c r="AJ135" s="3455"/>
      <c r="AK135" s="3455"/>
      <c r="AL135" s="3455"/>
      <c r="AM135" s="3456"/>
      <c r="AN135" s="3428" t="s">
        <v>6</v>
      </c>
      <c r="AO135" s="3430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432" t="s">
        <v>91</v>
      </c>
      <c r="G136" s="3433"/>
      <c r="H136" s="3432" t="s">
        <v>13</v>
      </c>
      <c r="I136" s="3433"/>
      <c r="J136" s="3432" t="s">
        <v>14</v>
      </c>
      <c r="K136" s="3433"/>
      <c r="L136" s="3432" t="s">
        <v>15</v>
      </c>
      <c r="M136" s="3433"/>
      <c r="N136" s="3432" t="s">
        <v>16</v>
      </c>
      <c r="O136" s="3433"/>
      <c r="P136" s="3442" t="s">
        <v>17</v>
      </c>
      <c r="Q136" s="3433"/>
      <c r="R136" s="3432" t="s">
        <v>18</v>
      </c>
      <c r="S136" s="3433"/>
      <c r="T136" s="3432" t="s">
        <v>19</v>
      </c>
      <c r="U136" s="3433"/>
      <c r="V136" s="3432" t="s">
        <v>20</v>
      </c>
      <c r="W136" s="3433"/>
      <c r="X136" s="3432" t="s">
        <v>21</v>
      </c>
      <c r="Y136" s="3433"/>
      <c r="Z136" s="3432" t="s">
        <v>22</v>
      </c>
      <c r="AA136" s="3433"/>
      <c r="AB136" s="3432" t="s">
        <v>23</v>
      </c>
      <c r="AC136" s="3433"/>
      <c r="AD136" s="3432" t="s">
        <v>24</v>
      </c>
      <c r="AE136" s="3433"/>
      <c r="AF136" s="3432" t="s">
        <v>25</v>
      </c>
      <c r="AG136" s="3433"/>
      <c r="AH136" s="3432" t="s">
        <v>26</v>
      </c>
      <c r="AI136" s="3433"/>
      <c r="AJ136" s="3432" t="s">
        <v>27</v>
      </c>
      <c r="AK136" s="3433"/>
      <c r="AL136" s="3432" t="s">
        <v>185</v>
      </c>
      <c r="AM136" s="3441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438"/>
      <c r="B137" s="3438"/>
      <c r="C137" s="3440"/>
      <c r="D137" s="3429"/>
      <c r="E137" s="3431"/>
      <c r="F137" s="1114" t="s">
        <v>186</v>
      </c>
      <c r="G137" s="1115" t="s">
        <v>31</v>
      </c>
      <c r="H137" s="1114" t="s">
        <v>186</v>
      </c>
      <c r="I137" s="1115" t="s">
        <v>31</v>
      </c>
      <c r="J137" s="1114" t="s">
        <v>186</v>
      </c>
      <c r="K137" s="1115" t="s">
        <v>31</v>
      </c>
      <c r="L137" s="1114" t="s">
        <v>186</v>
      </c>
      <c r="M137" s="1115" t="s">
        <v>31</v>
      </c>
      <c r="N137" s="1114" t="s">
        <v>186</v>
      </c>
      <c r="O137" s="1115" t="s">
        <v>31</v>
      </c>
      <c r="P137" s="1114" t="s">
        <v>186</v>
      </c>
      <c r="Q137" s="1115" t="s">
        <v>31</v>
      </c>
      <c r="R137" s="1114" t="s">
        <v>186</v>
      </c>
      <c r="S137" s="1115" t="s">
        <v>31</v>
      </c>
      <c r="T137" s="1114" t="s">
        <v>186</v>
      </c>
      <c r="U137" s="1115" t="s">
        <v>31</v>
      </c>
      <c r="V137" s="1114" t="s">
        <v>186</v>
      </c>
      <c r="W137" s="1115" t="s">
        <v>31</v>
      </c>
      <c r="X137" s="1114" t="s">
        <v>186</v>
      </c>
      <c r="Y137" s="1115" t="s">
        <v>31</v>
      </c>
      <c r="Z137" s="1114" t="s">
        <v>186</v>
      </c>
      <c r="AA137" s="1115" t="s">
        <v>31</v>
      </c>
      <c r="AB137" s="1114" t="s">
        <v>186</v>
      </c>
      <c r="AC137" s="1115" t="s">
        <v>31</v>
      </c>
      <c r="AD137" s="1114" t="s">
        <v>186</v>
      </c>
      <c r="AE137" s="1115" t="s">
        <v>31</v>
      </c>
      <c r="AF137" s="1114" t="s">
        <v>186</v>
      </c>
      <c r="AG137" s="1115" t="s">
        <v>31</v>
      </c>
      <c r="AH137" s="1114" t="s">
        <v>186</v>
      </c>
      <c r="AI137" s="1115" t="s">
        <v>31</v>
      </c>
      <c r="AJ137" s="1114" t="s">
        <v>186</v>
      </c>
      <c r="AK137" s="1115" t="s">
        <v>31</v>
      </c>
      <c r="AL137" s="1114" t="s">
        <v>186</v>
      </c>
      <c r="AM137" s="1116" t="s">
        <v>31</v>
      </c>
      <c r="AN137" s="3429"/>
      <c r="AO137" s="3431"/>
      <c r="BO137"/>
      <c r="BP137"/>
      <c r="BQ137"/>
      <c r="BR137"/>
      <c r="BS137"/>
      <c r="BU137"/>
      <c r="BV137"/>
      <c r="BW137"/>
    </row>
    <row r="138" spans="1:76" x14ac:dyDescent="0.25">
      <c r="A138" s="3444" t="s">
        <v>72</v>
      </c>
      <c r="B138" s="1117" t="s">
        <v>187</v>
      </c>
      <c r="C138" s="1118">
        <f>SUM(D138:E138)</f>
        <v>0</v>
      </c>
      <c r="D138" s="1119">
        <f>+F138+H138+J138+L138+N138+P138+R138+T138+V138+X138+Z138+AB138+AD138+AF138+AH138+AJ138+AL138</f>
        <v>0</v>
      </c>
      <c r="E138" s="1120">
        <f>+G138+I138+K138+M138+O138+Q138+S138+U138+W138+Y138+AA138+AC138+AE138+AG138+AI138+AK138+AM138</f>
        <v>0</v>
      </c>
      <c r="F138" s="1121"/>
      <c r="G138" s="1122"/>
      <c r="H138" s="1121"/>
      <c r="I138" s="1122"/>
      <c r="J138" s="1121"/>
      <c r="K138" s="1122"/>
      <c r="L138" s="1121"/>
      <c r="M138" s="1122"/>
      <c r="N138" s="1121"/>
      <c r="O138" s="1122"/>
      <c r="P138" s="1121"/>
      <c r="Q138" s="1122"/>
      <c r="R138" s="1121"/>
      <c r="S138" s="1122"/>
      <c r="T138" s="1121"/>
      <c r="U138" s="1122"/>
      <c r="V138" s="1121"/>
      <c r="W138" s="1122"/>
      <c r="X138" s="1121"/>
      <c r="Y138" s="1122"/>
      <c r="Z138" s="1121"/>
      <c r="AA138" s="1122"/>
      <c r="AB138" s="1121"/>
      <c r="AC138" s="1122"/>
      <c r="AD138" s="1121"/>
      <c r="AE138" s="1122"/>
      <c r="AF138" s="1121"/>
      <c r="AG138" s="1122"/>
      <c r="AH138" s="1121"/>
      <c r="AI138" s="1122"/>
      <c r="AJ138" s="1121"/>
      <c r="AK138" s="1122"/>
      <c r="AL138" s="1121"/>
      <c r="AM138" s="1123"/>
      <c r="AN138" s="1124"/>
      <c r="AO138" s="1122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445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446" t="s">
        <v>51</v>
      </c>
      <c r="B146" s="1125" t="s">
        <v>187</v>
      </c>
      <c r="C146" s="1126">
        <f t="shared" si="74"/>
        <v>2</v>
      </c>
      <c r="D146" s="1127">
        <f t="shared" si="68"/>
        <v>1</v>
      </c>
      <c r="E146" s="1128">
        <f t="shared" si="68"/>
        <v>1</v>
      </c>
      <c r="F146" s="1129"/>
      <c r="G146" s="1130"/>
      <c r="H146" s="1129"/>
      <c r="I146" s="1130"/>
      <c r="J146" s="1129"/>
      <c r="K146" s="1130"/>
      <c r="L146" s="1129"/>
      <c r="M146" s="1130"/>
      <c r="N146" s="1129"/>
      <c r="O146" s="1130"/>
      <c r="P146" s="1129"/>
      <c r="Q146" s="1130"/>
      <c r="R146" s="1129"/>
      <c r="S146" s="1130"/>
      <c r="T146" s="1129"/>
      <c r="U146" s="1130"/>
      <c r="V146" s="1129"/>
      <c r="W146" s="1130"/>
      <c r="X146" s="1129"/>
      <c r="Y146" s="1130"/>
      <c r="Z146" s="1129"/>
      <c r="AA146" s="1130"/>
      <c r="AB146" s="1129">
        <v>1</v>
      </c>
      <c r="AC146" s="1130">
        <v>1</v>
      </c>
      <c r="AD146" s="1129"/>
      <c r="AE146" s="1130"/>
      <c r="AF146" s="1129"/>
      <c r="AG146" s="1130"/>
      <c r="AH146" s="1129"/>
      <c r="AI146" s="1130"/>
      <c r="AJ146" s="1129"/>
      <c r="AK146" s="1130"/>
      <c r="AL146" s="1129"/>
      <c r="AM146" s="1131"/>
      <c r="AN146" s="1132">
        <v>0</v>
      </c>
      <c r="AO146" s="1130">
        <v>0</v>
      </c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9</v>
      </c>
      <c r="D147" s="408">
        <f t="shared" si="68"/>
        <v>4</v>
      </c>
      <c r="E147" s="409">
        <f>+G147+I147+K147+M147+O147+Q147+S147+U147+W147+Y147+AA147+AC147+AE147+AG147+AI147+AK147+AM147</f>
        <v>5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>
        <v>1</v>
      </c>
      <c r="T147" s="414">
        <v>2</v>
      </c>
      <c r="U147" s="415">
        <v>1</v>
      </c>
      <c r="V147" s="414">
        <v>1</v>
      </c>
      <c r="W147" s="415"/>
      <c r="X147" s="414"/>
      <c r="Y147" s="415"/>
      <c r="Z147" s="414"/>
      <c r="AA147" s="415"/>
      <c r="AB147" s="414">
        <v>1</v>
      </c>
      <c r="AC147" s="415">
        <v>2</v>
      </c>
      <c r="AD147" s="414"/>
      <c r="AE147" s="415">
        <v>1</v>
      </c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1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7</v>
      </c>
      <c r="D148" s="408">
        <f t="shared" si="68"/>
        <v>5</v>
      </c>
      <c r="E148" s="409">
        <f t="shared" si="68"/>
        <v>2</v>
      </c>
      <c r="F148" s="414">
        <v>1</v>
      </c>
      <c r="G148" s="415"/>
      <c r="H148" s="414"/>
      <c r="I148" s="415"/>
      <c r="J148" s="414">
        <v>1</v>
      </c>
      <c r="K148" s="415"/>
      <c r="L148" s="414"/>
      <c r="M148" s="415"/>
      <c r="N148" s="414"/>
      <c r="O148" s="415"/>
      <c r="P148" s="414"/>
      <c r="Q148" s="415"/>
      <c r="R148" s="414"/>
      <c r="S148" s="415"/>
      <c r="T148" s="414"/>
      <c r="U148" s="415"/>
      <c r="V148" s="414"/>
      <c r="W148" s="415">
        <v>2</v>
      </c>
      <c r="X148" s="414"/>
      <c r="Y148" s="415"/>
      <c r="Z148" s="414"/>
      <c r="AA148" s="415"/>
      <c r="AB148" s="414">
        <v>2</v>
      </c>
      <c r="AC148" s="415"/>
      <c r="AD148" s="414">
        <v>1</v>
      </c>
      <c r="AE148" s="415"/>
      <c r="AF148" s="414"/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445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447" t="s">
        <v>196</v>
      </c>
      <c r="B153" s="3448" t="s">
        <v>32</v>
      </c>
      <c r="C153" s="3450" t="s">
        <v>76</v>
      </c>
      <c r="D153" s="3451"/>
      <c r="E153" s="3451"/>
      <c r="F153" s="3451"/>
      <c r="G153" s="3451"/>
      <c r="H153" s="3451"/>
      <c r="I153" s="3451"/>
      <c r="J153" s="3451"/>
      <c r="K153" s="3451"/>
      <c r="L153" s="3451"/>
      <c r="M153" s="3451"/>
      <c r="N153" s="3451"/>
      <c r="O153" s="3451"/>
      <c r="P153" s="3451"/>
      <c r="Q153" s="3451"/>
      <c r="R153" s="3451"/>
      <c r="S153" s="3452"/>
      <c r="T153" s="3453" t="s">
        <v>6</v>
      </c>
      <c r="U153" s="3443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423"/>
      <c r="B154" s="3449"/>
      <c r="C154" s="1133" t="s">
        <v>91</v>
      </c>
      <c r="D154" s="1134" t="s">
        <v>13</v>
      </c>
      <c r="E154" s="1134" t="s">
        <v>197</v>
      </c>
      <c r="F154" s="1134" t="s">
        <v>15</v>
      </c>
      <c r="G154" s="1134" t="s">
        <v>198</v>
      </c>
      <c r="H154" s="1134" t="s">
        <v>17</v>
      </c>
      <c r="I154" s="1134" t="s">
        <v>199</v>
      </c>
      <c r="J154" s="1134" t="s">
        <v>19</v>
      </c>
      <c r="K154" s="1134" t="s">
        <v>200</v>
      </c>
      <c r="L154" s="1134" t="s">
        <v>21</v>
      </c>
      <c r="M154" s="1134" t="s">
        <v>201</v>
      </c>
      <c r="N154" s="1134" t="s">
        <v>23</v>
      </c>
      <c r="O154" s="1134" t="s">
        <v>24</v>
      </c>
      <c r="P154" s="1134" t="s">
        <v>25</v>
      </c>
      <c r="Q154" s="1134" t="s">
        <v>26</v>
      </c>
      <c r="R154" s="1134" t="s">
        <v>27</v>
      </c>
      <c r="S154" s="1135" t="s">
        <v>185</v>
      </c>
      <c r="T154" s="3453"/>
      <c r="U154" s="3443"/>
      <c r="BO154"/>
      <c r="BP154"/>
      <c r="BQ154"/>
      <c r="BR154"/>
      <c r="BS154"/>
      <c r="BU154"/>
      <c r="BV154"/>
      <c r="BW154"/>
    </row>
    <row r="155" spans="1:75" ht="22.5" x14ac:dyDescent="0.25">
      <c r="A155" s="1136" t="s">
        <v>202</v>
      </c>
      <c r="B155" s="1137">
        <f>SUM(C155:S155)</f>
        <v>127</v>
      </c>
      <c r="C155" s="85">
        <v>0</v>
      </c>
      <c r="D155" s="132">
        <v>0</v>
      </c>
      <c r="E155" s="132">
        <v>0</v>
      </c>
      <c r="F155" s="132">
        <v>1</v>
      </c>
      <c r="G155" s="132">
        <v>5</v>
      </c>
      <c r="H155" s="132">
        <v>4</v>
      </c>
      <c r="I155" s="132">
        <v>10</v>
      </c>
      <c r="J155" s="132">
        <v>5</v>
      </c>
      <c r="K155" s="132">
        <v>8</v>
      </c>
      <c r="L155" s="132">
        <v>2</v>
      </c>
      <c r="M155" s="132">
        <v>11</v>
      </c>
      <c r="N155" s="132">
        <v>12</v>
      </c>
      <c r="O155" s="132">
        <v>10</v>
      </c>
      <c r="P155" s="132">
        <v>13</v>
      </c>
      <c r="Q155" s="132">
        <v>13</v>
      </c>
      <c r="R155" s="132">
        <v>18</v>
      </c>
      <c r="S155" s="439">
        <v>15</v>
      </c>
      <c r="T155" s="122">
        <v>1</v>
      </c>
      <c r="U155" s="161">
        <v>2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116052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B28" sqref="B28:D29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",[5]NOMBRE!B2," - ","( ",[5]NOMBRE!C2,[5]NOMBRE!D2,[5]NOMBRE!E2,[5]NOMBRE!F2,[5]NOMBRE!G2,"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",[5]NOMBRE!B6," - ","( ",[5]NOMBRE!C6,[5]NOMBRE!D6," )")</f>
        <v>MES: ABRIL - ( 04 )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",[5]NOMBRE!B7)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457" t="s">
        <v>3</v>
      </c>
      <c r="B9" s="3458" t="s">
        <v>4</v>
      </c>
      <c r="C9" s="2984"/>
      <c r="D9" s="3021"/>
      <c r="E9" s="3459" t="s">
        <v>5</v>
      </c>
      <c r="F9" s="3460"/>
      <c r="G9" s="3460"/>
      <c r="H9" s="3460"/>
      <c r="I9" s="3460"/>
      <c r="J9" s="3460"/>
      <c r="K9" s="3460"/>
      <c r="L9" s="3460"/>
      <c r="M9" s="3460"/>
      <c r="N9" s="3460"/>
      <c r="O9" s="3460"/>
      <c r="P9" s="3460"/>
      <c r="Q9" s="3460"/>
      <c r="R9" s="3460"/>
      <c r="S9" s="3460"/>
      <c r="T9" s="3460"/>
      <c r="U9" s="3460"/>
      <c r="V9" s="3460"/>
      <c r="W9" s="3460"/>
      <c r="X9" s="3460"/>
      <c r="Y9" s="3460"/>
      <c r="Z9" s="3460"/>
      <c r="AA9" s="3460"/>
      <c r="AB9" s="3460"/>
      <c r="AC9" s="3460"/>
      <c r="AD9" s="3460"/>
      <c r="AE9" s="3460"/>
      <c r="AF9" s="3460"/>
      <c r="AG9" s="3460"/>
      <c r="AH9" s="3460"/>
      <c r="AI9" s="3460"/>
      <c r="AJ9" s="3460"/>
      <c r="AK9" s="3460"/>
      <c r="AL9" s="3460"/>
      <c r="AM9" s="3460"/>
      <c r="AN9" s="3461"/>
      <c r="AO9" s="3462" t="s">
        <v>6</v>
      </c>
      <c r="AP9" s="3462" t="s">
        <v>7</v>
      </c>
      <c r="AQ9" s="3021" t="s">
        <v>8</v>
      </c>
      <c r="AR9" s="3021" t="s">
        <v>9</v>
      </c>
      <c r="AS9" s="3021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417"/>
      <c r="C10" s="3126"/>
      <c r="D10" s="3418"/>
      <c r="E10" s="3463" t="s">
        <v>11</v>
      </c>
      <c r="F10" s="3465"/>
      <c r="G10" s="3463" t="s">
        <v>12</v>
      </c>
      <c r="H10" s="3464"/>
      <c r="I10" s="3463" t="s">
        <v>13</v>
      </c>
      <c r="J10" s="3464"/>
      <c r="K10" s="3463" t="s">
        <v>14</v>
      </c>
      <c r="L10" s="3464"/>
      <c r="M10" s="3463" t="s">
        <v>15</v>
      </c>
      <c r="N10" s="3464"/>
      <c r="O10" s="3463" t="s">
        <v>16</v>
      </c>
      <c r="P10" s="3464"/>
      <c r="Q10" s="3463" t="s">
        <v>17</v>
      </c>
      <c r="R10" s="3464"/>
      <c r="S10" s="3463" t="s">
        <v>18</v>
      </c>
      <c r="T10" s="3464"/>
      <c r="U10" s="3463" t="s">
        <v>19</v>
      </c>
      <c r="V10" s="3464"/>
      <c r="W10" s="3463" t="s">
        <v>20</v>
      </c>
      <c r="X10" s="3464"/>
      <c r="Y10" s="3463" t="s">
        <v>21</v>
      </c>
      <c r="Z10" s="3464"/>
      <c r="AA10" s="3463" t="s">
        <v>22</v>
      </c>
      <c r="AB10" s="3464"/>
      <c r="AC10" s="3463" t="s">
        <v>23</v>
      </c>
      <c r="AD10" s="3464"/>
      <c r="AE10" s="3463" t="s">
        <v>24</v>
      </c>
      <c r="AF10" s="3464"/>
      <c r="AG10" s="3463" t="s">
        <v>25</v>
      </c>
      <c r="AH10" s="3464"/>
      <c r="AI10" s="3463" t="s">
        <v>26</v>
      </c>
      <c r="AJ10" s="3464"/>
      <c r="AK10" s="3463" t="s">
        <v>27</v>
      </c>
      <c r="AL10" s="3464"/>
      <c r="AM10" s="3459" t="s">
        <v>28</v>
      </c>
      <c r="AN10" s="3461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415"/>
      <c r="B11" s="1168" t="s">
        <v>29</v>
      </c>
      <c r="C11" s="1169" t="s">
        <v>30</v>
      </c>
      <c r="D11" s="1170" t="s">
        <v>31</v>
      </c>
      <c r="E11" s="1171" t="s">
        <v>30</v>
      </c>
      <c r="F11" s="1172" t="s">
        <v>31</v>
      </c>
      <c r="G11" s="1171" t="s">
        <v>30</v>
      </c>
      <c r="H11" s="1172" t="s">
        <v>31</v>
      </c>
      <c r="I11" s="1171" t="s">
        <v>30</v>
      </c>
      <c r="J11" s="1172" t="s">
        <v>31</v>
      </c>
      <c r="K11" s="1171" t="s">
        <v>30</v>
      </c>
      <c r="L11" s="1172" t="s">
        <v>31</v>
      </c>
      <c r="M11" s="1171" t="s">
        <v>30</v>
      </c>
      <c r="N11" s="1172" t="s">
        <v>31</v>
      </c>
      <c r="O11" s="1171" t="s">
        <v>30</v>
      </c>
      <c r="P11" s="1172" t="s">
        <v>31</v>
      </c>
      <c r="Q11" s="1171" t="s">
        <v>30</v>
      </c>
      <c r="R11" s="1172" t="s">
        <v>31</v>
      </c>
      <c r="S11" s="1171" t="s">
        <v>30</v>
      </c>
      <c r="T11" s="1172" t="s">
        <v>31</v>
      </c>
      <c r="U11" s="1171" t="s">
        <v>30</v>
      </c>
      <c r="V11" s="1172" t="s">
        <v>31</v>
      </c>
      <c r="W11" s="1171" t="s">
        <v>30</v>
      </c>
      <c r="X11" s="1172" t="s">
        <v>31</v>
      </c>
      <c r="Y11" s="1171" t="s">
        <v>30</v>
      </c>
      <c r="Z11" s="1172" t="s">
        <v>31</v>
      </c>
      <c r="AA11" s="1171" t="s">
        <v>30</v>
      </c>
      <c r="AB11" s="1172" t="s">
        <v>31</v>
      </c>
      <c r="AC11" s="1171" t="s">
        <v>30</v>
      </c>
      <c r="AD11" s="1172" t="s">
        <v>31</v>
      </c>
      <c r="AE11" s="1171" t="s">
        <v>30</v>
      </c>
      <c r="AF11" s="1172" t="s">
        <v>31</v>
      </c>
      <c r="AG11" s="1171" t="s">
        <v>30</v>
      </c>
      <c r="AH11" s="1172" t="s">
        <v>31</v>
      </c>
      <c r="AI11" s="1171" t="s">
        <v>30</v>
      </c>
      <c r="AJ11" s="1172" t="s">
        <v>31</v>
      </c>
      <c r="AK11" s="1171" t="s">
        <v>30</v>
      </c>
      <c r="AL11" s="1172" t="s">
        <v>31</v>
      </c>
      <c r="AM11" s="1171" t="s">
        <v>30</v>
      </c>
      <c r="AN11" s="1173" t="s">
        <v>31</v>
      </c>
      <c r="AO11" s="3423"/>
      <c r="AP11" s="3423"/>
      <c r="AQ11" s="3418"/>
      <c r="AR11" s="3418"/>
      <c r="AS11" s="3418"/>
      <c r="BO11"/>
      <c r="BP11"/>
      <c r="BQ11"/>
      <c r="BR11"/>
      <c r="BS11"/>
      <c r="BU11"/>
      <c r="BV11"/>
      <c r="BW11"/>
    </row>
    <row r="12" spans="1:151" x14ac:dyDescent="0.25">
      <c r="A12" s="1174" t="s">
        <v>32</v>
      </c>
      <c r="B12" s="1175">
        <f>SUM(B13:B26)</f>
        <v>0</v>
      </c>
      <c r="C12" s="1176">
        <f>SUM(C13:C26)</f>
        <v>0</v>
      </c>
      <c r="D12" s="17">
        <f>SUM(D13:D26)</f>
        <v>0</v>
      </c>
      <c r="E12" s="1177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1177">
        <f t="shared" si="0"/>
        <v>0</v>
      </c>
      <c r="J12" s="19">
        <f t="shared" si="0"/>
        <v>0</v>
      </c>
      <c r="K12" s="1177">
        <f t="shared" si="0"/>
        <v>0</v>
      </c>
      <c r="L12" s="19">
        <f t="shared" si="0"/>
        <v>0</v>
      </c>
      <c r="M12" s="1177">
        <f t="shared" si="0"/>
        <v>0</v>
      </c>
      <c r="N12" s="19">
        <f t="shared" si="0"/>
        <v>0</v>
      </c>
      <c r="O12" s="1177">
        <f t="shared" si="0"/>
        <v>0</v>
      </c>
      <c r="P12" s="19">
        <f t="shared" si="0"/>
        <v>0</v>
      </c>
      <c r="Q12" s="1177">
        <f t="shared" si="0"/>
        <v>0</v>
      </c>
      <c r="R12" s="19">
        <f t="shared" si="0"/>
        <v>0</v>
      </c>
      <c r="S12" s="1177">
        <f t="shared" si="0"/>
        <v>0</v>
      </c>
      <c r="T12" s="19">
        <f t="shared" si="0"/>
        <v>0</v>
      </c>
      <c r="U12" s="1177">
        <f>SUM(U13:U26)</f>
        <v>0</v>
      </c>
      <c r="V12" s="19">
        <f>SUM(V13:V26)</f>
        <v>0</v>
      </c>
      <c r="W12" s="1177">
        <f t="shared" si="0"/>
        <v>0</v>
      </c>
      <c r="X12" s="19">
        <f t="shared" si="0"/>
        <v>0</v>
      </c>
      <c r="Y12" s="1177">
        <f t="shared" si="0"/>
        <v>0</v>
      </c>
      <c r="Z12" s="19">
        <f t="shared" si="0"/>
        <v>0</v>
      </c>
      <c r="AA12" s="1177">
        <f t="shared" si="0"/>
        <v>0</v>
      </c>
      <c r="AB12" s="19">
        <f t="shared" si="0"/>
        <v>0</v>
      </c>
      <c r="AC12" s="1177">
        <f t="shared" si="0"/>
        <v>0</v>
      </c>
      <c r="AD12" s="19">
        <f t="shared" si="0"/>
        <v>0</v>
      </c>
      <c r="AE12" s="1177">
        <f t="shared" si="0"/>
        <v>0</v>
      </c>
      <c r="AF12" s="19">
        <f t="shared" si="0"/>
        <v>0</v>
      </c>
      <c r="AG12" s="1177">
        <f t="shared" si="0"/>
        <v>0</v>
      </c>
      <c r="AH12" s="19">
        <f t="shared" si="0"/>
        <v>0</v>
      </c>
      <c r="AI12" s="1177">
        <f t="shared" si="0"/>
        <v>0</v>
      </c>
      <c r="AJ12" s="19">
        <f t="shared" si="0"/>
        <v>0</v>
      </c>
      <c r="AK12" s="1177">
        <f t="shared" si="0"/>
        <v>0</v>
      </c>
      <c r="AL12" s="19">
        <f t="shared" si="0"/>
        <v>0</v>
      </c>
      <c r="AM12" s="1177">
        <f t="shared" si="0"/>
        <v>0</v>
      </c>
      <c r="AN12" s="21">
        <f t="shared" si="0"/>
        <v>0</v>
      </c>
      <c r="AO12" s="22">
        <f>SUM(AO13:AO26)</f>
        <v>0</v>
      </c>
      <c r="AP12" s="1178">
        <f>SUM(AP13:AP26)</f>
        <v>0</v>
      </c>
      <c r="AQ12" s="1179">
        <f>SUM(AQ13:AQ26)</f>
        <v>0</v>
      </c>
      <c r="AR12" s="1179">
        <f>SUM(AR13:AR26)</f>
        <v>0</v>
      </c>
      <c r="AS12" s="1179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1180">
        <f>SUM(E13+G13+I13+K13+M13+O13+Q13+S13+U13+W13+Y13+AA13+AC13+AE13+AG13+AI13+AK13+AM13)</f>
        <v>0</v>
      </c>
      <c r="D13" s="1181">
        <f>SUM(F13+H13+J13+L13+N13+P13+R13+T13+V13+X13+Z13+AB13+AD13+AF13+AH13+AJ13+AL13+AN13)</f>
        <v>0</v>
      </c>
      <c r="E13" s="1182"/>
      <c r="F13" s="1183"/>
      <c r="G13" s="1182"/>
      <c r="H13" s="1183"/>
      <c r="I13" s="1182"/>
      <c r="J13" s="1184"/>
      <c r="K13" s="1182"/>
      <c r="L13" s="1184"/>
      <c r="M13" s="1182"/>
      <c r="N13" s="1184"/>
      <c r="O13" s="1182"/>
      <c r="P13" s="1184"/>
      <c r="Q13" s="1182"/>
      <c r="R13" s="1184"/>
      <c r="S13" s="1182"/>
      <c r="T13" s="1184"/>
      <c r="U13" s="1182"/>
      <c r="V13" s="1184"/>
      <c r="W13" s="1182"/>
      <c r="X13" s="1184"/>
      <c r="Y13" s="1182"/>
      <c r="Z13" s="1184"/>
      <c r="AA13" s="1182"/>
      <c r="AB13" s="1184"/>
      <c r="AC13" s="1182"/>
      <c r="AD13" s="1184"/>
      <c r="AE13" s="1182"/>
      <c r="AF13" s="1184"/>
      <c r="AG13" s="1182"/>
      <c r="AH13" s="1184"/>
      <c r="AI13" s="1182"/>
      <c r="AJ13" s="1184"/>
      <c r="AK13" s="1182"/>
      <c r="AL13" s="1184"/>
      <c r="AM13" s="1185"/>
      <c r="AN13" s="1186"/>
      <c r="AO13" s="1187"/>
      <c r="AP13" s="1187"/>
      <c r="AQ13" s="1188"/>
      <c r="AR13" s="1188"/>
      <c r="AS13" s="1188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1138">
        <f t="shared" si="1"/>
        <v>0</v>
      </c>
      <c r="C26" s="1139">
        <f>SUM(E26+G26+I26+K26+M26+O26+Q26+S26+U26+W26+Y26+AA26+AC26+AE26+AG26+AI26+AK26+AM26)</f>
        <v>0</v>
      </c>
      <c r="D26" s="1140">
        <f>SUM(F26+H26+J26+L26+N26+P26+R26+T26+V26+X26+Z26+AB26+AD26+AF26+AH26+AJ26+AL26+AN26)</f>
        <v>0</v>
      </c>
      <c r="E26" s="1141"/>
      <c r="F26" s="84"/>
      <c r="G26" s="85"/>
      <c r="H26" s="86"/>
      <c r="I26" s="85"/>
      <c r="J26" s="84"/>
      <c r="K26" s="1189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1190"/>
      <c r="G27" s="1190" t="s">
        <v>48</v>
      </c>
      <c r="H27" s="1191"/>
      <c r="I27" s="1191"/>
      <c r="J27" s="1190"/>
      <c r="K27" s="1190"/>
      <c r="L27" s="1190"/>
      <c r="M27" s="1190"/>
      <c r="N27" s="1190"/>
      <c r="O27" s="1190"/>
      <c r="P27" s="1190"/>
      <c r="Q27" s="1190"/>
      <c r="R27" s="1190"/>
      <c r="S27" s="1190"/>
      <c r="T27" s="1190"/>
      <c r="U27" s="1190"/>
      <c r="V27" s="1190"/>
      <c r="W27" s="1190"/>
      <c r="X27" s="1190"/>
      <c r="Y27" s="1192"/>
      <c r="Z27" s="1192"/>
      <c r="AA27" s="1192"/>
      <c r="AB27" s="1192"/>
      <c r="AC27" s="1192"/>
      <c r="AD27" s="1192"/>
      <c r="AE27" s="1192"/>
      <c r="AF27" s="1192"/>
      <c r="AG27" s="1192"/>
      <c r="AH27" s="1192"/>
      <c r="AI27" s="1192"/>
      <c r="AJ27" s="1192"/>
      <c r="AK27" s="1192"/>
      <c r="AL27" s="1192"/>
      <c r="AM27" s="1192"/>
      <c r="AN27" s="1192"/>
      <c r="AO27" s="1192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457" t="s">
        <v>49</v>
      </c>
      <c r="B28" s="3458" t="s">
        <v>4</v>
      </c>
      <c r="C28" s="2984"/>
      <c r="D28" s="3021"/>
      <c r="E28" s="3467" t="s">
        <v>5</v>
      </c>
      <c r="F28" s="3460"/>
      <c r="G28" s="3460"/>
      <c r="H28" s="3460"/>
      <c r="I28" s="3460"/>
      <c r="J28" s="3460"/>
      <c r="K28" s="3460"/>
      <c r="L28" s="3460"/>
      <c r="M28" s="3460"/>
      <c r="N28" s="3460"/>
      <c r="O28" s="3460"/>
      <c r="P28" s="3460"/>
      <c r="Q28" s="3460"/>
      <c r="R28" s="3460"/>
      <c r="S28" s="3460"/>
      <c r="T28" s="3460"/>
      <c r="U28" s="3460"/>
      <c r="V28" s="3460"/>
      <c r="W28" s="3460"/>
      <c r="X28" s="3460"/>
      <c r="Y28" s="3460"/>
      <c r="Z28" s="3460"/>
      <c r="AA28" s="3460"/>
      <c r="AB28" s="3460"/>
      <c r="AC28" s="3460"/>
      <c r="AD28" s="3460"/>
      <c r="AE28" s="3460"/>
      <c r="AF28" s="3460"/>
      <c r="AG28" s="3460"/>
      <c r="AH28" s="3460"/>
      <c r="AI28" s="3460"/>
      <c r="AJ28" s="3460"/>
      <c r="AK28" s="3460"/>
      <c r="AL28" s="3460"/>
      <c r="AM28" s="3460"/>
      <c r="AN28" s="3461"/>
      <c r="AO28" s="3462" t="s">
        <v>6</v>
      </c>
      <c r="AP28" s="3462" t="s">
        <v>7</v>
      </c>
      <c r="AQ28" s="3462" t="s">
        <v>50</v>
      </c>
      <c r="AR28" s="3021" t="s">
        <v>8</v>
      </c>
      <c r="AS28" s="3021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417"/>
      <c r="C29" s="3126"/>
      <c r="D29" s="3418"/>
      <c r="E29" s="3466" t="s">
        <v>11</v>
      </c>
      <c r="F29" s="3465"/>
      <c r="G29" s="3466" t="s">
        <v>12</v>
      </c>
      <c r="H29" s="3464"/>
      <c r="I29" s="3466" t="s">
        <v>13</v>
      </c>
      <c r="J29" s="3464"/>
      <c r="K29" s="3466" t="s">
        <v>14</v>
      </c>
      <c r="L29" s="3464"/>
      <c r="M29" s="3466" t="s">
        <v>15</v>
      </c>
      <c r="N29" s="3464"/>
      <c r="O29" s="3466" t="s">
        <v>16</v>
      </c>
      <c r="P29" s="3464"/>
      <c r="Q29" s="3466" t="s">
        <v>17</v>
      </c>
      <c r="R29" s="3464"/>
      <c r="S29" s="3466" t="s">
        <v>18</v>
      </c>
      <c r="T29" s="3464"/>
      <c r="U29" s="3466" t="s">
        <v>19</v>
      </c>
      <c r="V29" s="3464"/>
      <c r="W29" s="3466" t="s">
        <v>20</v>
      </c>
      <c r="X29" s="3464"/>
      <c r="Y29" s="3466" t="s">
        <v>21</v>
      </c>
      <c r="Z29" s="3464"/>
      <c r="AA29" s="3466" t="s">
        <v>22</v>
      </c>
      <c r="AB29" s="3464"/>
      <c r="AC29" s="3466" t="s">
        <v>23</v>
      </c>
      <c r="AD29" s="3464"/>
      <c r="AE29" s="3466" t="s">
        <v>24</v>
      </c>
      <c r="AF29" s="3464"/>
      <c r="AG29" s="3466" t="s">
        <v>25</v>
      </c>
      <c r="AH29" s="3464"/>
      <c r="AI29" s="3466" t="s">
        <v>26</v>
      </c>
      <c r="AJ29" s="3464"/>
      <c r="AK29" s="3466" t="s">
        <v>27</v>
      </c>
      <c r="AL29" s="3464"/>
      <c r="AM29" s="3467" t="s">
        <v>28</v>
      </c>
      <c r="AN29" s="3461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415"/>
      <c r="B30" s="1168" t="s">
        <v>29</v>
      </c>
      <c r="C30" s="1169" t="s">
        <v>30</v>
      </c>
      <c r="D30" s="1062" t="s">
        <v>31</v>
      </c>
      <c r="E30" s="1193" t="s">
        <v>30</v>
      </c>
      <c r="F30" s="471" t="s">
        <v>31</v>
      </c>
      <c r="G30" s="1193" t="s">
        <v>30</v>
      </c>
      <c r="H30" s="471" t="s">
        <v>31</v>
      </c>
      <c r="I30" s="1193" t="s">
        <v>30</v>
      </c>
      <c r="J30" s="471" t="s">
        <v>31</v>
      </c>
      <c r="K30" s="1193" t="s">
        <v>30</v>
      </c>
      <c r="L30" s="471" t="s">
        <v>31</v>
      </c>
      <c r="M30" s="1193" t="s">
        <v>30</v>
      </c>
      <c r="N30" s="471" t="s">
        <v>31</v>
      </c>
      <c r="O30" s="1193" t="s">
        <v>30</v>
      </c>
      <c r="P30" s="471" t="s">
        <v>31</v>
      </c>
      <c r="Q30" s="1193" t="s">
        <v>30</v>
      </c>
      <c r="R30" s="471" t="s">
        <v>31</v>
      </c>
      <c r="S30" s="1193" t="s">
        <v>30</v>
      </c>
      <c r="T30" s="471" t="s">
        <v>31</v>
      </c>
      <c r="U30" s="1193" t="s">
        <v>30</v>
      </c>
      <c r="V30" s="471" t="s">
        <v>31</v>
      </c>
      <c r="W30" s="1193" t="s">
        <v>30</v>
      </c>
      <c r="X30" s="471" t="s">
        <v>31</v>
      </c>
      <c r="Y30" s="1193" t="s">
        <v>30</v>
      </c>
      <c r="Z30" s="471" t="s">
        <v>31</v>
      </c>
      <c r="AA30" s="1193" t="s">
        <v>30</v>
      </c>
      <c r="AB30" s="471" t="s">
        <v>31</v>
      </c>
      <c r="AC30" s="1193" t="s">
        <v>30</v>
      </c>
      <c r="AD30" s="471" t="s">
        <v>31</v>
      </c>
      <c r="AE30" s="1193" t="s">
        <v>30</v>
      </c>
      <c r="AF30" s="471" t="s">
        <v>31</v>
      </c>
      <c r="AG30" s="1193" t="s">
        <v>30</v>
      </c>
      <c r="AH30" s="471" t="s">
        <v>31</v>
      </c>
      <c r="AI30" s="1193" t="s">
        <v>30</v>
      </c>
      <c r="AJ30" s="471" t="s">
        <v>31</v>
      </c>
      <c r="AK30" s="1169" t="s">
        <v>30</v>
      </c>
      <c r="AL30" s="471" t="s">
        <v>31</v>
      </c>
      <c r="AM30" s="1193" t="s">
        <v>30</v>
      </c>
      <c r="AN30" s="99" t="s">
        <v>31</v>
      </c>
      <c r="AO30" s="3423"/>
      <c r="AP30" s="3423"/>
      <c r="AQ30" s="3423"/>
      <c r="AR30" s="3418"/>
      <c r="AS30" s="3418"/>
      <c r="BO30"/>
      <c r="BP30"/>
      <c r="BQ30"/>
      <c r="BR30"/>
      <c r="BS30"/>
      <c r="BU30"/>
      <c r="BV30"/>
      <c r="BW30"/>
    </row>
    <row r="31" spans="1:77" x14ac:dyDescent="0.25">
      <c r="A31" s="1164" t="s">
        <v>51</v>
      </c>
      <c r="B31" s="1194">
        <f t="shared" ref="B31:B45" si="14">SUM(C31:D31)</f>
        <v>0</v>
      </c>
      <c r="C31" s="1180">
        <f t="shared" ref="C31:D33" si="15">SUM(E31+G31+I31+K31+M31+O31+Q31+S31+U31+W31+Y31+AA31+AC31+AE31+AG31+AI31+AK31+AM31)</f>
        <v>0</v>
      </c>
      <c r="D31" s="1181">
        <f t="shared" si="15"/>
        <v>0</v>
      </c>
      <c r="E31" s="1182"/>
      <c r="F31" s="1183"/>
      <c r="G31" s="1182"/>
      <c r="H31" s="1184"/>
      <c r="I31" s="1182"/>
      <c r="J31" s="1184"/>
      <c r="K31" s="1182"/>
      <c r="L31" s="1184"/>
      <c r="M31" s="1182"/>
      <c r="N31" s="1184"/>
      <c r="O31" s="1182"/>
      <c r="P31" s="1184"/>
      <c r="Q31" s="1195"/>
      <c r="R31" s="1184"/>
      <c r="S31" s="1182"/>
      <c r="T31" s="1184"/>
      <c r="U31" s="1182"/>
      <c r="V31" s="1184"/>
      <c r="W31" s="1182"/>
      <c r="X31" s="1184"/>
      <c r="Y31" s="1182"/>
      <c r="Z31" s="1184"/>
      <c r="AA31" s="1182"/>
      <c r="AB31" s="1184"/>
      <c r="AC31" s="1195"/>
      <c r="AD31" s="1184"/>
      <c r="AE31" s="1182"/>
      <c r="AF31" s="1184"/>
      <c r="AG31" s="1195"/>
      <c r="AH31" s="1184"/>
      <c r="AI31" s="1182"/>
      <c r="AJ31" s="1184"/>
      <c r="AK31" s="1195"/>
      <c r="AL31" s="1184"/>
      <c r="AM31" s="1196"/>
      <c r="AN31" s="1186"/>
      <c r="AO31" s="1187"/>
      <c r="AP31" s="1187"/>
      <c r="AQ31" s="1187"/>
      <c r="AR31" s="1188"/>
      <c r="AS31" s="1188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457" t="s">
        <v>49</v>
      </c>
      <c r="B48" s="3462" t="s">
        <v>4</v>
      </c>
      <c r="C48" s="3466" t="s">
        <v>68</v>
      </c>
      <c r="D48" s="3469"/>
      <c r="E48" s="3469"/>
      <c r="F48" s="3464"/>
      <c r="G48" s="3469" t="s">
        <v>69</v>
      </c>
      <c r="H48" s="3469"/>
      <c r="I48" s="3469"/>
      <c r="J48" s="3470"/>
      <c r="K48" s="3021" t="s">
        <v>6</v>
      </c>
      <c r="L48" s="3021" t="s">
        <v>7</v>
      </c>
      <c r="M48" s="3021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415"/>
      <c r="B49" s="3423"/>
      <c r="C49" s="1197" t="s">
        <v>14</v>
      </c>
      <c r="D49" s="1197" t="s">
        <v>15</v>
      </c>
      <c r="E49" s="1198" t="s">
        <v>16</v>
      </c>
      <c r="F49" s="1170" t="s">
        <v>71</v>
      </c>
      <c r="G49" s="1197" t="s">
        <v>14</v>
      </c>
      <c r="H49" s="1197" t="s">
        <v>15</v>
      </c>
      <c r="I49" s="1198" t="s">
        <v>16</v>
      </c>
      <c r="J49" s="1199" t="s">
        <v>71</v>
      </c>
      <c r="K49" s="3418"/>
      <c r="L49" s="3418"/>
      <c r="M49" s="3418"/>
      <c r="BO49"/>
      <c r="BP49"/>
      <c r="BQ49"/>
      <c r="BR49"/>
      <c r="BS49"/>
      <c r="BU49"/>
      <c r="BV49"/>
      <c r="BW49"/>
    </row>
    <row r="50" spans="1:75" x14ac:dyDescent="0.25">
      <c r="A50" s="1200" t="s">
        <v>72</v>
      </c>
      <c r="B50" s="128">
        <f>SUM(C50:J50)</f>
        <v>0</v>
      </c>
      <c r="C50" s="1182"/>
      <c r="D50" s="948"/>
      <c r="E50" s="948"/>
      <c r="F50" s="1183"/>
      <c r="G50" s="1182"/>
      <c r="H50" s="948"/>
      <c r="I50" s="948"/>
      <c r="J50" s="1186"/>
      <c r="K50" s="1183"/>
      <c r="L50" s="1183"/>
      <c r="M50" s="1183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480" t="s">
        <v>74</v>
      </c>
      <c r="B52" s="1142"/>
      <c r="C52" s="1142"/>
      <c r="D52" s="1142"/>
      <c r="E52" s="1142"/>
      <c r="F52" s="1142"/>
      <c r="G52" s="1201"/>
      <c r="H52" s="1201"/>
      <c r="I52" s="1201"/>
      <c r="J52" s="1201"/>
      <c r="K52" s="1201"/>
      <c r="L52" s="1201"/>
      <c r="M52" s="1201"/>
      <c r="N52" s="1201"/>
      <c r="O52" s="1202"/>
      <c r="P52" s="1142"/>
      <c r="Q52" s="1201"/>
      <c r="R52" s="1201"/>
      <c r="S52" s="1202"/>
      <c r="T52" s="1142"/>
      <c r="U52" s="1201"/>
      <c r="V52" s="1202"/>
      <c r="W52" s="1203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457" t="s">
        <v>75</v>
      </c>
      <c r="B53" s="3458" t="s">
        <v>32</v>
      </c>
      <c r="C53" s="2984"/>
      <c r="D53" s="3021"/>
      <c r="E53" s="3481" t="s">
        <v>76</v>
      </c>
      <c r="F53" s="3482"/>
      <c r="G53" s="3482"/>
      <c r="H53" s="3482"/>
      <c r="I53" s="3482"/>
      <c r="J53" s="3482"/>
      <c r="K53" s="3482"/>
      <c r="L53" s="3482"/>
      <c r="M53" s="3482"/>
      <c r="N53" s="3482"/>
      <c r="O53" s="3482"/>
      <c r="P53" s="3482"/>
      <c r="Q53" s="3482"/>
      <c r="R53" s="3482"/>
      <c r="S53" s="3482"/>
      <c r="T53" s="3482"/>
      <c r="U53" s="3482"/>
      <c r="V53" s="3483"/>
      <c r="W53" s="3021" t="s">
        <v>6</v>
      </c>
      <c r="X53" s="3031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417"/>
      <c r="C54" s="3126"/>
      <c r="D54" s="3418"/>
      <c r="E54" s="3031" t="s">
        <v>11</v>
      </c>
      <c r="F54" s="3031" t="s">
        <v>12</v>
      </c>
      <c r="G54" s="3021" t="s">
        <v>13</v>
      </c>
      <c r="H54" s="3468" t="s">
        <v>14</v>
      </c>
      <c r="I54" s="3468" t="s">
        <v>15</v>
      </c>
      <c r="J54" s="3021" t="s">
        <v>16</v>
      </c>
      <c r="K54" s="3021" t="s">
        <v>17</v>
      </c>
      <c r="L54" s="3021" t="s">
        <v>18</v>
      </c>
      <c r="M54" s="3021" t="s">
        <v>19</v>
      </c>
      <c r="N54" s="3021" t="s">
        <v>20</v>
      </c>
      <c r="O54" s="3021" t="s">
        <v>21</v>
      </c>
      <c r="P54" s="3021" t="s">
        <v>22</v>
      </c>
      <c r="Q54" s="3021" t="s">
        <v>23</v>
      </c>
      <c r="R54" s="3021" t="s">
        <v>24</v>
      </c>
      <c r="S54" s="3021" t="s">
        <v>25</v>
      </c>
      <c r="T54" s="3021" t="s">
        <v>26</v>
      </c>
      <c r="U54" s="3021" t="s">
        <v>27</v>
      </c>
      <c r="V54" s="3471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415"/>
      <c r="B55" s="1165" t="s">
        <v>29</v>
      </c>
      <c r="C55" s="1144" t="s">
        <v>30</v>
      </c>
      <c r="D55" s="1146" t="s">
        <v>31</v>
      </c>
      <c r="E55" s="3423"/>
      <c r="F55" s="3423"/>
      <c r="G55" s="3418"/>
      <c r="H55" s="3415"/>
      <c r="I55" s="3415"/>
      <c r="J55" s="3418"/>
      <c r="K55" s="3418"/>
      <c r="L55" s="3418"/>
      <c r="M55" s="3418"/>
      <c r="N55" s="3418"/>
      <c r="O55" s="3418"/>
      <c r="P55" s="3418"/>
      <c r="Q55" s="3418"/>
      <c r="R55" s="3418"/>
      <c r="S55" s="3418"/>
      <c r="T55" s="3418"/>
      <c r="U55" s="3418"/>
      <c r="V55" s="3472"/>
      <c r="W55" s="3418"/>
      <c r="X55" s="3423"/>
      <c r="BO55"/>
      <c r="BP55"/>
      <c r="BQ55"/>
      <c r="BR55"/>
      <c r="BS55"/>
      <c r="BU55"/>
      <c r="BV55"/>
      <c r="BW55"/>
    </row>
    <row r="56" spans="1:75" x14ac:dyDescent="0.25">
      <c r="A56" s="1166" t="s">
        <v>77</v>
      </c>
      <c r="B56" s="1204">
        <f>SUM(B57:B58)</f>
        <v>0</v>
      </c>
      <c r="C56" s="1154">
        <f>SUM(C57:C58)</f>
        <v>0</v>
      </c>
      <c r="D56" s="1150">
        <f t="shared" ref="D56:V56" si="29">SUM(D57:D58)</f>
        <v>0</v>
      </c>
      <c r="E56" s="1205">
        <f t="shared" si="29"/>
        <v>0</v>
      </c>
      <c r="F56" s="1205">
        <f t="shared" si="29"/>
        <v>0</v>
      </c>
      <c r="G56" s="1206">
        <f t="shared" si="29"/>
        <v>0</v>
      </c>
      <c r="H56" s="1205">
        <f t="shared" si="29"/>
        <v>0</v>
      </c>
      <c r="I56" s="1205">
        <f t="shared" si="29"/>
        <v>0</v>
      </c>
      <c r="J56" s="1207">
        <f t="shared" si="29"/>
        <v>0</v>
      </c>
      <c r="K56" s="1205">
        <f t="shared" si="29"/>
        <v>0</v>
      </c>
      <c r="L56" s="1207">
        <f t="shared" si="29"/>
        <v>0</v>
      </c>
      <c r="M56" s="1205">
        <f t="shared" si="29"/>
        <v>0</v>
      </c>
      <c r="N56" s="1207">
        <f t="shared" si="29"/>
        <v>0</v>
      </c>
      <c r="O56" s="1205">
        <f t="shared" si="29"/>
        <v>0</v>
      </c>
      <c r="P56" s="1207">
        <f t="shared" si="29"/>
        <v>0</v>
      </c>
      <c r="Q56" s="1205">
        <f t="shared" si="29"/>
        <v>0</v>
      </c>
      <c r="R56" s="1207">
        <f t="shared" si="29"/>
        <v>0</v>
      </c>
      <c r="S56" s="1205">
        <f t="shared" si="29"/>
        <v>0</v>
      </c>
      <c r="T56" s="1207">
        <f t="shared" si="29"/>
        <v>0</v>
      </c>
      <c r="U56" s="1205">
        <f t="shared" si="29"/>
        <v>0</v>
      </c>
      <c r="V56" s="1208">
        <f t="shared" si="29"/>
        <v>0</v>
      </c>
      <c r="W56" s="1206">
        <f>SUM(W57:W58)</f>
        <v>0</v>
      </c>
      <c r="X56" s="1205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1209" t="s">
        <v>72</v>
      </c>
      <c r="B57" s="150">
        <f>SUM(C57:D57)</f>
        <v>0</v>
      </c>
      <c r="C57" s="453"/>
      <c r="D57" s="454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1210"/>
      <c r="D58" s="1211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1212" t="s">
        <v>79</v>
      </c>
      <c r="B59" s="1213">
        <f>SUM(B60:B61)</f>
        <v>0</v>
      </c>
      <c r="C59" s="1214">
        <f>SUM(C60:C61)</f>
        <v>0</v>
      </c>
      <c r="D59" s="1150">
        <f t="shared" ref="D59:V59" si="30">SUM(D60:D61)</f>
        <v>0</v>
      </c>
      <c r="E59" s="1215">
        <f t="shared" si="30"/>
        <v>0</v>
      </c>
      <c r="F59" s="1207">
        <f t="shared" si="30"/>
        <v>0</v>
      </c>
      <c r="G59" s="1215">
        <f t="shared" si="30"/>
        <v>0</v>
      </c>
      <c r="H59" s="1207">
        <f t="shared" si="30"/>
        <v>0</v>
      </c>
      <c r="I59" s="1215">
        <f t="shared" si="30"/>
        <v>0</v>
      </c>
      <c r="J59" s="1207">
        <f t="shared" si="30"/>
        <v>0</v>
      </c>
      <c r="K59" s="1215">
        <f t="shared" si="30"/>
        <v>0</v>
      </c>
      <c r="L59" s="1207">
        <f t="shared" si="30"/>
        <v>0</v>
      </c>
      <c r="M59" s="1215">
        <f t="shared" si="30"/>
        <v>0</v>
      </c>
      <c r="N59" s="1207">
        <f t="shared" si="30"/>
        <v>0</v>
      </c>
      <c r="O59" s="1215">
        <f t="shared" si="30"/>
        <v>0</v>
      </c>
      <c r="P59" s="1207">
        <f t="shared" si="30"/>
        <v>0</v>
      </c>
      <c r="Q59" s="1215">
        <f t="shared" si="30"/>
        <v>0</v>
      </c>
      <c r="R59" s="1207">
        <f t="shared" si="30"/>
        <v>0</v>
      </c>
      <c r="S59" s="1215">
        <f t="shared" si="30"/>
        <v>0</v>
      </c>
      <c r="T59" s="1207">
        <f t="shared" si="30"/>
        <v>0</v>
      </c>
      <c r="U59" s="1215">
        <f t="shared" si="30"/>
        <v>0</v>
      </c>
      <c r="V59" s="1216">
        <f t="shared" si="30"/>
        <v>0</v>
      </c>
      <c r="W59" s="1206">
        <f>SUM(W60:W61)</f>
        <v>0</v>
      </c>
      <c r="X59" s="1215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1200" t="s">
        <v>72</v>
      </c>
      <c r="B60" s="150">
        <f>SUM(C60:D60)</f>
        <v>0</v>
      </c>
      <c r="C60" s="453"/>
      <c r="D60" s="454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1217"/>
      <c r="D61" s="1218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1143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1219" t="s">
        <v>49</v>
      </c>
      <c r="B63" s="1219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1200" t="s">
        <v>72</v>
      </c>
      <c r="B64" s="1187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1220" t="s">
        <v>49</v>
      </c>
      <c r="B67" s="1220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1221" t="s">
        <v>82</v>
      </c>
      <c r="B68" s="1222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1223"/>
      <c r="D76" s="1223"/>
      <c r="E76" s="2"/>
      <c r="F76" s="2"/>
      <c r="G76" s="2"/>
      <c r="H76" s="2"/>
      <c r="I76" s="2"/>
      <c r="J76" s="1224"/>
      <c r="K76" s="1224"/>
      <c r="L76" s="1224"/>
      <c r="M76" s="1224"/>
      <c r="N76" s="1224"/>
      <c r="O76" s="1224"/>
      <c r="P76" s="1224"/>
      <c r="Q76" s="1224"/>
      <c r="R76" s="1224"/>
      <c r="S76" s="1224"/>
      <c r="T76" s="1225"/>
      <c r="U76" s="1225"/>
      <c r="BO76"/>
      <c r="BP76"/>
      <c r="BQ76"/>
      <c r="BR76"/>
      <c r="BS76"/>
      <c r="BU76"/>
      <c r="BV76"/>
      <c r="BW76"/>
    </row>
    <row r="77" spans="1:75" ht="15" customHeight="1" x14ac:dyDescent="0.25">
      <c r="A77" s="3473" t="s">
        <v>89</v>
      </c>
      <c r="B77" s="3475" t="s">
        <v>32</v>
      </c>
      <c r="C77" s="3477" t="s">
        <v>76</v>
      </c>
      <c r="D77" s="3478"/>
      <c r="E77" s="3478"/>
      <c r="F77" s="3478"/>
      <c r="G77" s="3478"/>
      <c r="H77" s="3478"/>
      <c r="I77" s="3478"/>
      <c r="J77" s="3478"/>
      <c r="K77" s="3478"/>
      <c r="L77" s="3478"/>
      <c r="M77" s="3478"/>
      <c r="N77" s="3478"/>
      <c r="O77" s="3478"/>
      <c r="P77" s="3478"/>
      <c r="Q77" s="3478"/>
      <c r="R77" s="3478"/>
      <c r="S77" s="3479"/>
      <c r="T77" s="3021" t="s">
        <v>6</v>
      </c>
      <c r="U77" s="3021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474"/>
      <c r="B78" s="3476"/>
      <c r="C78" s="1226" t="s">
        <v>91</v>
      </c>
      <c r="D78" s="1227" t="s">
        <v>92</v>
      </c>
      <c r="E78" s="1227" t="s">
        <v>14</v>
      </c>
      <c r="F78" s="1145" t="s">
        <v>15</v>
      </c>
      <c r="G78" s="448" t="s">
        <v>16</v>
      </c>
      <c r="H78" s="448" t="s">
        <v>17</v>
      </c>
      <c r="I78" s="448" t="s">
        <v>18</v>
      </c>
      <c r="J78" s="1227" t="s">
        <v>19</v>
      </c>
      <c r="K78" s="1227" t="s">
        <v>20</v>
      </c>
      <c r="L78" s="1228" t="s">
        <v>21</v>
      </c>
      <c r="M78" s="1227" t="s">
        <v>22</v>
      </c>
      <c r="N78" s="1227" t="s">
        <v>23</v>
      </c>
      <c r="O78" s="1227" t="s">
        <v>24</v>
      </c>
      <c r="P78" s="1227" t="s">
        <v>25</v>
      </c>
      <c r="Q78" s="1227" t="s">
        <v>26</v>
      </c>
      <c r="R78" s="1227" t="s">
        <v>27</v>
      </c>
      <c r="S78" s="1229" t="s">
        <v>28</v>
      </c>
      <c r="T78" s="3480"/>
      <c r="U78" s="3480"/>
      <c r="BO78"/>
      <c r="BP78"/>
      <c r="BQ78"/>
      <c r="BR78"/>
      <c r="BS78"/>
      <c r="BU78"/>
      <c r="BV78"/>
      <c r="BW78"/>
    </row>
    <row r="79" spans="1:75" x14ac:dyDescent="0.25">
      <c r="A79" s="1230" t="s">
        <v>93</v>
      </c>
      <c r="B79" s="191">
        <f>SUM(C79:S79)</f>
        <v>0</v>
      </c>
      <c r="C79" s="1231"/>
      <c r="D79" s="1232"/>
      <c r="E79" s="1232"/>
      <c r="F79" s="1232"/>
      <c r="G79" s="1232"/>
      <c r="H79" s="1232"/>
      <c r="I79" s="1232"/>
      <c r="J79" s="1232"/>
      <c r="K79" s="1232"/>
      <c r="L79" s="1232"/>
      <c r="M79" s="1232"/>
      <c r="N79" s="1232"/>
      <c r="O79" s="1232"/>
      <c r="P79" s="1232"/>
      <c r="Q79" s="1232"/>
      <c r="R79" s="1232"/>
      <c r="S79" s="1233"/>
      <c r="T79" s="1234"/>
      <c r="U79" s="1234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484" t="s">
        <v>94</v>
      </c>
      <c r="B80" s="3484"/>
      <c r="C80" s="3484"/>
      <c r="D80" s="3484"/>
      <c r="E80" s="3484"/>
      <c r="F80" s="3484"/>
      <c r="G80" s="3484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1235"/>
      <c r="AB80" s="1235"/>
      <c r="AC80" s="1235"/>
      <c r="AD80" s="1235"/>
      <c r="AE80" s="1236"/>
      <c r="AF80" s="1236"/>
      <c r="AG80" s="1236"/>
      <c r="AH80" s="1237"/>
      <c r="AI80" s="1238"/>
      <c r="AJ80" s="1238"/>
      <c r="AK80" s="1238"/>
      <c r="AL80" s="1238"/>
      <c r="AM80" s="1238"/>
      <c r="AN80" s="1238"/>
      <c r="BO80"/>
      <c r="BP80"/>
      <c r="BQ80"/>
      <c r="BR80"/>
      <c r="BS80"/>
      <c r="BU80"/>
      <c r="BV80"/>
      <c r="BW80"/>
    </row>
    <row r="81" spans="1:77" ht="15" customHeight="1" x14ac:dyDescent="0.25">
      <c r="A81" s="3473" t="s">
        <v>49</v>
      </c>
      <c r="B81" s="3485" t="s">
        <v>95</v>
      </c>
      <c r="C81" s="3485" t="s">
        <v>32</v>
      </c>
      <c r="D81" s="2984"/>
      <c r="E81" s="3021"/>
      <c r="F81" s="3481" t="s">
        <v>5</v>
      </c>
      <c r="G81" s="3482"/>
      <c r="H81" s="3482"/>
      <c r="I81" s="3482"/>
      <c r="J81" s="3482"/>
      <c r="K81" s="3482"/>
      <c r="L81" s="3482"/>
      <c r="M81" s="3482"/>
      <c r="N81" s="3482"/>
      <c r="O81" s="3482"/>
      <c r="P81" s="3482"/>
      <c r="Q81" s="3482"/>
      <c r="R81" s="3482"/>
      <c r="S81" s="3482"/>
      <c r="T81" s="3482"/>
      <c r="U81" s="3482"/>
      <c r="V81" s="3482"/>
      <c r="W81" s="3482"/>
      <c r="X81" s="3482"/>
      <c r="Y81" s="3482"/>
      <c r="Z81" s="3482"/>
      <c r="AA81" s="3482"/>
      <c r="AB81" s="3482"/>
      <c r="AC81" s="3482"/>
      <c r="AD81" s="3482"/>
      <c r="AE81" s="3482"/>
      <c r="AF81" s="3482"/>
      <c r="AG81" s="3482"/>
      <c r="AH81" s="3482"/>
      <c r="AI81" s="3483"/>
      <c r="AJ81" s="3488" t="s">
        <v>96</v>
      </c>
      <c r="AK81" s="3031" t="s">
        <v>97</v>
      </c>
      <c r="AL81" s="3021" t="s">
        <v>6</v>
      </c>
      <c r="AM81" s="3021" t="s">
        <v>7</v>
      </c>
      <c r="AN81" s="3021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486"/>
      <c r="D82" s="3487"/>
      <c r="E82" s="3480"/>
      <c r="F82" s="3481" t="s">
        <v>98</v>
      </c>
      <c r="G82" s="3492"/>
      <c r="H82" s="3481" t="s">
        <v>99</v>
      </c>
      <c r="I82" s="3492"/>
      <c r="J82" s="3490" t="s">
        <v>13</v>
      </c>
      <c r="K82" s="3491"/>
      <c r="L82" s="3490" t="s">
        <v>14</v>
      </c>
      <c r="M82" s="3491"/>
      <c r="N82" s="3481" t="s">
        <v>100</v>
      </c>
      <c r="O82" s="3492"/>
      <c r="P82" s="3481" t="s">
        <v>101</v>
      </c>
      <c r="Q82" s="3492"/>
      <c r="R82" s="3490" t="s">
        <v>16</v>
      </c>
      <c r="S82" s="3491"/>
      <c r="T82" s="3490" t="s">
        <v>17</v>
      </c>
      <c r="U82" s="3491"/>
      <c r="V82" s="3490" t="s">
        <v>18</v>
      </c>
      <c r="W82" s="3491"/>
      <c r="X82" s="3490" t="s">
        <v>19</v>
      </c>
      <c r="Y82" s="3491"/>
      <c r="Z82" s="3490" t="s">
        <v>20</v>
      </c>
      <c r="AA82" s="3491"/>
      <c r="AB82" s="3490" t="s">
        <v>21</v>
      </c>
      <c r="AC82" s="3491"/>
      <c r="AD82" s="3490" t="s">
        <v>22</v>
      </c>
      <c r="AE82" s="3491"/>
      <c r="AF82" s="3490" t="s">
        <v>23</v>
      </c>
      <c r="AG82" s="3491"/>
      <c r="AH82" s="3490" t="s">
        <v>24</v>
      </c>
      <c r="AI82" s="3491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474"/>
      <c r="B83" s="3486"/>
      <c r="C83" s="1193" t="s">
        <v>29</v>
      </c>
      <c r="D83" s="1198" t="s">
        <v>30</v>
      </c>
      <c r="E83" s="1146" t="s">
        <v>31</v>
      </c>
      <c r="F83" s="1193" t="s">
        <v>30</v>
      </c>
      <c r="G83" s="1146" t="s">
        <v>31</v>
      </c>
      <c r="H83" s="1147" t="s">
        <v>30</v>
      </c>
      <c r="I83" s="1146" t="s">
        <v>31</v>
      </c>
      <c r="J83" s="1193" t="s">
        <v>30</v>
      </c>
      <c r="K83" s="1146" t="s">
        <v>31</v>
      </c>
      <c r="L83" s="1193" t="s">
        <v>30</v>
      </c>
      <c r="M83" s="1146" t="s">
        <v>31</v>
      </c>
      <c r="N83" s="1193" t="s">
        <v>30</v>
      </c>
      <c r="O83" s="1146" t="s">
        <v>31</v>
      </c>
      <c r="P83" s="1193" t="s">
        <v>30</v>
      </c>
      <c r="Q83" s="1146" t="s">
        <v>31</v>
      </c>
      <c r="R83" s="1193" t="s">
        <v>30</v>
      </c>
      <c r="S83" s="1146" t="s">
        <v>31</v>
      </c>
      <c r="T83" s="1193" t="s">
        <v>30</v>
      </c>
      <c r="U83" s="1146" t="s">
        <v>31</v>
      </c>
      <c r="V83" s="1193" t="s">
        <v>30</v>
      </c>
      <c r="W83" s="1146" t="s">
        <v>31</v>
      </c>
      <c r="X83" s="1193" t="s">
        <v>30</v>
      </c>
      <c r="Y83" s="1146" t="s">
        <v>31</v>
      </c>
      <c r="Z83" s="1193" t="s">
        <v>30</v>
      </c>
      <c r="AA83" s="1146" t="s">
        <v>31</v>
      </c>
      <c r="AB83" s="1193" t="s">
        <v>30</v>
      </c>
      <c r="AC83" s="1146" t="s">
        <v>31</v>
      </c>
      <c r="AD83" s="1193" t="s">
        <v>30</v>
      </c>
      <c r="AE83" s="1146" t="s">
        <v>31</v>
      </c>
      <c r="AF83" s="1193" t="s">
        <v>30</v>
      </c>
      <c r="AG83" s="1146" t="s">
        <v>31</v>
      </c>
      <c r="AH83" s="1193" t="s">
        <v>30</v>
      </c>
      <c r="AI83" s="1148" t="s">
        <v>31</v>
      </c>
      <c r="AJ83" s="3489"/>
      <c r="AK83" s="3476"/>
      <c r="AL83" s="3480"/>
      <c r="AM83" s="3480"/>
      <c r="AN83" s="3480"/>
      <c r="BO83"/>
      <c r="BP83"/>
      <c r="BQ83"/>
      <c r="BR83"/>
      <c r="BS83"/>
      <c r="BU83"/>
      <c r="BV83"/>
      <c r="BW83"/>
    </row>
    <row r="84" spans="1:77" x14ac:dyDescent="0.25">
      <c r="A84" s="1239" t="s">
        <v>102</v>
      </c>
      <c r="B84" s="1149" t="s">
        <v>103</v>
      </c>
      <c r="C84" s="1240">
        <f>SUM(D84:E84)</f>
        <v>0</v>
      </c>
      <c r="D84" s="1241">
        <f>SUM(F84,H84,J84,L84,N84,P84,R84,T84,V84,X84,Z84,AB84,AD84,AF84,AH84)</f>
        <v>0</v>
      </c>
      <c r="E84" s="1150">
        <f>SUM(G84,I84,K84,M84,O84,Q84,S84,U84,W84,Y84,AA84,AC84,AE84,AG84,AI84)</f>
        <v>0</v>
      </c>
      <c r="F84" s="1242"/>
      <c r="G84" s="1151"/>
      <c r="H84" s="1152"/>
      <c r="I84" s="1151"/>
      <c r="J84" s="1242"/>
      <c r="K84" s="443"/>
      <c r="L84" s="1242"/>
      <c r="M84" s="443"/>
      <c r="N84" s="1242"/>
      <c r="O84" s="443"/>
      <c r="P84" s="1242"/>
      <c r="Q84" s="443"/>
      <c r="R84" s="1242"/>
      <c r="S84" s="443"/>
      <c r="T84" s="1242"/>
      <c r="U84" s="443"/>
      <c r="V84" s="1242"/>
      <c r="W84" s="443"/>
      <c r="X84" s="1242"/>
      <c r="Y84" s="443"/>
      <c r="Z84" s="1242"/>
      <c r="AA84" s="443"/>
      <c r="AB84" s="1242"/>
      <c r="AC84" s="443"/>
      <c r="AD84" s="1242"/>
      <c r="AE84" s="443"/>
      <c r="AF84" s="1242"/>
      <c r="AG84" s="443"/>
      <c r="AH84" s="1242"/>
      <c r="AI84" s="444"/>
      <c r="AJ84" s="1153"/>
      <c r="AK84" s="1243"/>
      <c r="AL84" s="1151"/>
      <c r="AM84" s="1151"/>
      <c r="AN84" s="1151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496" t="s">
        <v>104</v>
      </c>
      <c r="B85" s="1244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496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1245" t="s">
        <v>61</v>
      </c>
      <c r="B87" s="1246" t="s">
        <v>107</v>
      </c>
      <c r="C87" s="1247">
        <f>SUM(D87:E87)</f>
        <v>0</v>
      </c>
      <c r="D87" s="1248">
        <f t="shared" si="37"/>
        <v>0</v>
      </c>
      <c r="E87" s="1150">
        <f t="shared" si="37"/>
        <v>0</v>
      </c>
      <c r="F87" s="1249"/>
      <c r="G87" s="1155"/>
      <c r="H87" s="1156"/>
      <c r="I87" s="1155"/>
      <c r="J87" s="1249"/>
      <c r="K87" s="1250"/>
      <c r="L87" s="1249"/>
      <c r="M87" s="1250"/>
      <c r="N87" s="1249"/>
      <c r="O87" s="1250"/>
      <c r="P87" s="1249"/>
      <c r="Q87" s="1250"/>
      <c r="R87" s="1249"/>
      <c r="S87" s="1250"/>
      <c r="T87" s="1249"/>
      <c r="U87" s="1250"/>
      <c r="V87" s="1249"/>
      <c r="W87" s="1250"/>
      <c r="X87" s="1249"/>
      <c r="Y87" s="1250"/>
      <c r="Z87" s="1249"/>
      <c r="AA87" s="1250"/>
      <c r="AB87" s="1249"/>
      <c r="AC87" s="1250"/>
      <c r="AD87" s="1249"/>
      <c r="AE87" s="1250"/>
      <c r="AF87" s="1249"/>
      <c r="AG87" s="1250"/>
      <c r="AH87" s="1249"/>
      <c r="AI87" s="1251"/>
      <c r="AJ87" s="1252"/>
      <c r="AK87" s="1253"/>
      <c r="AL87" s="1155"/>
      <c r="AM87" s="1155"/>
      <c r="AN87" s="1155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493" t="s">
        <v>89</v>
      </c>
      <c r="B89" s="3494" t="s">
        <v>32</v>
      </c>
      <c r="C89" s="3494" t="s">
        <v>109</v>
      </c>
      <c r="D89" s="3495" t="s">
        <v>110</v>
      </c>
      <c r="E89" s="3491" t="s">
        <v>111</v>
      </c>
      <c r="F89" s="3494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493"/>
      <c r="B90" s="3494"/>
      <c r="C90" s="3494"/>
      <c r="D90" s="3495"/>
      <c r="E90" s="3491"/>
      <c r="F90" s="3494"/>
      <c r="BO90"/>
      <c r="BP90"/>
      <c r="BQ90"/>
      <c r="BR90"/>
      <c r="BS90"/>
      <c r="BU90"/>
      <c r="BV90"/>
      <c r="BW90"/>
    </row>
    <row r="91" spans="1:77" x14ac:dyDescent="0.25">
      <c r="A91" s="3509" t="s">
        <v>113</v>
      </c>
      <c r="B91" s="3510"/>
      <c r="C91" s="3510"/>
      <c r="D91" s="3510"/>
      <c r="E91" s="3510"/>
      <c r="F91" s="3511"/>
      <c r="BO91"/>
      <c r="BP91"/>
      <c r="BQ91"/>
      <c r="BR91"/>
      <c r="BS91"/>
      <c r="BU91"/>
      <c r="BV91"/>
      <c r="BW91"/>
    </row>
    <row r="92" spans="1:77" x14ac:dyDescent="0.25">
      <c r="A92" s="1254" t="s">
        <v>114</v>
      </c>
      <c r="B92" s="1255">
        <f>SUM(C92:D92)</f>
        <v>371</v>
      </c>
      <c r="C92" s="1256">
        <v>57</v>
      </c>
      <c r="D92" s="1257">
        <v>314</v>
      </c>
      <c r="E92" s="1258">
        <v>371</v>
      </c>
      <c r="F92" s="1256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28</v>
      </c>
      <c r="C96" s="153"/>
      <c r="D96" s="1259">
        <v>28</v>
      </c>
      <c r="E96" s="156">
        <v>28</v>
      </c>
      <c r="F96" s="153"/>
    </row>
    <row r="97" spans="1:18" customFormat="1" x14ac:dyDescent="0.25">
      <c r="A97" s="3509" t="s">
        <v>119</v>
      </c>
      <c r="B97" s="3510"/>
      <c r="C97" s="3510"/>
      <c r="D97" s="3510"/>
      <c r="E97" s="3510"/>
      <c r="F97" s="3511"/>
    </row>
    <row r="98" spans="1:18" customFormat="1" x14ac:dyDescent="0.25">
      <c r="A98" s="1260" t="s">
        <v>120</v>
      </c>
      <c r="B98" s="1261">
        <f>SUM(C98:D98)</f>
        <v>1</v>
      </c>
      <c r="C98" s="1256"/>
      <c r="D98" s="1257">
        <v>1</v>
      </c>
      <c r="E98" s="1258">
        <v>1</v>
      </c>
      <c r="F98" s="1256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1167" t="s">
        <v>122</v>
      </c>
      <c r="B100" s="119">
        <f>SUM(C100:D100)</f>
        <v>0</v>
      </c>
      <c r="C100" s="1262"/>
      <c r="D100" s="1259"/>
      <c r="E100" s="1157"/>
      <c r="F100" s="1262"/>
    </row>
    <row r="101" spans="1:18" customFormat="1" x14ac:dyDescent="0.25">
      <c r="A101" s="3512" t="s">
        <v>123</v>
      </c>
      <c r="B101" s="3512"/>
      <c r="C101" s="3512"/>
      <c r="D101" s="3512"/>
      <c r="E101" s="3512"/>
      <c r="F101" s="3513"/>
      <c r="G101" s="1263"/>
      <c r="H101" s="1263"/>
      <c r="I101" s="1263"/>
      <c r="J101" s="1263"/>
      <c r="K101" s="1263"/>
      <c r="L101" s="1263"/>
      <c r="M101" s="1263"/>
      <c r="N101" s="1263"/>
      <c r="O101" s="1263"/>
    </row>
    <row r="102" spans="1:18" customFormat="1" ht="15" customHeight="1" x14ac:dyDescent="0.25">
      <c r="A102" s="3514" t="s">
        <v>124</v>
      </c>
      <c r="B102" s="3497" t="s">
        <v>125</v>
      </c>
      <c r="C102" s="3062"/>
      <c r="D102" s="3063"/>
      <c r="E102" s="3497" t="s">
        <v>126</v>
      </c>
      <c r="F102" s="3063"/>
      <c r="G102" s="3497" t="s">
        <v>127</v>
      </c>
      <c r="H102" s="3498"/>
      <c r="I102" s="3501" t="s">
        <v>128</v>
      </c>
      <c r="J102" s="3502"/>
      <c r="K102" s="3047" t="s">
        <v>129</v>
      </c>
      <c r="L102" s="3506" t="s">
        <v>130</v>
      </c>
      <c r="M102" s="3051"/>
      <c r="N102" s="3047"/>
      <c r="O102" s="3506" t="s">
        <v>131</v>
      </c>
      <c r="P102" s="3047"/>
      <c r="Q102" s="3506" t="s">
        <v>132</v>
      </c>
      <c r="R102" s="3047"/>
    </row>
    <row r="103" spans="1:18" customFormat="1" x14ac:dyDescent="0.25">
      <c r="A103" s="3060"/>
      <c r="B103" s="3499"/>
      <c r="C103" s="3516"/>
      <c r="D103" s="3517"/>
      <c r="E103" s="3499"/>
      <c r="F103" s="3517"/>
      <c r="G103" s="3499"/>
      <c r="H103" s="3500"/>
      <c r="I103" s="3503"/>
      <c r="J103" s="3504"/>
      <c r="K103" s="3048"/>
      <c r="L103" s="3507"/>
      <c r="M103" s="3508"/>
      <c r="N103" s="3505"/>
      <c r="O103" s="3507"/>
      <c r="P103" s="3505"/>
      <c r="Q103" s="3507"/>
      <c r="R103" s="3505"/>
    </row>
    <row r="104" spans="1:18" customFormat="1" ht="31.5" x14ac:dyDescent="0.25">
      <c r="A104" s="3515"/>
      <c r="B104" s="1264" t="s">
        <v>133</v>
      </c>
      <c r="C104" s="1264" t="s">
        <v>134</v>
      </c>
      <c r="D104" s="1265" t="s">
        <v>135</v>
      </c>
      <c r="E104" s="1266" t="s">
        <v>136</v>
      </c>
      <c r="F104" s="1267" t="s">
        <v>137</v>
      </c>
      <c r="G104" s="1266" t="s">
        <v>138</v>
      </c>
      <c r="H104" s="1268" t="s">
        <v>139</v>
      </c>
      <c r="I104" s="1269" t="s">
        <v>136</v>
      </c>
      <c r="J104" s="1270" t="s">
        <v>137</v>
      </c>
      <c r="K104" s="3505"/>
      <c r="L104" s="1158" t="s">
        <v>140</v>
      </c>
      <c r="M104" s="1271" t="s">
        <v>134</v>
      </c>
      <c r="N104" s="445" t="s">
        <v>141</v>
      </c>
      <c r="O104" s="1264" t="s">
        <v>138</v>
      </c>
      <c r="P104" s="1272" t="s">
        <v>139</v>
      </c>
      <c r="Q104" s="1264" t="s">
        <v>142</v>
      </c>
      <c r="R104" s="1272" t="s">
        <v>143</v>
      </c>
    </row>
    <row r="105" spans="1:18" customFormat="1" x14ac:dyDescent="0.25">
      <c r="A105" s="1273" t="s">
        <v>144</v>
      </c>
      <c r="B105" s="274">
        <f>SUM(C105:D105)</f>
        <v>13326</v>
      </c>
      <c r="C105" s="1274">
        <v>12729</v>
      </c>
      <c r="D105" s="1275">
        <v>597</v>
      </c>
      <c r="E105" s="1274">
        <v>10568</v>
      </c>
      <c r="F105" s="1275">
        <v>0</v>
      </c>
      <c r="G105" s="1274">
        <v>44671</v>
      </c>
      <c r="H105" s="1276">
        <v>611</v>
      </c>
      <c r="I105" s="1277">
        <v>2758</v>
      </c>
      <c r="J105" s="1278">
        <v>0</v>
      </c>
      <c r="K105" s="1275">
        <v>9971</v>
      </c>
      <c r="L105" s="1274"/>
      <c r="M105" s="1040"/>
      <c r="N105" s="1279"/>
      <c r="O105" s="1274"/>
      <c r="P105" s="1279"/>
      <c r="Q105" s="279"/>
      <c r="R105" s="280"/>
    </row>
    <row r="106" spans="1:18" customFormat="1" x14ac:dyDescent="0.25">
      <c r="A106" s="281" t="s">
        <v>145</v>
      </c>
      <c r="B106" s="274">
        <f>SUM(C106:D106)</f>
        <v>1584</v>
      </c>
      <c r="C106" s="282">
        <v>1518</v>
      </c>
      <c r="D106" s="283">
        <v>66</v>
      </c>
      <c r="E106" s="282">
        <v>1584</v>
      </c>
      <c r="F106" s="283">
        <v>0</v>
      </c>
      <c r="G106" s="282">
        <v>3668</v>
      </c>
      <c r="H106" s="284">
        <v>68</v>
      </c>
      <c r="I106" s="285">
        <v>0</v>
      </c>
      <c r="J106" s="286">
        <v>0</v>
      </c>
      <c r="K106" s="283">
        <v>1518</v>
      </c>
      <c r="L106" s="279"/>
      <c r="M106" s="287"/>
      <c r="N106" s="280"/>
      <c r="O106" s="279"/>
      <c r="P106" s="280"/>
      <c r="Q106" s="1274">
        <v>2624</v>
      </c>
      <c r="R106" s="1279">
        <v>7220</v>
      </c>
    </row>
    <row r="107" spans="1:18" customFormat="1" x14ac:dyDescent="0.25">
      <c r="A107" s="281" t="s">
        <v>146</v>
      </c>
      <c r="B107" s="288">
        <f>SUM(C107:D107)</f>
        <v>1062</v>
      </c>
      <c r="C107" s="289">
        <v>1062</v>
      </c>
      <c r="D107" s="290">
        <v>0</v>
      </c>
      <c r="E107" s="291">
        <v>1062</v>
      </c>
      <c r="F107" s="290">
        <v>0</v>
      </c>
      <c r="G107" s="289">
        <v>1062</v>
      </c>
      <c r="H107" s="292">
        <v>0</v>
      </c>
      <c r="I107" s="293">
        <v>0</v>
      </c>
      <c r="J107" s="294">
        <v>0</v>
      </c>
      <c r="K107" s="290">
        <v>1062</v>
      </c>
      <c r="L107" s="295"/>
      <c r="M107" s="296"/>
      <c r="N107" s="297"/>
      <c r="O107" s="298"/>
      <c r="P107" s="297"/>
      <c r="Q107" s="289">
        <v>253</v>
      </c>
      <c r="R107" s="299">
        <v>253</v>
      </c>
    </row>
    <row r="108" spans="1:18" customFormat="1" x14ac:dyDescent="0.25">
      <c r="A108" s="1280" t="s">
        <v>32</v>
      </c>
      <c r="B108" s="1281">
        <f>SUM(C108:D108)</f>
        <v>15972</v>
      </c>
      <c r="C108" s="1281">
        <f t="shared" ref="C108:K108" si="49">SUM(C105:C107)</f>
        <v>15309</v>
      </c>
      <c r="D108" s="1282">
        <f t="shared" si="49"/>
        <v>663</v>
      </c>
      <c r="E108" s="1281">
        <f t="shared" si="49"/>
        <v>13214</v>
      </c>
      <c r="F108" s="1282">
        <f t="shared" si="49"/>
        <v>0</v>
      </c>
      <c r="G108" s="1281">
        <f t="shared" si="49"/>
        <v>49401</v>
      </c>
      <c r="H108" s="1283">
        <f t="shared" si="49"/>
        <v>679</v>
      </c>
      <c r="I108" s="1284">
        <f t="shared" si="49"/>
        <v>2758</v>
      </c>
      <c r="J108" s="1285">
        <f t="shared" si="49"/>
        <v>0</v>
      </c>
      <c r="K108" s="1282">
        <f t="shared" si="49"/>
        <v>12551</v>
      </c>
      <c r="L108" s="1286">
        <f>SUM(L105)</f>
        <v>0</v>
      </c>
      <c r="M108" s="1281">
        <f>+M105</f>
        <v>0</v>
      </c>
      <c r="N108" s="1287">
        <f>+N105</f>
        <v>0</v>
      </c>
      <c r="O108" s="1281">
        <f>+O105</f>
        <v>0</v>
      </c>
      <c r="P108" s="1287">
        <f>+P105</f>
        <v>0</v>
      </c>
      <c r="Q108" s="1281">
        <f>SUM(Q106:Q107)</f>
        <v>2877</v>
      </c>
      <c r="R108" s="1281">
        <f>SUM(R106:R107)</f>
        <v>7473</v>
      </c>
    </row>
    <row r="109" spans="1:18" customFormat="1" ht="19.5" x14ac:dyDescent="0.25">
      <c r="A109" s="1288" t="s">
        <v>147</v>
      </c>
      <c r="B109" s="1289"/>
      <c r="C109" s="1159"/>
      <c r="D109" s="311"/>
      <c r="E109" s="1290"/>
      <c r="F109" s="1290"/>
      <c r="G109" s="1290"/>
      <c r="H109" s="1290"/>
      <c r="I109" s="1291"/>
      <c r="J109" s="3"/>
      <c r="K109" s="1291"/>
      <c r="L109" s="3"/>
      <c r="M109" s="314"/>
    </row>
    <row r="110" spans="1:18" customFormat="1" ht="15" customHeight="1" x14ac:dyDescent="0.25">
      <c r="A110" s="3518" t="s">
        <v>148</v>
      </c>
      <c r="B110" s="3514" t="s">
        <v>149</v>
      </c>
      <c r="C110" s="3521" t="s">
        <v>150</v>
      </c>
      <c r="D110" s="3522"/>
      <c r="E110" s="3522"/>
      <c r="F110" s="3522"/>
      <c r="G110" s="3522"/>
      <c r="H110" s="3522"/>
      <c r="I110" s="3522"/>
      <c r="J110" s="3522"/>
      <c r="K110" s="3522"/>
      <c r="L110" s="3523"/>
      <c r="M110" s="3514" t="s">
        <v>151</v>
      </c>
    </row>
    <row r="111" spans="1:18" customFormat="1" ht="21" x14ac:dyDescent="0.25">
      <c r="A111" s="3519"/>
      <c r="B111" s="3520"/>
      <c r="C111" s="1292" t="s">
        <v>72</v>
      </c>
      <c r="D111" s="1293" t="s">
        <v>152</v>
      </c>
      <c r="E111" s="1293" t="s">
        <v>51</v>
      </c>
      <c r="F111" s="1293" t="s">
        <v>73</v>
      </c>
      <c r="G111" s="1293" t="s">
        <v>153</v>
      </c>
      <c r="H111" s="1294" t="s">
        <v>85</v>
      </c>
      <c r="I111" s="1294" t="s">
        <v>154</v>
      </c>
      <c r="J111" s="1293" t="s">
        <v>155</v>
      </c>
      <c r="K111" s="1294" t="s">
        <v>156</v>
      </c>
      <c r="L111" s="1295" t="s">
        <v>157</v>
      </c>
      <c r="M111" s="3520"/>
    </row>
    <row r="112" spans="1:18" customFormat="1" x14ac:dyDescent="0.25">
      <c r="A112" s="1296" t="s">
        <v>158</v>
      </c>
      <c r="B112" s="1275"/>
      <c r="C112" s="1274"/>
      <c r="D112" s="1040"/>
      <c r="E112" s="1040"/>
      <c r="F112" s="1040"/>
      <c r="G112" s="1040"/>
      <c r="H112" s="1040"/>
      <c r="I112" s="1040"/>
      <c r="J112" s="1040"/>
      <c r="K112" s="1040"/>
      <c r="L112" s="1275"/>
      <c r="M112" s="1297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1160"/>
      <c r="C115" s="1160"/>
      <c r="D115" s="1160"/>
      <c r="E115" s="1160"/>
      <c r="F115" s="1160"/>
      <c r="G115" s="1160"/>
      <c r="H115" s="1160"/>
      <c r="I115" s="1160"/>
      <c r="J115" s="1160"/>
      <c r="K115" s="1160"/>
      <c r="L115" s="1160"/>
      <c r="M115" s="1160"/>
      <c r="N115" s="1160"/>
      <c r="O115" s="1160"/>
      <c r="P115" s="1160"/>
      <c r="Q115" s="1160"/>
      <c r="R115" s="1160"/>
      <c r="S115" s="1160"/>
      <c r="T115" s="1160"/>
      <c r="U115" s="1160"/>
      <c r="V115" s="1160"/>
      <c r="W115" s="1160"/>
      <c r="X115" s="1160"/>
      <c r="Y115" s="1160"/>
      <c r="Z115" s="1160"/>
      <c r="AA115" s="1160"/>
      <c r="AB115" s="1160"/>
      <c r="AC115" s="1160"/>
      <c r="AD115" s="1160"/>
      <c r="AE115" s="1160"/>
      <c r="AF115" s="1160"/>
      <c r="AG115" s="1160"/>
      <c r="AH115" s="1160"/>
      <c r="AI115" s="1160"/>
      <c r="AJ115" s="1160"/>
      <c r="AK115" s="1160"/>
      <c r="AL115" s="1160"/>
      <c r="AM115" s="1160"/>
      <c r="AN115" s="1160"/>
      <c r="AO115" s="1298"/>
      <c r="AP115" s="1298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524" t="s">
        <v>162</v>
      </c>
      <c r="B116" s="3526" t="s">
        <v>4</v>
      </c>
      <c r="C116" s="2984"/>
      <c r="D116" s="3021"/>
      <c r="E116" s="3527" t="s">
        <v>5</v>
      </c>
      <c r="F116" s="3528"/>
      <c r="G116" s="3528"/>
      <c r="H116" s="3528"/>
      <c r="I116" s="3528"/>
      <c r="J116" s="3528"/>
      <c r="K116" s="3528"/>
      <c r="L116" s="3528"/>
      <c r="M116" s="3528"/>
      <c r="N116" s="3528"/>
      <c r="O116" s="3528"/>
      <c r="P116" s="3528"/>
      <c r="Q116" s="3528"/>
      <c r="R116" s="3528"/>
      <c r="S116" s="3528"/>
      <c r="T116" s="3528"/>
      <c r="U116" s="3528"/>
      <c r="V116" s="3528"/>
      <c r="W116" s="3528"/>
      <c r="X116" s="3528"/>
      <c r="Y116" s="3528"/>
      <c r="Z116" s="3528"/>
      <c r="AA116" s="3528"/>
      <c r="AB116" s="3528"/>
      <c r="AC116" s="3528"/>
      <c r="AD116" s="3528"/>
      <c r="AE116" s="3528"/>
      <c r="AF116" s="3528"/>
      <c r="AG116" s="3528"/>
      <c r="AH116" s="3528"/>
      <c r="AI116" s="3528"/>
      <c r="AJ116" s="3528"/>
      <c r="AK116" s="3528"/>
      <c r="AL116" s="3528"/>
      <c r="AM116" s="3528"/>
      <c r="AN116" s="3529"/>
      <c r="AO116" s="2997" t="s">
        <v>163</v>
      </c>
      <c r="AP116" s="2993" t="s">
        <v>164</v>
      </c>
      <c r="AQ116" s="3021" t="s">
        <v>8</v>
      </c>
      <c r="AR116" s="3021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486"/>
      <c r="C117" s="3487"/>
      <c r="D117" s="3480"/>
      <c r="E117" s="3532" t="s">
        <v>11</v>
      </c>
      <c r="F117" s="3530"/>
      <c r="G117" s="3527" t="s">
        <v>12</v>
      </c>
      <c r="H117" s="3530"/>
      <c r="I117" s="3527" t="s">
        <v>13</v>
      </c>
      <c r="J117" s="3530"/>
      <c r="K117" s="3527" t="s">
        <v>14</v>
      </c>
      <c r="L117" s="3530"/>
      <c r="M117" s="3527" t="s">
        <v>15</v>
      </c>
      <c r="N117" s="3530"/>
      <c r="O117" s="3527" t="s">
        <v>16</v>
      </c>
      <c r="P117" s="3530"/>
      <c r="Q117" s="3528" t="s">
        <v>17</v>
      </c>
      <c r="R117" s="3530"/>
      <c r="S117" s="3527" t="s">
        <v>18</v>
      </c>
      <c r="T117" s="3530"/>
      <c r="U117" s="3527" t="s">
        <v>19</v>
      </c>
      <c r="V117" s="3530"/>
      <c r="W117" s="3527" t="s">
        <v>20</v>
      </c>
      <c r="X117" s="3530"/>
      <c r="Y117" s="3527" t="s">
        <v>21</v>
      </c>
      <c r="Z117" s="3530"/>
      <c r="AA117" s="3527" t="s">
        <v>22</v>
      </c>
      <c r="AB117" s="3530"/>
      <c r="AC117" s="3527" t="s">
        <v>23</v>
      </c>
      <c r="AD117" s="3530"/>
      <c r="AE117" s="3527" t="s">
        <v>24</v>
      </c>
      <c r="AF117" s="3530"/>
      <c r="AG117" s="3527" t="s">
        <v>25</v>
      </c>
      <c r="AH117" s="3530"/>
      <c r="AI117" s="3527" t="s">
        <v>26</v>
      </c>
      <c r="AJ117" s="3530"/>
      <c r="AK117" s="3527" t="s">
        <v>27</v>
      </c>
      <c r="AL117" s="3530"/>
      <c r="AM117" s="3528" t="s">
        <v>28</v>
      </c>
      <c r="AN117" s="3529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525"/>
      <c r="B118" s="1299" t="s">
        <v>29</v>
      </c>
      <c r="C118" s="1300" t="s">
        <v>30</v>
      </c>
      <c r="D118" s="1161" t="s">
        <v>31</v>
      </c>
      <c r="E118" s="1301" t="s">
        <v>30</v>
      </c>
      <c r="F118" s="1302" t="s">
        <v>31</v>
      </c>
      <c r="G118" s="1301" t="s">
        <v>30</v>
      </c>
      <c r="H118" s="1302" t="s">
        <v>31</v>
      </c>
      <c r="I118" s="1301" t="s">
        <v>30</v>
      </c>
      <c r="J118" s="1302" t="s">
        <v>31</v>
      </c>
      <c r="K118" s="1301" t="s">
        <v>30</v>
      </c>
      <c r="L118" s="1302" t="s">
        <v>31</v>
      </c>
      <c r="M118" s="1301" t="s">
        <v>30</v>
      </c>
      <c r="N118" s="1302" t="s">
        <v>31</v>
      </c>
      <c r="O118" s="1301" t="s">
        <v>30</v>
      </c>
      <c r="P118" s="1302" t="s">
        <v>31</v>
      </c>
      <c r="Q118" s="1301" t="s">
        <v>30</v>
      </c>
      <c r="R118" s="1302" t="s">
        <v>31</v>
      </c>
      <c r="S118" s="1301" t="s">
        <v>30</v>
      </c>
      <c r="T118" s="1302" t="s">
        <v>31</v>
      </c>
      <c r="U118" s="1301" t="s">
        <v>30</v>
      </c>
      <c r="V118" s="1302" t="s">
        <v>31</v>
      </c>
      <c r="W118" s="1301" t="s">
        <v>30</v>
      </c>
      <c r="X118" s="1302" t="s">
        <v>31</v>
      </c>
      <c r="Y118" s="1301" t="s">
        <v>30</v>
      </c>
      <c r="Z118" s="1302" t="s">
        <v>31</v>
      </c>
      <c r="AA118" s="1301" t="s">
        <v>30</v>
      </c>
      <c r="AB118" s="1302" t="s">
        <v>31</v>
      </c>
      <c r="AC118" s="1301" t="s">
        <v>30</v>
      </c>
      <c r="AD118" s="1302" t="s">
        <v>31</v>
      </c>
      <c r="AE118" s="1301" t="s">
        <v>30</v>
      </c>
      <c r="AF118" s="1302" t="s">
        <v>31</v>
      </c>
      <c r="AG118" s="1301" t="s">
        <v>30</v>
      </c>
      <c r="AH118" s="1302" t="s">
        <v>31</v>
      </c>
      <c r="AI118" s="1301" t="s">
        <v>30</v>
      </c>
      <c r="AJ118" s="1302" t="s">
        <v>31</v>
      </c>
      <c r="AK118" s="1301" t="s">
        <v>30</v>
      </c>
      <c r="AL118" s="1302" t="s">
        <v>31</v>
      </c>
      <c r="AM118" s="1301" t="s">
        <v>30</v>
      </c>
      <c r="AN118" s="1303" t="s">
        <v>31</v>
      </c>
      <c r="AO118" s="3480"/>
      <c r="AP118" s="3531"/>
      <c r="AQ118" s="3480"/>
      <c r="AR118" s="3480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1304"/>
      <c r="AR119" s="1304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1162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081"/>
      <c r="C123" s="3524" t="s">
        <v>32</v>
      </c>
      <c r="D123" s="3527" t="s">
        <v>76</v>
      </c>
      <c r="E123" s="3528"/>
      <c r="F123" s="3528"/>
      <c r="G123" s="3528"/>
      <c r="H123" s="3530"/>
      <c r="I123" s="3080" t="s">
        <v>96</v>
      </c>
      <c r="J123" s="3535" t="s">
        <v>6</v>
      </c>
      <c r="K123" s="3081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533"/>
      <c r="B124" s="3534"/>
      <c r="C124" s="3525"/>
      <c r="D124" s="1305" t="s">
        <v>170</v>
      </c>
      <c r="E124" s="1306" t="s">
        <v>171</v>
      </c>
      <c r="F124" s="1306" t="s">
        <v>172</v>
      </c>
      <c r="G124" s="1306" t="s">
        <v>173</v>
      </c>
      <c r="H124" s="1307" t="s">
        <v>174</v>
      </c>
      <c r="I124" s="3533"/>
      <c r="J124" s="3489"/>
      <c r="K124" s="3534"/>
      <c r="BO124"/>
      <c r="BP124"/>
      <c r="BQ124"/>
      <c r="BR124"/>
      <c r="BS124"/>
      <c r="BU124"/>
      <c r="BV124"/>
      <c r="BW124"/>
    </row>
    <row r="125" spans="1:76" ht="22.5" x14ac:dyDescent="0.25">
      <c r="A125" s="3540" t="s">
        <v>175</v>
      </c>
      <c r="B125" s="1308" t="s">
        <v>176</v>
      </c>
      <c r="C125" s="1309">
        <f>SUM(D125:H125)</f>
        <v>0</v>
      </c>
      <c r="D125" s="1310"/>
      <c r="E125" s="1311"/>
      <c r="F125" s="1311"/>
      <c r="G125" s="1311"/>
      <c r="H125" s="1312"/>
      <c r="I125" s="347"/>
      <c r="J125" s="1313"/>
      <c r="K125" s="1314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1315"/>
      <c r="E126" s="1316"/>
      <c r="F126" s="1316"/>
      <c r="G126" s="1316"/>
      <c r="H126" s="1317"/>
      <c r="I126" s="347"/>
      <c r="J126" s="1318"/>
      <c r="K126" s="1319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541"/>
      <c r="B127" s="358" t="s">
        <v>178</v>
      </c>
      <c r="C127" s="1320">
        <f>SUM(D127:H127)</f>
        <v>0</v>
      </c>
      <c r="D127" s="1321"/>
      <c r="E127" s="1322"/>
      <c r="F127" s="1322"/>
      <c r="G127" s="1322"/>
      <c r="H127" s="1323"/>
      <c r="I127" s="347"/>
      <c r="J127" s="1324"/>
      <c r="K127" s="1325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542" t="s">
        <v>179</v>
      </c>
      <c r="B128" s="1326" t="s">
        <v>180</v>
      </c>
      <c r="C128" s="1309">
        <f>SUM(I128)</f>
        <v>0</v>
      </c>
      <c r="D128" s="1327"/>
      <c r="E128" s="876"/>
      <c r="F128" s="876"/>
      <c r="G128" s="876"/>
      <c r="H128" s="1328"/>
      <c r="I128" s="1329"/>
      <c r="J128" s="1330"/>
      <c r="K128" s="371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541"/>
      <c r="B129" s="1331" t="s">
        <v>181</v>
      </c>
      <c r="C129" s="1320">
        <f>SUM(D129:H129)</f>
        <v>0</v>
      </c>
      <c r="D129" s="1332"/>
      <c r="E129" s="446"/>
      <c r="F129" s="446"/>
      <c r="G129" s="446"/>
      <c r="H129" s="447"/>
      <c r="I129" s="1163"/>
      <c r="J129" s="1333"/>
      <c r="K129" s="1334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455"/>
      <c r="E130" s="1098"/>
      <c r="F130" s="1098"/>
      <c r="G130" s="1098"/>
      <c r="H130" s="1335"/>
      <c r="I130" s="1100"/>
      <c r="J130" s="1101"/>
      <c r="K130" s="1102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455"/>
      <c r="E131" s="1098"/>
      <c r="F131" s="1098"/>
      <c r="G131" s="1098"/>
      <c r="H131" s="1103"/>
      <c r="I131" s="1100"/>
      <c r="J131" s="1101"/>
      <c r="K131" s="1102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1336"/>
      <c r="E132" s="1337"/>
      <c r="F132" s="1337"/>
      <c r="G132" s="1337"/>
      <c r="H132" s="1338"/>
      <c r="I132" s="1339"/>
      <c r="J132" s="1340"/>
      <c r="K132" s="1341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435"/>
      <c r="B133" s="394" t="s">
        <v>104</v>
      </c>
      <c r="C133" s="191">
        <f>SUM(D133:I133)</f>
        <v>0</v>
      </c>
      <c r="D133" s="1342"/>
      <c r="E133" s="1343"/>
      <c r="F133" s="1343"/>
      <c r="G133" s="1343"/>
      <c r="H133" s="1344"/>
      <c r="I133" s="1345"/>
      <c r="J133" s="1346"/>
      <c r="K133" s="1347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543" t="s">
        <v>49</v>
      </c>
      <c r="B135" s="3543" t="s">
        <v>184</v>
      </c>
      <c r="C135" s="3544" t="s">
        <v>29</v>
      </c>
      <c r="D135" s="3536" t="s">
        <v>30</v>
      </c>
      <c r="E135" s="3537" t="s">
        <v>31</v>
      </c>
      <c r="F135" s="3555" t="s">
        <v>5</v>
      </c>
      <c r="G135" s="3556"/>
      <c r="H135" s="3556"/>
      <c r="I135" s="3556"/>
      <c r="J135" s="3556"/>
      <c r="K135" s="3556"/>
      <c r="L135" s="3556"/>
      <c r="M135" s="3556"/>
      <c r="N135" s="3556"/>
      <c r="O135" s="3556"/>
      <c r="P135" s="3556"/>
      <c r="Q135" s="3556"/>
      <c r="R135" s="3556"/>
      <c r="S135" s="3556"/>
      <c r="T135" s="3556"/>
      <c r="U135" s="3556"/>
      <c r="V135" s="3556"/>
      <c r="W135" s="3556"/>
      <c r="X135" s="3556"/>
      <c r="Y135" s="3556"/>
      <c r="Z135" s="3556"/>
      <c r="AA135" s="3556"/>
      <c r="AB135" s="3556"/>
      <c r="AC135" s="3556"/>
      <c r="AD135" s="3556"/>
      <c r="AE135" s="3556"/>
      <c r="AF135" s="3556"/>
      <c r="AG135" s="3556"/>
      <c r="AH135" s="3556"/>
      <c r="AI135" s="3556"/>
      <c r="AJ135" s="3556"/>
      <c r="AK135" s="3556"/>
      <c r="AL135" s="3556"/>
      <c r="AM135" s="3557"/>
      <c r="AN135" s="3536" t="s">
        <v>6</v>
      </c>
      <c r="AO135" s="3537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538" t="s">
        <v>91</v>
      </c>
      <c r="G136" s="3539"/>
      <c r="H136" s="3538" t="s">
        <v>13</v>
      </c>
      <c r="I136" s="3539"/>
      <c r="J136" s="3538" t="s">
        <v>14</v>
      </c>
      <c r="K136" s="3539"/>
      <c r="L136" s="3538" t="s">
        <v>15</v>
      </c>
      <c r="M136" s="3539"/>
      <c r="N136" s="3538" t="s">
        <v>16</v>
      </c>
      <c r="O136" s="3539"/>
      <c r="P136" s="3546" t="s">
        <v>17</v>
      </c>
      <c r="Q136" s="3539"/>
      <c r="R136" s="3538" t="s">
        <v>18</v>
      </c>
      <c r="S136" s="3539"/>
      <c r="T136" s="3538" t="s">
        <v>19</v>
      </c>
      <c r="U136" s="3539"/>
      <c r="V136" s="3538" t="s">
        <v>20</v>
      </c>
      <c r="W136" s="3539"/>
      <c r="X136" s="3538" t="s">
        <v>21</v>
      </c>
      <c r="Y136" s="3539"/>
      <c r="Z136" s="3538" t="s">
        <v>22</v>
      </c>
      <c r="AA136" s="3539"/>
      <c r="AB136" s="3538" t="s">
        <v>23</v>
      </c>
      <c r="AC136" s="3539"/>
      <c r="AD136" s="3538" t="s">
        <v>24</v>
      </c>
      <c r="AE136" s="3539"/>
      <c r="AF136" s="3538" t="s">
        <v>25</v>
      </c>
      <c r="AG136" s="3539"/>
      <c r="AH136" s="3538" t="s">
        <v>26</v>
      </c>
      <c r="AI136" s="3539"/>
      <c r="AJ136" s="3538" t="s">
        <v>27</v>
      </c>
      <c r="AK136" s="3539"/>
      <c r="AL136" s="3538" t="s">
        <v>185</v>
      </c>
      <c r="AM136" s="3545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438"/>
      <c r="B137" s="3438"/>
      <c r="C137" s="3440"/>
      <c r="D137" s="3429"/>
      <c r="E137" s="3431"/>
      <c r="F137" s="1348" t="s">
        <v>186</v>
      </c>
      <c r="G137" s="1349" t="s">
        <v>31</v>
      </c>
      <c r="H137" s="1348" t="s">
        <v>186</v>
      </c>
      <c r="I137" s="1349" t="s">
        <v>31</v>
      </c>
      <c r="J137" s="1348" t="s">
        <v>186</v>
      </c>
      <c r="K137" s="1349" t="s">
        <v>31</v>
      </c>
      <c r="L137" s="1348" t="s">
        <v>186</v>
      </c>
      <c r="M137" s="1349" t="s">
        <v>31</v>
      </c>
      <c r="N137" s="1348" t="s">
        <v>186</v>
      </c>
      <c r="O137" s="1349" t="s">
        <v>31</v>
      </c>
      <c r="P137" s="1348" t="s">
        <v>186</v>
      </c>
      <c r="Q137" s="1349" t="s">
        <v>31</v>
      </c>
      <c r="R137" s="1348" t="s">
        <v>186</v>
      </c>
      <c r="S137" s="1349" t="s">
        <v>31</v>
      </c>
      <c r="T137" s="1348" t="s">
        <v>186</v>
      </c>
      <c r="U137" s="1349" t="s">
        <v>31</v>
      </c>
      <c r="V137" s="1348" t="s">
        <v>186</v>
      </c>
      <c r="W137" s="1349" t="s">
        <v>31</v>
      </c>
      <c r="X137" s="1348" t="s">
        <v>186</v>
      </c>
      <c r="Y137" s="1349" t="s">
        <v>31</v>
      </c>
      <c r="Z137" s="1348" t="s">
        <v>186</v>
      </c>
      <c r="AA137" s="1349" t="s">
        <v>31</v>
      </c>
      <c r="AB137" s="1348" t="s">
        <v>186</v>
      </c>
      <c r="AC137" s="1349" t="s">
        <v>31</v>
      </c>
      <c r="AD137" s="1348" t="s">
        <v>186</v>
      </c>
      <c r="AE137" s="1349" t="s">
        <v>31</v>
      </c>
      <c r="AF137" s="1348" t="s">
        <v>186</v>
      </c>
      <c r="AG137" s="1349" t="s">
        <v>31</v>
      </c>
      <c r="AH137" s="1348" t="s">
        <v>186</v>
      </c>
      <c r="AI137" s="1349" t="s">
        <v>31</v>
      </c>
      <c r="AJ137" s="1348" t="s">
        <v>186</v>
      </c>
      <c r="AK137" s="1349" t="s">
        <v>31</v>
      </c>
      <c r="AL137" s="1348" t="s">
        <v>186</v>
      </c>
      <c r="AM137" s="1350" t="s">
        <v>31</v>
      </c>
      <c r="AN137" s="3429"/>
      <c r="AO137" s="3431"/>
      <c r="BO137"/>
      <c r="BP137"/>
      <c r="BQ137"/>
      <c r="BR137"/>
      <c r="BS137"/>
      <c r="BU137"/>
      <c r="BV137"/>
      <c r="BW137"/>
    </row>
    <row r="138" spans="1:76" x14ac:dyDescent="0.25">
      <c r="A138" s="3548" t="s">
        <v>72</v>
      </c>
      <c r="B138" s="1351" t="s">
        <v>187</v>
      </c>
      <c r="C138" s="1352">
        <f>SUM(D138:E138)</f>
        <v>0</v>
      </c>
      <c r="D138" s="1353">
        <f>+F138+H138+J138+L138+N138+P138+R138+T138+V138+X138+Z138+AB138+AD138+AF138+AH138+AJ138+AL138</f>
        <v>0</v>
      </c>
      <c r="E138" s="1354">
        <f>+G138+I138+K138+M138+O138+Q138+S138+U138+W138+Y138+AA138+AC138+AE138+AG138+AI138+AK138+AM138</f>
        <v>0</v>
      </c>
      <c r="F138" s="1355"/>
      <c r="G138" s="1356"/>
      <c r="H138" s="1355"/>
      <c r="I138" s="1356"/>
      <c r="J138" s="1355"/>
      <c r="K138" s="1356"/>
      <c r="L138" s="1355"/>
      <c r="M138" s="1356"/>
      <c r="N138" s="1355"/>
      <c r="O138" s="1356"/>
      <c r="P138" s="1355"/>
      <c r="Q138" s="1356"/>
      <c r="R138" s="1355"/>
      <c r="S138" s="1356"/>
      <c r="T138" s="1355"/>
      <c r="U138" s="1356"/>
      <c r="V138" s="1355"/>
      <c r="W138" s="1356"/>
      <c r="X138" s="1355"/>
      <c r="Y138" s="1356"/>
      <c r="Z138" s="1355"/>
      <c r="AA138" s="1356"/>
      <c r="AB138" s="1355"/>
      <c r="AC138" s="1356"/>
      <c r="AD138" s="1355"/>
      <c r="AE138" s="1356"/>
      <c r="AF138" s="1355"/>
      <c r="AG138" s="1356"/>
      <c r="AH138" s="1355"/>
      <c r="AI138" s="1356"/>
      <c r="AJ138" s="1355"/>
      <c r="AK138" s="1356"/>
      <c r="AL138" s="1355"/>
      <c r="AM138" s="1357"/>
      <c r="AN138" s="1358"/>
      <c r="AO138" s="1356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445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548" t="s">
        <v>51</v>
      </c>
      <c r="B146" s="1351" t="s">
        <v>187</v>
      </c>
      <c r="C146" s="1352">
        <f t="shared" si="74"/>
        <v>0</v>
      </c>
      <c r="D146" s="1353">
        <f t="shared" si="68"/>
        <v>0</v>
      </c>
      <c r="E146" s="1354">
        <f t="shared" si="68"/>
        <v>0</v>
      </c>
      <c r="F146" s="1355"/>
      <c r="G146" s="1356"/>
      <c r="H146" s="1355"/>
      <c r="I146" s="1356"/>
      <c r="J146" s="1355"/>
      <c r="K146" s="1356"/>
      <c r="L146" s="1355"/>
      <c r="M146" s="1356"/>
      <c r="N146" s="1355"/>
      <c r="O146" s="1356"/>
      <c r="P146" s="1355"/>
      <c r="Q146" s="1356"/>
      <c r="R146" s="1355"/>
      <c r="S146" s="1356"/>
      <c r="T146" s="1355"/>
      <c r="U146" s="1356"/>
      <c r="V146" s="1355"/>
      <c r="W146" s="1356"/>
      <c r="X146" s="1355"/>
      <c r="Y146" s="1356"/>
      <c r="Z146" s="1355"/>
      <c r="AA146" s="1356"/>
      <c r="AB146" s="1355"/>
      <c r="AC146" s="1356"/>
      <c r="AD146" s="1355"/>
      <c r="AE146" s="1356"/>
      <c r="AF146" s="1355"/>
      <c r="AG146" s="1356"/>
      <c r="AH146" s="1355"/>
      <c r="AI146" s="1356"/>
      <c r="AJ146" s="1355"/>
      <c r="AK146" s="1356"/>
      <c r="AL146" s="1355"/>
      <c r="AM146" s="1357"/>
      <c r="AN146" s="1358"/>
      <c r="AO146" s="1356"/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7</v>
      </c>
      <c r="D147" s="408">
        <f t="shared" si="68"/>
        <v>4</v>
      </c>
      <c r="E147" s="409">
        <f>+G147+I147+K147+M147+O147+Q147+S147+U147+W147+Y147+AA147+AC147+AE147+AG147+AI147+AK147+AM147</f>
        <v>3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>
        <v>1</v>
      </c>
      <c r="T147" s="414">
        <v>2</v>
      </c>
      <c r="U147" s="415">
        <v>1</v>
      </c>
      <c r="V147" s="414">
        <v>1</v>
      </c>
      <c r="W147" s="415"/>
      <c r="X147" s="414"/>
      <c r="Y147" s="415"/>
      <c r="Z147" s="414"/>
      <c r="AA147" s="415"/>
      <c r="AB147" s="414">
        <v>1</v>
      </c>
      <c r="AC147" s="415">
        <v>1</v>
      </c>
      <c r="AD147" s="414"/>
      <c r="AE147" s="415"/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1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8</v>
      </c>
      <c r="D148" s="408">
        <f t="shared" si="68"/>
        <v>3</v>
      </c>
      <c r="E148" s="409">
        <f t="shared" si="68"/>
        <v>5</v>
      </c>
      <c r="F148" s="414">
        <v>1</v>
      </c>
      <c r="G148" s="415"/>
      <c r="H148" s="414"/>
      <c r="I148" s="415"/>
      <c r="J148" s="414">
        <v>1</v>
      </c>
      <c r="K148" s="415"/>
      <c r="L148" s="414"/>
      <c r="M148" s="415"/>
      <c r="N148" s="414"/>
      <c r="O148" s="415"/>
      <c r="P148" s="414"/>
      <c r="Q148" s="415"/>
      <c r="R148" s="414"/>
      <c r="S148" s="415"/>
      <c r="T148" s="414"/>
      <c r="U148" s="415">
        <v>1</v>
      </c>
      <c r="V148" s="414"/>
      <c r="W148" s="415">
        <v>2</v>
      </c>
      <c r="X148" s="414"/>
      <c r="Y148" s="415"/>
      <c r="Z148" s="414"/>
      <c r="AA148" s="415"/>
      <c r="AB148" s="414"/>
      <c r="AC148" s="415"/>
      <c r="AD148" s="414">
        <v>1</v>
      </c>
      <c r="AE148" s="415">
        <v>1</v>
      </c>
      <c r="AF148" s="414"/>
      <c r="AG148" s="415"/>
      <c r="AH148" s="414"/>
      <c r="AI148" s="415">
        <v>1</v>
      </c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445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549" t="s">
        <v>196</v>
      </c>
      <c r="B153" s="3550" t="s">
        <v>32</v>
      </c>
      <c r="C153" s="3551" t="s">
        <v>76</v>
      </c>
      <c r="D153" s="3552"/>
      <c r="E153" s="3552"/>
      <c r="F153" s="3552"/>
      <c r="G153" s="3552"/>
      <c r="H153" s="3552"/>
      <c r="I153" s="3552"/>
      <c r="J153" s="3552"/>
      <c r="K153" s="3552"/>
      <c r="L153" s="3552"/>
      <c r="M153" s="3552"/>
      <c r="N153" s="3552"/>
      <c r="O153" s="3552"/>
      <c r="P153" s="3552"/>
      <c r="Q153" s="3552"/>
      <c r="R153" s="3552"/>
      <c r="S153" s="3553"/>
      <c r="T153" s="3554" t="s">
        <v>6</v>
      </c>
      <c r="U153" s="3547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423"/>
      <c r="B154" s="3449"/>
      <c r="C154" s="1359" t="s">
        <v>91</v>
      </c>
      <c r="D154" s="1360" t="s">
        <v>13</v>
      </c>
      <c r="E154" s="1360" t="s">
        <v>197</v>
      </c>
      <c r="F154" s="1360" t="s">
        <v>15</v>
      </c>
      <c r="G154" s="1360" t="s">
        <v>198</v>
      </c>
      <c r="H154" s="1360" t="s">
        <v>17</v>
      </c>
      <c r="I154" s="1360" t="s">
        <v>199</v>
      </c>
      <c r="J154" s="1360" t="s">
        <v>19</v>
      </c>
      <c r="K154" s="1360" t="s">
        <v>200</v>
      </c>
      <c r="L154" s="1360" t="s">
        <v>21</v>
      </c>
      <c r="M154" s="1360" t="s">
        <v>201</v>
      </c>
      <c r="N154" s="1360" t="s">
        <v>23</v>
      </c>
      <c r="O154" s="1360" t="s">
        <v>24</v>
      </c>
      <c r="P154" s="1360" t="s">
        <v>25</v>
      </c>
      <c r="Q154" s="1360" t="s">
        <v>26</v>
      </c>
      <c r="R154" s="1360" t="s">
        <v>27</v>
      </c>
      <c r="S154" s="1361" t="s">
        <v>185</v>
      </c>
      <c r="T154" s="3554"/>
      <c r="U154" s="3547"/>
      <c r="BO154"/>
      <c r="BP154"/>
      <c r="BQ154"/>
      <c r="BR154"/>
      <c r="BS154"/>
      <c r="BU154"/>
      <c r="BV154"/>
      <c r="BW154"/>
    </row>
    <row r="155" spans="1:75" ht="22.5" x14ac:dyDescent="0.25">
      <c r="A155" s="1136" t="s">
        <v>202</v>
      </c>
      <c r="B155" s="1362">
        <f>SUM(C155:S155)</f>
        <v>144</v>
      </c>
      <c r="C155" s="85">
        <v>0</v>
      </c>
      <c r="D155" s="132">
        <v>2</v>
      </c>
      <c r="E155" s="132">
        <v>1</v>
      </c>
      <c r="F155" s="132">
        <v>2</v>
      </c>
      <c r="G155" s="132">
        <v>4</v>
      </c>
      <c r="H155" s="132">
        <v>1</v>
      </c>
      <c r="I155" s="132">
        <v>6</v>
      </c>
      <c r="J155" s="132">
        <v>9</v>
      </c>
      <c r="K155" s="132">
        <v>4</v>
      </c>
      <c r="L155" s="132">
        <v>8</v>
      </c>
      <c r="M155" s="132">
        <v>6</v>
      </c>
      <c r="N155" s="132">
        <v>16</v>
      </c>
      <c r="O155" s="132">
        <v>17</v>
      </c>
      <c r="P155" s="132">
        <v>18</v>
      </c>
      <c r="Q155" s="132">
        <v>19</v>
      </c>
      <c r="R155" s="132">
        <v>12</v>
      </c>
      <c r="S155" s="439">
        <v>19</v>
      </c>
      <c r="T155" s="122">
        <v>1</v>
      </c>
      <c r="U155" s="161">
        <v>3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121456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",[6]NOMBRE!B2," - ","( ",[6]NOMBRE!C2,[6]NOMBRE!D2,[6]NOMBRE!E2,[6]NOMBRE!F2,[6]NOMBRE!G2,"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",[6]NOMBRE!B6," - ","( ",[6]NOMBRE!C6,[6]NOMBRE!D6," )")</f>
        <v>MES: MAYO - ( 05 )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",[6]NOMBRE!B7)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558" t="s">
        <v>3</v>
      </c>
      <c r="B9" s="3559" t="s">
        <v>4</v>
      </c>
      <c r="C9" s="2984"/>
      <c r="D9" s="3560"/>
      <c r="E9" s="3561" t="s">
        <v>5</v>
      </c>
      <c r="F9" s="3562"/>
      <c r="G9" s="3562"/>
      <c r="H9" s="3562"/>
      <c r="I9" s="3562"/>
      <c r="J9" s="3562"/>
      <c r="K9" s="3562"/>
      <c r="L9" s="3562"/>
      <c r="M9" s="3562"/>
      <c r="N9" s="3562"/>
      <c r="O9" s="3562"/>
      <c r="P9" s="3562"/>
      <c r="Q9" s="3562"/>
      <c r="R9" s="3562"/>
      <c r="S9" s="3562"/>
      <c r="T9" s="3562"/>
      <c r="U9" s="3562"/>
      <c r="V9" s="3562"/>
      <c r="W9" s="3562"/>
      <c r="X9" s="3562"/>
      <c r="Y9" s="3562"/>
      <c r="Z9" s="3562"/>
      <c r="AA9" s="3562"/>
      <c r="AB9" s="3562"/>
      <c r="AC9" s="3562"/>
      <c r="AD9" s="3562"/>
      <c r="AE9" s="3562"/>
      <c r="AF9" s="3562"/>
      <c r="AG9" s="3562"/>
      <c r="AH9" s="3562"/>
      <c r="AI9" s="3562"/>
      <c r="AJ9" s="3562"/>
      <c r="AK9" s="3562"/>
      <c r="AL9" s="3562"/>
      <c r="AM9" s="3562"/>
      <c r="AN9" s="3563"/>
      <c r="AO9" s="3564" t="s">
        <v>6</v>
      </c>
      <c r="AP9" s="3564" t="s">
        <v>7</v>
      </c>
      <c r="AQ9" s="3560" t="s">
        <v>8</v>
      </c>
      <c r="AR9" s="3560" t="s">
        <v>9</v>
      </c>
      <c r="AS9" s="3560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417"/>
      <c r="C10" s="3126"/>
      <c r="D10" s="3418"/>
      <c r="E10" s="3565" t="s">
        <v>11</v>
      </c>
      <c r="F10" s="3567"/>
      <c r="G10" s="3565" t="s">
        <v>12</v>
      </c>
      <c r="H10" s="3566"/>
      <c r="I10" s="3565" t="s">
        <v>13</v>
      </c>
      <c r="J10" s="3566"/>
      <c r="K10" s="3565" t="s">
        <v>14</v>
      </c>
      <c r="L10" s="3566"/>
      <c r="M10" s="3565" t="s">
        <v>15</v>
      </c>
      <c r="N10" s="3566"/>
      <c r="O10" s="3565" t="s">
        <v>16</v>
      </c>
      <c r="P10" s="3566"/>
      <c r="Q10" s="3565" t="s">
        <v>17</v>
      </c>
      <c r="R10" s="3566"/>
      <c r="S10" s="3565" t="s">
        <v>18</v>
      </c>
      <c r="T10" s="3566"/>
      <c r="U10" s="3565" t="s">
        <v>19</v>
      </c>
      <c r="V10" s="3566"/>
      <c r="W10" s="3565" t="s">
        <v>20</v>
      </c>
      <c r="X10" s="3566"/>
      <c r="Y10" s="3565" t="s">
        <v>21</v>
      </c>
      <c r="Z10" s="3566"/>
      <c r="AA10" s="3565" t="s">
        <v>22</v>
      </c>
      <c r="AB10" s="3566"/>
      <c r="AC10" s="3565" t="s">
        <v>23</v>
      </c>
      <c r="AD10" s="3566"/>
      <c r="AE10" s="3565" t="s">
        <v>24</v>
      </c>
      <c r="AF10" s="3566"/>
      <c r="AG10" s="3565" t="s">
        <v>25</v>
      </c>
      <c r="AH10" s="3566"/>
      <c r="AI10" s="3565" t="s">
        <v>26</v>
      </c>
      <c r="AJ10" s="3566"/>
      <c r="AK10" s="3565" t="s">
        <v>27</v>
      </c>
      <c r="AL10" s="3566"/>
      <c r="AM10" s="3561" t="s">
        <v>28</v>
      </c>
      <c r="AN10" s="3563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415"/>
      <c r="B11" s="1365" t="s">
        <v>29</v>
      </c>
      <c r="C11" s="1366" t="s">
        <v>30</v>
      </c>
      <c r="D11" s="1367" t="s">
        <v>31</v>
      </c>
      <c r="E11" s="1368" t="s">
        <v>30</v>
      </c>
      <c r="F11" s="1369" t="s">
        <v>31</v>
      </c>
      <c r="G11" s="1368" t="s">
        <v>30</v>
      </c>
      <c r="H11" s="1369" t="s">
        <v>31</v>
      </c>
      <c r="I11" s="1368" t="s">
        <v>30</v>
      </c>
      <c r="J11" s="1369" t="s">
        <v>31</v>
      </c>
      <c r="K11" s="1368" t="s">
        <v>30</v>
      </c>
      <c r="L11" s="1369" t="s">
        <v>31</v>
      </c>
      <c r="M11" s="1368" t="s">
        <v>30</v>
      </c>
      <c r="N11" s="1369" t="s">
        <v>31</v>
      </c>
      <c r="O11" s="1368" t="s">
        <v>30</v>
      </c>
      <c r="P11" s="1369" t="s">
        <v>31</v>
      </c>
      <c r="Q11" s="1368" t="s">
        <v>30</v>
      </c>
      <c r="R11" s="1369" t="s">
        <v>31</v>
      </c>
      <c r="S11" s="1368" t="s">
        <v>30</v>
      </c>
      <c r="T11" s="1369" t="s">
        <v>31</v>
      </c>
      <c r="U11" s="1368" t="s">
        <v>30</v>
      </c>
      <c r="V11" s="1369" t="s">
        <v>31</v>
      </c>
      <c r="W11" s="1368" t="s">
        <v>30</v>
      </c>
      <c r="X11" s="1369" t="s">
        <v>31</v>
      </c>
      <c r="Y11" s="1368" t="s">
        <v>30</v>
      </c>
      <c r="Z11" s="1369" t="s">
        <v>31</v>
      </c>
      <c r="AA11" s="1368" t="s">
        <v>30</v>
      </c>
      <c r="AB11" s="1369" t="s">
        <v>31</v>
      </c>
      <c r="AC11" s="1368" t="s">
        <v>30</v>
      </c>
      <c r="AD11" s="1369" t="s">
        <v>31</v>
      </c>
      <c r="AE11" s="1368" t="s">
        <v>30</v>
      </c>
      <c r="AF11" s="1369" t="s">
        <v>31</v>
      </c>
      <c r="AG11" s="1368" t="s">
        <v>30</v>
      </c>
      <c r="AH11" s="1369" t="s">
        <v>31</v>
      </c>
      <c r="AI11" s="1368" t="s">
        <v>30</v>
      </c>
      <c r="AJ11" s="1369" t="s">
        <v>31</v>
      </c>
      <c r="AK11" s="1368" t="s">
        <v>30</v>
      </c>
      <c r="AL11" s="1369" t="s">
        <v>31</v>
      </c>
      <c r="AM11" s="1368" t="s">
        <v>30</v>
      </c>
      <c r="AN11" s="1370" t="s">
        <v>31</v>
      </c>
      <c r="AO11" s="3423"/>
      <c r="AP11" s="3423"/>
      <c r="AQ11" s="3418"/>
      <c r="AR11" s="3418"/>
      <c r="AS11" s="3418"/>
      <c r="BO11"/>
      <c r="BP11"/>
      <c r="BQ11"/>
      <c r="BR11"/>
      <c r="BS11"/>
      <c r="BU11"/>
      <c r="BV11"/>
      <c r="BW11"/>
    </row>
    <row r="12" spans="1:151" x14ac:dyDescent="0.25">
      <c r="A12" s="1371" t="s">
        <v>32</v>
      </c>
      <c r="B12" s="1372">
        <f>SUM(B13:B26)</f>
        <v>0</v>
      </c>
      <c r="C12" s="1373">
        <f>SUM(C13:C26)</f>
        <v>0</v>
      </c>
      <c r="D12" s="17">
        <f>SUM(D13:D26)</f>
        <v>0</v>
      </c>
      <c r="E12" s="1374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1374">
        <f t="shared" si="0"/>
        <v>0</v>
      </c>
      <c r="J12" s="19">
        <f t="shared" si="0"/>
        <v>0</v>
      </c>
      <c r="K12" s="1374">
        <f t="shared" si="0"/>
        <v>0</v>
      </c>
      <c r="L12" s="19">
        <f t="shared" si="0"/>
        <v>0</v>
      </c>
      <c r="M12" s="1374">
        <f t="shared" si="0"/>
        <v>0</v>
      </c>
      <c r="N12" s="19">
        <f t="shared" si="0"/>
        <v>0</v>
      </c>
      <c r="O12" s="1374">
        <f t="shared" si="0"/>
        <v>0</v>
      </c>
      <c r="P12" s="19">
        <f t="shared" si="0"/>
        <v>0</v>
      </c>
      <c r="Q12" s="1374">
        <f t="shared" si="0"/>
        <v>0</v>
      </c>
      <c r="R12" s="19">
        <f t="shared" si="0"/>
        <v>0</v>
      </c>
      <c r="S12" s="1374">
        <f t="shared" si="0"/>
        <v>0</v>
      </c>
      <c r="T12" s="19">
        <f t="shared" si="0"/>
        <v>0</v>
      </c>
      <c r="U12" s="1374">
        <f>SUM(U13:U26)</f>
        <v>0</v>
      </c>
      <c r="V12" s="19">
        <f>SUM(V13:V26)</f>
        <v>0</v>
      </c>
      <c r="W12" s="1374">
        <f t="shared" si="0"/>
        <v>0</v>
      </c>
      <c r="X12" s="19">
        <f t="shared" si="0"/>
        <v>0</v>
      </c>
      <c r="Y12" s="1374">
        <f t="shared" si="0"/>
        <v>0</v>
      </c>
      <c r="Z12" s="19">
        <f t="shared" si="0"/>
        <v>0</v>
      </c>
      <c r="AA12" s="1374">
        <f t="shared" si="0"/>
        <v>0</v>
      </c>
      <c r="AB12" s="19">
        <f t="shared" si="0"/>
        <v>0</v>
      </c>
      <c r="AC12" s="1374">
        <f t="shared" si="0"/>
        <v>0</v>
      </c>
      <c r="AD12" s="19">
        <f t="shared" si="0"/>
        <v>0</v>
      </c>
      <c r="AE12" s="1374">
        <f t="shared" si="0"/>
        <v>0</v>
      </c>
      <c r="AF12" s="19">
        <f t="shared" si="0"/>
        <v>0</v>
      </c>
      <c r="AG12" s="1374">
        <f t="shared" si="0"/>
        <v>0</v>
      </c>
      <c r="AH12" s="19">
        <f t="shared" si="0"/>
        <v>0</v>
      </c>
      <c r="AI12" s="1374">
        <f t="shared" si="0"/>
        <v>0</v>
      </c>
      <c r="AJ12" s="19">
        <f t="shared" si="0"/>
        <v>0</v>
      </c>
      <c r="AK12" s="1374">
        <f t="shared" si="0"/>
        <v>0</v>
      </c>
      <c r="AL12" s="19">
        <f t="shared" si="0"/>
        <v>0</v>
      </c>
      <c r="AM12" s="1374">
        <f t="shared" si="0"/>
        <v>0</v>
      </c>
      <c r="AN12" s="21">
        <f t="shared" si="0"/>
        <v>0</v>
      </c>
      <c r="AO12" s="22">
        <f>SUM(AO13:AO26)</f>
        <v>0</v>
      </c>
      <c r="AP12" s="1375">
        <f>SUM(AP13:AP26)</f>
        <v>0</v>
      </c>
      <c r="AQ12" s="1376">
        <f>SUM(AQ13:AQ26)</f>
        <v>0</v>
      </c>
      <c r="AR12" s="1376">
        <f>SUM(AR13:AR26)</f>
        <v>0</v>
      </c>
      <c r="AS12" s="1376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1377">
        <f>SUM(E13+G13+I13+K13+M13+O13+Q13+S13+U13+W13+Y13+AA13+AC13+AE13+AG13+AI13+AK13+AM13)</f>
        <v>0</v>
      </c>
      <c r="D13" s="1378">
        <f>SUM(F13+H13+J13+L13+N13+P13+R13+T13+V13+X13+Z13+AB13+AD13+AF13+AH13+AJ13+AL13+AN13)</f>
        <v>0</v>
      </c>
      <c r="E13" s="1379"/>
      <c r="F13" s="1380"/>
      <c r="G13" s="1379"/>
      <c r="H13" s="1380"/>
      <c r="I13" s="1379"/>
      <c r="J13" s="1381"/>
      <c r="K13" s="1379"/>
      <c r="L13" s="1381"/>
      <c r="M13" s="1379"/>
      <c r="N13" s="1381"/>
      <c r="O13" s="1379"/>
      <c r="P13" s="1381"/>
      <c r="Q13" s="1379"/>
      <c r="R13" s="1381"/>
      <c r="S13" s="1379"/>
      <c r="T13" s="1381"/>
      <c r="U13" s="1379"/>
      <c r="V13" s="1381"/>
      <c r="W13" s="1379"/>
      <c r="X13" s="1381"/>
      <c r="Y13" s="1379"/>
      <c r="Z13" s="1381"/>
      <c r="AA13" s="1379"/>
      <c r="AB13" s="1381"/>
      <c r="AC13" s="1379"/>
      <c r="AD13" s="1381"/>
      <c r="AE13" s="1379"/>
      <c r="AF13" s="1381"/>
      <c r="AG13" s="1379"/>
      <c r="AH13" s="1381"/>
      <c r="AI13" s="1379"/>
      <c r="AJ13" s="1381"/>
      <c r="AK13" s="1379"/>
      <c r="AL13" s="1381"/>
      <c r="AM13" s="1382"/>
      <c r="AN13" s="1383"/>
      <c r="AO13" s="1384"/>
      <c r="AP13" s="1384"/>
      <c r="AQ13" s="1385"/>
      <c r="AR13" s="1385"/>
      <c r="AS13" s="1385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1138">
        <f t="shared" si="1"/>
        <v>0</v>
      </c>
      <c r="C26" s="1139">
        <f>SUM(E26+G26+I26+K26+M26+O26+Q26+S26+U26+W26+Y26+AA26+AC26+AE26+AG26+AI26+AK26+AM26)</f>
        <v>0</v>
      </c>
      <c r="D26" s="1140">
        <f>SUM(F26+H26+J26+L26+N26+P26+R26+T26+V26+X26+Z26+AB26+AD26+AF26+AH26+AJ26+AL26+AN26)</f>
        <v>0</v>
      </c>
      <c r="E26" s="1141"/>
      <c r="F26" s="84"/>
      <c r="G26" s="85"/>
      <c r="H26" s="86"/>
      <c r="I26" s="85"/>
      <c r="J26" s="84"/>
      <c r="K26" s="1386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1387"/>
      <c r="G27" s="1387" t="s">
        <v>48</v>
      </c>
      <c r="H27" s="1388"/>
      <c r="I27" s="1388"/>
      <c r="J27" s="1387"/>
      <c r="K27" s="1387"/>
      <c r="L27" s="1387"/>
      <c r="M27" s="1387"/>
      <c r="N27" s="1387"/>
      <c r="O27" s="1387"/>
      <c r="P27" s="1387"/>
      <c r="Q27" s="1387"/>
      <c r="R27" s="1387"/>
      <c r="S27" s="1387"/>
      <c r="T27" s="1387"/>
      <c r="U27" s="1387"/>
      <c r="V27" s="1387"/>
      <c r="W27" s="1387"/>
      <c r="X27" s="1387"/>
      <c r="Y27" s="1389"/>
      <c r="Z27" s="1389"/>
      <c r="AA27" s="1389"/>
      <c r="AB27" s="1389"/>
      <c r="AC27" s="1389"/>
      <c r="AD27" s="1389"/>
      <c r="AE27" s="1389"/>
      <c r="AF27" s="1389"/>
      <c r="AG27" s="1389"/>
      <c r="AH27" s="1389"/>
      <c r="AI27" s="1389"/>
      <c r="AJ27" s="1389"/>
      <c r="AK27" s="1389"/>
      <c r="AL27" s="1389"/>
      <c r="AM27" s="1389"/>
      <c r="AN27" s="1389"/>
      <c r="AO27" s="1389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558" t="s">
        <v>49</v>
      </c>
      <c r="B28" s="3559" t="s">
        <v>4</v>
      </c>
      <c r="C28" s="2984"/>
      <c r="D28" s="3560"/>
      <c r="E28" s="3561" t="s">
        <v>5</v>
      </c>
      <c r="F28" s="3562"/>
      <c r="G28" s="3562"/>
      <c r="H28" s="3562"/>
      <c r="I28" s="3562"/>
      <c r="J28" s="3562"/>
      <c r="K28" s="3562"/>
      <c r="L28" s="3562"/>
      <c r="M28" s="3562"/>
      <c r="N28" s="3562"/>
      <c r="O28" s="3562"/>
      <c r="P28" s="3562"/>
      <c r="Q28" s="3562"/>
      <c r="R28" s="3562"/>
      <c r="S28" s="3562"/>
      <c r="T28" s="3562"/>
      <c r="U28" s="3562"/>
      <c r="V28" s="3562"/>
      <c r="W28" s="3562"/>
      <c r="X28" s="3562"/>
      <c r="Y28" s="3562"/>
      <c r="Z28" s="3562"/>
      <c r="AA28" s="3562"/>
      <c r="AB28" s="3562"/>
      <c r="AC28" s="3562"/>
      <c r="AD28" s="3562"/>
      <c r="AE28" s="3562"/>
      <c r="AF28" s="3562"/>
      <c r="AG28" s="3562"/>
      <c r="AH28" s="3562"/>
      <c r="AI28" s="3562"/>
      <c r="AJ28" s="3562"/>
      <c r="AK28" s="3562"/>
      <c r="AL28" s="3562"/>
      <c r="AM28" s="3562"/>
      <c r="AN28" s="3563"/>
      <c r="AO28" s="3564" t="s">
        <v>6</v>
      </c>
      <c r="AP28" s="3564" t="s">
        <v>7</v>
      </c>
      <c r="AQ28" s="3564" t="s">
        <v>50</v>
      </c>
      <c r="AR28" s="3560" t="s">
        <v>8</v>
      </c>
      <c r="AS28" s="3560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417"/>
      <c r="C29" s="3126"/>
      <c r="D29" s="3418"/>
      <c r="E29" s="3565" t="s">
        <v>11</v>
      </c>
      <c r="F29" s="3567"/>
      <c r="G29" s="3565" t="s">
        <v>12</v>
      </c>
      <c r="H29" s="3566"/>
      <c r="I29" s="3565" t="s">
        <v>13</v>
      </c>
      <c r="J29" s="3566"/>
      <c r="K29" s="3565" t="s">
        <v>14</v>
      </c>
      <c r="L29" s="3566"/>
      <c r="M29" s="3565" t="s">
        <v>15</v>
      </c>
      <c r="N29" s="3566"/>
      <c r="O29" s="3565" t="s">
        <v>16</v>
      </c>
      <c r="P29" s="3566"/>
      <c r="Q29" s="3565" t="s">
        <v>17</v>
      </c>
      <c r="R29" s="3566"/>
      <c r="S29" s="3565" t="s">
        <v>18</v>
      </c>
      <c r="T29" s="3566"/>
      <c r="U29" s="3565" t="s">
        <v>19</v>
      </c>
      <c r="V29" s="3566"/>
      <c r="W29" s="3565" t="s">
        <v>20</v>
      </c>
      <c r="X29" s="3566"/>
      <c r="Y29" s="3565" t="s">
        <v>21</v>
      </c>
      <c r="Z29" s="3566"/>
      <c r="AA29" s="3565" t="s">
        <v>22</v>
      </c>
      <c r="AB29" s="3566"/>
      <c r="AC29" s="3565" t="s">
        <v>23</v>
      </c>
      <c r="AD29" s="3566"/>
      <c r="AE29" s="3565" t="s">
        <v>24</v>
      </c>
      <c r="AF29" s="3566"/>
      <c r="AG29" s="3565" t="s">
        <v>25</v>
      </c>
      <c r="AH29" s="3566"/>
      <c r="AI29" s="3565" t="s">
        <v>26</v>
      </c>
      <c r="AJ29" s="3566"/>
      <c r="AK29" s="3565" t="s">
        <v>27</v>
      </c>
      <c r="AL29" s="3566"/>
      <c r="AM29" s="3561" t="s">
        <v>28</v>
      </c>
      <c r="AN29" s="3563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415"/>
      <c r="B30" s="1390" t="s">
        <v>29</v>
      </c>
      <c r="C30" s="1366" t="s">
        <v>30</v>
      </c>
      <c r="D30" s="1062" t="s">
        <v>31</v>
      </c>
      <c r="E30" s="1391" t="s">
        <v>30</v>
      </c>
      <c r="F30" s="1392" t="s">
        <v>31</v>
      </c>
      <c r="G30" s="1391" t="s">
        <v>30</v>
      </c>
      <c r="H30" s="1392" t="s">
        <v>31</v>
      </c>
      <c r="I30" s="1391" t="s">
        <v>30</v>
      </c>
      <c r="J30" s="1392" t="s">
        <v>31</v>
      </c>
      <c r="K30" s="1391" t="s">
        <v>30</v>
      </c>
      <c r="L30" s="1392" t="s">
        <v>31</v>
      </c>
      <c r="M30" s="1391" t="s">
        <v>30</v>
      </c>
      <c r="N30" s="1392" t="s">
        <v>31</v>
      </c>
      <c r="O30" s="1391" t="s">
        <v>30</v>
      </c>
      <c r="P30" s="1392" t="s">
        <v>31</v>
      </c>
      <c r="Q30" s="1391" t="s">
        <v>30</v>
      </c>
      <c r="R30" s="1392" t="s">
        <v>31</v>
      </c>
      <c r="S30" s="1391" t="s">
        <v>30</v>
      </c>
      <c r="T30" s="1392" t="s">
        <v>31</v>
      </c>
      <c r="U30" s="1391" t="s">
        <v>30</v>
      </c>
      <c r="V30" s="1392" t="s">
        <v>31</v>
      </c>
      <c r="W30" s="1391" t="s">
        <v>30</v>
      </c>
      <c r="X30" s="1392" t="s">
        <v>31</v>
      </c>
      <c r="Y30" s="1391" t="s">
        <v>30</v>
      </c>
      <c r="Z30" s="1392" t="s">
        <v>31</v>
      </c>
      <c r="AA30" s="1391" t="s">
        <v>30</v>
      </c>
      <c r="AB30" s="1392" t="s">
        <v>31</v>
      </c>
      <c r="AC30" s="1391" t="s">
        <v>30</v>
      </c>
      <c r="AD30" s="1392" t="s">
        <v>31</v>
      </c>
      <c r="AE30" s="1391" t="s">
        <v>30</v>
      </c>
      <c r="AF30" s="1392" t="s">
        <v>31</v>
      </c>
      <c r="AG30" s="1391" t="s">
        <v>30</v>
      </c>
      <c r="AH30" s="1392" t="s">
        <v>31</v>
      </c>
      <c r="AI30" s="1391" t="s">
        <v>30</v>
      </c>
      <c r="AJ30" s="1392" t="s">
        <v>31</v>
      </c>
      <c r="AK30" s="1366" t="s">
        <v>30</v>
      </c>
      <c r="AL30" s="1392" t="s">
        <v>31</v>
      </c>
      <c r="AM30" s="1391" t="s">
        <v>30</v>
      </c>
      <c r="AN30" s="1393" t="s">
        <v>31</v>
      </c>
      <c r="AO30" s="3423"/>
      <c r="AP30" s="3423"/>
      <c r="AQ30" s="3423"/>
      <c r="AR30" s="3418"/>
      <c r="AS30" s="3418"/>
      <c r="BO30"/>
      <c r="BP30"/>
      <c r="BQ30"/>
      <c r="BR30"/>
      <c r="BS30"/>
      <c r="BU30"/>
      <c r="BV30"/>
      <c r="BW30"/>
    </row>
    <row r="31" spans="1:77" x14ac:dyDescent="0.25">
      <c r="A31" s="1363" t="s">
        <v>51</v>
      </c>
      <c r="B31" s="1394">
        <f t="shared" ref="B31:B45" si="14">SUM(C31:D31)</f>
        <v>0</v>
      </c>
      <c r="C31" s="1377">
        <f t="shared" ref="C31:D33" si="15">SUM(E31+G31+I31+K31+M31+O31+Q31+S31+U31+W31+Y31+AA31+AC31+AE31+AG31+AI31+AK31+AM31)</f>
        <v>0</v>
      </c>
      <c r="D31" s="1378">
        <f t="shared" si="15"/>
        <v>0</v>
      </c>
      <c r="E31" s="1379"/>
      <c r="F31" s="1380"/>
      <c r="G31" s="1379"/>
      <c r="H31" s="1381"/>
      <c r="I31" s="1379"/>
      <c r="J31" s="1381"/>
      <c r="K31" s="1379"/>
      <c r="L31" s="1381"/>
      <c r="M31" s="1379"/>
      <c r="N31" s="1381"/>
      <c r="O31" s="1379"/>
      <c r="P31" s="1381"/>
      <c r="Q31" s="1395"/>
      <c r="R31" s="1381"/>
      <c r="S31" s="1379"/>
      <c r="T31" s="1381"/>
      <c r="U31" s="1379"/>
      <c r="V31" s="1381"/>
      <c r="W31" s="1379"/>
      <c r="X31" s="1381"/>
      <c r="Y31" s="1379"/>
      <c r="Z31" s="1381"/>
      <c r="AA31" s="1379"/>
      <c r="AB31" s="1381"/>
      <c r="AC31" s="1395"/>
      <c r="AD31" s="1381"/>
      <c r="AE31" s="1379"/>
      <c r="AF31" s="1381"/>
      <c r="AG31" s="1395"/>
      <c r="AH31" s="1381"/>
      <c r="AI31" s="1379"/>
      <c r="AJ31" s="1381"/>
      <c r="AK31" s="1395"/>
      <c r="AL31" s="1381"/>
      <c r="AM31" s="1396"/>
      <c r="AN31" s="1383"/>
      <c r="AO31" s="1384"/>
      <c r="AP31" s="1384"/>
      <c r="AQ31" s="1384"/>
      <c r="AR31" s="1385"/>
      <c r="AS31" s="1385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558" t="s">
        <v>49</v>
      </c>
      <c r="B48" s="3564" t="s">
        <v>4</v>
      </c>
      <c r="C48" s="3565" t="s">
        <v>68</v>
      </c>
      <c r="D48" s="3571"/>
      <c r="E48" s="3571"/>
      <c r="F48" s="3566"/>
      <c r="G48" s="3571" t="s">
        <v>69</v>
      </c>
      <c r="H48" s="3571"/>
      <c r="I48" s="3571"/>
      <c r="J48" s="3572"/>
      <c r="K48" s="3560" t="s">
        <v>6</v>
      </c>
      <c r="L48" s="3560" t="s">
        <v>7</v>
      </c>
      <c r="M48" s="3560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415"/>
      <c r="B49" s="3423"/>
      <c r="C49" s="1397" t="s">
        <v>14</v>
      </c>
      <c r="D49" s="1397" t="s">
        <v>15</v>
      </c>
      <c r="E49" s="1398" t="s">
        <v>16</v>
      </c>
      <c r="F49" s="1367" t="s">
        <v>71</v>
      </c>
      <c r="G49" s="1397" t="s">
        <v>14</v>
      </c>
      <c r="H49" s="1397" t="s">
        <v>15</v>
      </c>
      <c r="I49" s="1398" t="s">
        <v>16</v>
      </c>
      <c r="J49" s="1399" t="s">
        <v>71</v>
      </c>
      <c r="K49" s="3418"/>
      <c r="L49" s="3418"/>
      <c r="M49" s="3418"/>
      <c r="BO49"/>
      <c r="BP49"/>
      <c r="BQ49"/>
      <c r="BR49"/>
      <c r="BS49"/>
      <c r="BU49"/>
      <c r="BV49"/>
      <c r="BW49"/>
    </row>
    <row r="50" spans="1:75" x14ac:dyDescent="0.25">
      <c r="A50" s="1400" t="s">
        <v>72</v>
      </c>
      <c r="B50" s="128">
        <f>SUM(C50:J50)</f>
        <v>0</v>
      </c>
      <c r="C50" s="1379"/>
      <c r="D50" s="948"/>
      <c r="E50" s="948"/>
      <c r="F50" s="1380"/>
      <c r="G50" s="1379"/>
      <c r="H50" s="948"/>
      <c r="I50" s="948"/>
      <c r="J50" s="1383"/>
      <c r="K50" s="1380"/>
      <c r="L50" s="1380"/>
      <c r="M50" s="1380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480" t="s">
        <v>74</v>
      </c>
      <c r="B52" s="1142"/>
      <c r="C52" s="1142"/>
      <c r="D52" s="1142"/>
      <c r="E52" s="1142"/>
      <c r="F52" s="1142"/>
      <c r="G52" s="1401"/>
      <c r="H52" s="1401"/>
      <c r="I52" s="1401"/>
      <c r="J52" s="1401"/>
      <c r="K52" s="1401"/>
      <c r="L52" s="1401"/>
      <c r="M52" s="1401"/>
      <c r="N52" s="1401"/>
      <c r="O52" s="1402"/>
      <c r="P52" s="1142"/>
      <c r="Q52" s="1401"/>
      <c r="R52" s="1401"/>
      <c r="S52" s="1402"/>
      <c r="T52" s="1142"/>
      <c r="U52" s="1401"/>
      <c r="V52" s="1402"/>
      <c r="W52" s="1403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570" t="s">
        <v>75</v>
      </c>
      <c r="B53" s="3581" t="s">
        <v>32</v>
      </c>
      <c r="C53" s="2984"/>
      <c r="D53" s="3568"/>
      <c r="E53" s="3582" t="s">
        <v>76</v>
      </c>
      <c r="F53" s="3583"/>
      <c r="G53" s="3583"/>
      <c r="H53" s="3583"/>
      <c r="I53" s="3583"/>
      <c r="J53" s="3583"/>
      <c r="K53" s="3583"/>
      <c r="L53" s="3583"/>
      <c r="M53" s="3583"/>
      <c r="N53" s="3583"/>
      <c r="O53" s="3583"/>
      <c r="P53" s="3583"/>
      <c r="Q53" s="3583"/>
      <c r="R53" s="3583"/>
      <c r="S53" s="3583"/>
      <c r="T53" s="3583"/>
      <c r="U53" s="3583"/>
      <c r="V53" s="3584"/>
      <c r="W53" s="3568" t="s">
        <v>6</v>
      </c>
      <c r="X53" s="3569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417"/>
      <c r="C54" s="3126"/>
      <c r="D54" s="3418"/>
      <c r="E54" s="3569" t="s">
        <v>11</v>
      </c>
      <c r="F54" s="3569" t="s">
        <v>12</v>
      </c>
      <c r="G54" s="3568" t="s">
        <v>13</v>
      </c>
      <c r="H54" s="3570" t="s">
        <v>14</v>
      </c>
      <c r="I54" s="3570" t="s">
        <v>15</v>
      </c>
      <c r="J54" s="3568" t="s">
        <v>16</v>
      </c>
      <c r="K54" s="3568" t="s">
        <v>17</v>
      </c>
      <c r="L54" s="3568" t="s">
        <v>18</v>
      </c>
      <c r="M54" s="3568" t="s">
        <v>19</v>
      </c>
      <c r="N54" s="3568" t="s">
        <v>20</v>
      </c>
      <c r="O54" s="3568" t="s">
        <v>21</v>
      </c>
      <c r="P54" s="3568" t="s">
        <v>22</v>
      </c>
      <c r="Q54" s="3568" t="s">
        <v>23</v>
      </c>
      <c r="R54" s="3568" t="s">
        <v>24</v>
      </c>
      <c r="S54" s="3568" t="s">
        <v>25</v>
      </c>
      <c r="T54" s="3568" t="s">
        <v>26</v>
      </c>
      <c r="U54" s="3568" t="s">
        <v>27</v>
      </c>
      <c r="V54" s="3573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415"/>
      <c r="B55" s="1404" t="s">
        <v>29</v>
      </c>
      <c r="C55" s="1405" t="s">
        <v>30</v>
      </c>
      <c r="D55" s="1406" t="s">
        <v>31</v>
      </c>
      <c r="E55" s="3423"/>
      <c r="F55" s="3423"/>
      <c r="G55" s="3418"/>
      <c r="H55" s="3415"/>
      <c r="I55" s="3415"/>
      <c r="J55" s="3418"/>
      <c r="K55" s="3418"/>
      <c r="L55" s="3418"/>
      <c r="M55" s="3418"/>
      <c r="N55" s="3418"/>
      <c r="O55" s="3418"/>
      <c r="P55" s="3418"/>
      <c r="Q55" s="3418"/>
      <c r="R55" s="3418"/>
      <c r="S55" s="3418"/>
      <c r="T55" s="3418"/>
      <c r="U55" s="3418"/>
      <c r="V55" s="3472"/>
      <c r="W55" s="3418"/>
      <c r="X55" s="3423"/>
      <c r="BO55"/>
      <c r="BP55"/>
      <c r="BQ55"/>
      <c r="BR55"/>
      <c r="BS55"/>
      <c r="BU55"/>
      <c r="BV55"/>
      <c r="BW55"/>
    </row>
    <row r="56" spans="1:75" x14ac:dyDescent="0.25">
      <c r="A56" s="1407" t="s">
        <v>77</v>
      </c>
      <c r="B56" s="1408">
        <f>SUM(B57:B58)</f>
        <v>0</v>
      </c>
      <c r="C56" s="1409">
        <f>SUM(C57:C58)</f>
        <v>0</v>
      </c>
      <c r="D56" s="1410">
        <f t="shared" ref="D56:V56" si="29">SUM(D57:D58)</f>
        <v>0</v>
      </c>
      <c r="E56" s="1411">
        <f t="shared" si="29"/>
        <v>0</v>
      </c>
      <c r="F56" s="1411">
        <f t="shared" si="29"/>
        <v>0</v>
      </c>
      <c r="G56" s="1412">
        <f t="shared" si="29"/>
        <v>0</v>
      </c>
      <c r="H56" s="1411">
        <f t="shared" si="29"/>
        <v>0</v>
      </c>
      <c r="I56" s="1411">
        <f t="shared" si="29"/>
        <v>0</v>
      </c>
      <c r="J56" s="1413">
        <f t="shared" si="29"/>
        <v>0</v>
      </c>
      <c r="K56" s="1411">
        <f t="shared" si="29"/>
        <v>0</v>
      </c>
      <c r="L56" s="1413">
        <f t="shared" si="29"/>
        <v>0</v>
      </c>
      <c r="M56" s="1411">
        <f t="shared" si="29"/>
        <v>0</v>
      </c>
      <c r="N56" s="1413">
        <f t="shared" si="29"/>
        <v>0</v>
      </c>
      <c r="O56" s="1411">
        <f t="shared" si="29"/>
        <v>0</v>
      </c>
      <c r="P56" s="1413">
        <f t="shared" si="29"/>
        <v>0</v>
      </c>
      <c r="Q56" s="1411">
        <f t="shared" si="29"/>
        <v>0</v>
      </c>
      <c r="R56" s="1413">
        <f t="shared" si="29"/>
        <v>0</v>
      </c>
      <c r="S56" s="1411">
        <f t="shared" si="29"/>
        <v>0</v>
      </c>
      <c r="T56" s="1413">
        <f t="shared" si="29"/>
        <v>0</v>
      </c>
      <c r="U56" s="1411">
        <f t="shared" si="29"/>
        <v>0</v>
      </c>
      <c r="V56" s="1414">
        <f t="shared" si="29"/>
        <v>0</v>
      </c>
      <c r="W56" s="1412">
        <f>SUM(W57:W58)</f>
        <v>0</v>
      </c>
      <c r="X56" s="1411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1415" t="s">
        <v>72</v>
      </c>
      <c r="B57" s="150">
        <f>SUM(C57:D57)</f>
        <v>0</v>
      </c>
      <c r="C57" s="453"/>
      <c r="D57" s="454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1416"/>
      <c r="D58" s="1417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1418" t="s">
        <v>79</v>
      </c>
      <c r="B59" s="1419">
        <f>SUM(B60:B61)</f>
        <v>0</v>
      </c>
      <c r="C59" s="1420">
        <f>SUM(C60:C61)</f>
        <v>0</v>
      </c>
      <c r="D59" s="1410">
        <f t="shared" ref="D59:V59" si="30">SUM(D60:D61)</f>
        <v>0</v>
      </c>
      <c r="E59" s="1411">
        <f t="shared" si="30"/>
        <v>0</v>
      </c>
      <c r="F59" s="1413">
        <f t="shared" si="30"/>
        <v>0</v>
      </c>
      <c r="G59" s="1411">
        <f t="shared" si="30"/>
        <v>0</v>
      </c>
      <c r="H59" s="1413">
        <f t="shared" si="30"/>
        <v>0</v>
      </c>
      <c r="I59" s="1411">
        <f t="shared" si="30"/>
        <v>0</v>
      </c>
      <c r="J59" s="1413">
        <f t="shared" si="30"/>
        <v>0</v>
      </c>
      <c r="K59" s="1411">
        <f t="shared" si="30"/>
        <v>0</v>
      </c>
      <c r="L59" s="1413">
        <f t="shared" si="30"/>
        <v>0</v>
      </c>
      <c r="M59" s="1411">
        <f t="shared" si="30"/>
        <v>0</v>
      </c>
      <c r="N59" s="1413">
        <f t="shared" si="30"/>
        <v>0</v>
      </c>
      <c r="O59" s="1411">
        <f t="shared" si="30"/>
        <v>0</v>
      </c>
      <c r="P59" s="1413">
        <f t="shared" si="30"/>
        <v>0</v>
      </c>
      <c r="Q59" s="1411">
        <f t="shared" si="30"/>
        <v>0</v>
      </c>
      <c r="R59" s="1413">
        <f t="shared" si="30"/>
        <v>0</v>
      </c>
      <c r="S59" s="1411">
        <f t="shared" si="30"/>
        <v>0</v>
      </c>
      <c r="T59" s="1413">
        <f t="shared" si="30"/>
        <v>0</v>
      </c>
      <c r="U59" s="1411">
        <f t="shared" si="30"/>
        <v>0</v>
      </c>
      <c r="V59" s="1414">
        <f t="shared" si="30"/>
        <v>0</v>
      </c>
      <c r="W59" s="1412">
        <f>SUM(W60:W61)</f>
        <v>0</v>
      </c>
      <c r="X59" s="1411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1415" t="s">
        <v>72</v>
      </c>
      <c r="B60" s="150">
        <f>SUM(C60:D60)</f>
        <v>0</v>
      </c>
      <c r="C60" s="453"/>
      <c r="D60" s="454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1421"/>
      <c r="D61" s="1422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1143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1423" t="s">
        <v>49</v>
      </c>
      <c r="B63" s="1423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1415" t="s">
        <v>72</v>
      </c>
      <c r="B64" s="1424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1425" t="s">
        <v>49</v>
      </c>
      <c r="B67" s="1425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1426" t="s">
        <v>82</v>
      </c>
      <c r="B68" s="1427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1428"/>
      <c r="D76" s="1428"/>
      <c r="E76" s="2"/>
      <c r="F76" s="2"/>
      <c r="G76" s="2"/>
      <c r="H76" s="2"/>
      <c r="I76" s="2"/>
      <c r="J76" s="1429"/>
      <c r="K76" s="1429"/>
      <c r="L76" s="1429"/>
      <c r="M76" s="1429"/>
      <c r="N76" s="1429"/>
      <c r="O76" s="1429"/>
      <c r="P76" s="1429"/>
      <c r="Q76" s="1429"/>
      <c r="R76" s="1429"/>
      <c r="S76" s="1429"/>
      <c r="T76" s="1430"/>
      <c r="U76" s="1430"/>
      <c r="BO76"/>
      <c r="BP76"/>
      <c r="BQ76"/>
      <c r="BR76"/>
      <c r="BS76"/>
      <c r="BU76"/>
      <c r="BV76"/>
      <c r="BW76"/>
    </row>
    <row r="77" spans="1:75" ht="15" customHeight="1" x14ac:dyDescent="0.25">
      <c r="A77" s="3574" t="s">
        <v>89</v>
      </c>
      <c r="B77" s="3576" t="s">
        <v>32</v>
      </c>
      <c r="C77" s="3578" t="s">
        <v>76</v>
      </c>
      <c r="D77" s="3579"/>
      <c r="E77" s="3579"/>
      <c r="F77" s="3579"/>
      <c r="G77" s="3579"/>
      <c r="H77" s="3579"/>
      <c r="I77" s="3579"/>
      <c r="J77" s="3579"/>
      <c r="K77" s="3579"/>
      <c r="L77" s="3579"/>
      <c r="M77" s="3579"/>
      <c r="N77" s="3579"/>
      <c r="O77" s="3579"/>
      <c r="P77" s="3579"/>
      <c r="Q77" s="3579"/>
      <c r="R77" s="3579"/>
      <c r="S77" s="3580"/>
      <c r="T77" s="3560" t="s">
        <v>6</v>
      </c>
      <c r="U77" s="3560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575"/>
      <c r="B78" s="3577"/>
      <c r="C78" s="1431" t="s">
        <v>91</v>
      </c>
      <c r="D78" s="1432" t="s">
        <v>92</v>
      </c>
      <c r="E78" s="1432" t="s">
        <v>14</v>
      </c>
      <c r="F78" s="1145" t="s">
        <v>15</v>
      </c>
      <c r="G78" s="448" t="s">
        <v>16</v>
      </c>
      <c r="H78" s="448" t="s">
        <v>17</v>
      </c>
      <c r="I78" s="448" t="s">
        <v>18</v>
      </c>
      <c r="J78" s="1432" t="s">
        <v>19</v>
      </c>
      <c r="K78" s="1432" t="s">
        <v>20</v>
      </c>
      <c r="L78" s="1433" t="s">
        <v>21</v>
      </c>
      <c r="M78" s="1432" t="s">
        <v>22</v>
      </c>
      <c r="N78" s="1432" t="s">
        <v>23</v>
      </c>
      <c r="O78" s="1432" t="s">
        <v>24</v>
      </c>
      <c r="P78" s="1432" t="s">
        <v>25</v>
      </c>
      <c r="Q78" s="1432" t="s">
        <v>26</v>
      </c>
      <c r="R78" s="1432" t="s">
        <v>27</v>
      </c>
      <c r="S78" s="1434" t="s">
        <v>28</v>
      </c>
      <c r="T78" s="3480"/>
      <c r="U78" s="3480"/>
      <c r="BO78"/>
      <c r="BP78"/>
      <c r="BQ78"/>
      <c r="BR78"/>
      <c r="BS78"/>
      <c r="BU78"/>
      <c r="BV78"/>
      <c r="BW78"/>
    </row>
    <row r="79" spans="1:75" x14ac:dyDescent="0.25">
      <c r="A79" s="1435" t="s">
        <v>93</v>
      </c>
      <c r="B79" s="191">
        <f>SUM(C79:S79)</f>
        <v>0</v>
      </c>
      <c r="C79" s="1436"/>
      <c r="D79" s="1437"/>
      <c r="E79" s="1437"/>
      <c r="F79" s="1437"/>
      <c r="G79" s="1437"/>
      <c r="H79" s="1437"/>
      <c r="I79" s="1437"/>
      <c r="J79" s="1437"/>
      <c r="K79" s="1437"/>
      <c r="L79" s="1437"/>
      <c r="M79" s="1437"/>
      <c r="N79" s="1437"/>
      <c r="O79" s="1437"/>
      <c r="P79" s="1437"/>
      <c r="Q79" s="1437"/>
      <c r="R79" s="1437"/>
      <c r="S79" s="1438"/>
      <c r="T79" s="1439"/>
      <c r="U79" s="1439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585" t="s">
        <v>94</v>
      </c>
      <c r="B80" s="3585"/>
      <c r="C80" s="3585"/>
      <c r="D80" s="3585"/>
      <c r="E80" s="3585"/>
      <c r="F80" s="3585"/>
      <c r="G80" s="3585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1440"/>
      <c r="AB80" s="1440"/>
      <c r="AC80" s="1440"/>
      <c r="AD80" s="1440"/>
      <c r="AE80" s="1441"/>
      <c r="AF80" s="1441"/>
      <c r="AG80" s="1441"/>
      <c r="AH80" s="1442"/>
      <c r="AI80" s="1443"/>
      <c r="AJ80" s="1443"/>
      <c r="AK80" s="1443"/>
      <c r="AL80" s="1443"/>
      <c r="AM80" s="1443"/>
      <c r="AN80" s="1443"/>
      <c r="BO80"/>
      <c r="BP80"/>
      <c r="BQ80"/>
      <c r="BR80"/>
      <c r="BS80"/>
      <c r="BU80"/>
      <c r="BV80"/>
      <c r="BW80"/>
    </row>
    <row r="81" spans="1:77" ht="15" customHeight="1" x14ac:dyDescent="0.25">
      <c r="A81" s="3574" t="s">
        <v>49</v>
      </c>
      <c r="B81" s="3586" t="s">
        <v>95</v>
      </c>
      <c r="C81" s="3586" t="s">
        <v>32</v>
      </c>
      <c r="D81" s="2984"/>
      <c r="E81" s="3021"/>
      <c r="F81" s="3527" t="s">
        <v>5</v>
      </c>
      <c r="G81" s="3528"/>
      <c r="H81" s="3528"/>
      <c r="I81" s="3528"/>
      <c r="J81" s="3528"/>
      <c r="K81" s="3528"/>
      <c r="L81" s="3528"/>
      <c r="M81" s="3528"/>
      <c r="N81" s="3528"/>
      <c r="O81" s="3528"/>
      <c r="P81" s="3528"/>
      <c r="Q81" s="3528"/>
      <c r="R81" s="3528"/>
      <c r="S81" s="3528"/>
      <c r="T81" s="3528"/>
      <c r="U81" s="3528"/>
      <c r="V81" s="3528"/>
      <c r="W81" s="3528"/>
      <c r="X81" s="3528"/>
      <c r="Y81" s="3528"/>
      <c r="Z81" s="3528"/>
      <c r="AA81" s="3528"/>
      <c r="AB81" s="3528"/>
      <c r="AC81" s="3528"/>
      <c r="AD81" s="3528"/>
      <c r="AE81" s="3528"/>
      <c r="AF81" s="3528"/>
      <c r="AG81" s="3528"/>
      <c r="AH81" s="3528"/>
      <c r="AI81" s="3529"/>
      <c r="AJ81" s="3535" t="s">
        <v>96</v>
      </c>
      <c r="AK81" s="3589" t="s">
        <v>97</v>
      </c>
      <c r="AL81" s="3021" t="s">
        <v>6</v>
      </c>
      <c r="AM81" s="3021" t="s">
        <v>7</v>
      </c>
      <c r="AN81" s="3021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486"/>
      <c r="D82" s="3487"/>
      <c r="E82" s="3480"/>
      <c r="F82" s="3527" t="s">
        <v>98</v>
      </c>
      <c r="G82" s="3530"/>
      <c r="H82" s="3527" t="s">
        <v>99</v>
      </c>
      <c r="I82" s="3530"/>
      <c r="J82" s="3532" t="s">
        <v>13</v>
      </c>
      <c r="K82" s="3588"/>
      <c r="L82" s="3532" t="s">
        <v>14</v>
      </c>
      <c r="M82" s="3588"/>
      <c r="N82" s="3527" t="s">
        <v>100</v>
      </c>
      <c r="O82" s="3530"/>
      <c r="P82" s="3527" t="s">
        <v>101</v>
      </c>
      <c r="Q82" s="3530"/>
      <c r="R82" s="3532" t="s">
        <v>16</v>
      </c>
      <c r="S82" s="3588"/>
      <c r="T82" s="3532" t="s">
        <v>17</v>
      </c>
      <c r="U82" s="3588"/>
      <c r="V82" s="3532" t="s">
        <v>18</v>
      </c>
      <c r="W82" s="3588"/>
      <c r="X82" s="3532" t="s">
        <v>19</v>
      </c>
      <c r="Y82" s="3588"/>
      <c r="Z82" s="3532" t="s">
        <v>20</v>
      </c>
      <c r="AA82" s="3588"/>
      <c r="AB82" s="3532" t="s">
        <v>21</v>
      </c>
      <c r="AC82" s="3588"/>
      <c r="AD82" s="3532" t="s">
        <v>22</v>
      </c>
      <c r="AE82" s="3588"/>
      <c r="AF82" s="3532" t="s">
        <v>23</v>
      </c>
      <c r="AG82" s="3588"/>
      <c r="AH82" s="3532" t="s">
        <v>24</v>
      </c>
      <c r="AI82" s="3588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575"/>
      <c r="B83" s="3486"/>
      <c r="C83" s="1301" t="s">
        <v>29</v>
      </c>
      <c r="D83" s="1306" t="s">
        <v>30</v>
      </c>
      <c r="E83" s="1302" t="s">
        <v>31</v>
      </c>
      <c r="F83" s="1301" t="s">
        <v>30</v>
      </c>
      <c r="G83" s="1302" t="s">
        <v>31</v>
      </c>
      <c r="H83" s="1300" t="s">
        <v>30</v>
      </c>
      <c r="I83" s="1302" t="s">
        <v>31</v>
      </c>
      <c r="J83" s="1301" t="s">
        <v>30</v>
      </c>
      <c r="K83" s="1302" t="s">
        <v>31</v>
      </c>
      <c r="L83" s="1301" t="s">
        <v>30</v>
      </c>
      <c r="M83" s="1302" t="s">
        <v>31</v>
      </c>
      <c r="N83" s="1301" t="s">
        <v>30</v>
      </c>
      <c r="O83" s="1302" t="s">
        <v>31</v>
      </c>
      <c r="P83" s="1301" t="s">
        <v>30</v>
      </c>
      <c r="Q83" s="1302" t="s">
        <v>31</v>
      </c>
      <c r="R83" s="1301" t="s">
        <v>30</v>
      </c>
      <c r="S83" s="1302" t="s">
        <v>31</v>
      </c>
      <c r="T83" s="1301" t="s">
        <v>30</v>
      </c>
      <c r="U83" s="1302" t="s">
        <v>31</v>
      </c>
      <c r="V83" s="1301" t="s">
        <v>30</v>
      </c>
      <c r="W83" s="1302" t="s">
        <v>31</v>
      </c>
      <c r="X83" s="1301" t="s">
        <v>30</v>
      </c>
      <c r="Y83" s="1302" t="s">
        <v>31</v>
      </c>
      <c r="Z83" s="1301" t="s">
        <v>30</v>
      </c>
      <c r="AA83" s="1302" t="s">
        <v>31</v>
      </c>
      <c r="AB83" s="1301" t="s">
        <v>30</v>
      </c>
      <c r="AC83" s="1302" t="s">
        <v>31</v>
      </c>
      <c r="AD83" s="1301" t="s">
        <v>30</v>
      </c>
      <c r="AE83" s="1302" t="s">
        <v>31</v>
      </c>
      <c r="AF83" s="1301" t="s">
        <v>30</v>
      </c>
      <c r="AG83" s="1302" t="s">
        <v>31</v>
      </c>
      <c r="AH83" s="1301" t="s">
        <v>30</v>
      </c>
      <c r="AI83" s="1303" t="s">
        <v>31</v>
      </c>
      <c r="AJ83" s="3587"/>
      <c r="AK83" s="3577"/>
      <c r="AL83" s="3480"/>
      <c r="AM83" s="3480"/>
      <c r="AN83" s="3480"/>
      <c r="BO83"/>
      <c r="BP83"/>
      <c r="BQ83"/>
      <c r="BR83"/>
      <c r="BS83"/>
      <c r="BU83"/>
      <c r="BV83"/>
      <c r="BW83"/>
    </row>
    <row r="84" spans="1:77" x14ac:dyDescent="0.25">
      <c r="A84" s="1444" t="s">
        <v>102</v>
      </c>
      <c r="B84" s="1149" t="s">
        <v>103</v>
      </c>
      <c r="C84" s="1445">
        <f>SUM(D84:E84)</f>
        <v>0</v>
      </c>
      <c r="D84" s="1446">
        <f>SUM(F84,H84,J84,L84,N84,P84,R84,T84,V84,X84,Z84,AB84,AD84,AF84,AH84)</f>
        <v>0</v>
      </c>
      <c r="E84" s="1447">
        <f>SUM(G84,I84,K84,M84,O84,Q84,S84,U84,W84,Y84,AA84,AC84,AE84,AG84,AI84)</f>
        <v>0</v>
      </c>
      <c r="F84" s="1448"/>
      <c r="G84" s="1151"/>
      <c r="H84" s="1152"/>
      <c r="I84" s="1151"/>
      <c r="J84" s="1448"/>
      <c r="K84" s="443"/>
      <c r="L84" s="1448"/>
      <c r="M84" s="443"/>
      <c r="N84" s="1448"/>
      <c r="O84" s="443"/>
      <c r="P84" s="1448"/>
      <c r="Q84" s="443"/>
      <c r="R84" s="1448"/>
      <c r="S84" s="443"/>
      <c r="T84" s="1448"/>
      <c r="U84" s="443"/>
      <c r="V84" s="1448"/>
      <c r="W84" s="443"/>
      <c r="X84" s="1448"/>
      <c r="Y84" s="443"/>
      <c r="Z84" s="1448"/>
      <c r="AA84" s="443"/>
      <c r="AB84" s="1448"/>
      <c r="AC84" s="443"/>
      <c r="AD84" s="1448"/>
      <c r="AE84" s="443"/>
      <c r="AF84" s="1448"/>
      <c r="AG84" s="443"/>
      <c r="AH84" s="1448"/>
      <c r="AI84" s="444"/>
      <c r="AJ84" s="1449"/>
      <c r="AK84" s="1450"/>
      <c r="AL84" s="1151"/>
      <c r="AM84" s="1151"/>
      <c r="AN84" s="1151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594" t="s">
        <v>104</v>
      </c>
      <c r="B85" s="1451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594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1452" t="s">
        <v>61</v>
      </c>
      <c r="B87" s="1453" t="s">
        <v>107</v>
      </c>
      <c r="C87" s="1454">
        <f>SUM(D87:E87)</f>
        <v>0</v>
      </c>
      <c r="D87" s="1455">
        <f t="shared" si="37"/>
        <v>0</v>
      </c>
      <c r="E87" s="1456">
        <f t="shared" si="37"/>
        <v>0</v>
      </c>
      <c r="F87" s="1457"/>
      <c r="G87" s="1458"/>
      <c r="H87" s="1459"/>
      <c r="I87" s="1458"/>
      <c r="J87" s="1457"/>
      <c r="K87" s="1460"/>
      <c r="L87" s="1457"/>
      <c r="M87" s="1460"/>
      <c r="N87" s="1457"/>
      <c r="O87" s="1460"/>
      <c r="P87" s="1457"/>
      <c r="Q87" s="1460"/>
      <c r="R87" s="1457"/>
      <c r="S87" s="1460"/>
      <c r="T87" s="1457"/>
      <c r="U87" s="1460"/>
      <c r="V87" s="1457"/>
      <c r="W87" s="1460"/>
      <c r="X87" s="1457"/>
      <c r="Y87" s="1460"/>
      <c r="Z87" s="1457"/>
      <c r="AA87" s="1460"/>
      <c r="AB87" s="1457"/>
      <c r="AC87" s="1460"/>
      <c r="AD87" s="1457"/>
      <c r="AE87" s="1460"/>
      <c r="AF87" s="1457"/>
      <c r="AG87" s="1460"/>
      <c r="AH87" s="1457"/>
      <c r="AI87" s="1461"/>
      <c r="AJ87" s="1462"/>
      <c r="AK87" s="1463"/>
      <c r="AL87" s="1458"/>
      <c r="AM87" s="1458"/>
      <c r="AN87" s="1458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590" t="s">
        <v>89</v>
      </c>
      <c r="B89" s="3591" t="s">
        <v>32</v>
      </c>
      <c r="C89" s="3591" t="s">
        <v>109</v>
      </c>
      <c r="D89" s="3592" t="s">
        <v>110</v>
      </c>
      <c r="E89" s="3593" t="s">
        <v>111</v>
      </c>
      <c r="F89" s="3591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590"/>
      <c r="B90" s="3591"/>
      <c r="C90" s="3591"/>
      <c r="D90" s="3592"/>
      <c r="E90" s="3593"/>
      <c r="F90" s="3591"/>
      <c r="BO90"/>
      <c r="BP90"/>
      <c r="BQ90"/>
      <c r="BR90"/>
      <c r="BS90"/>
      <c r="BU90"/>
      <c r="BV90"/>
      <c r="BW90"/>
    </row>
    <row r="91" spans="1:77" x14ac:dyDescent="0.25">
      <c r="A91" s="3601" t="s">
        <v>113</v>
      </c>
      <c r="B91" s="3602"/>
      <c r="C91" s="3602"/>
      <c r="D91" s="3602"/>
      <c r="E91" s="3602"/>
      <c r="F91" s="3603"/>
      <c r="BO91"/>
      <c r="BP91"/>
      <c r="BQ91"/>
      <c r="BR91"/>
      <c r="BS91"/>
      <c r="BU91"/>
      <c r="BV91"/>
      <c r="BW91"/>
    </row>
    <row r="92" spans="1:77" x14ac:dyDescent="0.25">
      <c r="A92" s="1464" t="s">
        <v>114</v>
      </c>
      <c r="B92" s="1465">
        <f>SUM(C92:D92)</f>
        <v>383</v>
      </c>
      <c r="C92" s="1466">
        <v>63</v>
      </c>
      <c r="D92" s="1467">
        <v>320</v>
      </c>
      <c r="E92" s="1468">
        <v>383</v>
      </c>
      <c r="F92" s="1466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37</v>
      </c>
      <c r="C96" s="153"/>
      <c r="D96" s="1469">
        <v>37</v>
      </c>
      <c r="E96" s="156">
        <v>37</v>
      </c>
      <c r="F96" s="153"/>
    </row>
    <row r="97" spans="1:18" customFormat="1" x14ac:dyDescent="0.25">
      <c r="A97" s="3601" t="s">
        <v>119</v>
      </c>
      <c r="B97" s="3604"/>
      <c r="C97" s="3604"/>
      <c r="D97" s="3604"/>
      <c r="E97" s="3604"/>
      <c r="F97" s="3605"/>
    </row>
    <row r="98" spans="1:18" customFormat="1" x14ac:dyDescent="0.25">
      <c r="A98" s="1470" t="s">
        <v>120</v>
      </c>
      <c r="B98" s="1471">
        <f>SUM(C98:D98)</f>
        <v>0</v>
      </c>
      <c r="C98" s="1466"/>
      <c r="D98" s="1467"/>
      <c r="E98" s="1468"/>
      <c r="F98" s="1466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1364" t="s">
        <v>122</v>
      </c>
      <c r="B100" s="119">
        <f>SUM(C100:D100)</f>
        <v>0</v>
      </c>
      <c r="C100" s="1472"/>
      <c r="D100" s="1469"/>
      <c r="E100" s="1157"/>
      <c r="F100" s="1472"/>
    </row>
    <row r="101" spans="1:18" customFormat="1" x14ac:dyDescent="0.25">
      <c r="A101" s="3606" t="s">
        <v>123</v>
      </c>
      <c r="B101" s="3606"/>
      <c r="C101" s="3606"/>
      <c r="D101" s="3606"/>
      <c r="E101" s="3606"/>
      <c r="F101" s="3607"/>
      <c r="G101" s="1473"/>
      <c r="H101" s="1473"/>
      <c r="I101" s="1473"/>
      <c r="J101" s="1473"/>
      <c r="K101" s="1473"/>
      <c r="L101" s="1473"/>
      <c r="M101" s="1473"/>
      <c r="N101" s="1473"/>
      <c r="O101" s="1473"/>
    </row>
    <row r="102" spans="1:18" customFormat="1" ht="15" customHeight="1" x14ac:dyDescent="0.25">
      <c r="A102" s="3608" t="s">
        <v>124</v>
      </c>
      <c r="B102" s="3595" t="s">
        <v>125</v>
      </c>
      <c r="C102" s="3062"/>
      <c r="D102" s="3063"/>
      <c r="E102" s="3595" t="s">
        <v>126</v>
      </c>
      <c r="F102" s="3063"/>
      <c r="G102" s="3595" t="s">
        <v>127</v>
      </c>
      <c r="H102" s="3596"/>
      <c r="I102" s="3597" t="s">
        <v>128</v>
      </c>
      <c r="J102" s="3598"/>
      <c r="K102" s="3047" t="s">
        <v>129</v>
      </c>
      <c r="L102" s="3600" t="s">
        <v>130</v>
      </c>
      <c r="M102" s="3051"/>
      <c r="N102" s="3047"/>
      <c r="O102" s="3600" t="s">
        <v>131</v>
      </c>
      <c r="P102" s="3047"/>
      <c r="Q102" s="3600" t="s">
        <v>132</v>
      </c>
      <c r="R102" s="3047"/>
    </row>
    <row r="103" spans="1:18" customFormat="1" x14ac:dyDescent="0.25">
      <c r="A103" s="3060"/>
      <c r="B103" s="3499"/>
      <c r="C103" s="3516"/>
      <c r="D103" s="3517"/>
      <c r="E103" s="3499"/>
      <c r="F103" s="3517"/>
      <c r="G103" s="3499"/>
      <c r="H103" s="3500"/>
      <c r="I103" s="3599"/>
      <c r="J103" s="3504"/>
      <c r="K103" s="3048"/>
      <c r="L103" s="3507"/>
      <c r="M103" s="3508"/>
      <c r="N103" s="3505"/>
      <c r="O103" s="3507"/>
      <c r="P103" s="3505"/>
      <c r="Q103" s="3507"/>
      <c r="R103" s="3505"/>
    </row>
    <row r="104" spans="1:18" customFormat="1" ht="31.5" x14ac:dyDescent="0.25">
      <c r="A104" s="3609"/>
      <c r="B104" s="1474" t="s">
        <v>133</v>
      </c>
      <c r="C104" s="1474" t="s">
        <v>134</v>
      </c>
      <c r="D104" s="1475" t="s">
        <v>135</v>
      </c>
      <c r="E104" s="1476" t="s">
        <v>136</v>
      </c>
      <c r="F104" s="1477" t="s">
        <v>137</v>
      </c>
      <c r="G104" s="1476" t="s">
        <v>138</v>
      </c>
      <c r="H104" s="1478" t="s">
        <v>139</v>
      </c>
      <c r="I104" s="1479" t="s">
        <v>136</v>
      </c>
      <c r="J104" s="1480" t="s">
        <v>137</v>
      </c>
      <c r="K104" s="3505"/>
      <c r="L104" s="1158" t="s">
        <v>140</v>
      </c>
      <c r="M104" s="1481" t="s">
        <v>134</v>
      </c>
      <c r="N104" s="445" t="s">
        <v>141</v>
      </c>
      <c r="O104" s="1474" t="s">
        <v>138</v>
      </c>
      <c r="P104" s="1482" t="s">
        <v>139</v>
      </c>
      <c r="Q104" s="1474" t="s">
        <v>142</v>
      </c>
      <c r="R104" s="1482" t="s">
        <v>143</v>
      </c>
    </row>
    <row r="105" spans="1:18" customFormat="1" x14ac:dyDescent="0.25">
      <c r="A105" s="1483" t="s">
        <v>144</v>
      </c>
      <c r="B105" s="274">
        <f>SUM(C105:D105)</f>
        <v>14268</v>
      </c>
      <c r="C105" s="1484">
        <v>13730</v>
      </c>
      <c r="D105" s="1485">
        <v>538</v>
      </c>
      <c r="E105" s="1484">
        <v>11943</v>
      </c>
      <c r="F105" s="1485">
        <v>0</v>
      </c>
      <c r="G105" s="1484">
        <v>46353</v>
      </c>
      <c r="H105" s="1486">
        <v>557</v>
      </c>
      <c r="I105" s="1487">
        <v>2325</v>
      </c>
      <c r="J105" s="1488">
        <v>0</v>
      </c>
      <c r="K105" s="1485">
        <v>11405</v>
      </c>
      <c r="L105" s="1484"/>
      <c r="M105" s="1040"/>
      <c r="N105" s="1489"/>
      <c r="O105" s="1484"/>
      <c r="P105" s="1489"/>
      <c r="Q105" s="279"/>
      <c r="R105" s="280"/>
    </row>
    <row r="106" spans="1:18" customFormat="1" x14ac:dyDescent="0.25">
      <c r="A106" s="281" t="s">
        <v>145</v>
      </c>
      <c r="B106" s="274">
        <f>SUM(C106:D106)</f>
        <v>1408</v>
      </c>
      <c r="C106" s="282">
        <v>1350</v>
      </c>
      <c r="D106" s="283">
        <v>58</v>
      </c>
      <c r="E106" s="282">
        <v>1408</v>
      </c>
      <c r="F106" s="283">
        <v>0</v>
      </c>
      <c r="G106" s="282">
        <v>3138</v>
      </c>
      <c r="H106" s="284">
        <v>66</v>
      </c>
      <c r="I106" s="285">
        <v>0</v>
      </c>
      <c r="J106" s="286">
        <v>0</v>
      </c>
      <c r="K106" s="283">
        <v>1350</v>
      </c>
      <c r="L106" s="279"/>
      <c r="M106" s="287"/>
      <c r="N106" s="280"/>
      <c r="O106" s="279"/>
      <c r="P106" s="280"/>
      <c r="Q106" s="1484">
        <v>2336</v>
      </c>
      <c r="R106" s="1489">
        <v>6432</v>
      </c>
    </row>
    <row r="107" spans="1:18" customFormat="1" x14ac:dyDescent="0.25">
      <c r="A107" s="281" t="s">
        <v>146</v>
      </c>
      <c r="B107" s="288">
        <f>SUM(C107:D107)</f>
        <v>1078</v>
      </c>
      <c r="C107" s="289">
        <v>1078</v>
      </c>
      <c r="D107" s="290">
        <v>0</v>
      </c>
      <c r="E107" s="291">
        <v>1078</v>
      </c>
      <c r="F107" s="290">
        <v>0</v>
      </c>
      <c r="G107" s="289">
        <v>1078</v>
      </c>
      <c r="H107" s="292">
        <v>0</v>
      </c>
      <c r="I107" s="293">
        <v>0</v>
      </c>
      <c r="J107" s="294">
        <v>0</v>
      </c>
      <c r="K107" s="290">
        <v>1078</v>
      </c>
      <c r="L107" s="295"/>
      <c r="M107" s="296"/>
      <c r="N107" s="297"/>
      <c r="O107" s="298"/>
      <c r="P107" s="297"/>
      <c r="Q107" s="289">
        <v>259</v>
      </c>
      <c r="R107" s="299">
        <v>259</v>
      </c>
    </row>
    <row r="108" spans="1:18" customFormat="1" x14ac:dyDescent="0.25">
      <c r="A108" s="1490" t="s">
        <v>32</v>
      </c>
      <c r="B108" s="1491">
        <f>SUM(C108:D108)</f>
        <v>16754</v>
      </c>
      <c r="C108" s="1491">
        <f t="shared" ref="C108:K108" si="49">SUM(C105:C107)</f>
        <v>16158</v>
      </c>
      <c r="D108" s="1492">
        <f t="shared" si="49"/>
        <v>596</v>
      </c>
      <c r="E108" s="1491">
        <f t="shared" si="49"/>
        <v>14429</v>
      </c>
      <c r="F108" s="1492">
        <f t="shared" si="49"/>
        <v>0</v>
      </c>
      <c r="G108" s="1491">
        <f t="shared" si="49"/>
        <v>50569</v>
      </c>
      <c r="H108" s="1493">
        <f t="shared" si="49"/>
        <v>623</v>
      </c>
      <c r="I108" s="1494">
        <f t="shared" si="49"/>
        <v>2325</v>
      </c>
      <c r="J108" s="1495">
        <f t="shared" si="49"/>
        <v>0</v>
      </c>
      <c r="K108" s="1492">
        <f t="shared" si="49"/>
        <v>13833</v>
      </c>
      <c r="L108" s="1496">
        <f>SUM(L105)</f>
        <v>0</v>
      </c>
      <c r="M108" s="1491">
        <f>+M105</f>
        <v>0</v>
      </c>
      <c r="N108" s="1497">
        <f>+N105</f>
        <v>0</v>
      </c>
      <c r="O108" s="1491">
        <f>+O105</f>
        <v>0</v>
      </c>
      <c r="P108" s="1497">
        <f>+P105</f>
        <v>0</v>
      </c>
      <c r="Q108" s="1491">
        <f>SUM(Q106:Q107)</f>
        <v>2595</v>
      </c>
      <c r="R108" s="1491">
        <f>SUM(R106:R107)</f>
        <v>6691</v>
      </c>
    </row>
    <row r="109" spans="1:18" customFormat="1" ht="19.5" x14ac:dyDescent="0.25">
      <c r="A109" s="1498" t="s">
        <v>147</v>
      </c>
      <c r="B109" s="1499"/>
      <c r="C109" s="1159"/>
      <c r="D109" s="311"/>
      <c r="E109" s="1500"/>
      <c r="F109" s="1500"/>
      <c r="G109" s="1500"/>
      <c r="H109" s="1500"/>
      <c r="I109" s="1501"/>
      <c r="J109" s="3"/>
      <c r="K109" s="1501"/>
      <c r="L109" s="3"/>
      <c r="M109" s="314"/>
    </row>
    <row r="110" spans="1:18" customFormat="1" ht="15" customHeight="1" x14ac:dyDescent="0.25">
      <c r="A110" s="3610" t="s">
        <v>148</v>
      </c>
      <c r="B110" s="3608" t="s">
        <v>149</v>
      </c>
      <c r="C110" s="3612" t="s">
        <v>150</v>
      </c>
      <c r="D110" s="3613"/>
      <c r="E110" s="3613"/>
      <c r="F110" s="3613"/>
      <c r="G110" s="3613"/>
      <c r="H110" s="3613"/>
      <c r="I110" s="3613"/>
      <c r="J110" s="3613"/>
      <c r="K110" s="3613"/>
      <c r="L110" s="3614"/>
      <c r="M110" s="3608" t="s">
        <v>151</v>
      </c>
    </row>
    <row r="111" spans="1:18" customFormat="1" ht="21" x14ac:dyDescent="0.25">
      <c r="A111" s="3519"/>
      <c r="B111" s="3611"/>
      <c r="C111" s="1502" t="s">
        <v>72</v>
      </c>
      <c r="D111" s="1503" t="s">
        <v>152</v>
      </c>
      <c r="E111" s="1503" t="s">
        <v>51</v>
      </c>
      <c r="F111" s="1503" t="s">
        <v>73</v>
      </c>
      <c r="G111" s="1503" t="s">
        <v>153</v>
      </c>
      <c r="H111" s="1432" t="s">
        <v>85</v>
      </c>
      <c r="I111" s="1432" t="s">
        <v>154</v>
      </c>
      <c r="J111" s="1503" t="s">
        <v>155</v>
      </c>
      <c r="K111" s="1432" t="s">
        <v>156</v>
      </c>
      <c r="L111" s="1307" t="s">
        <v>157</v>
      </c>
      <c r="M111" s="3611"/>
    </row>
    <row r="112" spans="1:18" customFormat="1" x14ac:dyDescent="0.25">
      <c r="A112" s="1504" t="s">
        <v>158</v>
      </c>
      <c r="B112" s="1485"/>
      <c r="C112" s="1484"/>
      <c r="D112" s="1040"/>
      <c r="E112" s="1040"/>
      <c r="F112" s="1040"/>
      <c r="G112" s="1040"/>
      <c r="H112" s="1040"/>
      <c r="I112" s="1040"/>
      <c r="J112" s="1040"/>
      <c r="K112" s="1040"/>
      <c r="L112" s="1485"/>
      <c r="M112" s="1505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1160"/>
      <c r="C115" s="1160"/>
      <c r="D115" s="1160"/>
      <c r="E115" s="1160"/>
      <c r="F115" s="1160"/>
      <c r="G115" s="1160"/>
      <c r="H115" s="1160"/>
      <c r="I115" s="1160"/>
      <c r="J115" s="1160"/>
      <c r="K115" s="1160"/>
      <c r="L115" s="1160"/>
      <c r="M115" s="1160"/>
      <c r="N115" s="1160"/>
      <c r="O115" s="1160"/>
      <c r="P115" s="1160"/>
      <c r="Q115" s="1160"/>
      <c r="R115" s="1160"/>
      <c r="S115" s="1160"/>
      <c r="T115" s="1160"/>
      <c r="U115" s="1160"/>
      <c r="V115" s="1160"/>
      <c r="W115" s="1160"/>
      <c r="X115" s="1160"/>
      <c r="Y115" s="1160"/>
      <c r="Z115" s="1160"/>
      <c r="AA115" s="1160"/>
      <c r="AB115" s="1160"/>
      <c r="AC115" s="1160"/>
      <c r="AD115" s="1160"/>
      <c r="AE115" s="1160"/>
      <c r="AF115" s="1160"/>
      <c r="AG115" s="1160"/>
      <c r="AH115" s="1160"/>
      <c r="AI115" s="1160"/>
      <c r="AJ115" s="1160"/>
      <c r="AK115" s="1160"/>
      <c r="AL115" s="1160"/>
      <c r="AM115" s="1160"/>
      <c r="AN115" s="1160"/>
      <c r="AO115" s="1506"/>
      <c r="AP115" s="1506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615" t="s">
        <v>162</v>
      </c>
      <c r="B116" s="3617" t="s">
        <v>4</v>
      </c>
      <c r="C116" s="2984"/>
      <c r="D116" s="3021"/>
      <c r="E116" s="3618" t="s">
        <v>5</v>
      </c>
      <c r="F116" s="3619"/>
      <c r="G116" s="3619"/>
      <c r="H116" s="3619"/>
      <c r="I116" s="3619"/>
      <c r="J116" s="3619"/>
      <c r="K116" s="3619"/>
      <c r="L116" s="3619"/>
      <c r="M116" s="3619"/>
      <c r="N116" s="3619"/>
      <c r="O116" s="3619"/>
      <c r="P116" s="3619"/>
      <c r="Q116" s="3619"/>
      <c r="R116" s="3619"/>
      <c r="S116" s="3619"/>
      <c r="T116" s="3619"/>
      <c r="U116" s="3619"/>
      <c r="V116" s="3619"/>
      <c r="W116" s="3619"/>
      <c r="X116" s="3619"/>
      <c r="Y116" s="3619"/>
      <c r="Z116" s="3619"/>
      <c r="AA116" s="3619"/>
      <c r="AB116" s="3619"/>
      <c r="AC116" s="3619"/>
      <c r="AD116" s="3619"/>
      <c r="AE116" s="3619"/>
      <c r="AF116" s="3619"/>
      <c r="AG116" s="3619"/>
      <c r="AH116" s="3619"/>
      <c r="AI116" s="3619"/>
      <c r="AJ116" s="3619"/>
      <c r="AK116" s="3619"/>
      <c r="AL116" s="3619"/>
      <c r="AM116" s="3619"/>
      <c r="AN116" s="3620"/>
      <c r="AO116" s="2997" t="s">
        <v>163</v>
      </c>
      <c r="AP116" s="2993" t="s">
        <v>164</v>
      </c>
      <c r="AQ116" s="3021" t="s">
        <v>8</v>
      </c>
      <c r="AR116" s="3021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486"/>
      <c r="C117" s="3487"/>
      <c r="D117" s="3480"/>
      <c r="E117" s="3623" t="s">
        <v>11</v>
      </c>
      <c r="F117" s="3621"/>
      <c r="G117" s="3618" t="s">
        <v>12</v>
      </c>
      <c r="H117" s="3621"/>
      <c r="I117" s="3618" t="s">
        <v>13</v>
      </c>
      <c r="J117" s="3621"/>
      <c r="K117" s="3618" t="s">
        <v>14</v>
      </c>
      <c r="L117" s="3621"/>
      <c r="M117" s="3618" t="s">
        <v>15</v>
      </c>
      <c r="N117" s="3621"/>
      <c r="O117" s="3618" t="s">
        <v>16</v>
      </c>
      <c r="P117" s="3621"/>
      <c r="Q117" s="3619" t="s">
        <v>17</v>
      </c>
      <c r="R117" s="3621"/>
      <c r="S117" s="3618" t="s">
        <v>18</v>
      </c>
      <c r="T117" s="3621"/>
      <c r="U117" s="3618" t="s">
        <v>19</v>
      </c>
      <c r="V117" s="3621"/>
      <c r="W117" s="3618" t="s">
        <v>20</v>
      </c>
      <c r="X117" s="3621"/>
      <c r="Y117" s="3618" t="s">
        <v>21</v>
      </c>
      <c r="Z117" s="3621"/>
      <c r="AA117" s="3618" t="s">
        <v>22</v>
      </c>
      <c r="AB117" s="3621"/>
      <c r="AC117" s="3618" t="s">
        <v>23</v>
      </c>
      <c r="AD117" s="3621"/>
      <c r="AE117" s="3618" t="s">
        <v>24</v>
      </c>
      <c r="AF117" s="3621"/>
      <c r="AG117" s="3618" t="s">
        <v>25</v>
      </c>
      <c r="AH117" s="3621"/>
      <c r="AI117" s="3618" t="s">
        <v>26</v>
      </c>
      <c r="AJ117" s="3621"/>
      <c r="AK117" s="3618" t="s">
        <v>27</v>
      </c>
      <c r="AL117" s="3621"/>
      <c r="AM117" s="3619" t="s">
        <v>28</v>
      </c>
      <c r="AN117" s="3620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616"/>
      <c r="B118" s="1507" t="s">
        <v>29</v>
      </c>
      <c r="C118" s="1508" t="s">
        <v>30</v>
      </c>
      <c r="D118" s="1161" t="s">
        <v>31</v>
      </c>
      <c r="E118" s="1509" t="s">
        <v>30</v>
      </c>
      <c r="F118" s="1510" t="s">
        <v>31</v>
      </c>
      <c r="G118" s="1509" t="s">
        <v>30</v>
      </c>
      <c r="H118" s="1510" t="s">
        <v>31</v>
      </c>
      <c r="I118" s="1509" t="s">
        <v>30</v>
      </c>
      <c r="J118" s="1510" t="s">
        <v>31</v>
      </c>
      <c r="K118" s="1509" t="s">
        <v>30</v>
      </c>
      <c r="L118" s="1510" t="s">
        <v>31</v>
      </c>
      <c r="M118" s="1509" t="s">
        <v>30</v>
      </c>
      <c r="N118" s="1510" t="s">
        <v>31</v>
      </c>
      <c r="O118" s="1509" t="s">
        <v>30</v>
      </c>
      <c r="P118" s="1510" t="s">
        <v>31</v>
      </c>
      <c r="Q118" s="1509" t="s">
        <v>30</v>
      </c>
      <c r="R118" s="1510" t="s">
        <v>31</v>
      </c>
      <c r="S118" s="1509" t="s">
        <v>30</v>
      </c>
      <c r="T118" s="1510" t="s">
        <v>31</v>
      </c>
      <c r="U118" s="1509" t="s">
        <v>30</v>
      </c>
      <c r="V118" s="1510" t="s">
        <v>31</v>
      </c>
      <c r="W118" s="1509" t="s">
        <v>30</v>
      </c>
      <c r="X118" s="1510" t="s">
        <v>31</v>
      </c>
      <c r="Y118" s="1509" t="s">
        <v>30</v>
      </c>
      <c r="Z118" s="1510" t="s">
        <v>31</v>
      </c>
      <c r="AA118" s="1509" t="s">
        <v>30</v>
      </c>
      <c r="AB118" s="1510" t="s">
        <v>31</v>
      </c>
      <c r="AC118" s="1509" t="s">
        <v>30</v>
      </c>
      <c r="AD118" s="1510" t="s">
        <v>31</v>
      </c>
      <c r="AE118" s="1509" t="s">
        <v>30</v>
      </c>
      <c r="AF118" s="1510" t="s">
        <v>31</v>
      </c>
      <c r="AG118" s="1509" t="s">
        <v>30</v>
      </c>
      <c r="AH118" s="1510" t="s">
        <v>31</v>
      </c>
      <c r="AI118" s="1509" t="s">
        <v>30</v>
      </c>
      <c r="AJ118" s="1510" t="s">
        <v>31</v>
      </c>
      <c r="AK118" s="1509" t="s">
        <v>30</v>
      </c>
      <c r="AL118" s="1510" t="s">
        <v>31</v>
      </c>
      <c r="AM118" s="1509" t="s">
        <v>30</v>
      </c>
      <c r="AN118" s="1511" t="s">
        <v>31</v>
      </c>
      <c r="AO118" s="3480"/>
      <c r="AP118" s="3622"/>
      <c r="AQ118" s="3480"/>
      <c r="AR118" s="3480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1512"/>
      <c r="AR119" s="1512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1162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081"/>
      <c r="C123" s="3615" t="s">
        <v>32</v>
      </c>
      <c r="D123" s="3618" t="s">
        <v>76</v>
      </c>
      <c r="E123" s="3619"/>
      <c r="F123" s="3619"/>
      <c r="G123" s="3619"/>
      <c r="H123" s="3621"/>
      <c r="I123" s="3080" t="s">
        <v>96</v>
      </c>
      <c r="J123" s="3624" t="s">
        <v>6</v>
      </c>
      <c r="K123" s="3081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533"/>
      <c r="B124" s="3534"/>
      <c r="C124" s="3616"/>
      <c r="D124" s="1513" t="s">
        <v>170</v>
      </c>
      <c r="E124" s="1514" t="s">
        <v>171</v>
      </c>
      <c r="F124" s="1514" t="s">
        <v>172</v>
      </c>
      <c r="G124" s="1514" t="s">
        <v>173</v>
      </c>
      <c r="H124" s="1515" t="s">
        <v>174</v>
      </c>
      <c r="I124" s="3533"/>
      <c r="J124" s="3587"/>
      <c r="K124" s="3534"/>
      <c r="BO124"/>
      <c r="BP124"/>
      <c r="BQ124"/>
      <c r="BR124"/>
      <c r="BS124"/>
      <c r="BU124"/>
      <c r="BV124"/>
      <c r="BW124"/>
    </row>
    <row r="125" spans="1:76" ht="22.5" x14ac:dyDescent="0.25">
      <c r="A125" s="3629" t="s">
        <v>175</v>
      </c>
      <c r="B125" s="1516" t="s">
        <v>176</v>
      </c>
      <c r="C125" s="1517">
        <f>SUM(D125:H125)</f>
        <v>0</v>
      </c>
      <c r="D125" s="1518"/>
      <c r="E125" s="1519"/>
      <c r="F125" s="1519"/>
      <c r="G125" s="1519"/>
      <c r="H125" s="1520"/>
      <c r="I125" s="347"/>
      <c r="J125" s="1521"/>
      <c r="K125" s="1522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1523"/>
      <c r="E126" s="1524"/>
      <c r="F126" s="1524"/>
      <c r="G126" s="1524"/>
      <c r="H126" s="1525"/>
      <c r="I126" s="347"/>
      <c r="J126" s="1526"/>
      <c r="K126" s="1527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630"/>
      <c r="B127" s="358" t="s">
        <v>178</v>
      </c>
      <c r="C127" s="1528">
        <f>SUM(D127:H127)</f>
        <v>0</v>
      </c>
      <c r="D127" s="1529"/>
      <c r="E127" s="1530"/>
      <c r="F127" s="1530"/>
      <c r="G127" s="1530"/>
      <c r="H127" s="1531"/>
      <c r="I127" s="347"/>
      <c r="J127" s="1532"/>
      <c r="K127" s="1533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631" t="s">
        <v>179</v>
      </c>
      <c r="B128" s="1534" t="s">
        <v>180</v>
      </c>
      <c r="C128" s="1517">
        <f>SUM(I128)</f>
        <v>0</v>
      </c>
      <c r="D128" s="1535"/>
      <c r="E128" s="876"/>
      <c r="F128" s="876"/>
      <c r="G128" s="876"/>
      <c r="H128" s="1536"/>
      <c r="I128" s="1537"/>
      <c r="J128" s="1538"/>
      <c r="K128" s="371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630"/>
      <c r="B129" s="1539" t="s">
        <v>181</v>
      </c>
      <c r="C129" s="1528">
        <f>SUM(D129:H129)</f>
        <v>0</v>
      </c>
      <c r="D129" s="1540"/>
      <c r="E129" s="446"/>
      <c r="F129" s="446"/>
      <c r="G129" s="446"/>
      <c r="H129" s="447"/>
      <c r="I129" s="1163"/>
      <c r="J129" s="1532"/>
      <c r="K129" s="1533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455"/>
      <c r="E130" s="1098"/>
      <c r="F130" s="1098"/>
      <c r="G130" s="1098"/>
      <c r="H130" s="1520"/>
      <c r="I130" s="1100"/>
      <c r="J130" s="1101"/>
      <c r="K130" s="1102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455"/>
      <c r="E131" s="1098"/>
      <c r="F131" s="1098"/>
      <c r="G131" s="1098"/>
      <c r="H131" s="1103"/>
      <c r="I131" s="1100"/>
      <c r="J131" s="1101"/>
      <c r="K131" s="1102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1541"/>
      <c r="E132" s="1542"/>
      <c r="F132" s="1542"/>
      <c r="G132" s="1542"/>
      <c r="H132" s="1543"/>
      <c r="I132" s="1544"/>
      <c r="J132" s="1545"/>
      <c r="K132" s="1546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435"/>
      <c r="B133" s="394" t="s">
        <v>104</v>
      </c>
      <c r="C133" s="191">
        <f>SUM(D133:I133)</f>
        <v>0</v>
      </c>
      <c r="D133" s="1547"/>
      <c r="E133" s="1548"/>
      <c r="F133" s="1548"/>
      <c r="G133" s="1548"/>
      <c r="H133" s="1549"/>
      <c r="I133" s="1550"/>
      <c r="J133" s="1551"/>
      <c r="K133" s="1552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632" t="s">
        <v>49</v>
      </c>
      <c r="B135" s="3632" t="s">
        <v>184</v>
      </c>
      <c r="C135" s="3633" t="s">
        <v>29</v>
      </c>
      <c r="D135" s="3625" t="s">
        <v>30</v>
      </c>
      <c r="E135" s="3626" t="s">
        <v>31</v>
      </c>
      <c r="F135" s="3644" t="s">
        <v>5</v>
      </c>
      <c r="G135" s="3645"/>
      <c r="H135" s="3645"/>
      <c r="I135" s="3645"/>
      <c r="J135" s="3645"/>
      <c r="K135" s="3645"/>
      <c r="L135" s="3645"/>
      <c r="M135" s="3645"/>
      <c r="N135" s="3645"/>
      <c r="O135" s="3645"/>
      <c r="P135" s="3645"/>
      <c r="Q135" s="3645"/>
      <c r="R135" s="3645"/>
      <c r="S135" s="3645"/>
      <c r="T135" s="3645"/>
      <c r="U135" s="3645"/>
      <c r="V135" s="3645"/>
      <c r="W135" s="3645"/>
      <c r="X135" s="3645"/>
      <c r="Y135" s="3645"/>
      <c r="Z135" s="3645"/>
      <c r="AA135" s="3645"/>
      <c r="AB135" s="3645"/>
      <c r="AC135" s="3645"/>
      <c r="AD135" s="3645"/>
      <c r="AE135" s="3645"/>
      <c r="AF135" s="3645"/>
      <c r="AG135" s="3645"/>
      <c r="AH135" s="3645"/>
      <c r="AI135" s="3645"/>
      <c r="AJ135" s="3645"/>
      <c r="AK135" s="3645"/>
      <c r="AL135" s="3645"/>
      <c r="AM135" s="3646"/>
      <c r="AN135" s="3625" t="s">
        <v>6</v>
      </c>
      <c r="AO135" s="3626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627" t="s">
        <v>91</v>
      </c>
      <c r="G136" s="3628"/>
      <c r="H136" s="3627" t="s">
        <v>13</v>
      </c>
      <c r="I136" s="3628"/>
      <c r="J136" s="3627" t="s">
        <v>14</v>
      </c>
      <c r="K136" s="3628"/>
      <c r="L136" s="3627" t="s">
        <v>15</v>
      </c>
      <c r="M136" s="3628"/>
      <c r="N136" s="3627" t="s">
        <v>16</v>
      </c>
      <c r="O136" s="3628"/>
      <c r="P136" s="3635" t="s">
        <v>17</v>
      </c>
      <c r="Q136" s="3628"/>
      <c r="R136" s="3627" t="s">
        <v>18</v>
      </c>
      <c r="S136" s="3628"/>
      <c r="T136" s="3627" t="s">
        <v>19</v>
      </c>
      <c r="U136" s="3628"/>
      <c r="V136" s="3627" t="s">
        <v>20</v>
      </c>
      <c r="W136" s="3628"/>
      <c r="X136" s="3627" t="s">
        <v>21</v>
      </c>
      <c r="Y136" s="3628"/>
      <c r="Z136" s="3627" t="s">
        <v>22</v>
      </c>
      <c r="AA136" s="3628"/>
      <c r="AB136" s="3627" t="s">
        <v>23</v>
      </c>
      <c r="AC136" s="3628"/>
      <c r="AD136" s="3627" t="s">
        <v>24</v>
      </c>
      <c r="AE136" s="3628"/>
      <c r="AF136" s="3627" t="s">
        <v>25</v>
      </c>
      <c r="AG136" s="3628"/>
      <c r="AH136" s="3627" t="s">
        <v>26</v>
      </c>
      <c r="AI136" s="3628"/>
      <c r="AJ136" s="3627" t="s">
        <v>27</v>
      </c>
      <c r="AK136" s="3628"/>
      <c r="AL136" s="3627" t="s">
        <v>185</v>
      </c>
      <c r="AM136" s="3634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438"/>
      <c r="B137" s="3438"/>
      <c r="C137" s="3440"/>
      <c r="D137" s="3429"/>
      <c r="E137" s="3431"/>
      <c r="F137" s="1553" t="s">
        <v>186</v>
      </c>
      <c r="G137" s="1554" t="s">
        <v>31</v>
      </c>
      <c r="H137" s="1553" t="s">
        <v>186</v>
      </c>
      <c r="I137" s="1554" t="s">
        <v>31</v>
      </c>
      <c r="J137" s="1553" t="s">
        <v>186</v>
      </c>
      <c r="K137" s="1554" t="s">
        <v>31</v>
      </c>
      <c r="L137" s="1553" t="s">
        <v>186</v>
      </c>
      <c r="M137" s="1554" t="s">
        <v>31</v>
      </c>
      <c r="N137" s="1553" t="s">
        <v>186</v>
      </c>
      <c r="O137" s="1554" t="s">
        <v>31</v>
      </c>
      <c r="P137" s="1553" t="s">
        <v>186</v>
      </c>
      <c r="Q137" s="1554" t="s">
        <v>31</v>
      </c>
      <c r="R137" s="1553" t="s">
        <v>186</v>
      </c>
      <c r="S137" s="1554" t="s">
        <v>31</v>
      </c>
      <c r="T137" s="1553" t="s">
        <v>186</v>
      </c>
      <c r="U137" s="1554" t="s">
        <v>31</v>
      </c>
      <c r="V137" s="1553" t="s">
        <v>186</v>
      </c>
      <c r="W137" s="1554" t="s">
        <v>31</v>
      </c>
      <c r="X137" s="1553" t="s">
        <v>186</v>
      </c>
      <c r="Y137" s="1554" t="s">
        <v>31</v>
      </c>
      <c r="Z137" s="1553" t="s">
        <v>186</v>
      </c>
      <c r="AA137" s="1554" t="s">
        <v>31</v>
      </c>
      <c r="AB137" s="1553" t="s">
        <v>186</v>
      </c>
      <c r="AC137" s="1554" t="s">
        <v>31</v>
      </c>
      <c r="AD137" s="1553" t="s">
        <v>186</v>
      </c>
      <c r="AE137" s="1554" t="s">
        <v>31</v>
      </c>
      <c r="AF137" s="1553" t="s">
        <v>186</v>
      </c>
      <c r="AG137" s="1554" t="s">
        <v>31</v>
      </c>
      <c r="AH137" s="1553" t="s">
        <v>186</v>
      </c>
      <c r="AI137" s="1554" t="s">
        <v>31</v>
      </c>
      <c r="AJ137" s="1553" t="s">
        <v>186</v>
      </c>
      <c r="AK137" s="1554" t="s">
        <v>31</v>
      </c>
      <c r="AL137" s="1553" t="s">
        <v>186</v>
      </c>
      <c r="AM137" s="1555" t="s">
        <v>31</v>
      </c>
      <c r="AN137" s="3429"/>
      <c r="AO137" s="3431"/>
      <c r="BO137"/>
      <c r="BP137"/>
      <c r="BQ137"/>
      <c r="BR137"/>
      <c r="BS137"/>
      <c r="BU137"/>
      <c r="BV137"/>
      <c r="BW137"/>
    </row>
    <row r="138" spans="1:76" x14ac:dyDescent="0.25">
      <c r="A138" s="3637" t="s">
        <v>72</v>
      </c>
      <c r="B138" s="1556" t="s">
        <v>187</v>
      </c>
      <c r="C138" s="1557">
        <f>SUM(D138:E138)</f>
        <v>0</v>
      </c>
      <c r="D138" s="1558">
        <f>+F138+H138+J138+L138+N138+P138+R138+T138+V138+X138+Z138+AB138+AD138+AF138+AH138+AJ138+AL138</f>
        <v>0</v>
      </c>
      <c r="E138" s="1559">
        <f>+G138+I138+K138+M138+O138+Q138+S138+U138+W138+Y138+AA138+AC138+AE138+AG138+AI138+AK138+AM138</f>
        <v>0</v>
      </c>
      <c r="F138" s="1560"/>
      <c r="G138" s="1561"/>
      <c r="H138" s="1560"/>
      <c r="I138" s="1561"/>
      <c r="J138" s="1560"/>
      <c r="K138" s="1561"/>
      <c r="L138" s="1560"/>
      <c r="M138" s="1561"/>
      <c r="N138" s="1560"/>
      <c r="O138" s="1561"/>
      <c r="P138" s="1560"/>
      <c r="Q138" s="1561"/>
      <c r="R138" s="1560"/>
      <c r="S138" s="1561"/>
      <c r="T138" s="1560"/>
      <c r="U138" s="1561"/>
      <c r="V138" s="1560"/>
      <c r="W138" s="1561"/>
      <c r="X138" s="1560"/>
      <c r="Y138" s="1561"/>
      <c r="Z138" s="1560"/>
      <c r="AA138" s="1561"/>
      <c r="AB138" s="1560"/>
      <c r="AC138" s="1561"/>
      <c r="AD138" s="1560"/>
      <c r="AE138" s="1561"/>
      <c r="AF138" s="1560"/>
      <c r="AG138" s="1561"/>
      <c r="AH138" s="1560"/>
      <c r="AI138" s="1561"/>
      <c r="AJ138" s="1560"/>
      <c r="AK138" s="1561"/>
      <c r="AL138" s="1560"/>
      <c r="AM138" s="1562"/>
      <c r="AN138" s="1563"/>
      <c r="AO138" s="1561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445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637" t="s">
        <v>51</v>
      </c>
      <c r="B146" s="1556" t="s">
        <v>187</v>
      </c>
      <c r="C146" s="1557">
        <f t="shared" si="74"/>
        <v>0</v>
      </c>
      <c r="D146" s="1558">
        <f t="shared" si="68"/>
        <v>0</v>
      </c>
      <c r="E146" s="1559">
        <f t="shared" si="68"/>
        <v>0</v>
      </c>
      <c r="F146" s="1560"/>
      <c r="G146" s="1561"/>
      <c r="H146" s="1560"/>
      <c r="I146" s="1561"/>
      <c r="J146" s="1560"/>
      <c r="K146" s="1561"/>
      <c r="L146" s="1560"/>
      <c r="M146" s="1561"/>
      <c r="N146" s="1560"/>
      <c r="O146" s="1561"/>
      <c r="P146" s="1560"/>
      <c r="Q146" s="1561"/>
      <c r="R146" s="1560"/>
      <c r="S146" s="1561"/>
      <c r="T146" s="1560"/>
      <c r="U146" s="1561"/>
      <c r="V146" s="1560"/>
      <c r="W146" s="1561"/>
      <c r="X146" s="1560"/>
      <c r="Y146" s="1561"/>
      <c r="Z146" s="1560"/>
      <c r="AA146" s="1561"/>
      <c r="AB146" s="1560"/>
      <c r="AC146" s="1561"/>
      <c r="AD146" s="1560"/>
      <c r="AE146" s="1561"/>
      <c r="AF146" s="1560"/>
      <c r="AG146" s="1561"/>
      <c r="AH146" s="1560"/>
      <c r="AI146" s="1561"/>
      <c r="AJ146" s="1560"/>
      <c r="AK146" s="1561"/>
      <c r="AL146" s="1560"/>
      <c r="AM146" s="1562"/>
      <c r="AN146" s="1563"/>
      <c r="AO146" s="1561"/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7</v>
      </c>
      <c r="D147" s="408">
        <f t="shared" si="68"/>
        <v>4</v>
      </c>
      <c r="E147" s="409">
        <f>+G147+I147+K147+M147+O147+Q147+S147+U147+W147+Y147+AA147+AC147+AE147+AG147+AI147+AK147+AM147</f>
        <v>3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>
        <v>1</v>
      </c>
      <c r="T147" s="414">
        <v>1</v>
      </c>
      <c r="U147" s="415">
        <v>1</v>
      </c>
      <c r="V147" s="414">
        <v>1</v>
      </c>
      <c r="W147" s="415"/>
      <c r="X147" s="414">
        <v>1</v>
      </c>
      <c r="Y147" s="415"/>
      <c r="Z147" s="414"/>
      <c r="AA147" s="415"/>
      <c r="AB147" s="414">
        <v>1</v>
      </c>
      <c r="AC147" s="415">
        <v>1</v>
      </c>
      <c r="AD147" s="414"/>
      <c r="AE147" s="415"/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6</v>
      </c>
      <c r="D148" s="408">
        <f t="shared" si="68"/>
        <v>2</v>
      </c>
      <c r="E148" s="409">
        <f t="shared" si="68"/>
        <v>4</v>
      </c>
      <c r="F148" s="414"/>
      <c r="G148" s="415"/>
      <c r="H148" s="414"/>
      <c r="I148" s="415"/>
      <c r="J148" s="414"/>
      <c r="K148" s="415"/>
      <c r="L148" s="414"/>
      <c r="M148" s="415"/>
      <c r="N148" s="414"/>
      <c r="O148" s="415"/>
      <c r="P148" s="414"/>
      <c r="Q148" s="415"/>
      <c r="R148" s="414"/>
      <c r="S148" s="415"/>
      <c r="T148" s="414"/>
      <c r="U148" s="415"/>
      <c r="V148" s="414"/>
      <c r="W148" s="415">
        <v>2</v>
      </c>
      <c r="X148" s="414"/>
      <c r="Y148" s="415"/>
      <c r="Z148" s="414"/>
      <c r="AA148" s="415"/>
      <c r="AB148" s="414"/>
      <c r="AC148" s="415"/>
      <c r="AD148" s="414">
        <v>2</v>
      </c>
      <c r="AE148" s="415">
        <v>1</v>
      </c>
      <c r="AF148" s="414"/>
      <c r="AG148" s="415"/>
      <c r="AH148" s="414"/>
      <c r="AI148" s="415">
        <v>1</v>
      </c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445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638" t="s">
        <v>196</v>
      </c>
      <c r="B153" s="3639" t="s">
        <v>32</v>
      </c>
      <c r="C153" s="3640" t="s">
        <v>76</v>
      </c>
      <c r="D153" s="3641"/>
      <c r="E153" s="3641"/>
      <c r="F153" s="3641"/>
      <c r="G153" s="3641"/>
      <c r="H153" s="3641"/>
      <c r="I153" s="3641"/>
      <c r="J153" s="3641"/>
      <c r="K153" s="3641"/>
      <c r="L153" s="3641"/>
      <c r="M153" s="3641"/>
      <c r="N153" s="3641"/>
      <c r="O153" s="3641"/>
      <c r="P153" s="3641"/>
      <c r="Q153" s="3641"/>
      <c r="R153" s="3641"/>
      <c r="S153" s="3642"/>
      <c r="T153" s="3643" t="s">
        <v>6</v>
      </c>
      <c r="U153" s="3636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423"/>
      <c r="B154" s="3449"/>
      <c r="C154" s="1564" t="s">
        <v>91</v>
      </c>
      <c r="D154" s="1565" t="s">
        <v>13</v>
      </c>
      <c r="E154" s="1565" t="s">
        <v>197</v>
      </c>
      <c r="F154" s="1565" t="s">
        <v>15</v>
      </c>
      <c r="G154" s="1565" t="s">
        <v>198</v>
      </c>
      <c r="H154" s="1565" t="s">
        <v>17</v>
      </c>
      <c r="I154" s="1565" t="s">
        <v>199</v>
      </c>
      <c r="J154" s="1565" t="s">
        <v>19</v>
      </c>
      <c r="K154" s="1565" t="s">
        <v>200</v>
      </c>
      <c r="L154" s="1565" t="s">
        <v>21</v>
      </c>
      <c r="M154" s="1565" t="s">
        <v>201</v>
      </c>
      <c r="N154" s="1565" t="s">
        <v>23</v>
      </c>
      <c r="O154" s="1565" t="s">
        <v>24</v>
      </c>
      <c r="P154" s="1565" t="s">
        <v>25</v>
      </c>
      <c r="Q154" s="1565" t="s">
        <v>26</v>
      </c>
      <c r="R154" s="1565" t="s">
        <v>27</v>
      </c>
      <c r="S154" s="1566" t="s">
        <v>185</v>
      </c>
      <c r="T154" s="3643"/>
      <c r="U154" s="3636"/>
      <c r="BO154"/>
      <c r="BP154"/>
      <c r="BQ154"/>
      <c r="BR154"/>
      <c r="BS154"/>
      <c r="BU154"/>
      <c r="BV154"/>
      <c r="BW154"/>
    </row>
    <row r="155" spans="1:75" ht="22.5" x14ac:dyDescent="0.25">
      <c r="A155" s="1136" t="s">
        <v>202</v>
      </c>
      <c r="B155" s="1567">
        <f>SUM(C155:S155)</f>
        <v>93</v>
      </c>
      <c r="C155" s="85">
        <v>0</v>
      </c>
      <c r="D155" s="132">
        <v>0</v>
      </c>
      <c r="E155" s="132">
        <v>4</v>
      </c>
      <c r="F155" s="132">
        <v>2</v>
      </c>
      <c r="G155" s="132">
        <v>3</v>
      </c>
      <c r="H155" s="132">
        <v>7</v>
      </c>
      <c r="I155" s="132">
        <v>2</v>
      </c>
      <c r="J155" s="132">
        <v>2</v>
      </c>
      <c r="K155" s="132">
        <v>5</v>
      </c>
      <c r="L155" s="132">
        <v>4</v>
      </c>
      <c r="M155" s="132">
        <v>4</v>
      </c>
      <c r="N155" s="132">
        <v>10</v>
      </c>
      <c r="O155" s="132">
        <v>12</v>
      </c>
      <c r="P155" s="132">
        <v>7</v>
      </c>
      <c r="Q155" s="132">
        <v>11</v>
      </c>
      <c r="R155" s="132">
        <v>13</v>
      </c>
      <c r="S155" s="439">
        <v>7</v>
      </c>
      <c r="T155" s="122">
        <v>1</v>
      </c>
      <c r="U155" s="161">
        <v>0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125099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",[7]NOMBRE!B2," - ","( ",[7]NOMBRE!C2,[7]NOMBRE!D2,[7]NOMBRE!E2,[7]NOMBRE!F2,[7]NOMBRE!G2,"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",[7]NOMBRE!B6," - ","( ",[7]NOMBRE!C6,[7]NOMBRE!D6," )")</f>
        <v>MES: JUNIO - ( 06 )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",[7]NOMBRE!B7)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647" t="s">
        <v>3</v>
      </c>
      <c r="B9" s="3648" t="s">
        <v>4</v>
      </c>
      <c r="C9" s="2984"/>
      <c r="D9" s="3649"/>
      <c r="E9" s="3650" t="s">
        <v>5</v>
      </c>
      <c r="F9" s="3651"/>
      <c r="G9" s="3651"/>
      <c r="H9" s="3651"/>
      <c r="I9" s="3651"/>
      <c r="J9" s="3651"/>
      <c r="K9" s="3651"/>
      <c r="L9" s="3651"/>
      <c r="M9" s="3651"/>
      <c r="N9" s="3651"/>
      <c r="O9" s="3651"/>
      <c r="P9" s="3651"/>
      <c r="Q9" s="3651"/>
      <c r="R9" s="3651"/>
      <c r="S9" s="3651"/>
      <c r="T9" s="3651"/>
      <c r="U9" s="3651"/>
      <c r="V9" s="3651"/>
      <c r="W9" s="3651"/>
      <c r="X9" s="3651"/>
      <c r="Y9" s="3651"/>
      <c r="Z9" s="3651"/>
      <c r="AA9" s="3651"/>
      <c r="AB9" s="3651"/>
      <c r="AC9" s="3651"/>
      <c r="AD9" s="3651"/>
      <c r="AE9" s="3651"/>
      <c r="AF9" s="3651"/>
      <c r="AG9" s="3651"/>
      <c r="AH9" s="3651"/>
      <c r="AI9" s="3651"/>
      <c r="AJ9" s="3651"/>
      <c r="AK9" s="3651"/>
      <c r="AL9" s="3651"/>
      <c r="AM9" s="3651"/>
      <c r="AN9" s="3652"/>
      <c r="AO9" s="3653" t="s">
        <v>6</v>
      </c>
      <c r="AP9" s="3653" t="s">
        <v>7</v>
      </c>
      <c r="AQ9" s="3649" t="s">
        <v>8</v>
      </c>
      <c r="AR9" s="3649" t="s">
        <v>9</v>
      </c>
      <c r="AS9" s="3649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486"/>
      <c r="C10" s="3487"/>
      <c r="D10" s="3480"/>
      <c r="E10" s="3654" t="s">
        <v>11</v>
      </c>
      <c r="F10" s="3656"/>
      <c r="G10" s="3654" t="s">
        <v>12</v>
      </c>
      <c r="H10" s="3655"/>
      <c r="I10" s="3654" t="s">
        <v>13</v>
      </c>
      <c r="J10" s="3655"/>
      <c r="K10" s="3654" t="s">
        <v>14</v>
      </c>
      <c r="L10" s="3655"/>
      <c r="M10" s="3654" t="s">
        <v>15</v>
      </c>
      <c r="N10" s="3655"/>
      <c r="O10" s="3654" t="s">
        <v>16</v>
      </c>
      <c r="P10" s="3655"/>
      <c r="Q10" s="3654" t="s">
        <v>17</v>
      </c>
      <c r="R10" s="3655"/>
      <c r="S10" s="3654" t="s">
        <v>18</v>
      </c>
      <c r="T10" s="3655"/>
      <c r="U10" s="3654" t="s">
        <v>19</v>
      </c>
      <c r="V10" s="3655"/>
      <c r="W10" s="3654" t="s">
        <v>20</v>
      </c>
      <c r="X10" s="3655"/>
      <c r="Y10" s="3654" t="s">
        <v>21</v>
      </c>
      <c r="Z10" s="3655"/>
      <c r="AA10" s="3654" t="s">
        <v>22</v>
      </c>
      <c r="AB10" s="3655"/>
      <c r="AC10" s="3654" t="s">
        <v>23</v>
      </c>
      <c r="AD10" s="3655"/>
      <c r="AE10" s="3654" t="s">
        <v>24</v>
      </c>
      <c r="AF10" s="3655"/>
      <c r="AG10" s="3654" t="s">
        <v>25</v>
      </c>
      <c r="AH10" s="3655"/>
      <c r="AI10" s="3654" t="s">
        <v>26</v>
      </c>
      <c r="AJ10" s="3655"/>
      <c r="AK10" s="3654" t="s">
        <v>27</v>
      </c>
      <c r="AL10" s="3655"/>
      <c r="AM10" s="3650" t="s">
        <v>28</v>
      </c>
      <c r="AN10" s="3652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616"/>
      <c r="B11" s="1602" t="s">
        <v>29</v>
      </c>
      <c r="C11" s="1603" t="s">
        <v>30</v>
      </c>
      <c r="D11" s="1604" t="s">
        <v>31</v>
      </c>
      <c r="E11" s="1605" t="s">
        <v>30</v>
      </c>
      <c r="F11" s="1606" t="s">
        <v>31</v>
      </c>
      <c r="G11" s="1605" t="s">
        <v>30</v>
      </c>
      <c r="H11" s="1606" t="s">
        <v>31</v>
      </c>
      <c r="I11" s="1605" t="s">
        <v>30</v>
      </c>
      <c r="J11" s="1606" t="s">
        <v>31</v>
      </c>
      <c r="K11" s="1605" t="s">
        <v>30</v>
      </c>
      <c r="L11" s="1606" t="s">
        <v>31</v>
      </c>
      <c r="M11" s="1605" t="s">
        <v>30</v>
      </c>
      <c r="N11" s="1606" t="s">
        <v>31</v>
      </c>
      <c r="O11" s="1605" t="s">
        <v>30</v>
      </c>
      <c r="P11" s="1606" t="s">
        <v>31</v>
      </c>
      <c r="Q11" s="1605" t="s">
        <v>30</v>
      </c>
      <c r="R11" s="1606" t="s">
        <v>31</v>
      </c>
      <c r="S11" s="1605" t="s">
        <v>30</v>
      </c>
      <c r="T11" s="1606" t="s">
        <v>31</v>
      </c>
      <c r="U11" s="1605" t="s">
        <v>30</v>
      </c>
      <c r="V11" s="1606" t="s">
        <v>31</v>
      </c>
      <c r="W11" s="1605" t="s">
        <v>30</v>
      </c>
      <c r="X11" s="1606" t="s">
        <v>31</v>
      </c>
      <c r="Y11" s="1605" t="s">
        <v>30</v>
      </c>
      <c r="Z11" s="1606" t="s">
        <v>31</v>
      </c>
      <c r="AA11" s="1605" t="s">
        <v>30</v>
      </c>
      <c r="AB11" s="1606" t="s">
        <v>31</v>
      </c>
      <c r="AC11" s="1605" t="s">
        <v>30</v>
      </c>
      <c r="AD11" s="1606" t="s">
        <v>31</v>
      </c>
      <c r="AE11" s="1605" t="s">
        <v>30</v>
      </c>
      <c r="AF11" s="1606" t="s">
        <v>31</v>
      </c>
      <c r="AG11" s="1605" t="s">
        <v>30</v>
      </c>
      <c r="AH11" s="1606" t="s">
        <v>31</v>
      </c>
      <c r="AI11" s="1605" t="s">
        <v>30</v>
      </c>
      <c r="AJ11" s="1606" t="s">
        <v>31</v>
      </c>
      <c r="AK11" s="1605" t="s">
        <v>30</v>
      </c>
      <c r="AL11" s="1606" t="s">
        <v>31</v>
      </c>
      <c r="AM11" s="1605" t="s">
        <v>30</v>
      </c>
      <c r="AN11" s="1607" t="s">
        <v>31</v>
      </c>
      <c r="AO11" s="3622"/>
      <c r="AP11" s="3622"/>
      <c r="AQ11" s="3480"/>
      <c r="AR11" s="3480"/>
      <c r="AS11" s="3480"/>
      <c r="BO11"/>
      <c r="BP11"/>
      <c r="BQ11"/>
      <c r="BR11"/>
      <c r="BS11"/>
      <c r="BU11"/>
      <c r="BV11"/>
      <c r="BW11"/>
    </row>
    <row r="12" spans="1:151" x14ac:dyDescent="0.25">
      <c r="A12" s="1608" t="s">
        <v>32</v>
      </c>
      <c r="B12" s="1609">
        <f>SUM(B13:B26)</f>
        <v>0</v>
      </c>
      <c r="C12" s="1610">
        <f>SUM(C13:C26)</f>
        <v>0</v>
      </c>
      <c r="D12" s="17">
        <f>SUM(D13:D26)</f>
        <v>0</v>
      </c>
      <c r="E12" s="1611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1611">
        <f t="shared" si="0"/>
        <v>0</v>
      </c>
      <c r="J12" s="19">
        <f t="shared" si="0"/>
        <v>0</v>
      </c>
      <c r="K12" s="1611">
        <f t="shared" si="0"/>
        <v>0</v>
      </c>
      <c r="L12" s="19">
        <f t="shared" si="0"/>
        <v>0</v>
      </c>
      <c r="M12" s="1611">
        <f t="shared" si="0"/>
        <v>0</v>
      </c>
      <c r="N12" s="19">
        <f t="shared" si="0"/>
        <v>0</v>
      </c>
      <c r="O12" s="1611">
        <f t="shared" si="0"/>
        <v>0</v>
      </c>
      <c r="P12" s="19">
        <f t="shared" si="0"/>
        <v>0</v>
      </c>
      <c r="Q12" s="1611">
        <f t="shared" si="0"/>
        <v>0</v>
      </c>
      <c r="R12" s="19">
        <f t="shared" si="0"/>
        <v>0</v>
      </c>
      <c r="S12" s="1611">
        <f t="shared" si="0"/>
        <v>0</v>
      </c>
      <c r="T12" s="19">
        <f t="shared" si="0"/>
        <v>0</v>
      </c>
      <c r="U12" s="1611">
        <f>SUM(U13:U26)</f>
        <v>0</v>
      </c>
      <c r="V12" s="19">
        <f>SUM(V13:V26)</f>
        <v>0</v>
      </c>
      <c r="W12" s="1611">
        <f t="shared" si="0"/>
        <v>0</v>
      </c>
      <c r="X12" s="19">
        <f t="shared" si="0"/>
        <v>0</v>
      </c>
      <c r="Y12" s="1611">
        <f t="shared" si="0"/>
        <v>0</v>
      </c>
      <c r="Z12" s="19">
        <f t="shared" si="0"/>
        <v>0</v>
      </c>
      <c r="AA12" s="1611">
        <f t="shared" si="0"/>
        <v>0</v>
      </c>
      <c r="AB12" s="19">
        <f t="shared" si="0"/>
        <v>0</v>
      </c>
      <c r="AC12" s="1611">
        <f t="shared" si="0"/>
        <v>0</v>
      </c>
      <c r="AD12" s="19">
        <f t="shared" si="0"/>
        <v>0</v>
      </c>
      <c r="AE12" s="1611">
        <f t="shared" si="0"/>
        <v>0</v>
      </c>
      <c r="AF12" s="19">
        <f t="shared" si="0"/>
        <v>0</v>
      </c>
      <c r="AG12" s="1611">
        <f t="shared" si="0"/>
        <v>0</v>
      </c>
      <c r="AH12" s="19">
        <f t="shared" si="0"/>
        <v>0</v>
      </c>
      <c r="AI12" s="1611">
        <f t="shared" si="0"/>
        <v>0</v>
      </c>
      <c r="AJ12" s="19">
        <f t="shared" si="0"/>
        <v>0</v>
      </c>
      <c r="AK12" s="1611">
        <f t="shared" si="0"/>
        <v>0</v>
      </c>
      <c r="AL12" s="19">
        <f t="shared" si="0"/>
        <v>0</v>
      </c>
      <c r="AM12" s="1611">
        <f t="shared" si="0"/>
        <v>0</v>
      </c>
      <c r="AN12" s="21">
        <f t="shared" si="0"/>
        <v>0</v>
      </c>
      <c r="AO12" s="22">
        <f>SUM(AO13:AO26)</f>
        <v>0</v>
      </c>
      <c r="AP12" s="1612">
        <f>SUM(AP13:AP26)</f>
        <v>0</v>
      </c>
      <c r="AQ12" s="1613">
        <f>SUM(AQ13:AQ26)</f>
        <v>0</v>
      </c>
      <c r="AR12" s="1613">
        <f>SUM(AR13:AR26)</f>
        <v>0</v>
      </c>
      <c r="AS12" s="1613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1614">
        <f>SUM(E13+G13+I13+K13+M13+O13+Q13+S13+U13+W13+Y13+AA13+AC13+AE13+AG13+AI13+AK13+AM13)</f>
        <v>0</v>
      </c>
      <c r="D13" s="1615">
        <f>SUM(F13+H13+J13+L13+N13+P13+R13+T13+V13+X13+Z13+AB13+AD13+AF13+AH13+AJ13+AL13+AN13)</f>
        <v>0</v>
      </c>
      <c r="E13" s="1616"/>
      <c r="F13" s="1617"/>
      <c r="G13" s="1616"/>
      <c r="H13" s="1617"/>
      <c r="I13" s="1616"/>
      <c r="J13" s="1618"/>
      <c r="K13" s="1616"/>
      <c r="L13" s="1618"/>
      <c r="M13" s="1616"/>
      <c r="N13" s="1618"/>
      <c r="O13" s="1616"/>
      <c r="P13" s="1618"/>
      <c r="Q13" s="1616"/>
      <c r="R13" s="1618"/>
      <c r="S13" s="1616"/>
      <c r="T13" s="1618"/>
      <c r="U13" s="1616"/>
      <c r="V13" s="1618"/>
      <c r="W13" s="1616"/>
      <c r="X13" s="1618"/>
      <c r="Y13" s="1616"/>
      <c r="Z13" s="1618"/>
      <c r="AA13" s="1616"/>
      <c r="AB13" s="1618"/>
      <c r="AC13" s="1616"/>
      <c r="AD13" s="1618"/>
      <c r="AE13" s="1616"/>
      <c r="AF13" s="1618"/>
      <c r="AG13" s="1616"/>
      <c r="AH13" s="1618"/>
      <c r="AI13" s="1616"/>
      <c r="AJ13" s="1618"/>
      <c r="AK13" s="1616"/>
      <c r="AL13" s="1618"/>
      <c r="AM13" s="1619"/>
      <c r="AN13" s="1620"/>
      <c r="AO13" s="1621"/>
      <c r="AP13" s="1621"/>
      <c r="AQ13" s="1622"/>
      <c r="AR13" s="1622"/>
      <c r="AS13" s="1622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1568">
        <f t="shared" si="1"/>
        <v>0</v>
      </c>
      <c r="C26" s="1569">
        <f>SUM(E26+G26+I26+K26+M26+O26+Q26+S26+U26+W26+Y26+AA26+AC26+AE26+AG26+AI26+AK26+AM26)</f>
        <v>0</v>
      </c>
      <c r="D26" s="1570">
        <f>SUM(F26+H26+J26+L26+N26+P26+R26+T26+V26+X26+Z26+AB26+AD26+AF26+AH26+AJ26+AL26+AN26)</f>
        <v>0</v>
      </c>
      <c r="E26" s="1571"/>
      <c r="F26" s="84"/>
      <c r="G26" s="85"/>
      <c r="H26" s="86"/>
      <c r="I26" s="85"/>
      <c r="J26" s="84"/>
      <c r="K26" s="1623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1624"/>
      <c r="G27" s="1624" t="s">
        <v>48</v>
      </c>
      <c r="H27" s="1625"/>
      <c r="I27" s="1625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24"/>
      <c r="X27" s="1624"/>
      <c r="Y27" s="1626"/>
      <c r="Z27" s="1626"/>
      <c r="AA27" s="1626"/>
      <c r="AB27" s="1626"/>
      <c r="AC27" s="1626"/>
      <c r="AD27" s="1626"/>
      <c r="AE27" s="1626"/>
      <c r="AF27" s="1626"/>
      <c r="AG27" s="1626"/>
      <c r="AH27" s="1626"/>
      <c r="AI27" s="1626"/>
      <c r="AJ27" s="1626"/>
      <c r="AK27" s="1626"/>
      <c r="AL27" s="1626"/>
      <c r="AM27" s="1626"/>
      <c r="AN27" s="1626"/>
      <c r="AO27" s="1626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647" t="s">
        <v>49</v>
      </c>
      <c r="B28" s="3648" t="s">
        <v>4</v>
      </c>
      <c r="C28" s="2984"/>
      <c r="D28" s="3649"/>
      <c r="E28" s="3650" t="s">
        <v>5</v>
      </c>
      <c r="F28" s="3651"/>
      <c r="G28" s="3651"/>
      <c r="H28" s="3651"/>
      <c r="I28" s="3651"/>
      <c r="J28" s="3651"/>
      <c r="K28" s="3651"/>
      <c r="L28" s="3651"/>
      <c r="M28" s="3651"/>
      <c r="N28" s="3651"/>
      <c r="O28" s="3651"/>
      <c r="P28" s="3651"/>
      <c r="Q28" s="3651"/>
      <c r="R28" s="3651"/>
      <c r="S28" s="3651"/>
      <c r="T28" s="3651"/>
      <c r="U28" s="3651"/>
      <c r="V28" s="3651"/>
      <c r="W28" s="3651"/>
      <c r="X28" s="3651"/>
      <c r="Y28" s="3651"/>
      <c r="Z28" s="3651"/>
      <c r="AA28" s="3651"/>
      <c r="AB28" s="3651"/>
      <c r="AC28" s="3651"/>
      <c r="AD28" s="3651"/>
      <c r="AE28" s="3651"/>
      <c r="AF28" s="3651"/>
      <c r="AG28" s="3651"/>
      <c r="AH28" s="3651"/>
      <c r="AI28" s="3651"/>
      <c r="AJ28" s="3651"/>
      <c r="AK28" s="3651"/>
      <c r="AL28" s="3651"/>
      <c r="AM28" s="3651"/>
      <c r="AN28" s="3652"/>
      <c r="AO28" s="3653" t="s">
        <v>6</v>
      </c>
      <c r="AP28" s="3653" t="s">
        <v>7</v>
      </c>
      <c r="AQ28" s="3653" t="s">
        <v>50</v>
      </c>
      <c r="AR28" s="3649" t="s">
        <v>8</v>
      </c>
      <c r="AS28" s="3649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486"/>
      <c r="C29" s="3487"/>
      <c r="D29" s="3480"/>
      <c r="E29" s="3654" t="s">
        <v>11</v>
      </c>
      <c r="F29" s="3656"/>
      <c r="G29" s="3654" t="s">
        <v>12</v>
      </c>
      <c r="H29" s="3655"/>
      <c r="I29" s="3654" t="s">
        <v>13</v>
      </c>
      <c r="J29" s="3655"/>
      <c r="K29" s="3654" t="s">
        <v>14</v>
      </c>
      <c r="L29" s="3655"/>
      <c r="M29" s="3654" t="s">
        <v>15</v>
      </c>
      <c r="N29" s="3655"/>
      <c r="O29" s="3654" t="s">
        <v>16</v>
      </c>
      <c r="P29" s="3655"/>
      <c r="Q29" s="3654" t="s">
        <v>17</v>
      </c>
      <c r="R29" s="3655"/>
      <c r="S29" s="3654" t="s">
        <v>18</v>
      </c>
      <c r="T29" s="3655"/>
      <c r="U29" s="3654" t="s">
        <v>19</v>
      </c>
      <c r="V29" s="3655"/>
      <c r="W29" s="3654" t="s">
        <v>20</v>
      </c>
      <c r="X29" s="3655"/>
      <c r="Y29" s="3654" t="s">
        <v>21</v>
      </c>
      <c r="Z29" s="3655"/>
      <c r="AA29" s="3654" t="s">
        <v>22</v>
      </c>
      <c r="AB29" s="3655"/>
      <c r="AC29" s="3654" t="s">
        <v>23</v>
      </c>
      <c r="AD29" s="3655"/>
      <c r="AE29" s="3654" t="s">
        <v>24</v>
      </c>
      <c r="AF29" s="3655"/>
      <c r="AG29" s="3654" t="s">
        <v>25</v>
      </c>
      <c r="AH29" s="3655"/>
      <c r="AI29" s="3654" t="s">
        <v>26</v>
      </c>
      <c r="AJ29" s="3655"/>
      <c r="AK29" s="3654" t="s">
        <v>27</v>
      </c>
      <c r="AL29" s="3655"/>
      <c r="AM29" s="3650" t="s">
        <v>28</v>
      </c>
      <c r="AN29" s="3652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616"/>
      <c r="B30" s="1627" t="s">
        <v>29</v>
      </c>
      <c r="C30" s="1603" t="s">
        <v>30</v>
      </c>
      <c r="D30" s="1161" t="s">
        <v>31</v>
      </c>
      <c r="E30" s="1628" t="s">
        <v>30</v>
      </c>
      <c r="F30" s="1629" t="s">
        <v>31</v>
      </c>
      <c r="G30" s="1628" t="s">
        <v>30</v>
      </c>
      <c r="H30" s="1629" t="s">
        <v>31</v>
      </c>
      <c r="I30" s="1628" t="s">
        <v>30</v>
      </c>
      <c r="J30" s="1629" t="s">
        <v>31</v>
      </c>
      <c r="K30" s="1628" t="s">
        <v>30</v>
      </c>
      <c r="L30" s="1629" t="s">
        <v>31</v>
      </c>
      <c r="M30" s="1628" t="s">
        <v>30</v>
      </c>
      <c r="N30" s="1629" t="s">
        <v>31</v>
      </c>
      <c r="O30" s="1628" t="s">
        <v>30</v>
      </c>
      <c r="P30" s="1629" t="s">
        <v>31</v>
      </c>
      <c r="Q30" s="1628" t="s">
        <v>30</v>
      </c>
      <c r="R30" s="1629" t="s">
        <v>31</v>
      </c>
      <c r="S30" s="1628" t="s">
        <v>30</v>
      </c>
      <c r="T30" s="1629" t="s">
        <v>31</v>
      </c>
      <c r="U30" s="1628" t="s">
        <v>30</v>
      </c>
      <c r="V30" s="1629" t="s">
        <v>31</v>
      </c>
      <c r="W30" s="1628" t="s">
        <v>30</v>
      </c>
      <c r="X30" s="1629" t="s">
        <v>31</v>
      </c>
      <c r="Y30" s="1628" t="s">
        <v>30</v>
      </c>
      <c r="Z30" s="1629" t="s">
        <v>31</v>
      </c>
      <c r="AA30" s="1628" t="s">
        <v>30</v>
      </c>
      <c r="AB30" s="1629" t="s">
        <v>31</v>
      </c>
      <c r="AC30" s="1628" t="s">
        <v>30</v>
      </c>
      <c r="AD30" s="1629" t="s">
        <v>31</v>
      </c>
      <c r="AE30" s="1628" t="s">
        <v>30</v>
      </c>
      <c r="AF30" s="1629" t="s">
        <v>31</v>
      </c>
      <c r="AG30" s="1628" t="s">
        <v>30</v>
      </c>
      <c r="AH30" s="1629" t="s">
        <v>31</v>
      </c>
      <c r="AI30" s="1628" t="s">
        <v>30</v>
      </c>
      <c r="AJ30" s="1629" t="s">
        <v>31</v>
      </c>
      <c r="AK30" s="1603" t="s">
        <v>30</v>
      </c>
      <c r="AL30" s="1629" t="s">
        <v>31</v>
      </c>
      <c r="AM30" s="1628" t="s">
        <v>30</v>
      </c>
      <c r="AN30" s="1630" t="s">
        <v>31</v>
      </c>
      <c r="AO30" s="3622"/>
      <c r="AP30" s="3622"/>
      <c r="AQ30" s="3622"/>
      <c r="AR30" s="3480"/>
      <c r="AS30" s="3480"/>
      <c r="BO30"/>
      <c r="BP30"/>
      <c r="BQ30"/>
      <c r="BR30"/>
      <c r="BS30"/>
      <c r="BU30"/>
      <c r="BV30"/>
      <c r="BW30"/>
    </row>
    <row r="31" spans="1:77" x14ac:dyDescent="0.25">
      <c r="A31" s="1599" t="s">
        <v>51</v>
      </c>
      <c r="B31" s="1631">
        <f t="shared" ref="B31:B45" si="14">SUM(C31:D31)</f>
        <v>0</v>
      </c>
      <c r="C31" s="1614">
        <f t="shared" ref="C31:D33" si="15">SUM(E31+G31+I31+K31+M31+O31+Q31+S31+U31+W31+Y31+AA31+AC31+AE31+AG31+AI31+AK31+AM31)</f>
        <v>0</v>
      </c>
      <c r="D31" s="1615">
        <f t="shared" si="15"/>
        <v>0</v>
      </c>
      <c r="E31" s="1616"/>
      <c r="F31" s="1617"/>
      <c r="G31" s="1616"/>
      <c r="H31" s="1618"/>
      <c r="I31" s="1616"/>
      <c r="J31" s="1618"/>
      <c r="K31" s="1616"/>
      <c r="L31" s="1618"/>
      <c r="M31" s="1616"/>
      <c r="N31" s="1618"/>
      <c r="O31" s="1616"/>
      <c r="P31" s="1618"/>
      <c r="Q31" s="1632"/>
      <c r="R31" s="1618"/>
      <c r="S31" s="1616"/>
      <c r="T31" s="1618"/>
      <c r="U31" s="1616"/>
      <c r="V31" s="1618"/>
      <c r="W31" s="1616"/>
      <c r="X31" s="1618"/>
      <c r="Y31" s="1616"/>
      <c r="Z31" s="1618"/>
      <c r="AA31" s="1616"/>
      <c r="AB31" s="1618"/>
      <c r="AC31" s="1632"/>
      <c r="AD31" s="1618"/>
      <c r="AE31" s="1616"/>
      <c r="AF31" s="1618"/>
      <c r="AG31" s="1632"/>
      <c r="AH31" s="1618"/>
      <c r="AI31" s="1616"/>
      <c r="AJ31" s="1618"/>
      <c r="AK31" s="1632"/>
      <c r="AL31" s="1618"/>
      <c r="AM31" s="1633"/>
      <c r="AN31" s="1620"/>
      <c r="AO31" s="1621"/>
      <c r="AP31" s="1621"/>
      <c r="AQ31" s="1621"/>
      <c r="AR31" s="1622"/>
      <c r="AS31" s="1622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647" t="s">
        <v>49</v>
      </c>
      <c r="B48" s="3653" t="s">
        <v>4</v>
      </c>
      <c r="C48" s="3654" t="s">
        <v>68</v>
      </c>
      <c r="D48" s="3660"/>
      <c r="E48" s="3660"/>
      <c r="F48" s="3655"/>
      <c r="G48" s="3660" t="s">
        <v>69</v>
      </c>
      <c r="H48" s="3660"/>
      <c r="I48" s="3660"/>
      <c r="J48" s="3661"/>
      <c r="K48" s="3649" t="s">
        <v>6</v>
      </c>
      <c r="L48" s="3649" t="s">
        <v>7</v>
      </c>
      <c r="M48" s="3649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616"/>
      <c r="B49" s="3622"/>
      <c r="C49" s="1634" t="s">
        <v>14</v>
      </c>
      <c r="D49" s="1634" t="s">
        <v>15</v>
      </c>
      <c r="E49" s="1635" t="s">
        <v>16</v>
      </c>
      <c r="F49" s="1604" t="s">
        <v>71</v>
      </c>
      <c r="G49" s="1634" t="s">
        <v>14</v>
      </c>
      <c r="H49" s="1634" t="s">
        <v>15</v>
      </c>
      <c r="I49" s="1635" t="s">
        <v>16</v>
      </c>
      <c r="J49" s="1636" t="s">
        <v>71</v>
      </c>
      <c r="K49" s="3480"/>
      <c r="L49" s="3480"/>
      <c r="M49" s="3480"/>
      <c r="BO49"/>
      <c r="BP49"/>
      <c r="BQ49"/>
      <c r="BR49"/>
      <c r="BS49"/>
      <c r="BU49"/>
      <c r="BV49"/>
      <c r="BW49"/>
    </row>
    <row r="50" spans="1:75" x14ac:dyDescent="0.25">
      <c r="A50" s="1637" t="s">
        <v>72</v>
      </c>
      <c r="B50" s="128">
        <f>SUM(C50:J50)</f>
        <v>0</v>
      </c>
      <c r="C50" s="1616"/>
      <c r="D50" s="948"/>
      <c r="E50" s="948"/>
      <c r="F50" s="1617"/>
      <c r="G50" s="1616"/>
      <c r="H50" s="948"/>
      <c r="I50" s="948"/>
      <c r="J50" s="1620"/>
      <c r="K50" s="1617"/>
      <c r="L50" s="1617"/>
      <c r="M50" s="1617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1143" t="s">
        <v>74</v>
      </c>
      <c r="B52" s="1572"/>
      <c r="C52" s="1572"/>
      <c r="D52" s="1572"/>
      <c r="E52" s="1572"/>
      <c r="F52" s="1572"/>
      <c r="G52" s="1638"/>
      <c r="H52" s="1638"/>
      <c r="I52" s="1638"/>
      <c r="J52" s="1638"/>
      <c r="K52" s="1638"/>
      <c r="L52" s="1638"/>
      <c r="M52" s="1638"/>
      <c r="N52" s="1638"/>
      <c r="O52" s="1639"/>
      <c r="P52" s="1572"/>
      <c r="Q52" s="1638"/>
      <c r="R52" s="1638"/>
      <c r="S52" s="1639"/>
      <c r="T52" s="1572"/>
      <c r="U52" s="1638"/>
      <c r="V52" s="1639"/>
      <c r="W52" s="1640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659" t="s">
        <v>75</v>
      </c>
      <c r="B53" s="3672" t="s">
        <v>32</v>
      </c>
      <c r="C53" s="2984"/>
      <c r="D53" s="3657"/>
      <c r="E53" s="3673" t="s">
        <v>76</v>
      </c>
      <c r="F53" s="3674"/>
      <c r="G53" s="3674"/>
      <c r="H53" s="3674"/>
      <c r="I53" s="3674"/>
      <c r="J53" s="3674"/>
      <c r="K53" s="3674"/>
      <c r="L53" s="3674"/>
      <c r="M53" s="3674"/>
      <c r="N53" s="3674"/>
      <c r="O53" s="3674"/>
      <c r="P53" s="3674"/>
      <c r="Q53" s="3674"/>
      <c r="R53" s="3674"/>
      <c r="S53" s="3674"/>
      <c r="T53" s="3674"/>
      <c r="U53" s="3674"/>
      <c r="V53" s="3675"/>
      <c r="W53" s="3657" t="s">
        <v>6</v>
      </c>
      <c r="X53" s="3658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486"/>
      <c r="C54" s="3487"/>
      <c r="D54" s="3480"/>
      <c r="E54" s="3658" t="s">
        <v>11</v>
      </c>
      <c r="F54" s="3658" t="s">
        <v>12</v>
      </c>
      <c r="G54" s="3657" t="s">
        <v>13</v>
      </c>
      <c r="H54" s="3659" t="s">
        <v>14</v>
      </c>
      <c r="I54" s="3659" t="s">
        <v>15</v>
      </c>
      <c r="J54" s="3657" t="s">
        <v>16</v>
      </c>
      <c r="K54" s="3657" t="s">
        <v>17</v>
      </c>
      <c r="L54" s="3657" t="s">
        <v>18</v>
      </c>
      <c r="M54" s="3657" t="s">
        <v>19</v>
      </c>
      <c r="N54" s="3657" t="s">
        <v>20</v>
      </c>
      <c r="O54" s="3657" t="s">
        <v>21</v>
      </c>
      <c r="P54" s="3657" t="s">
        <v>22</v>
      </c>
      <c r="Q54" s="3657" t="s">
        <v>23</v>
      </c>
      <c r="R54" s="3657" t="s">
        <v>24</v>
      </c>
      <c r="S54" s="3657" t="s">
        <v>25</v>
      </c>
      <c r="T54" s="3657" t="s">
        <v>26</v>
      </c>
      <c r="U54" s="3657" t="s">
        <v>27</v>
      </c>
      <c r="V54" s="3662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616"/>
      <c r="B55" s="1641" t="s">
        <v>29</v>
      </c>
      <c r="C55" s="1642" t="s">
        <v>30</v>
      </c>
      <c r="D55" s="1643" t="s">
        <v>31</v>
      </c>
      <c r="E55" s="3622"/>
      <c r="F55" s="3622"/>
      <c r="G55" s="3480"/>
      <c r="H55" s="3616"/>
      <c r="I55" s="3616"/>
      <c r="J55" s="3480"/>
      <c r="K55" s="3480"/>
      <c r="L55" s="3480"/>
      <c r="M55" s="3480"/>
      <c r="N55" s="3480"/>
      <c r="O55" s="3480"/>
      <c r="P55" s="3480"/>
      <c r="Q55" s="3480"/>
      <c r="R55" s="3480"/>
      <c r="S55" s="3480"/>
      <c r="T55" s="3480"/>
      <c r="U55" s="3480"/>
      <c r="V55" s="3663"/>
      <c r="W55" s="3480"/>
      <c r="X55" s="3622"/>
      <c r="BO55"/>
      <c r="BP55"/>
      <c r="BQ55"/>
      <c r="BR55"/>
      <c r="BS55"/>
      <c r="BU55"/>
      <c r="BV55"/>
      <c r="BW55"/>
    </row>
    <row r="56" spans="1:75" x14ac:dyDescent="0.25">
      <c r="A56" s="1644" t="s">
        <v>77</v>
      </c>
      <c r="B56" s="1645">
        <f>SUM(B57:B58)</f>
        <v>0</v>
      </c>
      <c r="C56" s="1646">
        <f>SUM(C57:C58)</f>
        <v>0</v>
      </c>
      <c r="D56" s="1647">
        <f t="shared" ref="D56:V56" si="29">SUM(D57:D58)</f>
        <v>0</v>
      </c>
      <c r="E56" s="1648">
        <f t="shared" si="29"/>
        <v>0</v>
      </c>
      <c r="F56" s="1648">
        <f t="shared" si="29"/>
        <v>0</v>
      </c>
      <c r="G56" s="1649">
        <f t="shared" si="29"/>
        <v>0</v>
      </c>
      <c r="H56" s="1648">
        <f t="shared" si="29"/>
        <v>0</v>
      </c>
      <c r="I56" s="1648">
        <f t="shared" si="29"/>
        <v>0</v>
      </c>
      <c r="J56" s="1650">
        <f t="shared" si="29"/>
        <v>0</v>
      </c>
      <c r="K56" s="1648">
        <f t="shared" si="29"/>
        <v>0</v>
      </c>
      <c r="L56" s="1650">
        <f t="shared" si="29"/>
        <v>0</v>
      </c>
      <c r="M56" s="1648">
        <f t="shared" si="29"/>
        <v>0</v>
      </c>
      <c r="N56" s="1650">
        <f t="shared" si="29"/>
        <v>0</v>
      </c>
      <c r="O56" s="1648">
        <f t="shared" si="29"/>
        <v>0</v>
      </c>
      <c r="P56" s="1650">
        <f t="shared" si="29"/>
        <v>0</v>
      </c>
      <c r="Q56" s="1648">
        <f t="shared" si="29"/>
        <v>0</v>
      </c>
      <c r="R56" s="1650">
        <f t="shared" si="29"/>
        <v>0</v>
      </c>
      <c r="S56" s="1648">
        <f t="shared" si="29"/>
        <v>0</v>
      </c>
      <c r="T56" s="1650">
        <f t="shared" si="29"/>
        <v>0</v>
      </c>
      <c r="U56" s="1648">
        <f t="shared" si="29"/>
        <v>0</v>
      </c>
      <c r="V56" s="1651">
        <f t="shared" si="29"/>
        <v>0</v>
      </c>
      <c r="W56" s="1649">
        <f>SUM(W57:W58)</f>
        <v>0</v>
      </c>
      <c r="X56" s="1648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1652" t="s">
        <v>72</v>
      </c>
      <c r="B57" s="150">
        <f>SUM(C57:D57)</f>
        <v>0</v>
      </c>
      <c r="C57" s="1573"/>
      <c r="D57" s="1574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1653"/>
      <c r="D58" s="1654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1655" t="s">
        <v>79</v>
      </c>
      <c r="B59" s="1656">
        <f>SUM(B60:B61)</f>
        <v>0</v>
      </c>
      <c r="C59" s="1657">
        <f>SUM(C60:C61)</f>
        <v>0</v>
      </c>
      <c r="D59" s="1647">
        <f t="shared" ref="D59:V59" si="30">SUM(D60:D61)</f>
        <v>0</v>
      </c>
      <c r="E59" s="1658">
        <f t="shared" si="30"/>
        <v>0</v>
      </c>
      <c r="F59" s="1650">
        <f t="shared" si="30"/>
        <v>0</v>
      </c>
      <c r="G59" s="1658">
        <f t="shared" si="30"/>
        <v>0</v>
      </c>
      <c r="H59" s="1650">
        <f t="shared" si="30"/>
        <v>0</v>
      </c>
      <c r="I59" s="1658">
        <f t="shared" si="30"/>
        <v>0</v>
      </c>
      <c r="J59" s="1650">
        <f t="shared" si="30"/>
        <v>0</v>
      </c>
      <c r="K59" s="1658">
        <f t="shared" si="30"/>
        <v>0</v>
      </c>
      <c r="L59" s="1650">
        <f t="shared" si="30"/>
        <v>0</v>
      </c>
      <c r="M59" s="1658">
        <f t="shared" si="30"/>
        <v>0</v>
      </c>
      <c r="N59" s="1650">
        <f t="shared" si="30"/>
        <v>0</v>
      </c>
      <c r="O59" s="1658">
        <f t="shared" si="30"/>
        <v>0</v>
      </c>
      <c r="P59" s="1650">
        <f t="shared" si="30"/>
        <v>0</v>
      </c>
      <c r="Q59" s="1658">
        <f t="shared" si="30"/>
        <v>0</v>
      </c>
      <c r="R59" s="1650">
        <f t="shared" si="30"/>
        <v>0</v>
      </c>
      <c r="S59" s="1658">
        <f t="shared" si="30"/>
        <v>0</v>
      </c>
      <c r="T59" s="1650">
        <f t="shared" si="30"/>
        <v>0</v>
      </c>
      <c r="U59" s="1658">
        <f t="shared" si="30"/>
        <v>0</v>
      </c>
      <c r="V59" s="1659">
        <f t="shared" si="30"/>
        <v>0</v>
      </c>
      <c r="W59" s="1649">
        <f>SUM(W60:W61)</f>
        <v>0</v>
      </c>
      <c r="X59" s="1658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1660" t="s">
        <v>72</v>
      </c>
      <c r="B60" s="150">
        <f>SUM(C60:D60)</f>
        <v>0</v>
      </c>
      <c r="C60" s="1573"/>
      <c r="D60" s="1574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1653"/>
      <c r="D61" s="1654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1575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1661" t="s">
        <v>49</v>
      </c>
      <c r="B63" s="1661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1662" t="s">
        <v>72</v>
      </c>
      <c r="B64" s="1663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1664" t="s">
        <v>49</v>
      </c>
      <c r="B67" s="1664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1665" t="s">
        <v>82</v>
      </c>
      <c r="B68" s="1666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1667"/>
      <c r="D76" s="1667"/>
      <c r="E76" s="2"/>
      <c r="F76" s="2"/>
      <c r="G76" s="2"/>
      <c r="H76" s="2"/>
      <c r="I76" s="2"/>
      <c r="J76" s="1668"/>
      <c r="K76" s="1668"/>
      <c r="L76" s="1668"/>
      <c r="M76" s="1668"/>
      <c r="N76" s="1668"/>
      <c r="O76" s="1668"/>
      <c r="P76" s="1668"/>
      <c r="Q76" s="1668"/>
      <c r="R76" s="1668"/>
      <c r="S76" s="1668"/>
      <c r="T76" s="1669"/>
      <c r="U76" s="1669"/>
      <c r="BO76"/>
      <c r="BP76"/>
      <c r="BQ76"/>
      <c r="BR76"/>
      <c r="BS76"/>
      <c r="BU76"/>
      <c r="BV76"/>
      <c r="BW76"/>
    </row>
    <row r="77" spans="1:75" ht="15" customHeight="1" x14ac:dyDescent="0.25">
      <c r="A77" s="3664" t="s">
        <v>89</v>
      </c>
      <c r="B77" s="3666" t="s">
        <v>32</v>
      </c>
      <c r="C77" s="3668" t="s">
        <v>76</v>
      </c>
      <c r="D77" s="3669"/>
      <c r="E77" s="3669"/>
      <c r="F77" s="3669"/>
      <c r="G77" s="3669"/>
      <c r="H77" s="3669"/>
      <c r="I77" s="3669"/>
      <c r="J77" s="3669"/>
      <c r="K77" s="3669"/>
      <c r="L77" s="3669"/>
      <c r="M77" s="3669"/>
      <c r="N77" s="3669"/>
      <c r="O77" s="3669"/>
      <c r="P77" s="3669"/>
      <c r="Q77" s="3669"/>
      <c r="R77" s="3669"/>
      <c r="S77" s="3670"/>
      <c r="T77" s="3649" t="s">
        <v>6</v>
      </c>
      <c r="U77" s="3649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665"/>
      <c r="B78" s="3667"/>
      <c r="C78" s="1670" t="s">
        <v>91</v>
      </c>
      <c r="D78" s="1671" t="s">
        <v>92</v>
      </c>
      <c r="E78" s="1671" t="s">
        <v>14</v>
      </c>
      <c r="F78" s="1576" t="s">
        <v>15</v>
      </c>
      <c r="G78" s="448" t="s">
        <v>16</v>
      </c>
      <c r="H78" s="448" t="s">
        <v>17</v>
      </c>
      <c r="I78" s="448" t="s">
        <v>18</v>
      </c>
      <c r="J78" s="1671" t="s">
        <v>19</v>
      </c>
      <c r="K78" s="1671" t="s">
        <v>20</v>
      </c>
      <c r="L78" s="1672" t="s">
        <v>21</v>
      </c>
      <c r="M78" s="1671" t="s">
        <v>22</v>
      </c>
      <c r="N78" s="1671" t="s">
        <v>23</v>
      </c>
      <c r="O78" s="1671" t="s">
        <v>24</v>
      </c>
      <c r="P78" s="1671" t="s">
        <v>25</v>
      </c>
      <c r="Q78" s="1671" t="s">
        <v>26</v>
      </c>
      <c r="R78" s="1671" t="s">
        <v>27</v>
      </c>
      <c r="S78" s="1673" t="s">
        <v>28</v>
      </c>
      <c r="T78" s="3671"/>
      <c r="U78" s="3671"/>
      <c r="BO78"/>
      <c r="BP78"/>
      <c r="BQ78"/>
      <c r="BR78"/>
      <c r="BS78"/>
      <c r="BU78"/>
      <c r="BV78"/>
      <c r="BW78"/>
    </row>
    <row r="79" spans="1:75" x14ac:dyDescent="0.25">
      <c r="A79" s="1674" t="s">
        <v>93</v>
      </c>
      <c r="B79" s="191">
        <f>SUM(C79:S79)</f>
        <v>0</v>
      </c>
      <c r="C79" s="1675"/>
      <c r="D79" s="1676"/>
      <c r="E79" s="1676"/>
      <c r="F79" s="1676"/>
      <c r="G79" s="1676"/>
      <c r="H79" s="1676"/>
      <c r="I79" s="1676"/>
      <c r="J79" s="1676"/>
      <c r="K79" s="1676"/>
      <c r="L79" s="1676"/>
      <c r="M79" s="1676"/>
      <c r="N79" s="1676"/>
      <c r="O79" s="1676"/>
      <c r="P79" s="1676"/>
      <c r="Q79" s="1676"/>
      <c r="R79" s="1676"/>
      <c r="S79" s="1677"/>
      <c r="T79" s="1678"/>
      <c r="U79" s="1678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676" t="s">
        <v>94</v>
      </c>
      <c r="B80" s="3676"/>
      <c r="C80" s="3676"/>
      <c r="D80" s="3676"/>
      <c r="E80" s="3676"/>
      <c r="F80" s="3676"/>
      <c r="G80" s="3676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1679"/>
      <c r="AB80" s="1679"/>
      <c r="AC80" s="1679"/>
      <c r="AD80" s="1679"/>
      <c r="AE80" s="1680"/>
      <c r="AF80" s="1680"/>
      <c r="AG80" s="1680"/>
      <c r="AH80" s="1681"/>
      <c r="AI80" s="1682"/>
      <c r="AJ80" s="1682"/>
      <c r="AK80" s="1682"/>
      <c r="AL80" s="1682"/>
      <c r="AM80" s="1682"/>
      <c r="AN80" s="1682"/>
      <c r="BO80"/>
      <c r="BP80"/>
      <c r="BQ80"/>
      <c r="BR80"/>
      <c r="BS80"/>
      <c r="BU80"/>
      <c r="BV80"/>
      <c r="BW80"/>
    </row>
    <row r="81" spans="1:77" ht="15" customHeight="1" x14ac:dyDescent="0.25">
      <c r="A81" s="3677" t="s">
        <v>49</v>
      </c>
      <c r="B81" s="3678" t="s">
        <v>95</v>
      </c>
      <c r="C81" s="3678" t="s">
        <v>32</v>
      </c>
      <c r="D81" s="2984"/>
      <c r="E81" s="3021"/>
      <c r="F81" s="3681" t="s">
        <v>5</v>
      </c>
      <c r="G81" s="3682"/>
      <c r="H81" s="3682"/>
      <c r="I81" s="3682"/>
      <c r="J81" s="3682"/>
      <c r="K81" s="3682"/>
      <c r="L81" s="3682"/>
      <c r="M81" s="3682"/>
      <c r="N81" s="3682"/>
      <c r="O81" s="3682"/>
      <c r="P81" s="3682"/>
      <c r="Q81" s="3682"/>
      <c r="R81" s="3682"/>
      <c r="S81" s="3682"/>
      <c r="T81" s="3682"/>
      <c r="U81" s="3682"/>
      <c r="V81" s="3682"/>
      <c r="W81" s="3682"/>
      <c r="X81" s="3682"/>
      <c r="Y81" s="3682"/>
      <c r="Z81" s="3682"/>
      <c r="AA81" s="3682"/>
      <c r="AB81" s="3682"/>
      <c r="AC81" s="3682"/>
      <c r="AD81" s="3682"/>
      <c r="AE81" s="3682"/>
      <c r="AF81" s="3682"/>
      <c r="AG81" s="3682"/>
      <c r="AH81" s="3682"/>
      <c r="AI81" s="3683"/>
      <c r="AJ81" s="3684" t="s">
        <v>96</v>
      </c>
      <c r="AK81" s="3688" t="s">
        <v>97</v>
      </c>
      <c r="AL81" s="3021" t="s">
        <v>6</v>
      </c>
      <c r="AM81" s="3021" t="s">
        <v>7</v>
      </c>
      <c r="AN81" s="3021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679"/>
      <c r="D82" s="3680"/>
      <c r="E82" s="3671"/>
      <c r="F82" s="3681" t="s">
        <v>98</v>
      </c>
      <c r="G82" s="3689"/>
      <c r="H82" s="3681" t="s">
        <v>99</v>
      </c>
      <c r="I82" s="3689"/>
      <c r="J82" s="3686" t="s">
        <v>13</v>
      </c>
      <c r="K82" s="3687"/>
      <c r="L82" s="3686" t="s">
        <v>14</v>
      </c>
      <c r="M82" s="3687"/>
      <c r="N82" s="3681" t="s">
        <v>100</v>
      </c>
      <c r="O82" s="3689"/>
      <c r="P82" s="3681" t="s">
        <v>101</v>
      </c>
      <c r="Q82" s="3689"/>
      <c r="R82" s="3686" t="s">
        <v>16</v>
      </c>
      <c r="S82" s="3687"/>
      <c r="T82" s="3686" t="s">
        <v>17</v>
      </c>
      <c r="U82" s="3687"/>
      <c r="V82" s="3686" t="s">
        <v>18</v>
      </c>
      <c r="W82" s="3687"/>
      <c r="X82" s="3686" t="s">
        <v>19</v>
      </c>
      <c r="Y82" s="3687"/>
      <c r="Z82" s="3686" t="s">
        <v>20</v>
      </c>
      <c r="AA82" s="3687"/>
      <c r="AB82" s="3686" t="s">
        <v>21</v>
      </c>
      <c r="AC82" s="3687"/>
      <c r="AD82" s="3686" t="s">
        <v>22</v>
      </c>
      <c r="AE82" s="3687"/>
      <c r="AF82" s="3686" t="s">
        <v>23</v>
      </c>
      <c r="AG82" s="3687"/>
      <c r="AH82" s="3686" t="s">
        <v>24</v>
      </c>
      <c r="AI82" s="3687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665"/>
      <c r="B83" s="3679"/>
      <c r="C83" s="1586" t="s">
        <v>29</v>
      </c>
      <c r="D83" s="1590" t="s">
        <v>30</v>
      </c>
      <c r="E83" s="1587" t="s">
        <v>31</v>
      </c>
      <c r="F83" s="1586" t="s">
        <v>30</v>
      </c>
      <c r="G83" s="1587" t="s">
        <v>31</v>
      </c>
      <c r="H83" s="1584" t="s">
        <v>30</v>
      </c>
      <c r="I83" s="1587" t="s">
        <v>31</v>
      </c>
      <c r="J83" s="1586" t="s">
        <v>30</v>
      </c>
      <c r="K83" s="1587" t="s">
        <v>31</v>
      </c>
      <c r="L83" s="1586" t="s">
        <v>30</v>
      </c>
      <c r="M83" s="1587" t="s">
        <v>31</v>
      </c>
      <c r="N83" s="1586" t="s">
        <v>30</v>
      </c>
      <c r="O83" s="1587" t="s">
        <v>31</v>
      </c>
      <c r="P83" s="1586" t="s">
        <v>30</v>
      </c>
      <c r="Q83" s="1587" t="s">
        <v>31</v>
      </c>
      <c r="R83" s="1586" t="s">
        <v>30</v>
      </c>
      <c r="S83" s="1587" t="s">
        <v>31</v>
      </c>
      <c r="T83" s="1586" t="s">
        <v>30</v>
      </c>
      <c r="U83" s="1587" t="s">
        <v>31</v>
      </c>
      <c r="V83" s="1586" t="s">
        <v>30</v>
      </c>
      <c r="W83" s="1587" t="s">
        <v>31</v>
      </c>
      <c r="X83" s="1586" t="s">
        <v>30</v>
      </c>
      <c r="Y83" s="1587" t="s">
        <v>31</v>
      </c>
      <c r="Z83" s="1586" t="s">
        <v>30</v>
      </c>
      <c r="AA83" s="1587" t="s">
        <v>31</v>
      </c>
      <c r="AB83" s="1586" t="s">
        <v>30</v>
      </c>
      <c r="AC83" s="1587" t="s">
        <v>31</v>
      </c>
      <c r="AD83" s="1586" t="s">
        <v>30</v>
      </c>
      <c r="AE83" s="1587" t="s">
        <v>31</v>
      </c>
      <c r="AF83" s="1586" t="s">
        <v>30</v>
      </c>
      <c r="AG83" s="1587" t="s">
        <v>31</v>
      </c>
      <c r="AH83" s="1586" t="s">
        <v>30</v>
      </c>
      <c r="AI83" s="1588" t="s">
        <v>31</v>
      </c>
      <c r="AJ83" s="3685"/>
      <c r="AK83" s="3667"/>
      <c r="AL83" s="3671"/>
      <c r="AM83" s="3671"/>
      <c r="AN83" s="3671"/>
      <c r="BO83"/>
      <c r="BP83"/>
      <c r="BQ83"/>
      <c r="BR83"/>
      <c r="BS83"/>
      <c r="BU83"/>
      <c r="BV83"/>
      <c r="BW83"/>
    </row>
    <row r="84" spans="1:77" x14ac:dyDescent="0.25">
      <c r="A84" s="1683" t="s">
        <v>102</v>
      </c>
      <c r="B84" s="1577" t="s">
        <v>103</v>
      </c>
      <c r="C84" s="1684">
        <f>SUM(D84:E84)</f>
        <v>0</v>
      </c>
      <c r="D84" s="1685">
        <f>SUM(F84,H84,J84,L84,N84,P84,R84,T84,V84,X84,Z84,AB84,AD84,AF84,AH84)</f>
        <v>0</v>
      </c>
      <c r="E84" s="1686">
        <f>SUM(G84,I84,K84,M84,O84,Q84,S84,U84,W84,Y84,AA84,AC84,AE84,AG84,AI84)</f>
        <v>0</v>
      </c>
      <c r="F84" s="1687"/>
      <c r="G84" s="1578"/>
      <c r="H84" s="1579"/>
      <c r="I84" s="1578"/>
      <c r="J84" s="1687"/>
      <c r="K84" s="443"/>
      <c r="L84" s="1687"/>
      <c r="M84" s="443"/>
      <c r="N84" s="1687"/>
      <c r="O84" s="443"/>
      <c r="P84" s="1687"/>
      <c r="Q84" s="443"/>
      <c r="R84" s="1687"/>
      <c r="S84" s="443"/>
      <c r="T84" s="1687"/>
      <c r="U84" s="443"/>
      <c r="V84" s="1687"/>
      <c r="W84" s="443"/>
      <c r="X84" s="1687"/>
      <c r="Y84" s="443"/>
      <c r="Z84" s="1687"/>
      <c r="AA84" s="443"/>
      <c r="AB84" s="1687"/>
      <c r="AC84" s="443"/>
      <c r="AD84" s="1687"/>
      <c r="AE84" s="443"/>
      <c r="AF84" s="1687"/>
      <c r="AG84" s="443"/>
      <c r="AH84" s="1687"/>
      <c r="AI84" s="444"/>
      <c r="AJ84" s="1449"/>
      <c r="AK84" s="1688"/>
      <c r="AL84" s="1578"/>
      <c r="AM84" s="1578"/>
      <c r="AN84" s="1578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693" t="s">
        <v>104</v>
      </c>
      <c r="B85" s="1689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693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1690" t="s">
        <v>61</v>
      </c>
      <c r="B87" s="1691" t="s">
        <v>107</v>
      </c>
      <c r="C87" s="1684">
        <f>SUM(D87:E87)</f>
        <v>0</v>
      </c>
      <c r="D87" s="1685">
        <f t="shared" si="37"/>
        <v>0</v>
      </c>
      <c r="E87" s="1686">
        <f t="shared" si="37"/>
        <v>0</v>
      </c>
      <c r="F87" s="1692"/>
      <c r="G87" s="1693"/>
      <c r="H87" s="1694"/>
      <c r="I87" s="1693"/>
      <c r="J87" s="1692"/>
      <c r="K87" s="1695"/>
      <c r="L87" s="1692"/>
      <c r="M87" s="1695"/>
      <c r="N87" s="1692"/>
      <c r="O87" s="1695"/>
      <c r="P87" s="1692"/>
      <c r="Q87" s="1695"/>
      <c r="R87" s="1692"/>
      <c r="S87" s="1695"/>
      <c r="T87" s="1692"/>
      <c r="U87" s="1695"/>
      <c r="V87" s="1692"/>
      <c r="W87" s="1695"/>
      <c r="X87" s="1692"/>
      <c r="Y87" s="1695"/>
      <c r="Z87" s="1692"/>
      <c r="AA87" s="1695"/>
      <c r="AB87" s="1692"/>
      <c r="AC87" s="1695"/>
      <c r="AD87" s="1692"/>
      <c r="AE87" s="1695"/>
      <c r="AF87" s="1692"/>
      <c r="AG87" s="1695"/>
      <c r="AH87" s="1692"/>
      <c r="AI87" s="1696"/>
      <c r="AJ87" s="1697"/>
      <c r="AK87" s="1698"/>
      <c r="AL87" s="1693"/>
      <c r="AM87" s="1693"/>
      <c r="AN87" s="1693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690" t="s">
        <v>89</v>
      </c>
      <c r="B89" s="3691" t="s">
        <v>32</v>
      </c>
      <c r="C89" s="3691" t="s">
        <v>109</v>
      </c>
      <c r="D89" s="3692" t="s">
        <v>110</v>
      </c>
      <c r="E89" s="3687" t="s">
        <v>111</v>
      </c>
      <c r="F89" s="3691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690"/>
      <c r="B90" s="3691"/>
      <c r="C90" s="3691"/>
      <c r="D90" s="3692"/>
      <c r="E90" s="3687"/>
      <c r="F90" s="3691"/>
      <c r="BO90"/>
      <c r="BP90"/>
      <c r="BQ90"/>
      <c r="BR90"/>
      <c r="BS90"/>
      <c r="BU90"/>
      <c r="BV90"/>
      <c r="BW90"/>
    </row>
    <row r="91" spans="1:77" x14ac:dyDescent="0.25">
      <c r="A91" s="3706" t="s">
        <v>113</v>
      </c>
      <c r="B91" s="3707"/>
      <c r="C91" s="3707"/>
      <c r="D91" s="3707"/>
      <c r="E91" s="3707"/>
      <c r="F91" s="3708"/>
      <c r="BO91"/>
      <c r="BP91"/>
      <c r="BQ91"/>
      <c r="BR91"/>
      <c r="BS91"/>
      <c r="BU91"/>
      <c r="BV91"/>
      <c r="BW91"/>
    </row>
    <row r="92" spans="1:77" x14ac:dyDescent="0.25">
      <c r="A92" s="1689" t="s">
        <v>114</v>
      </c>
      <c r="B92" s="1699">
        <f>SUM(C92:D92)</f>
        <v>375</v>
      </c>
      <c r="C92" s="1700">
        <v>63</v>
      </c>
      <c r="D92" s="1701">
        <v>312</v>
      </c>
      <c r="E92" s="1702">
        <v>375</v>
      </c>
      <c r="F92" s="1700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37</v>
      </c>
      <c r="C96" s="153"/>
      <c r="D96" s="1703">
        <v>37</v>
      </c>
      <c r="E96" s="156">
        <v>37</v>
      </c>
      <c r="F96" s="153"/>
    </row>
    <row r="97" spans="1:18" customFormat="1" x14ac:dyDescent="0.25">
      <c r="A97" s="3706" t="s">
        <v>119</v>
      </c>
      <c r="B97" s="3707"/>
      <c r="C97" s="3707"/>
      <c r="D97" s="3707"/>
      <c r="E97" s="3707"/>
      <c r="F97" s="3708"/>
    </row>
    <row r="98" spans="1:18" customFormat="1" x14ac:dyDescent="0.25">
      <c r="A98" s="1704" t="s">
        <v>120</v>
      </c>
      <c r="B98" s="1705">
        <f>SUM(C98:D98)</f>
        <v>10</v>
      </c>
      <c r="C98" s="1700"/>
      <c r="D98" s="1701">
        <v>10</v>
      </c>
      <c r="E98" s="1702">
        <v>10</v>
      </c>
      <c r="F98" s="1700"/>
    </row>
    <row r="99" spans="1:18" customFormat="1" x14ac:dyDescent="0.25">
      <c r="A99" s="228" t="s">
        <v>121</v>
      </c>
      <c r="B99" s="39">
        <f>SUM(C99:D99)</f>
        <v>1</v>
      </c>
      <c r="C99" s="254"/>
      <c r="D99" s="255">
        <v>1</v>
      </c>
      <c r="E99" s="43">
        <v>1</v>
      </c>
      <c r="F99" s="254"/>
    </row>
    <row r="100" spans="1:18" customFormat="1" ht="21" x14ac:dyDescent="0.25">
      <c r="A100" s="1601" t="s">
        <v>122</v>
      </c>
      <c r="B100" s="119">
        <f>SUM(C100:D100)</f>
        <v>0</v>
      </c>
      <c r="C100" s="1706"/>
      <c r="D100" s="1703"/>
      <c r="E100" s="1580"/>
      <c r="F100" s="1706"/>
    </row>
    <row r="101" spans="1:18" customFormat="1" x14ac:dyDescent="0.25">
      <c r="A101" s="3709" t="s">
        <v>123</v>
      </c>
      <c r="B101" s="3709"/>
      <c r="C101" s="3709"/>
      <c r="D101" s="3709"/>
      <c r="E101" s="3709"/>
      <c r="F101" s="3710"/>
      <c r="G101" s="1707"/>
      <c r="H101" s="1707"/>
      <c r="I101" s="1707"/>
      <c r="J101" s="1707"/>
      <c r="K101" s="1707"/>
      <c r="L101" s="1707"/>
      <c r="M101" s="1707"/>
      <c r="N101" s="1707"/>
      <c r="O101" s="1707"/>
    </row>
    <row r="102" spans="1:18" customFormat="1" ht="15" customHeight="1" x14ac:dyDescent="0.25">
      <c r="A102" s="3711" t="s">
        <v>124</v>
      </c>
      <c r="B102" s="3694" t="s">
        <v>125</v>
      </c>
      <c r="C102" s="3062"/>
      <c r="D102" s="3063"/>
      <c r="E102" s="3694" t="s">
        <v>126</v>
      </c>
      <c r="F102" s="3063"/>
      <c r="G102" s="3694" t="s">
        <v>127</v>
      </c>
      <c r="H102" s="3695"/>
      <c r="I102" s="3698" t="s">
        <v>128</v>
      </c>
      <c r="J102" s="3699"/>
      <c r="K102" s="3047" t="s">
        <v>129</v>
      </c>
      <c r="L102" s="3703" t="s">
        <v>130</v>
      </c>
      <c r="M102" s="3051"/>
      <c r="N102" s="3047"/>
      <c r="O102" s="3703" t="s">
        <v>131</v>
      </c>
      <c r="P102" s="3047"/>
      <c r="Q102" s="3703" t="s">
        <v>132</v>
      </c>
      <c r="R102" s="3047"/>
    </row>
    <row r="103" spans="1:18" customFormat="1" x14ac:dyDescent="0.25">
      <c r="A103" s="3060"/>
      <c r="B103" s="3696"/>
      <c r="C103" s="3713"/>
      <c r="D103" s="3714"/>
      <c r="E103" s="3696"/>
      <c r="F103" s="3714"/>
      <c r="G103" s="3696"/>
      <c r="H103" s="3697"/>
      <c r="I103" s="3700"/>
      <c r="J103" s="3701"/>
      <c r="K103" s="3048"/>
      <c r="L103" s="3704"/>
      <c r="M103" s="3705"/>
      <c r="N103" s="3702"/>
      <c r="O103" s="3704"/>
      <c r="P103" s="3702"/>
      <c r="Q103" s="3704"/>
      <c r="R103" s="3702"/>
    </row>
    <row r="104" spans="1:18" customFormat="1" ht="31.5" x14ac:dyDescent="0.25">
      <c r="A104" s="3712"/>
      <c r="B104" s="1708" t="s">
        <v>133</v>
      </c>
      <c r="C104" s="1708" t="s">
        <v>134</v>
      </c>
      <c r="D104" s="1709" t="s">
        <v>135</v>
      </c>
      <c r="E104" s="1710" t="s">
        <v>136</v>
      </c>
      <c r="F104" s="1711" t="s">
        <v>137</v>
      </c>
      <c r="G104" s="1710" t="s">
        <v>138</v>
      </c>
      <c r="H104" s="1712" t="s">
        <v>139</v>
      </c>
      <c r="I104" s="1713" t="s">
        <v>136</v>
      </c>
      <c r="J104" s="1714" t="s">
        <v>137</v>
      </c>
      <c r="K104" s="3702"/>
      <c r="L104" s="1581" t="s">
        <v>140</v>
      </c>
      <c r="M104" s="1715" t="s">
        <v>134</v>
      </c>
      <c r="N104" s="445" t="s">
        <v>141</v>
      </c>
      <c r="O104" s="1708" t="s">
        <v>138</v>
      </c>
      <c r="P104" s="1716" t="s">
        <v>139</v>
      </c>
      <c r="Q104" s="1708" t="s">
        <v>142</v>
      </c>
      <c r="R104" s="1716" t="s">
        <v>143</v>
      </c>
    </row>
    <row r="105" spans="1:18" customFormat="1" x14ac:dyDescent="0.25">
      <c r="A105" s="1717" t="s">
        <v>144</v>
      </c>
      <c r="B105" s="274">
        <f>SUM(C105:D105)</f>
        <v>12392</v>
      </c>
      <c r="C105" s="1718">
        <v>11872</v>
      </c>
      <c r="D105" s="1719">
        <v>520</v>
      </c>
      <c r="E105" s="1718">
        <v>10129</v>
      </c>
      <c r="F105" s="1719">
        <v>0</v>
      </c>
      <c r="G105" s="1718">
        <v>41233</v>
      </c>
      <c r="H105" s="1720">
        <v>537</v>
      </c>
      <c r="I105" s="1721">
        <v>2263</v>
      </c>
      <c r="J105" s="1722">
        <v>0</v>
      </c>
      <c r="K105" s="1719">
        <v>9609</v>
      </c>
      <c r="L105" s="1718"/>
      <c r="M105" s="1040"/>
      <c r="N105" s="1723"/>
      <c r="O105" s="1718"/>
      <c r="P105" s="1723"/>
      <c r="Q105" s="279"/>
      <c r="R105" s="280"/>
    </row>
    <row r="106" spans="1:18" customFormat="1" x14ac:dyDescent="0.25">
      <c r="A106" s="281" t="s">
        <v>145</v>
      </c>
      <c r="B106" s="274">
        <f>SUM(C106:D106)</f>
        <v>1267</v>
      </c>
      <c r="C106" s="282">
        <v>1205</v>
      </c>
      <c r="D106" s="283">
        <v>62</v>
      </c>
      <c r="E106" s="282">
        <v>1267</v>
      </c>
      <c r="F106" s="283">
        <v>0</v>
      </c>
      <c r="G106" s="282">
        <v>3032</v>
      </c>
      <c r="H106" s="284">
        <v>68</v>
      </c>
      <c r="I106" s="285">
        <v>0</v>
      </c>
      <c r="J106" s="286">
        <v>0</v>
      </c>
      <c r="K106" s="283">
        <v>1205</v>
      </c>
      <c r="L106" s="279"/>
      <c r="M106" s="287"/>
      <c r="N106" s="280"/>
      <c r="O106" s="279"/>
      <c r="P106" s="280"/>
      <c r="Q106" s="1718">
        <v>2017</v>
      </c>
      <c r="R106" s="1723">
        <v>5149</v>
      </c>
    </row>
    <row r="107" spans="1:18" customFormat="1" x14ac:dyDescent="0.25">
      <c r="A107" s="281" t="s">
        <v>146</v>
      </c>
      <c r="B107" s="288">
        <f>SUM(C107:D107)</f>
        <v>943</v>
      </c>
      <c r="C107" s="289">
        <v>943</v>
      </c>
      <c r="D107" s="290">
        <v>0</v>
      </c>
      <c r="E107" s="291">
        <v>943</v>
      </c>
      <c r="F107" s="290">
        <v>0</v>
      </c>
      <c r="G107" s="289">
        <v>943</v>
      </c>
      <c r="H107" s="292">
        <v>0</v>
      </c>
      <c r="I107" s="293">
        <v>0</v>
      </c>
      <c r="J107" s="294">
        <v>0</v>
      </c>
      <c r="K107" s="290">
        <v>943</v>
      </c>
      <c r="L107" s="295"/>
      <c r="M107" s="296"/>
      <c r="N107" s="297"/>
      <c r="O107" s="298"/>
      <c r="P107" s="297"/>
      <c r="Q107" s="289">
        <v>259</v>
      </c>
      <c r="R107" s="299">
        <v>259</v>
      </c>
    </row>
    <row r="108" spans="1:18" customFormat="1" x14ac:dyDescent="0.25">
      <c r="A108" s="1724" t="s">
        <v>32</v>
      </c>
      <c r="B108" s="1725">
        <f>SUM(C108:D108)</f>
        <v>14602</v>
      </c>
      <c r="C108" s="1725">
        <f t="shared" ref="C108:K108" si="49">SUM(C105:C107)</f>
        <v>14020</v>
      </c>
      <c r="D108" s="1726">
        <f t="shared" si="49"/>
        <v>582</v>
      </c>
      <c r="E108" s="1725">
        <f t="shared" si="49"/>
        <v>12339</v>
      </c>
      <c r="F108" s="1726">
        <f t="shared" si="49"/>
        <v>0</v>
      </c>
      <c r="G108" s="1725">
        <f t="shared" si="49"/>
        <v>45208</v>
      </c>
      <c r="H108" s="1727">
        <f t="shared" si="49"/>
        <v>605</v>
      </c>
      <c r="I108" s="1728">
        <f t="shared" si="49"/>
        <v>2263</v>
      </c>
      <c r="J108" s="1729">
        <f t="shared" si="49"/>
        <v>0</v>
      </c>
      <c r="K108" s="1726">
        <f t="shared" si="49"/>
        <v>11757</v>
      </c>
      <c r="L108" s="1730">
        <f>SUM(L105)</f>
        <v>0</v>
      </c>
      <c r="M108" s="1725">
        <f>+M105</f>
        <v>0</v>
      </c>
      <c r="N108" s="1731">
        <f>+N105</f>
        <v>0</v>
      </c>
      <c r="O108" s="1725">
        <f>+O105</f>
        <v>0</v>
      </c>
      <c r="P108" s="1731">
        <f>+P105</f>
        <v>0</v>
      </c>
      <c r="Q108" s="1725">
        <f>SUM(Q106:Q107)</f>
        <v>2276</v>
      </c>
      <c r="R108" s="1725">
        <f>SUM(R106:R107)</f>
        <v>5408</v>
      </c>
    </row>
    <row r="109" spans="1:18" customFormat="1" ht="19.5" x14ac:dyDescent="0.25">
      <c r="A109" s="1732" t="s">
        <v>147</v>
      </c>
      <c r="B109" s="1733"/>
      <c r="C109" s="1582"/>
      <c r="D109" s="311"/>
      <c r="E109" s="1734"/>
      <c r="F109" s="1734"/>
      <c r="G109" s="1734"/>
      <c r="H109" s="1734"/>
      <c r="I109" s="1735"/>
      <c r="J109" s="3"/>
      <c r="K109" s="1735"/>
      <c r="L109" s="3"/>
      <c r="M109" s="314"/>
    </row>
    <row r="110" spans="1:18" customFormat="1" ht="15" customHeight="1" x14ac:dyDescent="0.25">
      <c r="A110" s="3715" t="s">
        <v>148</v>
      </c>
      <c r="B110" s="3711" t="s">
        <v>149</v>
      </c>
      <c r="C110" s="3718" t="s">
        <v>150</v>
      </c>
      <c r="D110" s="3719"/>
      <c r="E110" s="3719"/>
      <c r="F110" s="3719"/>
      <c r="G110" s="3719"/>
      <c r="H110" s="3719"/>
      <c r="I110" s="3719"/>
      <c r="J110" s="3719"/>
      <c r="K110" s="3719"/>
      <c r="L110" s="3720"/>
      <c r="M110" s="3711" t="s">
        <v>151</v>
      </c>
    </row>
    <row r="111" spans="1:18" customFormat="1" ht="21" x14ac:dyDescent="0.25">
      <c r="A111" s="3716"/>
      <c r="B111" s="3717"/>
      <c r="C111" s="1736" t="s">
        <v>72</v>
      </c>
      <c r="D111" s="1737" t="s">
        <v>152</v>
      </c>
      <c r="E111" s="1737" t="s">
        <v>51</v>
      </c>
      <c r="F111" s="1737" t="s">
        <v>73</v>
      </c>
      <c r="G111" s="1737" t="s">
        <v>153</v>
      </c>
      <c r="H111" s="1738" t="s">
        <v>85</v>
      </c>
      <c r="I111" s="1738" t="s">
        <v>154</v>
      </c>
      <c r="J111" s="1737" t="s">
        <v>155</v>
      </c>
      <c r="K111" s="1738" t="s">
        <v>156</v>
      </c>
      <c r="L111" s="1591" t="s">
        <v>157</v>
      </c>
      <c r="M111" s="3717"/>
    </row>
    <row r="112" spans="1:18" customFormat="1" x14ac:dyDescent="0.25">
      <c r="A112" s="1739" t="s">
        <v>158</v>
      </c>
      <c r="B112" s="1719"/>
      <c r="C112" s="1718"/>
      <c r="D112" s="1040"/>
      <c r="E112" s="1040"/>
      <c r="F112" s="1040"/>
      <c r="G112" s="1040"/>
      <c r="H112" s="1040"/>
      <c r="I112" s="1040"/>
      <c r="J112" s="1040"/>
      <c r="K112" s="1040"/>
      <c r="L112" s="1719"/>
      <c r="M112" s="1740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1583"/>
      <c r="C115" s="1583"/>
      <c r="D115" s="1583"/>
      <c r="E115" s="1583"/>
      <c r="F115" s="1583"/>
      <c r="G115" s="1583"/>
      <c r="H115" s="1583"/>
      <c r="I115" s="1583"/>
      <c r="J115" s="1583"/>
      <c r="K115" s="1583"/>
      <c r="L115" s="1583"/>
      <c r="M115" s="1583"/>
      <c r="N115" s="1583"/>
      <c r="O115" s="1583"/>
      <c r="P115" s="1583"/>
      <c r="Q115" s="1583"/>
      <c r="R115" s="1583"/>
      <c r="S115" s="1583"/>
      <c r="T115" s="1583"/>
      <c r="U115" s="1583"/>
      <c r="V115" s="1583"/>
      <c r="W115" s="1583"/>
      <c r="X115" s="1583"/>
      <c r="Y115" s="1583"/>
      <c r="Z115" s="1583"/>
      <c r="AA115" s="1583"/>
      <c r="AB115" s="1583"/>
      <c r="AC115" s="1583"/>
      <c r="AD115" s="1583"/>
      <c r="AE115" s="1583"/>
      <c r="AF115" s="1583"/>
      <c r="AG115" s="1583"/>
      <c r="AH115" s="1583"/>
      <c r="AI115" s="1583"/>
      <c r="AJ115" s="1583"/>
      <c r="AK115" s="1583"/>
      <c r="AL115" s="1583"/>
      <c r="AM115" s="1583"/>
      <c r="AN115" s="1583"/>
      <c r="AO115" s="1741"/>
      <c r="AP115" s="1741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721" t="s">
        <v>162</v>
      </c>
      <c r="B116" s="3723" t="s">
        <v>4</v>
      </c>
      <c r="C116" s="2984"/>
      <c r="D116" s="3021"/>
      <c r="E116" s="3724" t="s">
        <v>5</v>
      </c>
      <c r="F116" s="3725"/>
      <c r="G116" s="3725"/>
      <c r="H116" s="3725"/>
      <c r="I116" s="3725"/>
      <c r="J116" s="3725"/>
      <c r="K116" s="3725"/>
      <c r="L116" s="3725"/>
      <c r="M116" s="3725"/>
      <c r="N116" s="3725"/>
      <c r="O116" s="3725"/>
      <c r="P116" s="3725"/>
      <c r="Q116" s="3725"/>
      <c r="R116" s="3725"/>
      <c r="S116" s="3725"/>
      <c r="T116" s="3725"/>
      <c r="U116" s="3725"/>
      <c r="V116" s="3725"/>
      <c r="W116" s="3725"/>
      <c r="X116" s="3725"/>
      <c r="Y116" s="3725"/>
      <c r="Z116" s="3725"/>
      <c r="AA116" s="3725"/>
      <c r="AB116" s="3725"/>
      <c r="AC116" s="3725"/>
      <c r="AD116" s="3725"/>
      <c r="AE116" s="3725"/>
      <c r="AF116" s="3725"/>
      <c r="AG116" s="3725"/>
      <c r="AH116" s="3725"/>
      <c r="AI116" s="3725"/>
      <c r="AJ116" s="3725"/>
      <c r="AK116" s="3725"/>
      <c r="AL116" s="3725"/>
      <c r="AM116" s="3725"/>
      <c r="AN116" s="3726"/>
      <c r="AO116" s="2997" t="s">
        <v>163</v>
      </c>
      <c r="AP116" s="2993" t="s">
        <v>164</v>
      </c>
      <c r="AQ116" s="3021" t="s">
        <v>8</v>
      </c>
      <c r="AR116" s="3021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679"/>
      <c r="C117" s="3680"/>
      <c r="D117" s="3671"/>
      <c r="E117" s="3729" t="s">
        <v>11</v>
      </c>
      <c r="F117" s="3727"/>
      <c r="G117" s="3724" t="s">
        <v>12</v>
      </c>
      <c r="H117" s="3727"/>
      <c r="I117" s="3724" t="s">
        <v>13</v>
      </c>
      <c r="J117" s="3727"/>
      <c r="K117" s="3724" t="s">
        <v>14</v>
      </c>
      <c r="L117" s="3727"/>
      <c r="M117" s="3724" t="s">
        <v>15</v>
      </c>
      <c r="N117" s="3727"/>
      <c r="O117" s="3724" t="s">
        <v>16</v>
      </c>
      <c r="P117" s="3727"/>
      <c r="Q117" s="3725" t="s">
        <v>17</v>
      </c>
      <c r="R117" s="3727"/>
      <c r="S117" s="3724" t="s">
        <v>18</v>
      </c>
      <c r="T117" s="3727"/>
      <c r="U117" s="3724" t="s">
        <v>19</v>
      </c>
      <c r="V117" s="3727"/>
      <c r="W117" s="3724" t="s">
        <v>20</v>
      </c>
      <c r="X117" s="3727"/>
      <c r="Y117" s="3724" t="s">
        <v>21</v>
      </c>
      <c r="Z117" s="3727"/>
      <c r="AA117" s="3724" t="s">
        <v>22</v>
      </c>
      <c r="AB117" s="3727"/>
      <c r="AC117" s="3724" t="s">
        <v>23</v>
      </c>
      <c r="AD117" s="3727"/>
      <c r="AE117" s="3724" t="s">
        <v>24</v>
      </c>
      <c r="AF117" s="3727"/>
      <c r="AG117" s="3724" t="s">
        <v>25</v>
      </c>
      <c r="AH117" s="3727"/>
      <c r="AI117" s="3724" t="s">
        <v>26</v>
      </c>
      <c r="AJ117" s="3727"/>
      <c r="AK117" s="3724" t="s">
        <v>27</v>
      </c>
      <c r="AL117" s="3727"/>
      <c r="AM117" s="3725" t="s">
        <v>28</v>
      </c>
      <c r="AN117" s="3726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722"/>
      <c r="B118" s="1742" t="s">
        <v>29</v>
      </c>
      <c r="C118" s="1743" t="s">
        <v>30</v>
      </c>
      <c r="D118" s="1585" t="s">
        <v>31</v>
      </c>
      <c r="E118" s="1744" t="s">
        <v>30</v>
      </c>
      <c r="F118" s="1745" t="s">
        <v>31</v>
      </c>
      <c r="G118" s="1744" t="s">
        <v>30</v>
      </c>
      <c r="H118" s="1745" t="s">
        <v>31</v>
      </c>
      <c r="I118" s="1744" t="s">
        <v>30</v>
      </c>
      <c r="J118" s="1745" t="s">
        <v>31</v>
      </c>
      <c r="K118" s="1744" t="s">
        <v>30</v>
      </c>
      <c r="L118" s="1745" t="s">
        <v>31</v>
      </c>
      <c r="M118" s="1744" t="s">
        <v>30</v>
      </c>
      <c r="N118" s="1745" t="s">
        <v>31</v>
      </c>
      <c r="O118" s="1744" t="s">
        <v>30</v>
      </c>
      <c r="P118" s="1745" t="s">
        <v>31</v>
      </c>
      <c r="Q118" s="1744" t="s">
        <v>30</v>
      </c>
      <c r="R118" s="1745" t="s">
        <v>31</v>
      </c>
      <c r="S118" s="1744" t="s">
        <v>30</v>
      </c>
      <c r="T118" s="1745" t="s">
        <v>31</v>
      </c>
      <c r="U118" s="1744" t="s">
        <v>30</v>
      </c>
      <c r="V118" s="1745" t="s">
        <v>31</v>
      </c>
      <c r="W118" s="1744" t="s">
        <v>30</v>
      </c>
      <c r="X118" s="1745" t="s">
        <v>31</v>
      </c>
      <c r="Y118" s="1744" t="s">
        <v>30</v>
      </c>
      <c r="Z118" s="1745" t="s">
        <v>31</v>
      </c>
      <c r="AA118" s="1744" t="s">
        <v>30</v>
      </c>
      <c r="AB118" s="1745" t="s">
        <v>31</v>
      </c>
      <c r="AC118" s="1744" t="s">
        <v>30</v>
      </c>
      <c r="AD118" s="1745" t="s">
        <v>31</v>
      </c>
      <c r="AE118" s="1744" t="s">
        <v>30</v>
      </c>
      <c r="AF118" s="1745" t="s">
        <v>31</v>
      </c>
      <c r="AG118" s="1744" t="s">
        <v>30</v>
      </c>
      <c r="AH118" s="1745" t="s">
        <v>31</v>
      </c>
      <c r="AI118" s="1744" t="s">
        <v>30</v>
      </c>
      <c r="AJ118" s="1745" t="s">
        <v>31</v>
      </c>
      <c r="AK118" s="1744" t="s">
        <v>30</v>
      </c>
      <c r="AL118" s="1745" t="s">
        <v>31</v>
      </c>
      <c r="AM118" s="1744" t="s">
        <v>30</v>
      </c>
      <c r="AN118" s="1746" t="s">
        <v>31</v>
      </c>
      <c r="AO118" s="3671"/>
      <c r="AP118" s="3728"/>
      <c r="AQ118" s="3671"/>
      <c r="AR118" s="3671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1747"/>
      <c r="AR119" s="1747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1589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081"/>
      <c r="C123" s="3721" t="s">
        <v>32</v>
      </c>
      <c r="D123" s="3724" t="s">
        <v>76</v>
      </c>
      <c r="E123" s="3725"/>
      <c r="F123" s="3725"/>
      <c r="G123" s="3725"/>
      <c r="H123" s="3727"/>
      <c r="I123" s="3080" t="s">
        <v>96</v>
      </c>
      <c r="J123" s="3732" t="s">
        <v>6</v>
      </c>
      <c r="K123" s="3081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730"/>
      <c r="B124" s="3731"/>
      <c r="C124" s="3722"/>
      <c r="D124" s="1748" t="s">
        <v>170</v>
      </c>
      <c r="E124" s="1749" t="s">
        <v>171</v>
      </c>
      <c r="F124" s="1749" t="s">
        <v>172</v>
      </c>
      <c r="G124" s="1749" t="s">
        <v>173</v>
      </c>
      <c r="H124" s="1750" t="s">
        <v>174</v>
      </c>
      <c r="I124" s="3730"/>
      <c r="J124" s="3685"/>
      <c r="K124" s="3731"/>
      <c r="BO124"/>
      <c r="BP124"/>
      <c r="BQ124"/>
      <c r="BR124"/>
      <c r="BS124"/>
      <c r="BU124"/>
      <c r="BV124"/>
      <c r="BW124"/>
    </row>
    <row r="125" spans="1:76" ht="22.5" x14ac:dyDescent="0.25">
      <c r="A125" s="3739" t="s">
        <v>175</v>
      </c>
      <c r="B125" s="1751" t="s">
        <v>176</v>
      </c>
      <c r="C125" s="1752">
        <f>SUM(D125:H125)</f>
        <v>0</v>
      </c>
      <c r="D125" s="1753"/>
      <c r="E125" s="1754"/>
      <c r="F125" s="1754"/>
      <c r="G125" s="1754"/>
      <c r="H125" s="1755"/>
      <c r="I125" s="347"/>
      <c r="J125" s="1756"/>
      <c r="K125" s="1757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1758"/>
      <c r="E126" s="1759"/>
      <c r="F126" s="1759"/>
      <c r="G126" s="1759"/>
      <c r="H126" s="1760"/>
      <c r="I126" s="347"/>
      <c r="J126" s="1761"/>
      <c r="K126" s="1762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740"/>
      <c r="B127" s="358" t="s">
        <v>178</v>
      </c>
      <c r="C127" s="1764">
        <f>SUM(D127:H127)</f>
        <v>0</v>
      </c>
      <c r="D127" s="1765"/>
      <c r="E127" s="1766"/>
      <c r="F127" s="1766"/>
      <c r="G127" s="1766"/>
      <c r="H127" s="1767"/>
      <c r="I127" s="347"/>
      <c r="J127" s="1768"/>
      <c r="K127" s="1769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741" t="s">
        <v>179</v>
      </c>
      <c r="B128" s="1770" t="s">
        <v>180</v>
      </c>
      <c r="C128" s="1771">
        <f>SUM(I128)</f>
        <v>0</v>
      </c>
      <c r="D128" s="1772"/>
      <c r="E128" s="876"/>
      <c r="F128" s="876"/>
      <c r="G128" s="876"/>
      <c r="H128" s="1773"/>
      <c r="I128" s="1774"/>
      <c r="J128" s="1775"/>
      <c r="K128" s="371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740"/>
      <c r="B129" s="1776" t="s">
        <v>181</v>
      </c>
      <c r="C129" s="1764">
        <f>SUM(D129:H129)</f>
        <v>0</v>
      </c>
      <c r="D129" s="1777"/>
      <c r="E129" s="446"/>
      <c r="F129" s="446"/>
      <c r="G129" s="446"/>
      <c r="H129" s="447"/>
      <c r="I129" s="1592"/>
      <c r="J129" s="1778"/>
      <c r="K129" s="1779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1593"/>
      <c r="E130" s="1594"/>
      <c r="F130" s="1594"/>
      <c r="G130" s="1594"/>
      <c r="H130" s="1780"/>
      <c r="I130" s="1595"/>
      <c r="J130" s="1596"/>
      <c r="K130" s="1597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1593"/>
      <c r="E131" s="1594"/>
      <c r="F131" s="1594"/>
      <c r="G131" s="1594"/>
      <c r="H131" s="1598"/>
      <c r="I131" s="1595"/>
      <c r="J131" s="1596"/>
      <c r="K131" s="1597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1781"/>
      <c r="E132" s="1782"/>
      <c r="F132" s="1782"/>
      <c r="G132" s="1782"/>
      <c r="H132" s="1783"/>
      <c r="I132" s="1784"/>
      <c r="J132" s="1785"/>
      <c r="K132" s="1786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630"/>
      <c r="B133" s="394" t="s">
        <v>104</v>
      </c>
      <c r="C133" s="191">
        <f>SUM(D133:I133)</f>
        <v>0</v>
      </c>
      <c r="D133" s="1787"/>
      <c r="E133" s="1788"/>
      <c r="F133" s="1788"/>
      <c r="G133" s="1788"/>
      <c r="H133" s="1789"/>
      <c r="I133" s="1790"/>
      <c r="J133" s="1778"/>
      <c r="K133" s="1779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742" t="s">
        <v>49</v>
      </c>
      <c r="B135" s="3742" t="s">
        <v>184</v>
      </c>
      <c r="C135" s="3744" t="s">
        <v>29</v>
      </c>
      <c r="D135" s="3733" t="s">
        <v>30</v>
      </c>
      <c r="E135" s="3735" t="s">
        <v>31</v>
      </c>
      <c r="F135" s="3759" t="s">
        <v>5</v>
      </c>
      <c r="G135" s="3760"/>
      <c r="H135" s="3760"/>
      <c r="I135" s="3760"/>
      <c r="J135" s="3760"/>
      <c r="K135" s="3760"/>
      <c r="L135" s="3760"/>
      <c r="M135" s="3760"/>
      <c r="N135" s="3760"/>
      <c r="O135" s="3760"/>
      <c r="P135" s="3760"/>
      <c r="Q135" s="3760"/>
      <c r="R135" s="3760"/>
      <c r="S135" s="3760"/>
      <c r="T135" s="3760"/>
      <c r="U135" s="3760"/>
      <c r="V135" s="3760"/>
      <c r="W135" s="3760"/>
      <c r="X135" s="3760"/>
      <c r="Y135" s="3760"/>
      <c r="Z135" s="3760"/>
      <c r="AA135" s="3760"/>
      <c r="AB135" s="3760"/>
      <c r="AC135" s="3760"/>
      <c r="AD135" s="3760"/>
      <c r="AE135" s="3760"/>
      <c r="AF135" s="3760"/>
      <c r="AG135" s="3760"/>
      <c r="AH135" s="3760"/>
      <c r="AI135" s="3760"/>
      <c r="AJ135" s="3760"/>
      <c r="AK135" s="3760"/>
      <c r="AL135" s="3760"/>
      <c r="AM135" s="3761"/>
      <c r="AN135" s="3733" t="s">
        <v>6</v>
      </c>
      <c r="AO135" s="3735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737" t="s">
        <v>91</v>
      </c>
      <c r="G136" s="3738"/>
      <c r="H136" s="3737" t="s">
        <v>13</v>
      </c>
      <c r="I136" s="3738"/>
      <c r="J136" s="3737" t="s">
        <v>14</v>
      </c>
      <c r="K136" s="3738"/>
      <c r="L136" s="3737" t="s">
        <v>15</v>
      </c>
      <c r="M136" s="3738"/>
      <c r="N136" s="3737" t="s">
        <v>16</v>
      </c>
      <c r="O136" s="3738"/>
      <c r="P136" s="3747" t="s">
        <v>17</v>
      </c>
      <c r="Q136" s="3738"/>
      <c r="R136" s="3737" t="s">
        <v>18</v>
      </c>
      <c r="S136" s="3738"/>
      <c r="T136" s="3737" t="s">
        <v>19</v>
      </c>
      <c r="U136" s="3738"/>
      <c r="V136" s="3737" t="s">
        <v>20</v>
      </c>
      <c r="W136" s="3738"/>
      <c r="X136" s="3737" t="s">
        <v>21</v>
      </c>
      <c r="Y136" s="3738"/>
      <c r="Z136" s="3737" t="s">
        <v>22</v>
      </c>
      <c r="AA136" s="3738"/>
      <c r="AB136" s="3737" t="s">
        <v>23</v>
      </c>
      <c r="AC136" s="3738"/>
      <c r="AD136" s="3737" t="s">
        <v>24</v>
      </c>
      <c r="AE136" s="3738"/>
      <c r="AF136" s="3737" t="s">
        <v>25</v>
      </c>
      <c r="AG136" s="3738"/>
      <c r="AH136" s="3737" t="s">
        <v>26</v>
      </c>
      <c r="AI136" s="3738"/>
      <c r="AJ136" s="3737" t="s">
        <v>27</v>
      </c>
      <c r="AK136" s="3738"/>
      <c r="AL136" s="3737" t="s">
        <v>185</v>
      </c>
      <c r="AM136" s="3746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743"/>
      <c r="B137" s="3743"/>
      <c r="C137" s="3745"/>
      <c r="D137" s="3734"/>
      <c r="E137" s="3736"/>
      <c r="F137" s="1791" t="s">
        <v>186</v>
      </c>
      <c r="G137" s="1792" t="s">
        <v>31</v>
      </c>
      <c r="H137" s="1791" t="s">
        <v>186</v>
      </c>
      <c r="I137" s="1792" t="s">
        <v>31</v>
      </c>
      <c r="J137" s="1791" t="s">
        <v>186</v>
      </c>
      <c r="K137" s="1792" t="s">
        <v>31</v>
      </c>
      <c r="L137" s="1791" t="s">
        <v>186</v>
      </c>
      <c r="M137" s="1792" t="s">
        <v>31</v>
      </c>
      <c r="N137" s="1791" t="s">
        <v>186</v>
      </c>
      <c r="O137" s="1792" t="s">
        <v>31</v>
      </c>
      <c r="P137" s="1791" t="s">
        <v>186</v>
      </c>
      <c r="Q137" s="1792" t="s">
        <v>31</v>
      </c>
      <c r="R137" s="1791" t="s">
        <v>186</v>
      </c>
      <c r="S137" s="1792" t="s">
        <v>31</v>
      </c>
      <c r="T137" s="1791" t="s">
        <v>186</v>
      </c>
      <c r="U137" s="1792" t="s">
        <v>31</v>
      </c>
      <c r="V137" s="1791" t="s">
        <v>186</v>
      </c>
      <c r="W137" s="1792" t="s">
        <v>31</v>
      </c>
      <c r="X137" s="1791" t="s">
        <v>186</v>
      </c>
      <c r="Y137" s="1792" t="s">
        <v>31</v>
      </c>
      <c r="Z137" s="1791" t="s">
        <v>186</v>
      </c>
      <c r="AA137" s="1792" t="s">
        <v>31</v>
      </c>
      <c r="AB137" s="1791" t="s">
        <v>186</v>
      </c>
      <c r="AC137" s="1792" t="s">
        <v>31</v>
      </c>
      <c r="AD137" s="1791" t="s">
        <v>186</v>
      </c>
      <c r="AE137" s="1792" t="s">
        <v>31</v>
      </c>
      <c r="AF137" s="1791" t="s">
        <v>186</v>
      </c>
      <c r="AG137" s="1792" t="s">
        <v>31</v>
      </c>
      <c r="AH137" s="1791" t="s">
        <v>186</v>
      </c>
      <c r="AI137" s="1792" t="s">
        <v>31</v>
      </c>
      <c r="AJ137" s="1791" t="s">
        <v>186</v>
      </c>
      <c r="AK137" s="1792" t="s">
        <v>31</v>
      </c>
      <c r="AL137" s="1791" t="s">
        <v>186</v>
      </c>
      <c r="AM137" s="1793" t="s">
        <v>31</v>
      </c>
      <c r="AN137" s="3734"/>
      <c r="AO137" s="3736"/>
      <c r="BO137"/>
      <c r="BP137"/>
      <c r="BQ137"/>
      <c r="BR137"/>
      <c r="BS137"/>
      <c r="BU137"/>
      <c r="BV137"/>
      <c r="BW137"/>
    </row>
    <row r="138" spans="1:76" x14ac:dyDescent="0.25">
      <c r="A138" s="3749" t="s">
        <v>72</v>
      </c>
      <c r="B138" s="1794" t="s">
        <v>187</v>
      </c>
      <c r="C138" s="1795">
        <f>SUM(D138:E138)</f>
        <v>0</v>
      </c>
      <c r="D138" s="1796">
        <f>+F138+H138+J138+L138+N138+P138+R138+T138+V138+X138+Z138+AB138+AD138+AF138+AH138+AJ138+AL138</f>
        <v>0</v>
      </c>
      <c r="E138" s="1797">
        <f>+G138+I138+K138+M138+O138+Q138+S138+U138+W138+Y138+AA138+AC138+AE138+AG138+AI138+AK138+AM138</f>
        <v>0</v>
      </c>
      <c r="F138" s="1798"/>
      <c r="G138" s="1799"/>
      <c r="H138" s="1798"/>
      <c r="I138" s="1799"/>
      <c r="J138" s="1798"/>
      <c r="K138" s="1799"/>
      <c r="L138" s="1798"/>
      <c r="M138" s="1799"/>
      <c r="N138" s="1798"/>
      <c r="O138" s="1799"/>
      <c r="P138" s="1798"/>
      <c r="Q138" s="1799"/>
      <c r="R138" s="1798"/>
      <c r="S138" s="1799"/>
      <c r="T138" s="1798"/>
      <c r="U138" s="1799"/>
      <c r="V138" s="1798"/>
      <c r="W138" s="1799"/>
      <c r="X138" s="1798"/>
      <c r="Y138" s="1799"/>
      <c r="Z138" s="1798"/>
      <c r="AA138" s="1799"/>
      <c r="AB138" s="1798"/>
      <c r="AC138" s="1799"/>
      <c r="AD138" s="1798"/>
      <c r="AE138" s="1799"/>
      <c r="AF138" s="1798"/>
      <c r="AG138" s="1799"/>
      <c r="AH138" s="1798"/>
      <c r="AI138" s="1799"/>
      <c r="AJ138" s="1798"/>
      <c r="AK138" s="1799"/>
      <c r="AL138" s="1798"/>
      <c r="AM138" s="1800"/>
      <c r="AN138" s="1801"/>
      <c r="AO138" s="1799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750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751" t="s">
        <v>51</v>
      </c>
      <c r="B146" s="1802" t="s">
        <v>187</v>
      </c>
      <c r="C146" s="1803">
        <f t="shared" si="74"/>
        <v>0</v>
      </c>
      <c r="D146" s="1804">
        <f t="shared" si="68"/>
        <v>0</v>
      </c>
      <c r="E146" s="1805">
        <f t="shared" si="68"/>
        <v>0</v>
      </c>
      <c r="F146" s="1806"/>
      <c r="G146" s="1807"/>
      <c r="H146" s="1806"/>
      <c r="I146" s="1807"/>
      <c r="J146" s="1806"/>
      <c r="K146" s="1807"/>
      <c r="L146" s="1806"/>
      <c r="M146" s="1807"/>
      <c r="N146" s="1806"/>
      <c r="O146" s="1807"/>
      <c r="P146" s="1806"/>
      <c r="Q146" s="1807"/>
      <c r="R146" s="1806"/>
      <c r="S146" s="1807"/>
      <c r="T146" s="1806"/>
      <c r="U146" s="1807"/>
      <c r="V146" s="1806"/>
      <c r="W146" s="1807"/>
      <c r="X146" s="1806"/>
      <c r="Y146" s="1807"/>
      <c r="Z146" s="1806"/>
      <c r="AA146" s="1807"/>
      <c r="AB146" s="1806"/>
      <c r="AC146" s="1807"/>
      <c r="AD146" s="1806"/>
      <c r="AE146" s="1807"/>
      <c r="AF146" s="1806"/>
      <c r="AG146" s="1807"/>
      <c r="AH146" s="1806"/>
      <c r="AI146" s="1807"/>
      <c r="AJ146" s="1806"/>
      <c r="AK146" s="1807"/>
      <c r="AL146" s="1806"/>
      <c r="AM146" s="1808"/>
      <c r="AN146" s="1809">
        <v>0</v>
      </c>
      <c r="AO146" s="1807">
        <v>0</v>
      </c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6</v>
      </c>
      <c r="D147" s="408">
        <f t="shared" si="68"/>
        <v>4</v>
      </c>
      <c r="E147" s="409">
        <f>+G147+I147+K147+M147+O147+Q147+S147+U147+W147+Y147+AA147+AC147+AE147+AG147+AI147+AK147+AM147</f>
        <v>2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>
        <v>1</v>
      </c>
      <c r="T147" s="414">
        <v>1</v>
      </c>
      <c r="U147" s="415"/>
      <c r="V147" s="414">
        <v>1</v>
      </c>
      <c r="W147" s="415"/>
      <c r="X147" s="414">
        <v>1</v>
      </c>
      <c r="Y147" s="415"/>
      <c r="Z147" s="414"/>
      <c r="AA147" s="415"/>
      <c r="AB147" s="414">
        <v>1</v>
      </c>
      <c r="AC147" s="415">
        <v>1</v>
      </c>
      <c r="AD147" s="414"/>
      <c r="AE147" s="415"/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6</v>
      </c>
      <c r="D148" s="408">
        <f t="shared" si="68"/>
        <v>2</v>
      </c>
      <c r="E148" s="409">
        <f t="shared" si="68"/>
        <v>4</v>
      </c>
      <c r="F148" s="414"/>
      <c r="G148" s="415"/>
      <c r="H148" s="414"/>
      <c r="I148" s="415"/>
      <c r="J148" s="414"/>
      <c r="K148" s="415"/>
      <c r="L148" s="414"/>
      <c r="M148" s="415"/>
      <c r="N148" s="414"/>
      <c r="O148" s="415"/>
      <c r="P148" s="414"/>
      <c r="Q148" s="415"/>
      <c r="R148" s="414"/>
      <c r="S148" s="415"/>
      <c r="T148" s="414"/>
      <c r="U148" s="415"/>
      <c r="V148" s="414"/>
      <c r="W148" s="415">
        <v>2</v>
      </c>
      <c r="X148" s="414"/>
      <c r="Y148" s="415"/>
      <c r="Z148" s="414"/>
      <c r="AA148" s="415"/>
      <c r="AB148" s="414"/>
      <c r="AC148" s="415"/>
      <c r="AD148" s="414">
        <v>2</v>
      </c>
      <c r="AE148" s="415">
        <v>1</v>
      </c>
      <c r="AF148" s="414"/>
      <c r="AG148" s="415"/>
      <c r="AH148" s="414"/>
      <c r="AI148" s="415">
        <v>1</v>
      </c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>
        <v>0</v>
      </c>
      <c r="AO149" s="415">
        <v>0</v>
      </c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>
        <v>0</v>
      </c>
      <c r="AO150" s="419">
        <v>0</v>
      </c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750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>
        <v>0</v>
      </c>
      <c r="AO151" s="426">
        <v>0</v>
      </c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752" t="s">
        <v>196</v>
      </c>
      <c r="B153" s="3753" t="s">
        <v>32</v>
      </c>
      <c r="C153" s="3755" t="s">
        <v>76</v>
      </c>
      <c r="D153" s="3756"/>
      <c r="E153" s="3756"/>
      <c r="F153" s="3756"/>
      <c r="G153" s="3756"/>
      <c r="H153" s="3756"/>
      <c r="I153" s="3756"/>
      <c r="J153" s="3756"/>
      <c r="K153" s="3756"/>
      <c r="L153" s="3756"/>
      <c r="M153" s="3756"/>
      <c r="N153" s="3756"/>
      <c r="O153" s="3756"/>
      <c r="P153" s="3756"/>
      <c r="Q153" s="3756"/>
      <c r="R153" s="3756"/>
      <c r="S153" s="3757"/>
      <c r="T153" s="3758" t="s">
        <v>6</v>
      </c>
      <c r="U153" s="3748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622"/>
      <c r="B154" s="3754"/>
      <c r="C154" s="1810" t="s">
        <v>91</v>
      </c>
      <c r="D154" s="1811" t="s">
        <v>13</v>
      </c>
      <c r="E154" s="1811" t="s">
        <v>197</v>
      </c>
      <c r="F154" s="1811" t="s">
        <v>15</v>
      </c>
      <c r="G154" s="1811" t="s">
        <v>198</v>
      </c>
      <c r="H154" s="1811" t="s">
        <v>17</v>
      </c>
      <c r="I154" s="1811" t="s">
        <v>199</v>
      </c>
      <c r="J154" s="1811" t="s">
        <v>19</v>
      </c>
      <c r="K154" s="1811" t="s">
        <v>200</v>
      </c>
      <c r="L154" s="1811" t="s">
        <v>21</v>
      </c>
      <c r="M154" s="1811" t="s">
        <v>201</v>
      </c>
      <c r="N154" s="1811" t="s">
        <v>23</v>
      </c>
      <c r="O154" s="1811" t="s">
        <v>24</v>
      </c>
      <c r="P154" s="1811" t="s">
        <v>25</v>
      </c>
      <c r="Q154" s="1811" t="s">
        <v>26</v>
      </c>
      <c r="R154" s="1811" t="s">
        <v>27</v>
      </c>
      <c r="S154" s="1812" t="s">
        <v>185</v>
      </c>
      <c r="T154" s="3758"/>
      <c r="U154" s="3748"/>
      <c r="BO154"/>
      <c r="BP154"/>
      <c r="BQ154"/>
      <c r="BR154"/>
      <c r="BS154"/>
      <c r="BU154"/>
      <c r="BV154"/>
      <c r="BW154"/>
    </row>
    <row r="155" spans="1:75" ht="22.5" x14ac:dyDescent="0.25">
      <c r="A155" s="1600" t="s">
        <v>202</v>
      </c>
      <c r="B155" s="1813">
        <f>SUM(C155:S155)</f>
        <v>73</v>
      </c>
      <c r="C155" s="85">
        <v>0</v>
      </c>
      <c r="D155" s="132">
        <v>0</v>
      </c>
      <c r="E155" s="132">
        <v>1</v>
      </c>
      <c r="F155" s="132">
        <v>1</v>
      </c>
      <c r="G155" s="132">
        <v>0</v>
      </c>
      <c r="H155" s="132">
        <v>1</v>
      </c>
      <c r="I155" s="132">
        <v>3</v>
      </c>
      <c r="J155" s="132">
        <v>2</v>
      </c>
      <c r="K155" s="132">
        <v>7</v>
      </c>
      <c r="L155" s="132">
        <v>7</v>
      </c>
      <c r="M155" s="132">
        <v>7</v>
      </c>
      <c r="N155" s="132">
        <v>7</v>
      </c>
      <c r="O155" s="132">
        <v>11</v>
      </c>
      <c r="P155" s="132">
        <v>7</v>
      </c>
      <c r="Q155" s="132">
        <v>11</v>
      </c>
      <c r="R155" s="132">
        <v>3</v>
      </c>
      <c r="S155" s="439">
        <v>5</v>
      </c>
      <c r="T155" s="122">
        <v>0</v>
      </c>
      <c r="U155" s="161">
        <v>4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109568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",[8]NOMBRE!B2," - ","( ",[8]NOMBRE!C2,[8]NOMBRE!D2,[8]NOMBRE!E2,[8]NOMBRE!F2,[8]NOMBRE!G2,"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",[8]NOMBRE!B6," - ","( ",[8]NOMBRE!C6,[8]NOMBRE!D6," )")</f>
        <v>MES: JULIO - ( 07 )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",[8]NOMBRE!B7)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762" t="s">
        <v>3</v>
      </c>
      <c r="B9" s="3764" t="s">
        <v>4</v>
      </c>
      <c r="C9" s="2984"/>
      <c r="D9" s="3765"/>
      <c r="E9" s="3766" t="s">
        <v>5</v>
      </c>
      <c r="F9" s="3767"/>
      <c r="G9" s="3767"/>
      <c r="H9" s="3767"/>
      <c r="I9" s="3767"/>
      <c r="J9" s="3767"/>
      <c r="K9" s="3767"/>
      <c r="L9" s="3767"/>
      <c r="M9" s="3767"/>
      <c r="N9" s="3767"/>
      <c r="O9" s="3767"/>
      <c r="P9" s="3767"/>
      <c r="Q9" s="3767"/>
      <c r="R9" s="3767"/>
      <c r="S9" s="3767"/>
      <c r="T9" s="3767"/>
      <c r="U9" s="3767"/>
      <c r="V9" s="3767"/>
      <c r="W9" s="3767"/>
      <c r="X9" s="3767"/>
      <c r="Y9" s="3767"/>
      <c r="Z9" s="3767"/>
      <c r="AA9" s="3767"/>
      <c r="AB9" s="3767"/>
      <c r="AC9" s="3767"/>
      <c r="AD9" s="3767"/>
      <c r="AE9" s="3767"/>
      <c r="AF9" s="3767"/>
      <c r="AG9" s="3767"/>
      <c r="AH9" s="3767"/>
      <c r="AI9" s="3767"/>
      <c r="AJ9" s="3767"/>
      <c r="AK9" s="3767"/>
      <c r="AL9" s="3767"/>
      <c r="AM9" s="3767"/>
      <c r="AN9" s="3768"/>
      <c r="AO9" s="3769" t="s">
        <v>6</v>
      </c>
      <c r="AP9" s="3769" t="s">
        <v>7</v>
      </c>
      <c r="AQ9" s="3765" t="s">
        <v>8</v>
      </c>
      <c r="AR9" s="3765" t="s">
        <v>9</v>
      </c>
      <c r="AS9" s="3765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679"/>
      <c r="C10" s="3680"/>
      <c r="D10" s="3671"/>
      <c r="E10" s="3771" t="s">
        <v>11</v>
      </c>
      <c r="F10" s="3773"/>
      <c r="G10" s="3771" t="s">
        <v>12</v>
      </c>
      <c r="H10" s="3772"/>
      <c r="I10" s="3771" t="s">
        <v>13</v>
      </c>
      <c r="J10" s="3772"/>
      <c r="K10" s="3771" t="s">
        <v>14</v>
      </c>
      <c r="L10" s="3772"/>
      <c r="M10" s="3771" t="s">
        <v>15</v>
      </c>
      <c r="N10" s="3772"/>
      <c r="O10" s="3771" t="s">
        <v>16</v>
      </c>
      <c r="P10" s="3772"/>
      <c r="Q10" s="3771" t="s">
        <v>17</v>
      </c>
      <c r="R10" s="3772"/>
      <c r="S10" s="3771" t="s">
        <v>18</v>
      </c>
      <c r="T10" s="3772"/>
      <c r="U10" s="3771" t="s">
        <v>19</v>
      </c>
      <c r="V10" s="3772"/>
      <c r="W10" s="3771" t="s">
        <v>20</v>
      </c>
      <c r="X10" s="3772"/>
      <c r="Y10" s="3771" t="s">
        <v>21</v>
      </c>
      <c r="Z10" s="3772"/>
      <c r="AA10" s="3771" t="s">
        <v>22</v>
      </c>
      <c r="AB10" s="3772"/>
      <c r="AC10" s="3771" t="s">
        <v>23</v>
      </c>
      <c r="AD10" s="3772"/>
      <c r="AE10" s="3771" t="s">
        <v>24</v>
      </c>
      <c r="AF10" s="3772"/>
      <c r="AG10" s="3771" t="s">
        <v>25</v>
      </c>
      <c r="AH10" s="3772"/>
      <c r="AI10" s="3771" t="s">
        <v>26</v>
      </c>
      <c r="AJ10" s="3772"/>
      <c r="AK10" s="3771" t="s">
        <v>27</v>
      </c>
      <c r="AL10" s="3772"/>
      <c r="AM10" s="3774" t="s">
        <v>28</v>
      </c>
      <c r="AN10" s="3775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763"/>
      <c r="B11" s="1814" t="s">
        <v>29</v>
      </c>
      <c r="C11" s="1815" t="s">
        <v>30</v>
      </c>
      <c r="D11" s="1816" t="s">
        <v>31</v>
      </c>
      <c r="E11" s="1817" t="s">
        <v>30</v>
      </c>
      <c r="F11" s="1818" t="s">
        <v>31</v>
      </c>
      <c r="G11" s="1817" t="s">
        <v>30</v>
      </c>
      <c r="H11" s="1818" t="s">
        <v>31</v>
      </c>
      <c r="I11" s="1817" t="s">
        <v>30</v>
      </c>
      <c r="J11" s="1818" t="s">
        <v>31</v>
      </c>
      <c r="K11" s="1817" t="s">
        <v>30</v>
      </c>
      <c r="L11" s="1818" t="s">
        <v>31</v>
      </c>
      <c r="M11" s="1817" t="s">
        <v>30</v>
      </c>
      <c r="N11" s="1818" t="s">
        <v>31</v>
      </c>
      <c r="O11" s="1817" t="s">
        <v>30</v>
      </c>
      <c r="P11" s="1818" t="s">
        <v>31</v>
      </c>
      <c r="Q11" s="1817" t="s">
        <v>30</v>
      </c>
      <c r="R11" s="1818" t="s">
        <v>31</v>
      </c>
      <c r="S11" s="1817" t="s">
        <v>30</v>
      </c>
      <c r="T11" s="1818" t="s">
        <v>31</v>
      </c>
      <c r="U11" s="1817" t="s">
        <v>30</v>
      </c>
      <c r="V11" s="1818" t="s">
        <v>31</v>
      </c>
      <c r="W11" s="1817" t="s">
        <v>30</v>
      </c>
      <c r="X11" s="1818" t="s">
        <v>31</v>
      </c>
      <c r="Y11" s="1817" t="s">
        <v>30</v>
      </c>
      <c r="Z11" s="1818" t="s">
        <v>31</v>
      </c>
      <c r="AA11" s="1817" t="s">
        <v>30</v>
      </c>
      <c r="AB11" s="1818" t="s">
        <v>31</v>
      </c>
      <c r="AC11" s="1817" t="s">
        <v>30</v>
      </c>
      <c r="AD11" s="1818" t="s">
        <v>31</v>
      </c>
      <c r="AE11" s="1817" t="s">
        <v>30</v>
      </c>
      <c r="AF11" s="1818" t="s">
        <v>31</v>
      </c>
      <c r="AG11" s="1817" t="s">
        <v>30</v>
      </c>
      <c r="AH11" s="1818" t="s">
        <v>31</v>
      </c>
      <c r="AI11" s="1817" t="s">
        <v>30</v>
      </c>
      <c r="AJ11" s="1818" t="s">
        <v>31</v>
      </c>
      <c r="AK11" s="1817" t="s">
        <v>30</v>
      </c>
      <c r="AL11" s="1818" t="s">
        <v>31</v>
      </c>
      <c r="AM11" s="1817" t="s">
        <v>30</v>
      </c>
      <c r="AN11" s="1819" t="s">
        <v>31</v>
      </c>
      <c r="AO11" s="3770"/>
      <c r="AP11" s="3770"/>
      <c r="AQ11" s="3671"/>
      <c r="AR11" s="3671"/>
      <c r="AS11" s="3671"/>
      <c r="BO11"/>
      <c r="BP11"/>
      <c r="BQ11"/>
      <c r="BR11"/>
      <c r="BS11"/>
      <c r="BU11"/>
      <c r="BV11"/>
      <c r="BW11"/>
    </row>
    <row r="12" spans="1:151" x14ac:dyDescent="0.25">
      <c r="A12" s="1820" t="s">
        <v>32</v>
      </c>
      <c r="B12" s="1821">
        <f>SUM(B13:B26)</f>
        <v>0</v>
      </c>
      <c r="C12" s="1822">
        <f>SUM(C13:C26)</f>
        <v>0</v>
      </c>
      <c r="D12" s="17">
        <f>SUM(D13:D26)</f>
        <v>0</v>
      </c>
      <c r="E12" s="1823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1823">
        <f t="shared" si="0"/>
        <v>0</v>
      </c>
      <c r="J12" s="19">
        <f t="shared" si="0"/>
        <v>0</v>
      </c>
      <c r="K12" s="1823">
        <f t="shared" si="0"/>
        <v>0</v>
      </c>
      <c r="L12" s="19">
        <f t="shared" si="0"/>
        <v>0</v>
      </c>
      <c r="M12" s="1823">
        <f t="shared" si="0"/>
        <v>0</v>
      </c>
      <c r="N12" s="19">
        <f t="shared" si="0"/>
        <v>0</v>
      </c>
      <c r="O12" s="1823">
        <f t="shared" si="0"/>
        <v>0</v>
      </c>
      <c r="P12" s="19">
        <f t="shared" si="0"/>
        <v>0</v>
      </c>
      <c r="Q12" s="1823">
        <f t="shared" si="0"/>
        <v>0</v>
      </c>
      <c r="R12" s="19">
        <f t="shared" si="0"/>
        <v>0</v>
      </c>
      <c r="S12" s="1823">
        <f t="shared" si="0"/>
        <v>0</v>
      </c>
      <c r="T12" s="19">
        <f t="shared" si="0"/>
        <v>0</v>
      </c>
      <c r="U12" s="1823">
        <f>SUM(U13:U26)</f>
        <v>0</v>
      </c>
      <c r="V12" s="19">
        <f>SUM(V13:V26)</f>
        <v>0</v>
      </c>
      <c r="W12" s="1823">
        <f t="shared" si="0"/>
        <v>0</v>
      </c>
      <c r="X12" s="19">
        <f t="shared" si="0"/>
        <v>0</v>
      </c>
      <c r="Y12" s="1823">
        <f t="shared" si="0"/>
        <v>0</v>
      </c>
      <c r="Z12" s="19">
        <f t="shared" si="0"/>
        <v>0</v>
      </c>
      <c r="AA12" s="1823">
        <f t="shared" si="0"/>
        <v>0</v>
      </c>
      <c r="AB12" s="19">
        <f t="shared" si="0"/>
        <v>0</v>
      </c>
      <c r="AC12" s="1823">
        <f t="shared" si="0"/>
        <v>0</v>
      </c>
      <c r="AD12" s="19">
        <f t="shared" si="0"/>
        <v>0</v>
      </c>
      <c r="AE12" s="1823">
        <f t="shared" si="0"/>
        <v>0</v>
      </c>
      <c r="AF12" s="19">
        <f t="shared" si="0"/>
        <v>0</v>
      </c>
      <c r="AG12" s="1823">
        <f t="shared" si="0"/>
        <v>0</v>
      </c>
      <c r="AH12" s="19">
        <f t="shared" si="0"/>
        <v>0</v>
      </c>
      <c r="AI12" s="1823">
        <f t="shared" si="0"/>
        <v>0</v>
      </c>
      <c r="AJ12" s="19">
        <f t="shared" si="0"/>
        <v>0</v>
      </c>
      <c r="AK12" s="1823">
        <f t="shared" si="0"/>
        <v>0</v>
      </c>
      <c r="AL12" s="19">
        <f t="shared" si="0"/>
        <v>0</v>
      </c>
      <c r="AM12" s="1823">
        <f t="shared" si="0"/>
        <v>0</v>
      </c>
      <c r="AN12" s="21">
        <f t="shared" si="0"/>
        <v>0</v>
      </c>
      <c r="AO12" s="22">
        <f>SUM(AO13:AO26)</f>
        <v>0</v>
      </c>
      <c r="AP12" s="1824">
        <f>SUM(AP13:AP26)</f>
        <v>0</v>
      </c>
      <c r="AQ12" s="1825">
        <f>SUM(AQ13:AQ26)</f>
        <v>0</v>
      </c>
      <c r="AR12" s="1825">
        <f>SUM(AR13:AR26)</f>
        <v>0</v>
      </c>
      <c r="AS12" s="1825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1826">
        <f>SUM(E13+G13+I13+K13+M13+O13+Q13+S13+U13+W13+Y13+AA13+AC13+AE13+AG13+AI13+AK13+AM13)</f>
        <v>0</v>
      </c>
      <c r="D13" s="1827">
        <f>SUM(F13+H13+J13+L13+N13+P13+R13+T13+V13+X13+Z13+AB13+AD13+AF13+AH13+AJ13+AL13+AN13)</f>
        <v>0</v>
      </c>
      <c r="E13" s="1828"/>
      <c r="F13" s="1829"/>
      <c r="G13" s="1828"/>
      <c r="H13" s="1829"/>
      <c r="I13" s="1828"/>
      <c r="J13" s="1830"/>
      <c r="K13" s="1828"/>
      <c r="L13" s="1830"/>
      <c r="M13" s="1828"/>
      <c r="N13" s="1830"/>
      <c r="O13" s="1828"/>
      <c r="P13" s="1830"/>
      <c r="Q13" s="1828"/>
      <c r="R13" s="1830"/>
      <c r="S13" s="1828"/>
      <c r="T13" s="1830"/>
      <c r="U13" s="1828"/>
      <c r="V13" s="1830"/>
      <c r="W13" s="1828"/>
      <c r="X13" s="1830"/>
      <c r="Y13" s="1828"/>
      <c r="Z13" s="1830"/>
      <c r="AA13" s="1828"/>
      <c r="AB13" s="1830"/>
      <c r="AC13" s="1828"/>
      <c r="AD13" s="1830"/>
      <c r="AE13" s="1828"/>
      <c r="AF13" s="1830"/>
      <c r="AG13" s="1828"/>
      <c r="AH13" s="1830"/>
      <c r="AI13" s="1828"/>
      <c r="AJ13" s="1830"/>
      <c r="AK13" s="1828"/>
      <c r="AL13" s="1830"/>
      <c r="AM13" s="1831"/>
      <c r="AN13" s="1832"/>
      <c r="AO13" s="1833"/>
      <c r="AP13" s="1833"/>
      <c r="AQ13" s="1747"/>
      <c r="AR13" s="1747"/>
      <c r="AS13" s="1747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1834">
        <f t="shared" si="1"/>
        <v>0</v>
      </c>
      <c r="C26" s="1835">
        <f>SUM(E26+G26+I26+K26+M26+O26+Q26+S26+U26+W26+Y26+AA26+AC26+AE26+AG26+AI26+AK26+AM26)</f>
        <v>0</v>
      </c>
      <c r="D26" s="1836">
        <f>SUM(F26+H26+J26+L26+N26+P26+R26+T26+V26+X26+Z26+AB26+AD26+AF26+AH26+AJ26+AL26+AN26)</f>
        <v>0</v>
      </c>
      <c r="E26" s="1837"/>
      <c r="F26" s="84"/>
      <c r="G26" s="85"/>
      <c r="H26" s="86"/>
      <c r="I26" s="85"/>
      <c r="J26" s="84"/>
      <c r="K26" s="1623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1838"/>
      <c r="G27" s="1838" t="s">
        <v>48</v>
      </c>
      <c r="H27" s="1839"/>
      <c r="I27" s="1839"/>
      <c r="J27" s="1838"/>
      <c r="K27" s="1838"/>
      <c r="L27" s="1838"/>
      <c r="M27" s="1838"/>
      <c r="N27" s="1838"/>
      <c r="O27" s="1838"/>
      <c r="P27" s="1838"/>
      <c r="Q27" s="1838"/>
      <c r="R27" s="1838"/>
      <c r="S27" s="1838"/>
      <c r="T27" s="1838"/>
      <c r="U27" s="1838"/>
      <c r="V27" s="1838"/>
      <c r="W27" s="1838"/>
      <c r="X27" s="1838"/>
      <c r="Y27" s="1840"/>
      <c r="Z27" s="1840"/>
      <c r="AA27" s="1840"/>
      <c r="AB27" s="1840"/>
      <c r="AC27" s="1840"/>
      <c r="AD27" s="1840"/>
      <c r="AE27" s="1840"/>
      <c r="AF27" s="1840"/>
      <c r="AG27" s="1840"/>
      <c r="AH27" s="1840"/>
      <c r="AI27" s="1840"/>
      <c r="AJ27" s="1840"/>
      <c r="AK27" s="1840"/>
      <c r="AL27" s="1840"/>
      <c r="AM27" s="1840"/>
      <c r="AN27" s="1840"/>
      <c r="AO27" s="1840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788" t="s">
        <v>49</v>
      </c>
      <c r="B28" s="3789" t="s">
        <v>4</v>
      </c>
      <c r="C28" s="2984"/>
      <c r="D28" s="3649"/>
      <c r="E28" s="3779" t="s">
        <v>5</v>
      </c>
      <c r="F28" s="3651"/>
      <c r="G28" s="3651"/>
      <c r="H28" s="3651"/>
      <c r="I28" s="3651"/>
      <c r="J28" s="3651"/>
      <c r="K28" s="3651"/>
      <c r="L28" s="3651"/>
      <c r="M28" s="3651"/>
      <c r="N28" s="3651"/>
      <c r="O28" s="3651"/>
      <c r="P28" s="3651"/>
      <c r="Q28" s="3651"/>
      <c r="R28" s="3651"/>
      <c r="S28" s="3651"/>
      <c r="T28" s="3651"/>
      <c r="U28" s="3651"/>
      <c r="V28" s="3651"/>
      <c r="W28" s="3651"/>
      <c r="X28" s="3651"/>
      <c r="Y28" s="3651"/>
      <c r="Z28" s="3651"/>
      <c r="AA28" s="3651"/>
      <c r="AB28" s="3651"/>
      <c r="AC28" s="3651"/>
      <c r="AD28" s="3651"/>
      <c r="AE28" s="3651"/>
      <c r="AF28" s="3651"/>
      <c r="AG28" s="3651"/>
      <c r="AH28" s="3651"/>
      <c r="AI28" s="3651"/>
      <c r="AJ28" s="3651"/>
      <c r="AK28" s="3651"/>
      <c r="AL28" s="3651"/>
      <c r="AM28" s="3651"/>
      <c r="AN28" s="3780"/>
      <c r="AO28" s="3653" t="s">
        <v>6</v>
      </c>
      <c r="AP28" s="3653" t="s">
        <v>7</v>
      </c>
      <c r="AQ28" s="3653" t="s">
        <v>50</v>
      </c>
      <c r="AR28" s="3649" t="s">
        <v>8</v>
      </c>
      <c r="AS28" s="3649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679"/>
      <c r="C29" s="3680"/>
      <c r="D29" s="3671"/>
      <c r="E29" s="3776" t="s">
        <v>11</v>
      </c>
      <c r="F29" s="3777"/>
      <c r="G29" s="3776" t="s">
        <v>12</v>
      </c>
      <c r="H29" s="3778"/>
      <c r="I29" s="3776" t="s">
        <v>13</v>
      </c>
      <c r="J29" s="3778"/>
      <c r="K29" s="3776" t="s">
        <v>14</v>
      </c>
      <c r="L29" s="3778"/>
      <c r="M29" s="3776" t="s">
        <v>15</v>
      </c>
      <c r="N29" s="3778"/>
      <c r="O29" s="3776" t="s">
        <v>16</v>
      </c>
      <c r="P29" s="3778"/>
      <c r="Q29" s="3776" t="s">
        <v>17</v>
      </c>
      <c r="R29" s="3778"/>
      <c r="S29" s="3776" t="s">
        <v>18</v>
      </c>
      <c r="T29" s="3778"/>
      <c r="U29" s="3776" t="s">
        <v>19</v>
      </c>
      <c r="V29" s="3778"/>
      <c r="W29" s="3776" t="s">
        <v>20</v>
      </c>
      <c r="X29" s="3778"/>
      <c r="Y29" s="3776" t="s">
        <v>21</v>
      </c>
      <c r="Z29" s="3778"/>
      <c r="AA29" s="3776" t="s">
        <v>22</v>
      </c>
      <c r="AB29" s="3778"/>
      <c r="AC29" s="3776" t="s">
        <v>23</v>
      </c>
      <c r="AD29" s="3778"/>
      <c r="AE29" s="3776" t="s">
        <v>24</v>
      </c>
      <c r="AF29" s="3778"/>
      <c r="AG29" s="3776" t="s">
        <v>25</v>
      </c>
      <c r="AH29" s="3778"/>
      <c r="AI29" s="3776" t="s">
        <v>26</v>
      </c>
      <c r="AJ29" s="3778"/>
      <c r="AK29" s="3776" t="s">
        <v>27</v>
      </c>
      <c r="AL29" s="3778"/>
      <c r="AM29" s="3779" t="s">
        <v>28</v>
      </c>
      <c r="AN29" s="3780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763"/>
      <c r="B30" s="1841" t="s">
        <v>29</v>
      </c>
      <c r="C30" s="1842" t="s">
        <v>30</v>
      </c>
      <c r="D30" s="1585" t="s">
        <v>31</v>
      </c>
      <c r="E30" s="1843" t="s">
        <v>30</v>
      </c>
      <c r="F30" s="1629" t="s">
        <v>31</v>
      </c>
      <c r="G30" s="1843" t="s">
        <v>30</v>
      </c>
      <c r="H30" s="1629" t="s">
        <v>31</v>
      </c>
      <c r="I30" s="1843" t="s">
        <v>30</v>
      </c>
      <c r="J30" s="1629" t="s">
        <v>31</v>
      </c>
      <c r="K30" s="1843" t="s">
        <v>30</v>
      </c>
      <c r="L30" s="1629" t="s">
        <v>31</v>
      </c>
      <c r="M30" s="1843" t="s">
        <v>30</v>
      </c>
      <c r="N30" s="1629" t="s">
        <v>31</v>
      </c>
      <c r="O30" s="1843" t="s">
        <v>30</v>
      </c>
      <c r="P30" s="1629" t="s">
        <v>31</v>
      </c>
      <c r="Q30" s="1843" t="s">
        <v>30</v>
      </c>
      <c r="R30" s="1629" t="s">
        <v>31</v>
      </c>
      <c r="S30" s="1843" t="s">
        <v>30</v>
      </c>
      <c r="T30" s="1629" t="s">
        <v>31</v>
      </c>
      <c r="U30" s="1843" t="s">
        <v>30</v>
      </c>
      <c r="V30" s="1629" t="s">
        <v>31</v>
      </c>
      <c r="W30" s="1843" t="s">
        <v>30</v>
      </c>
      <c r="X30" s="1629" t="s">
        <v>31</v>
      </c>
      <c r="Y30" s="1843" t="s">
        <v>30</v>
      </c>
      <c r="Z30" s="1629" t="s">
        <v>31</v>
      </c>
      <c r="AA30" s="1843" t="s">
        <v>30</v>
      </c>
      <c r="AB30" s="1629" t="s">
        <v>31</v>
      </c>
      <c r="AC30" s="1843" t="s">
        <v>30</v>
      </c>
      <c r="AD30" s="1629" t="s">
        <v>31</v>
      </c>
      <c r="AE30" s="1843" t="s">
        <v>30</v>
      </c>
      <c r="AF30" s="1629" t="s">
        <v>31</v>
      </c>
      <c r="AG30" s="1843" t="s">
        <v>30</v>
      </c>
      <c r="AH30" s="1629" t="s">
        <v>31</v>
      </c>
      <c r="AI30" s="1843" t="s">
        <v>30</v>
      </c>
      <c r="AJ30" s="1629" t="s">
        <v>31</v>
      </c>
      <c r="AK30" s="1842" t="s">
        <v>30</v>
      </c>
      <c r="AL30" s="1629" t="s">
        <v>31</v>
      </c>
      <c r="AM30" s="1843" t="s">
        <v>30</v>
      </c>
      <c r="AN30" s="1630" t="s">
        <v>31</v>
      </c>
      <c r="AO30" s="3770"/>
      <c r="AP30" s="3770"/>
      <c r="AQ30" s="3770"/>
      <c r="AR30" s="3671"/>
      <c r="AS30" s="3671"/>
      <c r="BO30"/>
      <c r="BP30"/>
      <c r="BQ30"/>
      <c r="BR30"/>
      <c r="BS30"/>
      <c r="BU30"/>
      <c r="BV30"/>
      <c r="BW30"/>
    </row>
    <row r="31" spans="1:77" x14ac:dyDescent="0.25">
      <c r="A31" s="1802" t="s">
        <v>51</v>
      </c>
      <c r="B31" s="1844">
        <f t="shared" ref="B31:B45" si="14">SUM(C31:D31)</f>
        <v>0</v>
      </c>
      <c r="C31" s="1845">
        <f t="shared" ref="C31:D33" si="15">SUM(E31+G31+I31+K31+M31+O31+Q31+S31+U31+W31+Y31+AA31+AC31+AE31+AG31+AI31+AK31+AM31)</f>
        <v>0</v>
      </c>
      <c r="D31" s="1846">
        <f t="shared" si="15"/>
        <v>0</v>
      </c>
      <c r="E31" s="1847"/>
      <c r="F31" s="1848"/>
      <c r="G31" s="1847"/>
      <c r="H31" s="1849"/>
      <c r="I31" s="1847"/>
      <c r="J31" s="1849"/>
      <c r="K31" s="1847"/>
      <c r="L31" s="1849"/>
      <c r="M31" s="1847"/>
      <c r="N31" s="1849"/>
      <c r="O31" s="1847"/>
      <c r="P31" s="1849"/>
      <c r="Q31" s="1850"/>
      <c r="R31" s="1849"/>
      <c r="S31" s="1847"/>
      <c r="T31" s="1849"/>
      <c r="U31" s="1847"/>
      <c r="V31" s="1849"/>
      <c r="W31" s="1847"/>
      <c r="X31" s="1849"/>
      <c r="Y31" s="1847"/>
      <c r="Z31" s="1849"/>
      <c r="AA31" s="1847"/>
      <c r="AB31" s="1849"/>
      <c r="AC31" s="1850"/>
      <c r="AD31" s="1849"/>
      <c r="AE31" s="1847"/>
      <c r="AF31" s="1849"/>
      <c r="AG31" s="1850"/>
      <c r="AH31" s="1849"/>
      <c r="AI31" s="1847"/>
      <c r="AJ31" s="1849"/>
      <c r="AK31" s="1850"/>
      <c r="AL31" s="1849"/>
      <c r="AM31" s="1851"/>
      <c r="AN31" s="1852"/>
      <c r="AO31" s="1853"/>
      <c r="AP31" s="1853"/>
      <c r="AQ31" s="1853"/>
      <c r="AR31" s="1854"/>
      <c r="AS31" s="1854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647" t="s">
        <v>49</v>
      </c>
      <c r="B48" s="3653" t="s">
        <v>4</v>
      </c>
      <c r="C48" s="3776" t="s">
        <v>68</v>
      </c>
      <c r="D48" s="3784"/>
      <c r="E48" s="3784"/>
      <c r="F48" s="3778"/>
      <c r="G48" s="3784" t="s">
        <v>69</v>
      </c>
      <c r="H48" s="3784"/>
      <c r="I48" s="3784"/>
      <c r="J48" s="3785"/>
      <c r="K48" s="3649" t="s">
        <v>6</v>
      </c>
      <c r="L48" s="3649" t="s">
        <v>7</v>
      </c>
      <c r="M48" s="3649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763"/>
      <c r="B49" s="3770"/>
      <c r="C49" s="1855" t="s">
        <v>14</v>
      </c>
      <c r="D49" s="1855" t="s">
        <v>15</v>
      </c>
      <c r="E49" s="1856" t="s">
        <v>16</v>
      </c>
      <c r="F49" s="1857" t="s">
        <v>71</v>
      </c>
      <c r="G49" s="1855" t="s">
        <v>14</v>
      </c>
      <c r="H49" s="1855" t="s">
        <v>15</v>
      </c>
      <c r="I49" s="1856" t="s">
        <v>16</v>
      </c>
      <c r="J49" s="1858" t="s">
        <v>71</v>
      </c>
      <c r="K49" s="3671"/>
      <c r="L49" s="3671"/>
      <c r="M49" s="3671"/>
      <c r="BO49"/>
      <c r="BP49"/>
      <c r="BQ49"/>
      <c r="BR49"/>
      <c r="BS49"/>
      <c r="BU49"/>
      <c r="BV49"/>
      <c r="BW49"/>
    </row>
    <row r="50" spans="1:75" x14ac:dyDescent="0.25">
      <c r="A50" s="1859" t="s">
        <v>72</v>
      </c>
      <c r="B50" s="128">
        <f>SUM(C50:J50)</f>
        <v>0</v>
      </c>
      <c r="C50" s="1847"/>
      <c r="D50" s="948"/>
      <c r="E50" s="948"/>
      <c r="F50" s="1848"/>
      <c r="G50" s="1847"/>
      <c r="H50" s="948"/>
      <c r="I50" s="948"/>
      <c r="J50" s="1852"/>
      <c r="K50" s="1848"/>
      <c r="L50" s="1848"/>
      <c r="M50" s="1848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1575" t="s">
        <v>74</v>
      </c>
      <c r="B52" s="1860"/>
      <c r="C52" s="1860"/>
      <c r="D52" s="1860"/>
      <c r="E52" s="1860"/>
      <c r="F52" s="1860"/>
      <c r="G52" s="1861"/>
      <c r="H52" s="1861"/>
      <c r="I52" s="1861"/>
      <c r="J52" s="1861"/>
      <c r="K52" s="1861"/>
      <c r="L52" s="1861"/>
      <c r="M52" s="1861"/>
      <c r="N52" s="1861"/>
      <c r="O52" s="1862"/>
      <c r="P52" s="1860"/>
      <c r="Q52" s="1861"/>
      <c r="R52" s="1861"/>
      <c r="S52" s="1862"/>
      <c r="T52" s="1860"/>
      <c r="U52" s="1861"/>
      <c r="V52" s="1862"/>
      <c r="W52" s="1863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783" t="s">
        <v>75</v>
      </c>
      <c r="B53" s="3794" t="s">
        <v>32</v>
      </c>
      <c r="C53" s="2984"/>
      <c r="D53" s="3781"/>
      <c r="E53" s="3795" t="s">
        <v>76</v>
      </c>
      <c r="F53" s="3796"/>
      <c r="G53" s="3796"/>
      <c r="H53" s="3796"/>
      <c r="I53" s="3796"/>
      <c r="J53" s="3796"/>
      <c r="K53" s="3796"/>
      <c r="L53" s="3796"/>
      <c r="M53" s="3796"/>
      <c r="N53" s="3796"/>
      <c r="O53" s="3796"/>
      <c r="P53" s="3796"/>
      <c r="Q53" s="3796"/>
      <c r="R53" s="3796"/>
      <c r="S53" s="3796"/>
      <c r="T53" s="3796"/>
      <c r="U53" s="3796"/>
      <c r="V53" s="3797"/>
      <c r="W53" s="3781" t="s">
        <v>6</v>
      </c>
      <c r="X53" s="3782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679"/>
      <c r="C54" s="3680"/>
      <c r="D54" s="3671"/>
      <c r="E54" s="3782" t="s">
        <v>11</v>
      </c>
      <c r="F54" s="3782" t="s">
        <v>12</v>
      </c>
      <c r="G54" s="3781" t="s">
        <v>13</v>
      </c>
      <c r="H54" s="3783" t="s">
        <v>14</v>
      </c>
      <c r="I54" s="3783" t="s">
        <v>15</v>
      </c>
      <c r="J54" s="3781" t="s">
        <v>16</v>
      </c>
      <c r="K54" s="3781" t="s">
        <v>17</v>
      </c>
      <c r="L54" s="3781" t="s">
        <v>18</v>
      </c>
      <c r="M54" s="3781" t="s">
        <v>19</v>
      </c>
      <c r="N54" s="3781" t="s">
        <v>20</v>
      </c>
      <c r="O54" s="3781" t="s">
        <v>21</v>
      </c>
      <c r="P54" s="3781" t="s">
        <v>22</v>
      </c>
      <c r="Q54" s="3781" t="s">
        <v>23</v>
      </c>
      <c r="R54" s="3781" t="s">
        <v>24</v>
      </c>
      <c r="S54" s="3781" t="s">
        <v>25</v>
      </c>
      <c r="T54" s="3781" t="s">
        <v>26</v>
      </c>
      <c r="U54" s="3781" t="s">
        <v>27</v>
      </c>
      <c r="V54" s="3786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763"/>
      <c r="B55" s="1864" t="s">
        <v>29</v>
      </c>
      <c r="C55" s="1865" t="s">
        <v>30</v>
      </c>
      <c r="D55" s="1866" t="s">
        <v>31</v>
      </c>
      <c r="E55" s="3770"/>
      <c r="F55" s="3770"/>
      <c r="G55" s="3671"/>
      <c r="H55" s="3763"/>
      <c r="I55" s="3763"/>
      <c r="J55" s="3671"/>
      <c r="K55" s="3671"/>
      <c r="L55" s="3671"/>
      <c r="M55" s="3671"/>
      <c r="N55" s="3671"/>
      <c r="O55" s="3671"/>
      <c r="P55" s="3671"/>
      <c r="Q55" s="3671"/>
      <c r="R55" s="3671"/>
      <c r="S55" s="3671"/>
      <c r="T55" s="3671"/>
      <c r="U55" s="3671"/>
      <c r="V55" s="3787"/>
      <c r="W55" s="3671"/>
      <c r="X55" s="3770"/>
      <c r="BO55"/>
      <c r="BP55"/>
      <c r="BQ55"/>
      <c r="BR55"/>
      <c r="BS55"/>
      <c r="BU55"/>
      <c r="BV55"/>
      <c r="BW55"/>
    </row>
    <row r="56" spans="1:75" x14ac:dyDescent="0.25">
      <c r="A56" s="1867" t="s">
        <v>77</v>
      </c>
      <c r="B56" s="1868">
        <f>SUM(B57:B58)</f>
        <v>0</v>
      </c>
      <c r="C56" s="1869">
        <f>SUM(C57:C58)</f>
        <v>0</v>
      </c>
      <c r="D56" s="1870">
        <f t="shared" ref="D56:V56" si="29">SUM(D57:D58)</f>
        <v>0</v>
      </c>
      <c r="E56" s="1871">
        <f t="shared" si="29"/>
        <v>0</v>
      </c>
      <c r="F56" s="1871">
        <f t="shared" si="29"/>
        <v>0</v>
      </c>
      <c r="G56" s="1872">
        <f t="shared" si="29"/>
        <v>0</v>
      </c>
      <c r="H56" s="1871">
        <f t="shared" si="29"/>
        <v>0</v>
      </c>
      <c r="I56" s="1871">
        <f t="shared" si="29"/>
        <v>0</v>
      </c>
      <c r="J56" s="1873">
        <f t="shared" si="29"/>
        <v>0</v>
      </c>
      <c r="K56" s="1871">
        <f t="shared" si="29"/>
        <v>0</v>
      </c>
      <c r="L56" s="1873">
        <f t="shared" si="29"/>
        <v>0</v>
      </c>
      <c r="M56" s="1871">
        <f t="shared" si="29"/>
        <v>0</v>
      </c>
      <c r="N56" s="1873">
        <f t="shared" si="29"/>
        <v>0</v>
      </c>
      <c r="O56" s="1871">
        <f t="shared" si="29"/>
        <v>0</v>
      </c>
      <c r="P56" s="1873">
        <f t="shared" si="29"/>
        <v>0</v>
      </c>
      <c r="Q56" s="1871">
        <f t="shared" si="29"/>
        <v>0</v>
      </c>
      <c r="R56" s="1873">
        <f t="shared" si="29"/>
        <v>0</v>
      </c>
      <c r="S56" s="1871">
        <f t="shared" si="29"/>
        <v>0</v>
      </c>
      <c r="T56" s="1873">
        <f t="shared" si="29"/>
        <v>0</v>
      </c>
      <c r="U56" s="1871">
        <f t="shared" si="29"/>
        <v>0</v>
      </c>
      <c r="V56" s="1874">
        <f t="shared" si="29"/>
        <v>0</v>
      </c>
      <c r="W56" s="1872">
        <f>SUM(W57:W58)</f>
        <v>0</v>
      </c>
      <c r="X56" s="1871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1859" t="s">
        <v>72</v>
      </c>
      <c r="B57" s="150">
        <f>SUM(C57:D57)</f>
        <v>0</v>
      </c>
      <c r="C57" s="1875"/>
      <c r="D57" s="1876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1877"/>
      <c r="D58" s="1878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1879" t="s">
        <v>79</v>
      </c>
      <c r="B59" s="1880">
        <f>SUM(B60:B61)</f>
        <v>0</v>
      </c>
      <c r="C59" s="1881">
        <f>SUM(C60:C61)</f>
        <v>0</v>
      </c>
      <c r="D59" s="1870">
        <f t="shared" ref="D59:V59" si="30">SUM(D60:D61)</f>
        <v>0</v>
      </c>
      <c r="E59" s="1882">
        <f t="shared" si="30"/>
        <v>0</v>
      </c>
      <c r="F59" s="1873">
        <f t="shared" si="30"/>
        <v>0</v>
      </c>
      <c r="G59" s="1882">
        <f t="shared" si="30"/>
        <v>0</v>
      </c>
      <c r="H59" s="1873">
        <f t="shared" si="30"/>
        <v>0</v>
      </c>
      <c r="I59" s="1882">
        <f t="shared" si="30"/>
        <v>0</v>
      </c>
      <c r="J59" s="1873">
        <f t="shared" si="30"/>
        <v>0</v>
      </c>
      <c r="K59" s="1882">
        <f t="shared" si="30"/>
        <v>0</v>
      </c>
      <c r="L59" s="1873">
        <f t="shared" si="30"/>
        <v>0</v>
      </c>
      <c r="M59" s="1882">
        <f t="shared" si="30"/>
        <v>0</v>
      </c>
      <c r="N59" s="1873">
        <f t="shared" si="30"/>
        <v>0</v>
      </c>
      <c r="O59" s="1882">
        <f t="shared" si="30"/>
        <v>0</v>
      </c>
      <c r="P59" s="1873">
        <f t="shared" si="30"/>
        <v>0</v>
      </c>
      <c r="Q59" s="1882">
        <f t="shared" si="30"/>
        <v>0</v>
      </c>
      <c r="R59" s="1873">
        <f t="shared" si="30"/>
        <v>0</v>
      </c>
      <c r="S59" s="1882">
        <f t="shared" si="30"/>
        <v>0</v>
      </c>
      <c r="T59" s="1873">
        <f t="shared" si="30"/>
        <v>0</v>
      </c>
      <c r="U59" s="1882">
        <f t="shared" si="30"/>
        <v>0</v>
      </c>
      <c r="V59" s="1883">
        <f t="shared" si="30"/>
        <v>0</v>
      </c>
      <c r="W59" s="1872">
        <f>SUM(W60:W61)</f>
        <v>0</v>
      </c>
      <c r="X59" s="1882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1884" t="s">
        <v>72</v>
      </c>
      <c r="B60" s="150">
        <f>SUM(C60:D60)</f>
        <v>0</v>
      </c>
      <c r="C60" s="1875"/>
      <c r="D60" s="1876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1885"/>
      <c r="D61" s="1886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1887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1888" t="s">
        <v>49</v>
      </c>
      <c r="B63" s="1888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1884" t="s">
        <v>72</v>
      </c>
      <c r="B64" s="1889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1890" t="s">
        <v>49</v>
      </c>
      <c r="B67" s="1890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1891" t="s">
        <v>82</v>
      </c>
      <c r="B68" s="1892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1893"/>
      <c r="D76" s="1893"/>
      <c r="E76" s="2"/>
      <c r="F76" s="2"/>
      <c r="G76" s="2"/>
      <c r="H76" s="2"/>
      <c r="I76" s="2"/>
      <c r="J76" s="1894"/>
      <c r="K76" s="1894"/>
      <c r="L76" s="1894"/>
      <c r="M76" s="1894"/>
      <c r="N76" s="1894"/>
      <c r="O76" s="1894"/>
      <c r="P76" s="1894"/>
      <c r="Q76" s="1894"/>
      <c r="R76" s="1894"/>
      <c r="S76" s="1894"/>
      <c r="T76" s="1895"/>
      <c r="U76" s="1895"/>
      <c r="BO76"/>
      <c r="BP76"/>
      <c r="BQ76"/>
      <c r="BR76"/>
      <c r="BS76"/>
      <c r="BU76"/>
      <c r="BV76"/>
      <c r="BW76"/>
    </row>
    <row r="77" spans="1:75" ht="15" customHeight="1" x14ac:dyDescent="0.25">
      <c r="A77" s="3783" t="s">
        <v>89</v>
      </c>
      <c r="B77" s="3782" t="s">
        <v>32</v>
      </c>
      <c r="C77" s="3790" t="s">
        <v>76</v>
      </c>
      <c r="D77" s="3791"/>
      <c r="E77" s="3791"/>
      <c r="F77" s="3791"/>
      <c r="G77" s="3791"/>
      <c r="H77" s="3791"/>
      <c r="I77" s="3791"/>
      <c r="J77" s="3791"/>
      <c r="K77" s="3791"/>
      <c r="L77" s="3791"/>
      <c r="M77" s="3791"/>
      <c r="N77" s="3791"/>
      <c r="O77" s="3791"/>
      <c r="P77" s="3791"/>
      <c r="Q77" s="3791"/>
      <c r="R77" s="3791"/>
      <c r="S77" s="3792"/>
      <c r="T77" s="3781" t="s">
        <v>6</v>
      </c>
      <c r="U77" s="3781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763"/>
      <c r="B78" s="3770"/>
      <c r="C78" s="1896" t="s">
        <v>91</v>
      </c>
      <c r="D78" s="1897" t="s">
        <v>92</v>
      </c>
      <c r="E78" s="1897" t="s">
        <v>14</v>
      </c>
      <c r="F78" s="1576" t="s">
        <v>15</v>
      </c>
      <c r="G78" s="448" t="s">
        <v>16</v>
      </c>
      <c r="H78" s="448" t="s">
        <v>17</v>
      </c>
      <c r="I78" s="448" t="s">
        <v>18</v>
      </c>
      <c r="J78" s="1897" t="s">
        <v>19</v>
      </c>
      <c r="K78" s="1897" t="s">
        <v>20</v>
      </c>
      <c r="L78" s="1898" t="s">
        <v>21</v>
      </c>
      <c r="M78" s="1897" t="s">
        <v>22</v>
      </c>
      <c r="N78" s="1897" t="s">
        <v>23</v>
      </c>
      <c r="O78" s="1897" t="s">
        <v>24</v>
      </c>
      <c r="P78" s="1897" t="s">
        <v>25</v>
      </c>
      <c r="Q78" s="1897" t="s">
        <v>26</v>
      </c>
      <c r="R78" s="1897" t="s">
        <v>27</v>
      </c>
      <c r="S78" s="1899" t="s">
        <v>28</v>
      </c>
      <c r="T78" s="3793"/>
      <c r="U78" s="3793"/>
      <c r="BO78"/>
      <c r="BP78"/>
      <c r="BQ78"/>
      <c r="BR78"/>
      <c r="BS78"/>
      <c r="BU78"/>
      <c r="BV78"/>
      <c r="BW78"/>
    </row>
    <row r="79" spans="1:75" x14ac:dyDescent="0.25">
      <c r="A79" s="1900" t="s">
        <v>93</v>
      </c>
      <c r="B79" s="191">
        <f>SUM(C79:S79)</f>
        <v>0</v>
      </c>
      <c r="C79" s="1901"/>
      <c r="D79" s="1902"/>
      <c r="E79" s="1902"/>
      <c r="F79" s="1902"/>
      <c r="G79" s="1902"/>
      <c r="H79" s="1902"/>
      <c r="I79" s="1902"/>
      <c r="J79" s="1902"/>
      <c r="K79" s="1902"/>
      <c r="L79" s="1902"/>
      <c r="M79" s="1902"/>
      <c r="N79" s="1902"/>
      <c r="O79" s="1902"/>
      <c r="P79" s="1902"/>
      <c r="Q79" s="1902"/>
      <c r="R79" s="1902"/>
      <c r="S79" s="1903"/>
      <c r="T79" s="1904"/>
      <c r="U79" s="1904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798" t="s">
        <v>94</v>
      </c>
      <c r="B80" s="3798"/>
      <c r="C80" s="3798"/>
      <c r="D80" s="3798"/>
      <c r="E80" s="3798"/>
      <c r="F80" s="3798"/>
      <c r="G80" s="3798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1905"/>
      <c r="AB80" s="1905"/>
      <c r="AC80" s="1905"/>
      <c r="AD80" s="1905"/>
      <c r="AE80" s="1906"/>
      <c r="AF80" s="1906"/>
      <c r="AG80" s="1906"/>
      <c r="AH80" s="1681"/>
      <c r="AI80" s="1907"/>
      <c r="AJ80" s="1907"/>
      <c r="AK80" s="1907"/>
      <c r="AL80" s="1907"/>
      <c r="AM80" s="1907"/>
      <c r="AN80" s="1907"/>
      <c r="BO80"/>
      <c r="BP80"/>
      <c r="BQ80"/>
      <c r="BR80"/>
      <c r="BS80"/>
      <c r="BU80"/>
      <c r="BV80"/>
      <c r="BW80"/>
    </row>
    <row r="81" spans="1:77" ht="15" customHeight="1" x14ac:dyDescent="0.25">
      <c r="A81" s="3783" t="s">
        <v>49</v>
      </c>
      <c r="B81" s="3794" t="s">
        <v>95</v>
      </c>
      <c r="C81" s="3794" t="s">
        <v>32</v>
      </c>
      <c r="D81" s="2984"/>
      <c r="E81" s="3649"/>
      <c r="F81" s="3779" t="s">
        <v>5</v>
      </c>
      <c r="G81" s="3800"/>
      <c r="H81" s="3800"/>
      <c r="I81" s="3800"/>
      <c r="J81" s="3800"/>
      <c r="K81" s="3800"/>
      <c r="L81" s="3800"/>
      <c r="M81" s="3800"/>
      <c r="N81" s="3800"/>
      <c r="O81" s="3800"/>
      <c r="P81" s="3800"/>
      <c r="Q81" s="3800"/>
      <c r="R81" s="3800"/>
      <c r="S81" s="3800"/>
      <c r="T81" s="3800"/>
      <c r="U81" s="3800"/>
      <c r="V81" s="3800"/>
      <c r="W81" s="3800"/>
      <c r="X81" s="3800"/>
      <c r="Y81" s="3800"/>
      <c r="Z81" s="3800"/>
      <c r="AA81" s="3800"/>
      <c r="AB81" s="3800"/>
      <c r="AC81" s="3800"/>
      <c r="AD81" s="3800"/>
      <c r="AE81" s="3800"/>
      <c r="AF81" s="3800"/>
      <c r="AG81" s="3800"/>
      <c r="AH81" s="3800"/>
      <c r="AI81" s="3780"/>
      <c r="AJ81" s="3801" t="s">
        <v>96</v>
      </c>
      <c r="AK81" s="3653" t="s">
        <v>97</v>
      </c>
      <c r="AL81" s="3649" t="s">
        <v>6</v>
      </c>
      <c r="AM81" s="3649" t="s">
        <v>7</v>
      </c>
      <c r="AN81" s="3649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679"/>
      <c r="D82" s="3799"/>
      <c r="E82" s="3793"/>
      <c r="F82" s="3779" t="s">
        <v>98</v>
      </c>
      <c r="G82" s="3773"/>
      <c r="H82" s="3779" t="s">
        <v>99</v>
      </c>
      <c r="I82" s="3773"/>
      <c r="J82" s="3776" t="s">
        <v>13</v>
      </c>
      <c r="K82" s="3772"/>
      <c r="L82" s="3776" t="s">
        <v>14</v>
      </c>
      <c r="M82" s="3772"/>
      <c r="N82" s="3779" t="s">
        <v>100</v>
      </c>
      <c r="O82" s="3773"/>
      <c r="P82" s="3779" t="s">
        <v>101</v>
      </c>
      <c r="Q82" s="3773"/>
      <c r="R82" s="3776" t="s">
        <v>16</v>
      </c>
      <c r="S82" s="3772"/>
      <c r="T82" s="3776" t="s">
        <v>17</v>
      </c>
      <c r="U82" s="3772"/>
      <c r="V82" s="3776" t="s">
        <v>18</v>
      </c>
      <c r="W82" s="3772"/>
      <c r="X82" s="3776" t="s">
        <v>19</v>
      </c>
      <c r="Y82" s="3772"/>
      <c r="Z82" s="3776" t="s">
        <v>20</v>
      </c>
      <c r="AA82" s="3772"/>
      <c r="AB82" s="3776" t="s">
        <v>21</v>
      </c>
      <c r="AC82" s="3772"/>
      <c r="AD82" s="3776" t="s">
        <v>22</v>
      </c>
      <c r="AE82" s="3772"/>
      <c r="AF82" s="3776" t="s">
        <v>23</v>
      </c>
      <c r="AG82" s="3772"/>
      <c r="AH82" s="3776" t="s">
        <v>24</v>
      </c>
      <c r="AI82" s="3772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722"/>
      <c r="B83" s="3679"/>
      <c r="C83" s="1843" t="s">
        <v>29</v>
      </c>
      <c r="D83" s="1856" t="s">
        <v>30</v>
      </c>
      <c r="E83" s="1816" t="s">
        <v>31</v>
      </c>
      <c r="F83" s="1843" t="s">
        <v>30</v>
      </c>
      <c r="G83" s="1816" t="s">
        <v>31</v>
      </c>
      <c r="H83" s="1842" t="s">
        <v>30</v>
      </c>
      <c r="I83" s="1816" t="s">
        <v>31</v>
      </c>
      <c r="J83" s="1843" t="s">
        <v>30</v>
      </c>
      <c r="K83" s="1816" t="s">
        <v>31</v>
      </c>
      <c r="L83" s="1843" t="s">
        <v>30</v>
      </c>
      <c r="M83" s="1816" t="s">
        <v>31</v>
      </c>
      <c r="N83" s="1843" t="s">
        <v>30</v>
      </c>
      <c r="O83" s="1816" t="s">
        <v>31</v>
      </c>
      <c r="P83" s="1843" t="s">
        <v>30</v>
      </c>
      <c r="Q83" s="1816" t="s">
        <v>31</v>
      </c>
      <c r="R83" s="1843" t="s">
        <v>30</v>
      </c>
      <c r="S83" s="1816" t="s">
        <v>31</v>
      </c>
      <c r="T83" s="1843" t="s">
        <v>30</v>
      </c>
      <c r="U83" s="1816" t="s">
        <v>31</v>
      </c>
      <c r="V83" s="1843" t="s">
        <v>30</v>
      </c>
      <c r="W83" s="1816" t="s">
        <v>31</v>
      </c>
      <c r="X83" s="1843" t="s">
        <v>30</v>
      </c>
      <c r="Y83" s="1816" t="s">
        <v>31</v>
      </c>
      <c r="Z83" s="1843" t="s">
        <v>30</v>
      </c>
      <c r="AA83" s="1816" t="s">
        <v>31</v>
      </c>
      <c r="AB83" s="1843" t="s">
        <v>30</v>
      </c>
      <c r="AC83" s="1816" t="s">
        <v>31</v>
      </c>
      <c r="AD83" s="1843" t="s">
        <v>30</v>
      </c>
      <c r="AE83" s="1816" t="s">
        <v>31</v>
      </c>
      <c r="AF83" s="1843" t="s">
        <v>30</v>
      </c>
      <c r="AG83" s="1816" t="s">
        <v>31</v>
      </c>
      <c r="AH83" s="1843" t="s">
        <v>30</v>
      </c>
      <c r="AI83" s="1908" t="s">
        <v>31</v>
      </c>
      <c r="AJ83" s="3685"/>
      <c r="AK83" s="3728"/>
      <c r="AL83" s="3793"/>
      <c r="AM83" s="3793"/>
      <c r="AN83" s="3793"/>
      <c r="BO83"/>
      <c r="BP83"/>
      <c r="BQ83"/>
      <c r="BR83"/>
      <c r="BS83"/>
      <c r="BU83"/>
      <c r="BV83"/>
      <c r="BW83"/>
    </row>
    <row r="84" spans="1:77" x14ac:dyDescent="0.25">
      <c r="A84" s="1909" t="s">
        <v>102</v>
      </c>
      <c r="B84" s="1910" t="s">
        <v>103</v>
      </c>
      <c r="C84" s="1911">
        <f>SUM(D84:E84)</f>
        <v>0</v>
      </c>
      <c r="D84" s="1912">
        <f>SUM(F84,H84,J84,L84,N84,P84,R84,T84,V84,X84,Z84,AB84,AD84,AF84,AH84)</f>
        <v>0</v>
      </c>
      <c r="E84" s="1913">
        <f>SUM(G84,I84,K84,M84,O84,Q84,S84,U84,W84,Y84,AA84,AC84,AE84,AG84,AI84)</f>
        <v>0</v>
      </c>
      <c r="F84" s="1914"/>
      <c r="G84" s="1915"/>
      <c r="H84" s="1579"/>
      <c r="I84" s="1915"/>
      <c r="J84" s="1914"/>
      <c r="K84" s="443"/>
      <c r="L84" s="1914"/>
      <c r="M84" s="443"/>
      <c r="N84" s="1914"/>
      <c r="O84" s="443"/>
      <c r="P84" s="1914"/>
      <c r="Q84" s="443"/>
      <c r="R84" s="1914"/>
      <c r="S84" s="443"/>
      <c r="T84" s="1914"/>
      <c r="U84" s="443"/>
      <c r="V84" s="1914"/>
      <c r="W84" s="443"/>
      <c r="X84" s="1914"/>
      <c r="Y84" s="443"/>
      <c r="Z84" s="1914"/>
      <c r="AA84" s="443"/>
      <c r="AB84" s="1914"/>
      <c r="AC84" s="443"/>
      <c r="AD84" s="1914"/>
      <c r="AE84" s="443"/>
      <c r="AF84" s="1914"/>
      <c r="AG84" s="443"/>
      <c r="AH84" s="1914"/>
      <c r="AI84" s="444"/>
      <c r="AJ84" s="1916"/>
      <c r="AK84" s="1917"/>
      <c r="AL84" s="1915"/>
      <c r="AM84" s="1915"/>
      <c r="AN84" s="1915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805" t="s">
        <v>104</v>
      </c>
      <c r="B85" s="1918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805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1919" t="s">
        <v>61</v>
      </c>
      <c r="B87" s="1920" t="s">
        <v>107</v>
      </c>
      <c r="C87" s="1921">
        <f>SUM(D87:E87)</f>
        <v>0</v>
      </c>
      <c r="D87" s="1922">
        <f t="shared" si="37"/>
        <v>0</v>
      </c>
      <c r="E87" s="1913">
        <f t="shared" si="37"/>
        <v>0</v>
      </c>
      <c r="F87" s="1923"/>
      <c r="G87" s="1924"/>
      <c r="H87" s="1925"/>
      <c r="I87" s="1924"/>
      <c r="J87" s="1923"/>
      <c r="K87" s="1926"/>
      <c r="L87" s="1923"/>
      <c r="M87" s="1926"/>
      <c r="N87" s="1923"/>
      <c r="O87" s="1926"/>
      <c r="P87" s="1923"/>
      <c r="Q87" s="1926"/>
      <c r="R87" s="1923"/>
      <c r="S87" s="1926"/>
      <c r="T87" s="1923"/>
      <c r="U87" s="1926"/>
      <c r="V87" s="1923"/>
      <c r="W87" s="1926"/>
      <c r="X87" s="1923"/>
      <c r="Y87" s="1926"/>
      <c r="Z87" s="1923"/>
      <c r="AA87" s="1926"/>
      <c r="AB87" s="1923"/>
      <c r="AC87" s="1926"/>
      <c r="AD87" s="1923"/>
      <c r="AE87" s="1926"/>
      <c r="AF87" s="1923"/>
      <c r="AG87" s="1926"/>
      <c r="AH87" s="1923"/>
      <c r="AI87" s="1927"/>
      <c r="AJ87" s="1928"/>
      <c r="AK87" s="1929"/>
      <c r="AL87" s="1924"/>
      <c r="AM87" s="1924"/>
      <c r="AN87" s="1924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802" t="s">
        <v>89</v>
      </c>
      <c r="B89" s="3803" t="s">
        <v>32</v>
      </c>
      <c r="C89" s="3803" t="s">
        <v>109</v>
      </c>
      <c r="D89" s="3804" t="s">
        <v>110</v>
      </c>
      <c r="E89" s="3772" t="s">
        <v>111</v>
      </c>
      <c r="F89" s="3803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802"/>
      <c r="B90" s="3803"/>
      <c r="C90" s="3803"/>
      <c r="D90" s="3804"/>
      <c r="E90" s="3772"/>
      <c r="F90" s="3803"/>
      <c r="BO90"/>
      <c r="BP90"/>
      <c r="BQ90"/>
      <c r="BR90"/>
      <c r="BS90"/>
      <c r="BU90"/>
      <c r="BV90"/>
      <c r="BW90"/>
    </row>
    <row r="91" spans="1:77" x14ac:dyDescent="0.25">
      <c r="A91" s="3816" t="s">
        <v>113</v>
      </c>
      <c r="B91" s="3817"/>
      <c r="C91" s="3817"/>
      <c r="D91" s="3817"/>
      <c r="E91" s="3817"/>
      <c r="F91" s="3818"/>
      <c r="BO91"/>
      <c r="BP91"/>
      <c r="BQ91"/>
      <c r="BR91"/>
      <c r="BS91"/>
      <c r="BU91"/>
      <c r="BV91"/>
      <c r="BW91"/>
    </row>
    <row r="92" spans="1:77" x14ac:dyDescent="0.25">
      <c r="A92" s="1930" t="s">
        <v>114</v>
      </c>
      <c r="B92" s="1931">
        <f>SUM(C92:D92)</f>
        <v>380</v>
      </c>
      <c r="C92" s="1932">
        <v>63</v>
      </c>
      <c r="D92" s="1933">
        <v>317</v>
      </c>
      <c r="E92" s="1934">
        <v>380</v>
      </c>
      <c r="F92" s="1932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23</v>
      </c>
      <c r="C96" s="153"/>
      <c r="D96" s="1935">
        <v>23</v>
      </c>
      <c r="E96" s="156">
        <v>23</v>
      </c>
      <c r="F96" s="153"/>
    </row>
    <row r="97" spans="1:18" customFormat="1" x14ac:dyDescent="0.25">
      <c r="A97" s="3816" t="s">
        <v>119</v>
      </c>
      <c r="B97" s="3817"/>
      <c r="C97" s="3817"/>
      <c r="D97" s="3817"/>
      <c r="E97" s="3817"/>
      <c r="F97" s="3818"/>
    </row>
    <row r="98" spans="1:18" customFormat="1" x14ac:dyDescent="0.25">
      <c r="A98" s="1936" t="s">
        <v>120</v>
      </c>
      <c r="B98" s="1937">
        <f>SUM(C98:D98)</f>
        <v>0</v>
      </c>
      <c r="C98" s="1932"/>
      <c r="D98" s="1933"/>
      <c r="E98" s="1934"/>
      <c r="F98" s="1932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1763" t="s">
        <v>122</v>
      </c>
      <c r="B100" s="119">
        <f>SUM(C100:D100)</f>
        <v>0</v>
      </c>
      <c r="C100" s="1938"/>
      <c r="D100" s="1935"/>
      <c r="E100" s="1939"/>
      <c r="F100" s="1938"/>
    </row>
    <row r="101" spans="1:18" customFormat="1" x14ac:dyDescent="0.25">
      <c r="A101" s="3819" t="s">
        <v>123</v>
      </c>
      <c r="B101" s="3819"/>
      <c r="C101" s="3819"/>
      <c r="D101" s="3819"/>
      <c r="E101" s="3819"/>
      <c r="F101" s="3820"/>
      <c r="G101" s="1940"/>
      <c r="H101" s="1940"/>
      <c r="I101" s="1940"/>
      <c r="J101" s="1940"/>
      <c r="K101" s="1940"/>
      <c r="L101" s="1940"/>
      <c r="M101" s="1940"/>
      <c r="N101" s="1940"/>
      <c r="O101" s="1940"/>
    </row>
    <row r="102" spans="1:18" customFormat="1" ht="15" customHeight="1" x14ac:dyDescent="0.25">
      <c r="A102" s="3821" t="s">
        <v>124</v>
      </c>
      <c r="B102" s="3806" t="s">
        <v>125</v>
      </c>
      <c r="C102" s="3062"/>
      <c r="D102" s="3822"/>
      <c r="E102" s="3806" t="s">
        <v>126</v>
      </c>
      <c r="F102" s="3822"/>
      <c r="G102" s="3806" t="s">
        <v>127</v>
      </c>
      <c r="H102" s="3807"/>
      <c r="I102" s="3809" t="s">
        <v>128</v>
      </c>
      <c r="J102" s="3810"/>
      <c r="K102" s="3812" t="s">
        <v>129</v>
      </c>
      <c r="L102" s="3814" t="s">
        <v>130</v>
      </c>
      <c r="M102" s="3051"/>
      <c r="N102" s="3812"/>
      <c r="O102" s="3814" t="s">
        <v>131</v>
      </c>
      <c r="P102" s="3812"/>
      <c r="Q102" s="3814" t="s">
        <v>132</v>
      </c>
      <c r="R102" s="3812"/>
    </row>
    <row r="103" spans="1:18" customFormat="1" x14ac:dyDescent="0.25">
      <c r="A103" s="3060"/>
      <c r="B103" s="3696"/>
      <c r="C103" s="3823"/>
      <c r="D103" s="3824"/>
      <c r="E103" s="3696"/>
      <c r="F103" s="3824"/>
      <c r="G103" s="3696"/>
      <c r="H103" s="3808"/>
      <c r="I103" s="3700"/>
      <c r="J103" s="3811"/>
      <c r="K103" s="3048"/>
      <c r="L103" s="3704"/>
      <c r="M103" s="3815"/>
      <c r="N103" s="3813"/>
      <c r="O103" s="3704"/>
      <c r="P103" s="3813"/>
      <c r="Q103" s="3704"/>
      <c r="R103" s="3813"/>
    </row>
    <row r="104" spans="1:18" customFormat="1" ht="31.5" x14ac:dyDescent="0.25">
      <c r="A104" s="3717"/>
      <c r="B104" s="1941" t="s">
        <v>133</v>
      </c>
      <c r="C104" s="1941" t="s">
        <v>134</v>
      </c>
      <c r="D104" s="1942" t="s">
        <v>135</v>
      </c>
      <c r="E104" s="1943" t="s">
        <v>136</v>
      </c>
      <c r="F104" s="1944" t="s">
        <v>137</v>
      </c>
      <c r="G104" s="1943" t="s">
        <v>138</v>
      </c>
      <c r="H104" s="1945" t="s">
        <v>139</v>
      </c>
      <c r="I104" s="1946" t="s">
        <v>136</v>
      </c>
      <c r="J104" s="1947" t="s">
        <v>137</v>
      </c>
      <c r="K104" s="3813"/>
      <c r="L104" s="1948" t="s">
        <v>140</v>
      </c>
      <c r="M104" s="1949" t="s">
        <v>134</v>
      </c>
      <c r="N104" s="445" t="s">
        <v>141</v>
      </c>
      <c r="O104" s="1941" t="s">
        <v>138</v>
      </c>
      <c r="P104" s="1950" t="s">
        <v>139</v>
      </c>
      <c r="Q104" s="1941" t="s">
        <v>142</v>
      </c>
      <c r="R104" s="1950" t="s">
        <v>143</v>
      </c>
    </row>
    <row r="105" spans="1:18" customFormat="1" x14ac:dyDescent="0.25">
      <c r="A105" s="1951" t="s">
        <v>144</v>
      </c>
      <c r="B105" s="274">
        <f>SUM(C105:D105)</f>
        <v>14569</v>
      </c>
      <c r="C105" s="1952">
        <v>14018</v>
      </c>
      <c r="D105" s="1953">
        <v>551</v>
      </c>
      <c r="E105" s="1952">
        <v>11917</v>
      </c>
      <c r="F105" s="1953">
        <v>0</v>
      </c>
      <c r="G105" s="1952">
        <v>45672</v>
      </c>
      <c r="H105" s="1954">
        <v>574</v>
      </c>
      <c r="I105" s="1955">
        <v>2652</v>
      </c>
      <c r="J105" s="1956">
        <v>0</v>
      </c>
      <c r="K105" s="1953">
        <v>11366</v>
      </c>
      <c r="L105" s="1952"/>
      <c r="M105" s="1040"/>
      <c r="N105" s="1957"/>
      <c r="O105" s="1952"/>
      <c r="P105" s="1957"/>
      <c r="Q105" s="279"/>
      <c r="R105" s="280"/>
    </row>
    <row r="106" spans="1:18" customFormat="1" x14ac:dyDescent="0.25">
      <c r="A106" s="281" t="s">
        <v>145</v>
      </c>
      <c r="B106" s="274">
        <f>SUM(C106:D106)</f>
        <v>1452</v>
      </c>
      <c r="C106" s="282">
        <v>1384</v>
      </c>
      <c r="D106" s="283">
        <v>68</v>
      </c>
      <c r="E106" s="282">
        <v>1452</v>
      </c>
      <c r="F106" s="283">
        <v>0</v>
      </c>
      <c r="G106" s="282">
        <v>2583</v>
      </c>
      <c r="H106" s="284">
        <v>79</v>
      </c>
      <c r="I106" s="285">
        <v>0</v>
      </c>
      <c r="J106" s="286">
        <v>0</v>
      </c>
      <c r="K106" s="283">
        <v>1384</v>
      </c>
      <c r="L106" s="279"/>
      <c r="M106" s="287"/>
      <c r="N106" s="280"/>
      <c r="O106" s="279"/>
      <c r="P106" s="280"/>
      <c r="Q106" s="1952">
        <v>2091</v>
      </c>
      <c r="R106" s="1957">
        <v>5202</v>
      </c>
    </row>
    <row r="107" spans="1:18" customFormat="1" x14ac:dyDescent="0.25">
      <c r="A107" s="281" t="s">
        <v>146</v>
      </c>
      <c r="B107" s="288">
        <f>SUM(C107:D107)</f>
        <v>1025</v>
      </c>
      <c r="C107" s="289">
        <v>1025</v>
      </c>
      <c r="D107" s="290">
        <v>0</v>
      </c>
      <c r="E107" s="291">
        <v>1025</v>
      </c>
      <c r="F107" s="290">
        <v>0</v>
      </c>
      <c r="G107" s="289">
        <v>1025</v>
      </c>
      <c r="H107" s="292">
        <v>0</v>
      </c>
      <c r="I107" s="293">
        <v>0</v>
      </c>
      <c r="J107" s="294">
        <v>0</v>
      </c>
      <c r="K107" s="290">
        <v>1025</v>
      </c>
      <c r="L107" s="295"/>
      <c r="M107" s="296"/>
      <c r="N107" s="297"/>
      <c r="O107" s="298"/>
      <c r="P107" s="297"/>
      <c r="Q107" s="289">
        <v>259</v>
      </c>
      <c r="R107" s="299">
        <v>259</v>
      </c>
    </row>
    <row r="108" spans="1:18" customFormat="1" x14ac:dyDescent="0.25">
      <c r="A108" s="1958" t="s">
        <v>32</v>
      </c>
      <c r="B108" s="1959">
        <f>SUM(C108:D108)</f>
        <v>17046</v>
      </c>
      <c r="C108" s="1959">
        <f t="shared" ref="C108:K108" si="49">SUM(C105:C107)</f>
        <v>16427</v>
      </c>
      <c r="D108" s="1960">
        <f t="shared" si="49"/>
        <v>619</v>
      </c>
      <c r="E108" s="1959">
        <f t="shared" si="49"/>
        <v>14394</v>
      </c>
      <c r="F108" s="1960">
        <f t="shared" si="49"/>
        <v>0</v>
      </c>
      <c r="G108" s="1959">
        <f t="shared" si="49"/>
        <v>49280</v>
      </c>
      <c r="H108" s="1961">
        <f t="shared" si="49"/>
        <v>653</v>
      </c>
      <c r="I108" s="1962">
        <f t="shared" si="49"/>
        <v>2652</v>
      </c>
      <c r="J108" s="1963">
        <f t="shared" si="49"/>
        <v>0</v>
      </c>
      <c r="K108" s="1960">
        <f t="shared" si="49"/>
        <v>13775</v>
      </c>
      <c r="L108" s="1964">
        <f>SUM(L105)</f>
        <v>0</v>
      </c>
      <c r="M108" s="1959">
        <f>+M105</f>
        <v>0</v>
      </c>
      <c r="N108" s="1965">
        <f>+N105</f>
        <v>0</v>
      </c>
      <c r="O108" s="1959">
        <f>+O105</f>
        <v>0</v>
      </c>
      <c r="P108" s="1965">
        <f>+P105</f>
        <v>0</v>
      </c>
      <c r="Q108" s="1959">
        <f>SUM(Q106:Q107)</f>
        <v>2350</v>
      </c>
      <c r="R108" s="1959">
        <f>SUM(R106:R107)</f>
        <v>5461</v>
      </c>
    </row>
    <row r="109" spans="1:18" customFormat="1" ht="19.5" x14ac:dyDescent="0.25">
      <c r="A109" s="1966" t="s">
        <v>147</v>
      </c>
      <c r="B109" s="1967"/>
      <c r="C109" s="1968"/>
      <c r="D109" s="311"/>
      <c r="E109" s="1969"/>
      <c r="F109" s="1969"/>
      <c r="G109" s="1969"/>
      <c r="H109" s="1969"/>
      <c r="I109" s="1970"/>
      <c r="J109" s="3"/>
      <c r="K109" s="1970"/>
      <c r="L109" s="3"/>
      <c r="M109" s="314"/>
    </row>
    <row r="110" spans="1:18" customFormat="1" ht="15" customHeight="1" x14ac:dyDescent="0.25">
      <c r="A110" s="3825" t="s">
        <v>148</v>
      </c>
      <c r="B110" s="3821" t="s">
        <v>149</v>
      </c>
      <c r="C110" s="3827" t="s">
        <v>150</v>
      </c>
      <c r="D110" s="3828"/>
      <c r="E110" s="3828"/>
      <c r="F110" s="3828"/>
      <c r="G110" s="3828"/>
      <c r="H110" s="3828"/>
      <c r="I110" s="3828"/>
      <c r="J110" s="3828"/>
      <c r="K110" s="3828"/>
      <c r="L110" s="3829"/>
      <c r="M110" s="3821" t="s">
        <v>151</v>
      </c>
    </row>
    <row r="111" spans="1:18" customFormat="1" ht="21" x14ac:dyDescent="0.25">
      <c r="A111" s="3716"/>
      <c r="B111" s="3826"/>
      <c r="C111" s="1971" t="s">
        <v>72</v>
      </c>
      <c r="D111" s="1972" t="s">
        <v>152</v>
      </c>
      <c r="E111" s="1972" t="s">
        <v>51</v>
      </c>
      <c r="F111" s="1972" t="s">
        <v>73</v>
      </c>
      <c r="G111" s="1972" t="s">
        <v>153</v>
      </c>
      <c r="H111" s="1973" t="s">
        <v>85</v>
      </c>
      <c r="I111" s="1973" t="s">
        <v>154</v>
      </c>
      <c r="J111" s="1972" t="s">
        <v>155</v>
      </c>
      <c r="K111" s="1973" t="s">
        <v>156</v>
      </c>
      <c r="L111" s="1974" t="s">
        <v>157</v>
      </c>
      <c r="M111" s="3826"/>
    </row>
    <row r="112" spans="1:18" customFormat="1" x14ac:dyDescent="0.25">
      <c r="A112" s="1975" t="s">
        <v>158</v>
      </c>
      <c r="B112" s="1953"/>
      <c r="C112" s="1952"/>
      <c r="D112" s="1040"/>
      <c r="E112" s="1040"/>
      <c r="F112" s="1040"/>
      <c r="G112" s="1040"/>
      <c r="H112" s="1040"/>
      <c r="I112" s="1040"/>
      <c r="J112" s="1040"/>
      <c r="K112" s="1040"/>
      <c r="L112" s="1953"/>
      <c r="M112" s="1976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1977"/>
      <c r="C115" s="1977"/>
      <c r="D115" s="1977"/>
      <c r="E115" s="1977"/>
      <c r="F115" s="1977"/>
      <c r="G115" s="1977"/>
      <c r="H115" s="1977"/>
      <c r="I115" s="1977"/>
      <c r="J115" s="1977"/>
      <c r="K115" s="1977"/>
      <c r="L115" s="1977"/>
      <c r="M115" s="1977"/>
      <c r="N115" s="1977"/>
      <c r="O115" s="1977"/>
      <c r="P115" s="1977"/>
      <c r="Q115" s="1977"/>
      <c r="R115" s="1977"/>
      <c r="S115" s="1977"/>
      <c r="T115" s="1977"/>
      <c r="U115" s="1977"/>
      <c r="V115" s="1977"/>
      <c r="W115" s="1977"/>
      <c r="X115" s="1977"/>
      <c r="Y115" s="1977"/>
      <c r="Z115" s="1977"/>
      <c r="AA115" s="1977"/>
      <c r="AB115" s="1977"/>
      <c r="AC115" s="1977"/>
      <c r="AD115" s="1977"/>
      <c r="AE115" s="1977"/>
      <c r="AF115" s="1977"/>
      <c r="AG115" s="1977"/>
      <c r="AH115" s="1977"/>
      <c r="AI115" s="1977"/>
      <c r="AJ115" s="1977"/>
      <c r="AK115" s="1977"/>
      <c r="AL115" s="1977"/>
      <c r="AM115" s="1977"/>
      <c r="AN115" s="1977"/>
      <c r="AO115" s="1978"/>
      <c r="AP115" s="1978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830" t="s">
        <v>162</v>
      </c>
      <c r="B116" s="3832" t="s">
        <v>4</v>
      </c>
      <c r="C116" s="2984"/>
      <c r="D116" s="3649"/>
      <c r="E116" s="3833" t="s">
        <v>5</v>
      </c>
      <c r="F116" s="3834"/>
      <c r="G116" s="3834"/>
      <c r="H116" s="3834"/>
      <c r="I116" s="3834"/>
      <c r="J116" s="3834"/>
      <c r="K116" s="3834"/>
      <c r="L116" s="3834"/>
      <c r="M116" s="3834"/>
      <c r="N116" s="3834"/>
      <c r="O116" s="3834"/>
      <c r="P116" s="3834"/>
      <c r="Q116" s="3834"/>
      <c r="R116" s="3834"/>
      <c r="S116" s="3834"/>
      <c r="T116" s="3834"/>
      <c r="U116" s="3834"/>
      <c r="V116" s="3834"/>
      <c r="W116" s="3834"/>
      <c r="X116" s="3834"/>
      <c r="Y116" s="3834"/>
      <c r="Z116" s="3834"/>
      <c r="AA116" s="3834"/>
      <c r="AB116" s="3834"/>
      <c r="AC116" s="3834"/>
      <c r="AD116" s="3834"/>
      <c r="AE116" s="3834"/>
      <c r="AF116" s="3834"/>
      <c r="AG116" s="3834"/>
      <c r="AH116" s="3834"/>
      <c r="AI116" s="3834"/>
      <c r="AJ116" s="3834"/>
      <c r="AK116" s="3834"/>
      <c r="AL116" s="3834"/>
      <c r="AM116" s="3834"/>
      <c r="AN116" s="3835"/>
      <c r="AO116" s="2997" t="s">
        <v>163</v>
      </c>
      <c r="AP116" s="2993" t="s">
        <v>164</v>
      </c>
      <c r="AQ116" s="3649" t="s">
        <v>8</v>
      </c>
      <c r="AR116" s="3649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679"/>
      <c r="C117" s="3799"/>
      <c r="D117" s="3793"/>
      <c r="E117" s="3838" t="s">
        <v>11</v>
      </c>
      <c r="F117" s="3836"/>
      <c r="G117" s="3833" t="s">
        <v>12</v>
      </c>
      <c r="H117" s="3836"/>
      <c r="I117" s="3833" t="s">
        <v>13</v>
      </c>
      <c r="J117" s="3836"/>
      <c r="K117" s="3833" t="s">
        <v>14</v>
      </c>
      <c r="L117" s="3836"/>
      <c r="M117" s="3833" t="s">
        <v>15</v>
      </c>
      <c r="N117" s="3836"/>
      <c r="O117" s="3833" t="s">
        <v>16</v>
      </c>
      <c r="P117" s="3836"/>
      <c r="Q117" s="3834" t="s">
        <v>17</v>
      </c>
      <c r="R117" s="3836"/>
      <c r="S117" s="3833" t="s">
        <v>18</v>
      </c>
      <c r="T117" s="3836"/>
      <c r="U117" s="3833" t="s">
        <v>19</v>
      </c>
      <c r="V117" s="3836"/>
      <c r="W117" s="3833" t="s">
        <v>20</v>
      </c>
      <c r="X117" s="3836"/>
      <c r="Y117" s="3833" t="s">
        <v>21</v>
      </c>
      <c r="Z117" s="3836"/>
      <c r="AA117" s="3833" t="s">
        <v>22</v>
      </c>
      <c r="AB117" s="3836"/>
      <c r="AC117" s="3833" t="s">
        <v>23</v>
      </c>
      <c r="AD117" s="3836"/>
      <c r="AE117" s="3833" t="s">
        <v>24</v>
      </c>
      <c r="AF117" s="3836"/>
      <c r="AG117" s="3833" t="s">
        <v>25</v>
      </c>
      <c r="AH117" s="3836"/>
      <c r="AI117" s="3833" t="s">
        <v>26</v>
      </c>
      <c r="AJ117" s="3836"/>
      <c r="AK117" s="3833" t="s">
        <v>27</v>
      </c>
      <c r="AL117" s="3836"/>
      <c r="AM117" s="3834" t="s">
        <v>28</v>
      </c>
      <c r="AN117" s="3835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831"/>
      <c r="B118" s="1979" t="s">
        <v>29</v>
      </c>
      <c r="C118" s="1980" t="s">
        <v>30</v>
      </c>
      <c r="D118" s="1981" t="s">
        <v>31</v>
      </c>
      <c r="E118" s="1982" t="s">
        <v>30</v>
      </c>
      <c r="F118" s="1983" t="s">
        <v>31</v>
      </c>
      <c r="G118" s="1982" t="s">
        <v>30</v>
      </c>
      <c r="H118" s="1983" t="s">
        <v>31</v>
      </c>
      <c r="I118" s="1982" t="s">
        <v>30</v>
      </c>
      <c r="J118" s="1983" t="s">
        <v>31</v>
      </c>
      <c r="K118" s="1982" t="s">
        <v>30</v>
      </c>
      <c r="L118" s="1983" t="s">
        <v>31</v>
      </c>
      <c r="M118" s="1982" t="s">
        <v>30</v>
      </c>
      <c r="N118" s="1983" t="s">
        <v>31</v>
      </c>
      <c r="O118" s="1982" t="s">
        <v>30</v>
      </c>
      <c r="P118" s="1983" t="s">
        <v>31</v>
      </c>
      <c r="Q118" s="1982" t="s">
        <v>30</v>
      </c>
      <c r="R118" s="1983" t="s">
        <v>31</v>
      </c>
      <c r="S118" s="1982" t="s">
        <v>30</v>
      </c>
      <c r="T118" s="1983" t="s">
        <v>31</v>
      </c>
      <c r="U118" s="1982" t="s">
        <v>30</v>
      </c>
      <c r="V118" s="1983" t="s">
        <v>31</v>
      </c>
      <c r="W118" s="1982" t="s">
        <v>30</v>
      </c>
      <c r="X118" s="1983" t="s">
        <v>31</v>
      </c>
      <c r="Y118" s="1982" t="s">
        <v>30</v>
      </c>
      <c r="Z118" s="1983" t="s">
        <v>31</v>
      </c>
      <c r="AA118" s="1982" t="s">
        <v>30</v>
      </c>
      <c r="AB118" s="1983" t="s">
        <v>31</v>
      </c>
      <c r="AC118" s="1982" t="s">
        <v>30</v>
      </c>
      <c r="AD118" s="1983" t="s">
        <v>31</v>
      </c>
      <c r="AE118" s="1982" t="s">
        <v>30</v>
      </c>
      <c r="AF118" s="1983" t="s">
        <v>31</v>
      </c>
      <c r="AG118" s="1982" t="s">
        <v>30</v>
      </c>
      <c r="AH118" s="1983" t="s">
        <v>31</v>
      </c>
      <c r="AI118" s="1982" t="s">
        <v>30</v>
      </c>
      <c r="AJ118" s="1983" t="s">
        <v>31</v>
      </c>
      <c r="AK118" s="1982" t="s">
        <v>30</v>
      </c>
      <c r="AL118" s="1983" t="s">
        <v>31</v>
      </c>
      <c r="AM118" s="1982" t="s">
        <v>30</v>
      </c>
      <c r="AN118" s="1984" t="s">
        <v>31</v>
      </c>
      <c r="AO118" s="3793"/>
      <c r="AP118" s="3837"/>
      <c r="AQ118" s="3793"/>
      <c r="AR118" s="3793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1985"/>
      <c r="AR119" s="1985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1986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839"/>
      <c r="C123" s="3842" t="s">
        <v>32</v>
      </c>
      <c r="D123" s="3843" t="s">
        <v>76</v>
      </c>
      <c r="E123" s="3844"/>
      <c r="F123" s="3844"/>
      <c r="G123" s="3844"/>
      <c r="H123" s="3845"/>
      <c r="I123" s="3080" t="s">
        <v>96</v>
      </c>
      <c r="J123" s="3846" t="s">
        <v>6</v>
      </c>
      <c r="K123" s="3839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840"/>
      <c r="B124" s="3841"/>
      <c r="C124" s="3831"/>
      <c r="D124" s="1987" t="s">
        <v>170</v>
      </c>
      <c r="E124" s="1988" t="s">
        <v>171</v>
      </c>
      <c r="F124" s="1988" t="s">
        <v>172</v>
      </c>
      <c r="G124" s="1988" t="s">
        <v>173</v>
      </c>
      <c r="H124" s="1989" t="s">
        <v>174</v>
      </c>
      <c r="I124" s="3840"/>
      <c r="J124" s="3685"/>
      <c r="K124" s="3841"/>
      <c r="BO124"/>
      <c r="BP124"/>
      <c r="BQ124"/>
      <c r="BR124"/>
      <c r="BS124"/>
      <c r="BU124"/>
      <c r="BV124"/>
      <c r="BW124"/>
    </row>
    <row r="125" spans="1:76" ht="22.5" x14ac:dyDescent="0.25">
      <c r="A125" s="3853" t="s">
        <v>175</v>
      </c>
      <c r="B125" s="1990" t="s">
        <v>176</v>
      </c>
      <c r="C125" s="1991">
        <f>SUM(D125:H125)</f>
        <v>0</v>
      </c>
      <c r="D125" s="1992"/>
      <c r="E125" s="1993"/>
      <c r="F125" s="1993"/>
      <c r="G125" s="1993"/>
      <c r="H125" s="1994"/>
      <c r="I125" s="347"/>
      <c r="J125" s="1995"/>
      <c r="K125" s="1996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1997"/>
      <c r="E126" s="1998"/>
      <c r="F126" s="1998"/>
      <c r="G126" s="1998"/>
      <c r="H126" s="1999"/>
      <c r="I126" s="347"/>
      <c r="J126" s="2000"/>
      <c r="K126" s="2001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854"/>
      <c r="B127" s="358" t="s">
        <v>178</v>
      </c>
      <c r="C127" s="2002">
        <f>SUM(D127:H127)</f>
        <v>0</v>
      </c>
      <c r="D127" s="2003"/>
      <c r="E127" s="2004"/>
      <c r="F127" s="2004"/>
      <c r="G127" s="2004"/>
      <c r="H127" s="2005"/>
      <c r="I127" s="347"/>
      <c r="J127" s="2006"/>
      <c r="K127" s="2007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855" t="s">
        <v>179</v>
      </c>
      <c r="B128" s="2008" t="s">
        <v>180</v>
      </c>
      <c r="C128" s="1991">
        <f>SUM(I128)</f>
        <v>0</v>
      </c>
      <c r="D128" s="2009"/>
      <c r="E128" s="876"/>
      <c r="F128" s="876"/>
      <c r="G128" s="876"/>
      <c r="H128" s="2010"/>
      <c r="I128" s="2011"/>
      <c r="J128" s="2012"/>
      <c r="K128" s="2013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854"/>
      <c r="B129" s="2014" t="s">
        <v>181</v>
      </c>
      <c r="C129" s="2002">
        <f>SUM(D129:H129)</f>
        <v>0</v>
      </c>
      <c r="D129" s="2015"/>
      <c r="E129" s="446"/>
      <c r="F129" s="446"/>
      <c r="G129" s="446"/>
      <c r="H129" s="447"/>
      <c r="I129" s="2016"/>
      <c r="J129" s="2017"/>
      <c r="K129" s="2018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2019"/>
      <c r="E130" s="1594"/>
      <c r="F130" s="1594"/>
      <c r="G130" s="1594"/>
      <c r="H130" s="2020"/>
      <c r="I130" s="1595"/>
      <c r="J130" s="1596"/>
      <c r="K130" s="1597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2019"/>
      <c r="E131" s="1594"/>
      <c r="F131" s="1594"/>
      <c r="G131" s="1594"/>
      <c r="H131" s="1598"/>
      <c r="I131" s="1595"/>
      <c r="J131" s="1596"/>
      <c r="K131" s="1597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2021"/>
      <c r="E132" s="2022"/>
      <c r="F132" s="2022"/>
      <c r="G132" s="2022"/>
      <c r="H132" s="2023"/>
      <c r="I132" s="2024"/>
      <c r="J132" s="2025"/>
      <c r="K132" s="2026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854"/>
      <c r="B133" s="394" t="s">
        <v>104</v>
      </c>
      <c r="C133" s="191">
        <f>SUM(D133:I133)</f>
        <v>0</v>
      </c>
      <c r="D133" s="2027"/>
      <c r="E133" s="2028"/>
      <c r="F133" s="2028"/>
      <c r="G133" s="2028"/>
      <c r="H133" s="2029"/>
      <c r="I133" s="2030"/>
      <c r="J133" s="2017"/>
      <c r="K133" s="2018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856" t="s">
        <v>49</v>
      </c>
      <c r="B135" s="3856" t="s">
        <v>184</v>
      </c>
      <c r="C135" s="3858" t="s">
        <v>29</v>
      </c>
      <c r="D135" s="3847" t="s">
        <v>30</v>
      </c>
      <c r="E135" s="3849" t="s">
        <v>31</v>
      </c>
      <c r="F135" s="3873" t="s">
        <v>5</v>
      </c>
      <c r="G135" s="3874"/>
      <c r="H135" s="3874"/>
      <c r="I135" s="3874"/>
      <c r="J135" s="3874"/>
      <c r="K135" s="3874"/>
      <c r="L135" s="3874"/>
      <c r="M135" s="3874"/>
      <c r="N135" s="3874"/>
      <c r="O135" s="3874"/>
      <c r="P135" s="3874"/>
      <c r="Q135" s="3874"/>
      <c r="R135" s="3874"/>
      <c r="S135" s="3874"/>
      <c r="T135" s="3874"/>
      <c r="U135" s="3874"/>
      <c r="V135" s="3874"/>
      <c r="W135" s="3874"/>
      <c r="X135" s="3874"/>
      <c r="Y135" s="3874"/>
      <c r="Z135" s="3874"/>
      <c r="AA135" s="3874"/>
      <c r="AB135" s="3874"/>
      <c r="AC135" s="3874"/>
      <c r="AD135" s="3874"/>
      <c r="AE135" s="3874"/>
      <c r="AF135" s="3874"/>
      <c r="AG135" s="3874"/>
      <c r="AH135" s="3874"/>
      <c r="AI135" s="3874"/>
      <c r="AJ135" s="3874"/>
      <c r="AK135" s="3874"/>
      <c r="AL135" s="3874"/>
      <c r="AM135" s="3875"/>
      <c r="AN135" s="3847" t="s">
        <v>6</v>
      </c>
      <c r="AO135" s="3849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851" t="s">
        <v>91</v>
      </c>
      <c r="G136" s="3852"/>
      <c r="H136" s="3851" t="s">
        <v>13</v>
      </c>
      <c r="I136" s="3852"/>
      <c r="J136" s="3851" t="s">
        <v>14</v>
      </c>
      <c r="K136" s="3852"/>
      <c r="L136" s="3851" t="s">
        <v>15</v>
      </c>
      <c r="M136" s="3852"/>
      <c r="N136" s="3851" t="s">
        <v>16</v>
      </c>
      <c r="O136" s="3852"/>
      <c r="P136" s="3861" t="s">
        <v>17</v>
      </c>
      <c r="Q136" s="3852"/>
      <c r="R136" s="3851" t="s">
        <v>18</v>
      </c>
      <c r="S136" s="3852"/>
      <c r="T136" s="3851" t="s">
        <v>19</v>
      </c>
      <c r="U136" s="3852"/>
      <c r="V136" s="3851" t="s">
        <v>20</v>
      </c>
      <c r="W136" s="3852"/>
      <c r="X136" s="3851" t="s">
        <v>21</v>
      </c>
      <c r="Y136" s="3852"/>
      <c r="Z136" s="3851" t="s">
        <v>22</v>
      </c>
      <c r="AA136" s="3852"/>
      <c r="AB136" s="3851" t="s">
        <v>23</v>
      </c>
      <c r="AC136" s="3852"/>
      <c r="AD136" s="3851" t="s">
        <v>24</v>
      </c>
      <c r="AE136" s="3852"/>
      <c r="AF136" s="3851" t="s">
        <v>25</v>
      </c>
      <c r="AG136" s="3852"/>
      <c r="AH136" s="3851" t="s">
        <v>26</v>
      </c>
      <c r="AI136" s="3852"/>
      <c r="AJ136" s="3851" t="s">
        <v>27</v>
      </c>
      <c r="AK136" s="3852"/>
      <c r="AL136" s="3851" t="s">
        <v>185</v>
      </c>
      <c r="AM136" s="3860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857"/>
      <c r="B137" s="3857"/>
      <c r="C137" s="3859"/>
      <c r="D137" s="3848"/>
      <c r="E137" s="3850"/>
      <c r="F137" s="2031" t="s">
        <v>186</v>
      </c>
      <c r="G137" s="2032" t="s">
        <v>31</v>
      </c>
      <c r="H137" s="2031" t="s">
        <v>186</v>
      </c>
      <c r="I137" s="2032" t="s">
        <v>31</v>
      </c>
      <c r="J137" s="2031" t="s">
        <v>186</v>
      </c>
      <c r="K137" s="2032" t="s">
        <v>31</v>
      </c>
      <c r="L137" s="2031" t="s">
        <v>186</v>
      </c>
      <c r="M137" s="2032" t="s">
        <v>31</v>
      </c>
      <c r="N137" s="2031" t="s">
        <v>186</v>
      </c>
      <c r="O137" s="2032" t="s">
        <v>31</v>
      </c>
      <c r="P137" s="2031" t="s">
        <v>186</v>
      </c>
      <c r="Q137" s="2032" t="s">
        <v>31</v>
      </c>
      <c r="R137" s="2031" t="s">
        <v>186</v>
      </c>
      <c r="S137" s="2032" t="s">
        <v>31</v>
      </c>
      <c r="T137" s="2031" t="s">
        <v>186</v>
      </c>
      <c r="U137" s="2032" t="s">
        <v>31</v>
      </c>
      <c r="V137" s="2031" t="s">
        <v>186</v>
      </c>
      <c r="W137" s="2032" t="s">
        <v>31</v>
      </c>
      <c r="X137" s="2031" t="s">
        <v>186</v>
      </c>
      <c r="Y137" s="2032" t="s">
        <v>31</v>
      </c>
      <c r="Z137" s="2031" t="s">
        <v>186</v>
      </c>
      <c r="AA137" s="2032" t="s">
        <v>31</v>
      </c>
      <c r="AB137" s="2031" t="s">
        <v>186</v>
      </c>
      <c r="AC137" s="2032" t="s">
        <v>31</v>
      </c>
      <c r="AD137" s="2031" t="s">
        <v>186</v>
      </c>
      <c r="AE137" s="2032" t="s">
        <v>31</v>
      </c>
      <c r="AF137" s="2031" t="s">
        <v>186</v>
      </c>
      <c r="AG137" s="2032" t="s">
        <v>31</v>
      </c>
      <c r="AH137" s="2031" t="s">
        <v>186</v>
      </c>
      <c r="AI137" s="2032" t="s">
        <v>31</v>
      </c>
      <c r="AJ137" s="2031" t="s">
        <v>186</v>
      </c>
      <c r="AK137" s="2032" t="s">
        <v>31</v>
      </c>
      <c r="AL137" s="2031" t="s">
        <v>186</v>
      </c>
      <c r="AM137" s="2033" t="s">
        <v>31</v>
      </c>
      <c r="AN137" s="3848"/>
      <c r="AO137" s="3850"/>
      <c r="BO137"/>
      <c r="BP137"/>
      <c r="BQ137"/>
      <c r="BR137"/>
      <c r="BS137"/>
      <c r="BU137"/>
      <c r="BV137"/>
      <c r="BW137"/>
    </row>
    <row r="138" spans="1:76" x14ac:dyDescent="0.25">
      <c r="A138" s="3863" t="s">
        <v>72</v>
      </c>
      <c r="B138" s="2034" t="s">
        <v>187</v>
      </c>
      <c r="C138" s="2035">
        <f>SUM(D138:E138)</f>
        <v>0</v>
      </c>
      <c r="D138" s="2036">
        <f>+F138+H138+J138+L138+N138+P138+R138+T138+V138+X138+Z138+AB138+AD138+AF138+AH138+AJ138+AL138</f>
        <v>0</v>
      </c>
      <c r="E138" s="2037">
        <f>+G138+I138+K138+M138+O138+Q138+S138+U138+W138+Y138+AA138+AC138+AE138+AG138+AI138+AK138+AM138</f>
        <v>0</v>
      </c>
      <c r="F138" s="2038"/>
      <c r="G138" s="2039"/>
      <c r="H138" s="2038"/>
      <c r="I138" s="2039"/>
      <c r="J138" s="2038"/>
      <c r="K138" s="2039"/>
      <c r="L138" s="2038"/>
      <c r="M138" s="2039"/>
      <c r="N138" s="2038"/>
      <c r="O138" s="2039"/>
      <c r="P138" s="2038"/>
      <c r="Q138" s="2039"/>
      <c r="R138" s="2038"/>
      <c r="S138" s="2039"/>
      <c r="T138" s="2038"/>
      <c r="U138" s="2039"/>
      <c r="V138" s="2038"/>
      <c r="W138" s="2039"/>
      <c r="X138" s="2038"/>
      <c r="Y138" s="2039"/>
      <c r="Z138" s="2038"/>
      <c r="AA138" s="2039"/>
      <c r="AB138" s="2038"/>
      <c r="AC138" s="2039"/>
      <c r="AD138" s="2038"/>
      <c r="AE138" s="2039"/>
      <c r="AF138" s="2038"/>
      <c r="AG138" s="2039"/>
      <c r="AH138" s="2038"/>
      <c r="AI138" s="2039"/>
      <c r="AJ138" s="2038"/>
      <c r="AK138" s="2039"/>
      <c r="AL138" s="2038"/>
      <c r="AM138" s="2040"/>
      <c r="AN138" s="2041"/>
      <c r="AO138" s="2039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864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865" t="s">
        <v>51</v>
      </c>
      <c r="B146" s="2042" t="s">
        <v>187</v>
      </c>
      <c r="C146" s="2043">
        <f t="shared" si="74"/>
        <v>0</v>
      </c>
      <c r="D146" s="2044">
        <f t="shared" si="68"/>
        <v>0</v>
      </c>
      <c r="E146" s="2045">
        <f t="shared" si="68"/>
        <v>0</v>
      </c>
      <c r="F146" s="2046"/>
      <c r="G146" s="2047"/>
      <c r="H146" s="2046"/>
      <c r="I146" s="2047"/>
      <c r="J146" s="2046"/>
      <c r="K146" s="2047"/>
      <c r="L146" s="2046"/>
      <c r="M146" s="2047"/>
      <c r="N146" s="2046"/>
      <c r="O146" s="2047"/>
      <c r="P146" s="2046"/>
      <c r="Q146" s="2047"/>
      <c r="R146" s="2046"/>
      <c r="S146" s="2047"/>
      <c r="T146" s="2046"/>
      <c r="U146" s="2047"/>
      <c r="V146" s="2046"/>
      <c r="W146" s="2047"/>
      <c r="X146" s="2046"/>
      <c r="Y146" s="2047"/>
      <c r="Z146" s="2046"/>
      <c r="AA146" s="2047"/>
      <c r="AB146" s="2046"/>
      <c r="AC146" s="2047"/>
      <c r="AD146" s="2046"/>
      <c r="AE146" s="2047"/>
      <c r="AF146" s="2046"/>
      <c r="AG146" s="2047"/>
      <c r="AH146" s="2046"/>
      <c r="AI146" s="2047"/>
      <c r="AJ146" s="2046"/>
      <c r="AK146" s="2047"/>
      <c r="AL146" s="2046"/>
      <c r="AM146" s="2048"/>
      <c r="AN146" s="2049"/>
      <c r="AO146" s="2047"/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6</v>
      </c>
      <c r="D147" s="408">
        <f t="shared" si="68"/>
        <v>4</v>
      </c>
      <c r="E147" s="409">
        <f>+G147+I147+K147+M147+O147+Q147+S147+U147+W147+Y147+AA147+AC147+AE147+AG147+AI147+AK147+AM147</f>
        <v>2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>
        <v>1</v>
      </c>
      <c r="T147" s="414">
        <v>1</v>
      </c>
      <c r="U147" s="415"/>
      <c r="V147" s="414">
        <v>1</v>
      </c>
      <c r="W147" s="415"/>
      <c r="X147" s="414">
        <v>1</v>
      </c>
      <c r="Y147" s="415"/>
      <c r="Z147" s="414"/>
      <c r="AA147" s="415"/>
      <c r="AB147" s="414">
        <v>1</v>
      </c>
      <c r="AC147" s="415">
        <v>1</v>
      </c>
      <c r="AD147" s="414"/>
      <c r="AE147" s="415"/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13</v>
      </c>
      <c r="D148" s="408">
        <f t="shared" si="68"/>
        <v>8</v>
      </c>
      <c r="E148" s="409">
        <f t="shared" si="68"/>
        <v>5</v>
      </c>
      <c r="F148" s="414">
        <v>1</v>
      </c>
      <c r="G148" s="415"/>
      <c r="H148" s="414"/>
      <c r="I148" s="415">
        <v>1</v>
      </c>
      <c r="J148" s="414">
        <v>2</v>
      </c>
      <c r="K148" s="415"/>
      <c r="L148" s="414"/>
      <c r="M148" s="415"/>
      <c r="N148" s="414"/>
      <c r="O148" s="415"/>
      <c r="P148" s="414"/>
      <c r="Q148" s="415">
        <v>1</v>
      </c>
      <c r="R148" s="414"/>
      <c r="S148" s="415">
        <v>1</v>
      </c>
      <c r="T148" s="414">
        <v>1</v>
      </c>
      <c r="U148" s="415">
        <v>1</v>
      </c>
      <c r="V148" s="414"/>
      <c r="W148" s="415"/>
      <c r="X148" s="414"/>
      <c r="Y148" s="415">
        <v>1</v>
      </c>
      <c r="Z148" s="414">
        <v>1</v>
      </c>
      <c r="AA148" s="415"/>
      <c r="AB148" s="414">
        <v>2</v>
      </c>
      <c r="AC148" s="415"/>
      <c r="AD148" s="414"/>
      <c r="AE148" s="415"/>
      <c r="AF148" s="414">
        <v>1</v>
      </c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864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866" t="s">
        <v>196</v>
      </c>
      <c r="B153" s="3867" t="s">
        <v>32</v>
      </c>
      <c r="C153" s="3869" t="s">
        <v>76</v>
      </c>
      <c r="D153" s="3870"/>
      <c r="E153" s="3870"/>
      <c r="F153" s="3870"/>
      <c r="G153" s="3870"/>
      <c r="H153" s="3870"/>
      <c r="I153" s="3870"/>
      <c r="J153" s="3870"/>
      <c r="K153" s="3870"/>
      <c r="L153" s="3870"/>
      <c r="M153" s="3870"/>
      <c r="N153" s="3870"/>
      <c r="O153" s="3870"/>
      <c r="P153" s="3870"/>
      <c r="Q153" s="3870"/>
      <c r="R153" s="3870"/>
      <c r="S153" s="3871"/>
      <c r="T153" s="3872" t="s">
        <v>6</v>
      </c>
      <c r="U153" s="3862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837"/>
      <c r="B154" s="3868"/>
      <c r="C154" s="2050" t="s">
        <v>91</v>
      </c>
      <c r="D154" s="2051" t="s">
        <v>13</v>
      </c>
      <c r="E154" s="2051" t="s">
        <v>197</v>
      </c>
      <c r="F154" s="2051" t="s">
        <v>15</v>
      </c>
      <c r="G154" s="2051" t="s">
        <v>198</v>
      </c>
      <c r="H154" s="2051" t="s">
        <v>17</v>
      </c>
      <c r="I154" s="2051" t="s">
        <v>199</v>
      </c>
      <c r="J154" s="2051" t="s">
        <v>19</v>
      </c>
      <c r="K154" s="2051" t="s">
        <v>200</v>
      </c>
      <c r="L154" s="2051" t="s">
        <v>21</v>
      </c>
      <c r="M154" s="2051" t="s">
        <v>201</v>
      </c>
      <c r="N154" s="2051" t="s">
        <v>23</v>
      </c>
      <c r="O154" s="2051" t="s">
        <v>24</v>
      </c>
      <c r="P154" s="2051" t="s">
        <v>25</v>
      </c>
      <c r="Q154" s="2051" t="s">
        <v>26</v>
      </c>
      <c r="R154" s="2051" t="s">
        <v>27</v>
      </c>
      <c r="S154" s="2052" t="s">
        <v>185</v>
      </c>
      <c r="T154" s="3872"/>
      <c r="U154" s="3862"/>
      <c r="BO154"/>
      <c r="BP154"/>
      <c r="BQ154"/>
      <c r="BR154"/>
      <c r="BS154"/>
      <c r="BU154"/>
      <c r="BV154"/>
      <c r="BW154"/>
    </row>
    <row r="155" spans="1:75" ht="22.5" x14ac:dyDescent="0.25">
      <c r="A155" s="2053" t="s">
        <v>202</v>
      </c>
      <c r="B155" s="2054">
        <f>SUM(C155:S155)</f>
        <v>86</v>
      </c>
      <c r="C155" s="85">
        <v>1</v>
      </c>
      <c r="D155" s="132">
        <v>0</v>
      </c>
      <c r="E155" s="132">
        <v>0</v>
      </c>
      <c r="F155" s="132">
        <v>1</v>
      </c>
      <c r="G155" s="132">
        <v>2</v>
      </c>
      <c r="H155" s="132">
        <v>4</v>
      </c>
      <c r="I155" s="132">
        <v>2</v>
      </c>
      <c r="J155" s="132">
        <v>4</v>
      </c>
      <c r="K155" s="132">
        <v>3</v>
      </c>
      <c r="L155" s="132">
        <v>3</v>
      </c>
      <c r="M155" s="132">
        <v>6</v>
      </c>
      <c r="N155" s="132">
        <v>9</v>
      </c>
      <c r="O155" s="132">
        <v>14</v>
      </c>
      <c r="P155" s="132">
        <v>6</v>
      </c>
      <c r="Q155" s="132">
        <v>8</v>
      </c>
      <c r="R155" s="132">
        <v>12</v>
      </c>
      <c r="S155" s="439">
        <v>11</v>
      </c>
      <c r="T155" s="122">
        <v>0</v>
      </c>
      <c r="U155" s="161">
        <v>2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123165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",[9]NOMBRE!B2," - ","( ",[9]NOMBRE!C2,[9]NOMBRE!D2,[9]NOMBRE!E2,[9]NOMBRE!F2,[9]NOMBRE!G2,"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",[9]NOMBRE!B6," - ","( ",[9]NOMBRE!C6,[9]NOMBRE!D6," )")</f>
        <v>MES: AGOSTO - ( 08 )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",[9]NOMBRE!B7)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876" t="s">
        <v>3</v>
      </c>
      <c r="B9" s="3877" t="s">
        <v>4</v>
      </c>
      <c r="C9" s="2984"/>
      <c r="D9" s="3878"/>
      <c r="E9" s="3880" t="s">
        <v>5</v>
      </c>
      <c r="F9" s="3881"/>
      <c r="G9" s="3881"/>
      <c r="H9" s="3881"/>
      <c r="I9" s="3881"/>
      <c r="J9" s="3881"/>
      <c r="K9" s="3881"/>
      <c r="L9" s="3881"/>
      <c r="M9" s="3881"/>
      <c r="N9" s="3881"/>
      <c r="O9" s="3881"/>
      <c r="P9" s="3881"/>
      <c r="Q9" s="3881"/>
      <c r="R9" s="3881"/>
      <c r="S9" s="3881"/>
      <c r="T9" s="3881"/>
      <c r="U9" s="3881"/>
      <c r="V9" s="3881"/>
      <c r="W9" s="3881"/>
      <c r="X9" s="3881"/>
      <c r="Y9" s="3881"/>
      <c r="Z9" s="3881"/>
      <c r="AA9" s="3881"/>
      <c r="AB9" s="3881"/>
      <c r="AC9" s="3881"/>
      <c r="AD9" s="3881"/>
      <c r="AE9" s="3881"/>
      <c r="AF9" s="3881"/>
      <c r="AG9" s="3881"/>
      <c r="AH9" s="3881"/>
      <c r="AI9" s="3881"/>
      <c r="AJ9" s="3881"/>
      <c r="AK9" s="3881"/>
      <c r="AL9" s="3881"/>
      <c r="AM9" s="3881"/>
      <c r="AN9" s="3882"/>
      <c r="AO9" s="3866" t="s">
        <v>6</v>
      </c>
      <c r="AP9" s="3866" t="s">
        <v>7</v>
      </c>
      <c r="AQ9" s="3878" t="s">
        <v>8</v>
      </c>
      <c r="AR9" s="3878" t="s">
        <v>9</v>
      </c>
      <c r="AS9" s="3878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879"/>
      <c r="C10" s="3799"/>
      <c r="D10" s="3793"/>
      <c r="E10" s="3883" t="s">
        <v>11</v>
      </c>
      <c r="F10" s="3885"/>
      <c r="G10" s="3883" t="s">
        <v>12</v>
      </c>
      <c r="H10" s="3884"/>
      <c r="I10" s="3883" t="s">
        <v>13</v>
      </c>
      <c r="J10" s="3884"/>
      <c r="K10" s="3883" t="s">
        <v>14</v>
      </c>
      <c r="L10" s="3884"/>
      <c r="M10" s="3883" t="s">
        <v>15</v>
      </c>
      <c r="N10" s="3884"/>
      <c r="O10" s="3883" t="s">
        <v>16</v>
      </c>
      <c r="P10" s="3884"/>
      <c r="Q10" s="3883" t="s">
        <v>17</v>
      </c>
      <c r="R10" s="3884"/>
      <c r="S10" s="3883" t="s">
        <v>18</v>
      </c>
      <c r="T10" s="3884"/>
      <c r="U10" s="3883" t="s">
        <v>19</v>
      </c>
      <c r="V10" s="3884"/>
      <c r="W10" s="3883" t="s">
        <v>20</v>
      </c>
      <c r="X10" s="3884"/>
      <c r="Y10" s="3883" t="s">
        <v>21</v>
      </c>
      <c r="Z10" s="3884"/>
      <c r="AA10" s="3883" t="s">
        <v>22</v>
      </c>
      <c r="AB10" s="3884"/>
      <c r="AC10" s="3883" t="s">
        <v>23</v>
      </c>
      <c r="AD10" s="3884"/>
      <c r="AE10" s="3883" t="s">
        <v>24</v>
      </c>
      <c r="AF10" s="3884"/>
      <c r="AG10" s="3883" t="s">
        <v>25</v>
      </c>
      <c r="AH10" s="3884"/>
      <c r="AI10" s="3883" t="s">
        <v>26</v>
      </c>
      <c r="AJ10" s="3884"/>
      <c r="AK10" s="3883" t="s">
        <v>27</v>
      </c>
      <c r="AL10" s="3884"/>
      <c r="AM10" s="3880" t="s">
        <v>28</v>
      </c>
      <c r="AN10" s="3882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763"/>
      <c r="B11" s="2056" t="s">
        <v>29</v>
      </c>
      <c r="C11" s="2057" t="s">
        <v>30</v>
      </c>
      <c r="D11" s="2058" t="s">
        <v>31</v>
      </c>
      <c r="E11" s="2059" t="s">
        <v>30</v>
      </c>
      <c r="F11" s="2060" t="s">
        <v>31</v>
      </c>
      <c r="G11" s="2059" t="s">
        <v>30</v>
      </c>
      <c r="H11" s="2060" t="s">
        <v>31</v>
      </c>
      <c r="I11" s="2059" t="s">
        <v>30</v>
      </c>
      <c r="J11" s="2060" t="s">
        <v>31</v>
      </c>
      <c r="K11" s="2059" t="s">
        <v>30</v>
      </c>
      <c r="L11" s="2060" t="s">
        <v>31</v>
      </c>
      <c r="M11" s="2059" t="s">
        <v>30</v>
      </c>
      <c r="N11" s="2060" t="s">
        <v>31</v>
      </c>
      <c r="O11" s="2059" t="s">
        <v>30</v>
      </c>
      <c r="P11" s="2060" t="s">
        <v>31</v>
      </c>
      <c r="Q11" s="2059" t="s">
        <v>30</v>
      </c>
      <c r="R11" s="2060" t="s">
        <v>31</v>
      </c>
      <c r="S11" s="2059" t="s">
        <v>30</v>
      </c>
      <c r="T11" s="2060" t="s">
        <v>31</v>
      </c>
      <c r="U11" s="2059" t="s">
        <v>30</v>
      </c>
      <c r="V11" s="2060" t="s">
        <v>31</v>
      </c>
      <c r="W11" s="2059" t="s">
        <v>30</v>
      </c>
      <c r="X11" s="2060" t="s">
        <v>31</v>
      </c>
      <c r="Y11" s="2059" t="s">
        <v>30</v>
      </c>
      <c r="Z11" s="2060" t="s">
        <v>31</v>
      </c>
      <c r="AA11" s="2059" t="s">
        <v>30</v>
      </c>
      <c r="AB11" s="2060" t="s">
        <v>31</v>
      </c>
      <c r="AC11" s="2059" t="s">
        <v>30</v>
      </c>
      <c r="AD11" s="2060" t="s">
        <v>31</v>
      </c>
      <c r="AE11" s="2059" t="s">
        <v>30</v>
      </c>
      <c r="AF11" s="2060" t="s">
        <v>31</v>
      </c>
      <c r="AG11" s="2059" t="s">
        <v>30</v>
      </c>
      <c r="AH11" s="2060" t="s">
        <v>31</v>
      </c>
      <c r="AI11" s="2059" t="s">
        <v>30</v>
      </c>
      <c r="AJ11" s="2060" t="s">
        <v>31</v>
      </c>
      <c r="AK11" s="2059" t="s">
        <v>30</v>
      </c>
      <c r="AL11" s="2060" t="s">
        <v>31</v>
      </c>
      <c r="AM11" s="2059" t="s">
        <v>30</v>
      </c>
      <c r="AN11" s="2061" t="s">
        <v>31</v>
      </c>
      <c r="AO11" s="3770"/>
      <c r="AP11" s="3770"/>
      <c r="AQ11" s="3793"/>
      <c r="AR11" s="3793"/>
      <c r="AS11" s="3793"/>
      <c r="BO11"/>
      <c r="BP11"/>
      <c r="BQ11"/>
      <c r="BR11"/>
      <c r="BS11"/>
      <c r="BU11"/>
      <c r="BV11"/>
      <c r="BW11"/>
    </row>
    <row r="12" spans="1:151" x14ac:dyDescent="0.25">
      <c r="A12" s="2062" t="s">
        <v>32</v>
      </c>
      <c r="B12" s="2063">
        <f>SUM(B13:B26)</f>
        <v>0</v>
      </c>
      <c r="C12" s="2064">
        <f>SUM(C13:C26)</f>
        <v>0</v>
      </c>
      <c r="D12" s="17">
        <f>SUM(D13:D26)</f>
        <v>0</v>
      </c>
      <c r="E12" s="2065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2065">
        <f t="shared" si="0"/>
        <v>0</v>
      </c>
      <c r="J12" s="19">
        <f t="shared" si="0"/>
        <v>0</v>
      </c>
      <c r="K12" s="2065">
        <f t="shared" si="0"/>
        <v>0</v>
      </c>
      <c r="L12" s="19">
        <f t="shared" si="0"/>
        <v>0</v>
      </c>
      <c r="M12" s="2065">
        <f t="shared" si="0"/>
        <v>0</v>
      </c>
      <c r="N12" s="19">
        <f t="shared" si="0"/>
        <v>0</v>
      </c>
      <c r="O12" s="2065">
        <f t="shared" si="0"/>
        <v>0</v>
      </c>
      <c r="P12" s="19">
        <f t="shared" si="0"/>
        <v>0</v>
      </c>
      <c r="Q12" s="2065">
        <f t="shared" si="0"/>
        <v>0</v>
      </c>
      <c r="R12" s="19">
        <f t="shared" si="0"/>
        <v>0</v>
      </c>
      <c r="S12" s="2065">
        <f t="shared" si="0"/>
        <v>0</v>
      </c>
      <c r="T12" s="19">
        <f t="shared" si="0"/>
        <v>0</v>
      </c>
      <c r="U12" s="2065">
        <f>SUM(U13:U26)</f>
        <v>0</v>
      </c>
      <c r="V12" s="19">
        <f>SUM(V13:V26)</f>
        <v>0</v>
      </c>
      <c r="W12" s="2065">
        <f t="shared" si="0"/>
        <v>0</v>
      </c>
      <c r="X12" s="19">
        <f t="shared" si="0"/>
        <v>0</v>
      </c>
      <c r="Y12" s="2065">
        <f t="shared" si="0"/>
        <v>0</v>
      </c>
      <c r="Z12" s="19">
        <f t="shared" si="0"/>
        <v>0</v>
      </c>
      <c r="AA12" s="2065">
        <f t="shared" si="0"/>
        <v>0</v>
      </c>
      <c r="AB12" s="19">
        <f t="shared" si="0"/>
        <v>0</v>
      </c>
      <c r="AC12" s="2065">
        <f t="shared" si="0"/>
        <v>0</v>
      </c>
      <c r="AD12" s="19">
        <f t="shared" si="0"/>
        <v>0</v>
      </c>
      <c r="AE12" s="2065">
        <f t="shared" si="0"/>
        <v>0</v>
      </c>
      <c r="AF12" s="19">
        <f t="shared" si="0"/>
        <v>0</v>
      </c>
      <c r="AG12" s="2065">
        <f t="shared" si="0"/>
        <v>0</v>
      </c>
      <c r="AH12" s="19">
        <f t="shared" si="0"/>
        <v>0</v>
      </c>
      <c r="AI12" s="2065">
        <f t="shared" si="0"/>
        <v>0</v>
      </c>
      <c r="AJ12" s="19">
        <f t="shared" si="0"/>
        <v>0</v>
      </c>
      <c r="AK12" s="2065">
        <f t="shared" si="0"/>
        <v>0</v>
      </c>
      <c r="AL12" s="19">
        <f t="shared" si="0"/>
        <v>0</v>
      </c>
      <c r="AM12" s="2065">
        <f t="shared" si="0"/>
        <v>0</v>
      </c>
      <c r="AN12" s="21">
        <f t="shared" si="0"/>
        <v>0</v>
      </c>
      <c r="AO12" s="22">
        <f>SUM(AO13:AO26)</f>
        <v>0</v>
      </c>
      <c r="AP12" s="2066">
        <f>SUM(AP13:AP26)</f>
        <v>0</v>
      </c>
      <c r="AQ12" s="2067">
        <f>SUM(AQ13:AQ26)</f>
        <v>0</v>
      </c>
      <c r="AR12" s="2067">
        <f>SUM(AR13:AR26)</f>
        <v>0</v>
      </c>
      <c r="AS12" s="2067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2068">
        <f>SUM(E13+G13+I13+K13+M13+O13+Q13+S13+U13+W13+Y13+AA13+AC13+AE13+AG13+AI13+AK13+AM13)</f>
        <v>0</v>
      </c>
      <c r="D13" s="2069">
        <f>SUM(F13+H13+J13+L13+N13+P13+R13+T13+V13+X13+Z13+AB13+AD13+AF13+AH13+AJ13+AL13+AN13)</f>
        <v>0</v>
      </c>
      <c r="E13" s="2070"/>
      <c r="F13" s="2071"/>
      <c r="G13" s="2070"/>
      <c r="H13" s="2071"/>
      <c r="I13" s="2070"/>
      <c r="J13" s="2072"/>
      <c r="K13" s="2070"/>
      <c r="L13" s="2072"/>
      <c r="M13" s="2070"/>
      <c r="N13" s="2072"/>
      <c r="O13" s="2070"/>
      <c r="P13" s="2072"/>
      <c r="Q13" s="2070"/>
      <c r="R13" s="2072"/>
      <c r="S13" s="2070"/>
      <c r="T13" s="2072"/>
      <c r="U13" s="2070"/>
      <c r="V13" s="2072"/>
      <c r="W13" s="2070"/>
      <c r="X13" s="2072"/>
      <c r="Y13" s="2070"/>
      <c r="Z13" s="2072"/>
      <c r="AA13" s="2070"/>
      <c r="AB13" s="2072"/>
      <c r="AC13" s="2070"/>
      <c r="AD13" s="2072"/>
      <c r="AE13" s="2070"/>
      <c r="AF13" s="2072"/>
      <c r="AG13" s="2070"/>
      <c r="AH13" s="2072"/>
      <c r="AI13" s="2070"/>
      <c r="AJ13" s="2072"/>
      <c r="AK13" s="2070"/>
      <c r="AL13" s="2072"/>
      <c r="AM13" s="2073"/>
      <c r="AN13" s="2074"/>
      <c r="AO13" s="2075"/>
      <c r="AP13" s="2075"/>
      <c r="AQ13" s="2076"/>
      <c r="AR13" s="2076"/>
      <c r="AS13" s="2076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1834">
        <f t="shared" si="1"/>
        <v>0</v>
      </c>
      <c r="C26" s="2077">
        <f>SUM(E26+G26+I26+K26+M26+O26+Q26+S26+U26+W26+Y26+AA26+AC26+AE26+AG26+AI26+AK26+AM26)</f>
        <v>0</v>
      </c>
      <c r="D26" s="2078">
        <f>SUM(F26+H26+J26+L26+N26+P26+R26+T26+V26+X26+Z26+AB26+AD26+AF26+AH26+AJ26+AL26+AN26)</f>
        <v>0</v>
      </c>
      <c r="E26" s="2079"/>
      <c r="F26" s="84"/>
      <c r="G26" s="85"/>
      <c r="H26" s="86"/>
      <c r="I26" s="85"/>
      <c r="J26" s="84"/>
      <c r="K26" s="1623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2080"/>
      <c r="G27" s="2080" t="s">
        <v>48</v>
      </c>
      <c r="H27" s="2081"/>
      <c r="I27" s="2081"/>
      <c r="J27" s="2080"/>
      <c r="K27" s="2080"/>
      <c r="L27" s="2080"/>
      <c r="M27" s="2080"/>
      <c r="N27" s="2080"/>
      <c r="O27" s="2080"/>
      <c r="P27" s="2080"/>
      <c r="Q27" s="2080"/>
      <c r="R27" s="2080"/>
      <c r="S27" s="2080"/>
      <c r="T27" s="2080"/>
      <c r="U27" s="2080"/>
      <c r="V27" s="2080"/>
      <c r="W27" s="2080"/>
      <c r="X27" s="2080"/>
      <c r="Y27" s="2082"/>
      <c r="Z27" s="2082"/>
      <c r="AA27" s="2082"/>
      <c r="AB27" s="2082"/>
      <c r="AC27" s="2082"/>
      <c r="AD27" s="2082"/>
      <c r="AE27" s="2082"/>
      <c r="AF27" s="2082"/>
      <c r="AG27" s="2082"/>
      <c r="AH27" s="2082"/>
      <c r="AI27" s="2082"/>
      <c r="AJ27" s="2082"/>
      <c r="AK27" s="2082"/>
      <c r="AL27" s="2082"/>
      <c r="AM27" s="2082"/>
      <c r="AN27" s="2082"/>
      <c r="AO27" s="2082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876" t="s">
        <v>49</v>
      </c>
      <c r="B28" s="3877" t="s">
        <v>4</v>
      </c>
      <c r="C28" s="2984"/>
      <c r="D28" s="3878"/>
      <c r="E28" s="3880" t="s">
        <v>5</v>
      </c>
      <c r="F28" s="3881"/>
      <c r="G28" s="3881"/>
      <c r="H28" s="3881"/>
      <c r="I28" s="3881"/>
      <c r="J28" s="3881"/>
      <c r="K28" s="3881"/>
      <c r="L28" s="3881"/>
      <c r="M28" s="3881"/>
      <c r="N28" s="3881"/>
      <c r="O28" s="3881"/>
      <c r="P28" s="3881"/>
      <c r="Q28" s="3881"/>
      <c r="R28" s="3881"/>
      <c r="S28" s="3881"/>
      <c r="T28" s="3881"/>
      <c r="U28" s="3881"/>
      <c r="V28" s="3881"/>
      <c r="W28" s="3881"/>
      <c r="X28" s="3881"/>
      <c r="Y28" s="3881"/>
      <c r="Z28" s="3881"/>
      <c r="AA28" s="3881"/>
      <c r="AB28" s="3881"/>
      <c r="AC28" s="3881"/>
      <c r="AD28" s="3881"/>
      <c r="AE28" s="3881"/>
      <c r="AF28" s="3881"/>
      <c r="AG28" s="3881"/>
      <c r="AH28" s="3881"/>
      <c r="AI28" s="3881"/>
      <c r="AJ28" s="3881"/>
      <c r="AK28" s="3881"/>
      <c r="AL28" s="3881"/>
      <c r="AM28" s="3881"/>
      <c r="AN28" s="3882"/>
      <c r="AO28" s="3866" t="s">
        <v>6</v>
      </c>
      <c r="AP28" s="3866" t="s">
        <v>7</v>
      </c>
      <c r="AQ28" s="3866" t="s">
        <v>50</v>
      </c>
      <c r="AR28" s="3878" t="s">
        <v>8</v>
      </c>
      <c r="AS28" s="3878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3879"/>
      <c r="C29" s="3799"/>
      <c r="D29" s="3793"/>
      <c r="E29" s="3883" t="s">
        <v>11</v>
      </c>
      <c r="F29" s="3885"/>
      <c r="G29" s="3883" t="s">
        <v>12</v>
      </c>
      <c r="H29" s="3884"/>
      <c r="I29" s="3883" t="s">
        <v>13</v>
      </c>
      <c r="J29" s="3884"/>
      <c r="K29" s="3883" t="s">
        <v>14</v>
      </c>
      <c r="L29" s="3884"/>
      <c r="M29" s="3883" t="s">
        <v>15</v>
      </c>
      <c r="N29" s="3884"/>
      <c r="O29" s="3883" t="s">
        <v>16</v>
      </c>
      <c r="P29" s="3884"/>
      <c r="Q29" s="3883" t="s">
        <v>17</v>
      </c>
      <c r="R29" s="3884"/>
      <c r="S29" s="3883" t="s">
        <v>18</v>
      </c>
      <c r="T29" s="3884"/>
      <c r="U29" s="3883" t="s">
        <v>19</v>
      </c>
      <c r="V29" s="3884"/>
      <c r="W29" s="3883" t="s">
        <v>20</v>
      </c>
      <c r="X29" s="3884"/>
      <c r="Y29" s="3883" t="s">
        <v>21</v>
      </c>
      <c r="Z29" s="3884"/>
      <c r="AA29" s="3883" t="s">
        <v>22</v>
      </c>
      <c r="AB29" s="3884"/>
      <c r="AC29" s="3883" t="s">
        <v>23</v>
      </c>
      <c r="AD29" s="3884"/>
      <c r="AE29" s="3883" t="s">
        <v>24</v>
      </c>
      <c r="AF29" s="3884"/>
      <c r="AG29" s="3883" t="s">
        <v>25</v>
      </c>
      <c r="AH29" s="3884"/>
      <c r="AI29" s="3883" t="s">
        <v>26</v>
      </c>
      <c r="AJ29" s="3884"/>
      <c r="AK29" s="3883" t="s">
        <v>27</v>
      </c>
      <c r="AL29" s="3884"/>
      <c r="AM29" s="3880" t="s">
        <v>28</v>
      </c>
      <c r="AN29" s="3882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763"/>
      <c r="B30" s="2056" t="s">
        <v>29</v>
      </c>
      <c r="C30" s="2057" t="s">
        <v>30</v>
      </c>
      <c r="D30" s="1981" t="s">
        <v>31</v>
      </c>
      <c r="E30" s="2083" t="s">
        <v>30</v>
      </c>
      <c r="F30" s="2084" t="s">
        <v>31</v>
      </c>
      <c r="G30" s="2083" t="s">
        <v>30</v>
      </c>
      <c r="H30" s="2084" t="s">
        <v>31</v>
      </c>
      <c r="I30" s="2083" t="s">
        <v>30</v>
      </c>
      <c r="J30" s="2084" t="s">
        <v>31</v>
      </c>
      <c r="K30" s="2083" t="s">
        <v>30</v>
      </c>
      <c r="L30" s="2084" t="s">
        <v>31</v>
      </c>
      <c r="M30" s="2083" t="s">
        <v>30</v>
      </c>
      <c r="N30" s="2084" t="s">
        <v>31</v>
      </c>
      <c r="O30" s="2083" t="s">
        <v>30</v>
      </c>
      <c r="P30" s="2084" t="s">
        <v>31</v>
      </c>
      <c r="Q30" s="2083" t="s">
        <v>30</v>
      </c>
      <c r="R30" s="2084" t="s">
        <v>31</v>
      </c>
      <c r="S30" s="2083" t="s">
        <v>30</v>
      </c>
      <c r="T30" s="2084" t="s">
        <v>31</v>
      </c>
      <c r="U30" s="2083" t="s">
        <v>30</v>
      </c>
      <c r="V30" s="2084" t="s">
        <v>31</v>
      </c>
      <c r="W30" s="2083" t="s">
        <v>30</v>
      </c>
      <c r="X30" s="2084" t="s">
        <v>31</v>
      </c>
      <c r="Y30" s="2083" t="s">
        <v>30</v>
      </c>
      <c r="Z30" s="2084" t="s">
        <v>31</v>
      </c>
      <c r="AA30" s="2083" t="s">
        <v>30</v>
      </c>
      <c r="AB30" s="2084" t="s">
        <v>31</v>
      </c>
      <c r="AC30" s="2083" t="s">
        <v>30</v>
      </c>
      <c r="AD30" s="2084" t="s">
        <v>31</v>
      </c>
      <c r="AE30" s="2083" t="s">
        <v>30</v>
      </c>
      <c r="AF30" s="2084" t="s">
        <v>31</v>
      </c>
      <c r="AG30" s="2083" t="s">
        <v>30</v>
      </c>
      <c r="AH30" s="2084" t="s">
        <v>31</v>
      </c>
      <c r="AI30" s="2083" t="s">
        <v>30</v>
      </c>
      <c r="AJ30" s="2084" t="s">
        <v>31</v>
      </c>
      <c r="AK30" s="2057" t="s">
        <v>30</v>
      </c>
      <c r="AL30" s="2084" t="s">
        <v>31</v>
      </c>
      <c r="AM30" s="2083" t="s">
        <v>30</v>
      </c>
      <c r="AN30" s="2085" t="s">
        <v>31</v>
      </c>
      <c r="AO30" s="3770"/>
      <c r="AP30" s="3770"/>
      <c r="AQ30" s="3770"/>
      <c r="AR30" s="3793"/>
      <c r="AS30" s="3793"/>
      <c r="BO30"/>
      <c r="BP30"/>
      <c r="BQ30"/>
      <c r="BR30"/>
      <c r="BS30"/>
      <c r="BU30"/>
      <c r="BV30"/>
      <c r="BW30"/>
    </row>
    <row r="31" spans="1:77" x14ac:dyDescent="0.25">
      <c r="A31" s="2086" t="s">
        <v>51</v>
      </c>
      <c r="B31" s="2087">
        <f t="shared" ref="B31:B45" si="14">SUM(C31:D31)</f>
        <v>0</v>
      </c>
      <c r="C31" s="2068">
        <f t="shared" ref="C31:D33" si="15">SUM(E31+G31+I31+K31+M31+O31+Q31+S31+U31+W31+Y31+AA31+AC31+AE31+AG31+AI31+AK31+AM31)</f>
        <v>0</v>
      </c>
      <c r="D31" s="2069">
        <f t="shared" si="15"/>
        <v>0</v>
      </c>
      <c r="E31" s="2070"/>
      <c r="F31" s="2088"/>
      <c r="G31" s="2070"/>
      <c r="H31" s="2072"/>
      <c r="I31" s="2070"/>
      <c r="J31" s="2072"/>
      <c r="K31" s="2070"/>
      <c r="L31" s="2072"/>
      <c r="M31" s="2070"/>
      <c r="N31" s="2072"/>
      <c r="O31" s="2070"/>
      <c r="P31" s="2072"/>
      <c r="Q31" s="2089"/>
      <c r="R31" s="2072"/>
      <c r="S31" s="2070"/>
      <c r="T31" s="2072"/>
      <c r="U31" s="2070"/>
      <c r="V31" s="2072"/>
      <c r="W31" s="2070"/>
      <c r="X31" s="2072"/>
      <c r="Y31" s="2070"/>
      <c r="Z31" s="2072"/>
      <c r="AA31" s="2070"/>
      <c r="AB31" s="2072"/>
      <c r="AC31" s="2089"/>
      <c r="AD31" s="2072"/>
      <c r="AE31" s="2070"/>
      <c r="AF31" s="2072"/>
      <c r="AG31" s="2089"/>
      <c r="AH31" s="2072"/>
      <c r="AI31" s="2070"/>
      <c r="AJ31" s="2072"/>
      <c r="AK31" s="2089"/>
      <c r="AL31" s="2072"/>
      <c r="AM31" s="2090"/>
      <c r="AN31" s="2074"/>
      <c r="AO31" s="2075"/>
      <c r="AP31" s="2075"/>
      <c r="AQ31" s="2075"/>
      <c r="AR31" s="2091"/>
      <c r="AS31" s="2091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876" t="s">
        <v>49</v>
      </c>
      <c r="B48" s="3866" t="s">
        <v>4</v>
      </c>
      <c r="C48" s="3883" t="s">
        <v>68</v>
      </c>
      <c r="D48" s="3889"/>
      <c r="E48" s="3889"/>
      <c r="F48" s="3884"/>
      <c r="G48" s="3889" t="s">
        <v>69</v>
      </c>
      <c r="H48" s="3889"/>
      <c r="I48" s="3889"/>
      <c r="J48" s="3890"/>
      <c r="K48" s="3878" t="s">
        <v>6</v>
      </c>
      <c r="L48" s="3878" t="s">
        <v>7</v>
      </c>
      <c r="M48" s="3878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763"/>
      <c r="B49" s="3770"/>
      <c r="C49" s="2092" t="s">
        <v>14</v>
      </c>
      <c r="D49" s="2092" t="s">
        <v>15</v>
      </c>
      <c r="E49" s="2093" t="s">
        <v>16</v>
      </c>
      <c r="F49" s="2058" t="s">
        <v>71</v>
      </c>
      <c r="G49" s="2092" t="s">
        <v>14</v>
      </c>
      <c r="H49" s="2092" t="s">
        <v>15</v>
      </c>
      <c r="I49" s="2093" t="s">
        <v>16</v>
      </c>
      <c r="J49" s="2094" t="s">
        <v>71</v>
      </c>
      <c r="K49" s="3793"/>
      <c r="L49" s="3793"/>
      <c r="M49" s="3793"/>
      <c r="BO49"/>
      <c r="BP49"/>
      <c r="BQ49"/>
      <c r="BR49"/>
      <c r="BS49"/>
      <c r="BU49"/>
      <c r="BV49"/>
      <c r="BW49"/>
    </row>
    <row r="50" spans="1:75" x14ac:dyDescent="0.25">
      <c r="A50" s="2095" t="s">
        <v>72</v>
      </c>
      <c r="B50" s="128">
        <f>SUM(C50:J50)</f>
        <v>0</v>
      </c>
      <c r="C50" s="2070"/>
      <c r="D50" s="948"/>
      <c r="E50" s="948"/>
      <c r="F50" s="2088"/>
      <c r="G50" s="2070"/>
      <c r="H50" s="948"/>
      <c r="I50" s="948"/>
      <c r="J50" s="2074"/>
      <c r="K50" s="2088"/>
      <c r="L50" s="2088"/>
      <c r="M50" s="2088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1887" t="s">
        <v>74</v>
      </c>
      <c r="B52" s="2096"/>
      <c r="C52" s="2096"/>
      <c r="D52" s="2096"/>
      <c r="E52" s="2096"/>
      <c r="F52" s="2096"/>
      <c r="G52" s="2097"/>
      <c r="H52" s="2097"/>
      <c r="I52" s="2097"/>
      <c r="J52" s="2097"/>
      <c r="K52" s="2097"/>
      <c r="L52" s="2097"/>
      <c r="M52" s="2097"/>
      <c r="N52" s="2097"/>
      <c r="O52" s="2098"/>
      <c r="P52" s="2096"/>
      <c r="Q52" s="2097"/>
      <c r="R52" s="2097"/>
      <c r="S52" s="2098"/>
      <c r="T52" s="2096"/>
      <c r="U52" s="2097"/>
      <c r="V52" s="2098"/>
      <c r="W52" s="2099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3888" t="s">
        <v>75</v>
      </c>
      <c r="B53" s="3899" t="s">
        <v>32</v>
      </c>
      <c r="C53" s="2984"/>
      <c r="D53" s="3886"/>
      <c r="E53" s="3900" t="s">
        <v>76</v>
      </c>
      <c r="F53" s="3901"/>
      <c r="G53" s="3901"/>
      <c r="H53" s="3901"/>
      <c r="I53" s="3901"/>
      <c r="J53" s="3901"/>
      <c r="K53" s="3901"/>
      <c r="L53" s="3901"/>
      <c r="M53" s="3901"/>
      <c r="N53" s="3901"/>
      <c r="O53" s="3901"/>
      <c r="P53" s="3901"/>
      <c r="Q53" s="3901"/>
      <c r="R53" s="3901"/>
      <c r="S53" s="3901"/>
      <c r="T53" s="3901"/>
      <c r="U53" s="3901"/>
      <c r="V53" s="3902"/>
      <c r="W53" s="3886" t="s">
        <v>6</v>
      </c>
      <c r="X53" s="3887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879"/>
      <c r="C54" s="3799"/>
      <c r="D54" s="3793"/>
      <c r="E54" s="3887" t="s">
        <v>11</v>
      </c>
      <c r="F54" s="3887" t="s">
        <v>12</v>
      </c>
      <c r="G54" s="3886" t="s">
        <v>13</v>
      </c>
      <c r="H54" s="3888" t="s">
        <v>14</v>
      </c>
      <c r="I54" s="3888" t="s">
        <v>15</v>
      </c>
      <c r="J54" s="3886" t="s">
        <v>16</v>
      </c>
      <c r="K54" s="3886" t="s">
        <v>17</v>
      </c>
      <c r="L54" s="3886" t="s">
        <v>18</v>
      </c>
      <c r="M54" s="3886" t="s">
        <v>19</v>
      </c>
      <c r="N54" s="3886" t="s">
        <v>20</v>
      </c>
      <c r="O54" s="3886" t="s">
        <v>21</v>
      </c>
      <c r="P54" s="3886" t="s">
        <v>22</v>
      </c>
      <c r="Q54" s="3886" t="s">
        <v>23</v>
      </c>
      <c r="R54" s="3886" t="s">
        <v>24</v>
      </c>
      <c r="S54" s="3886" t="s">
        <v>25</v>
      </c>
      <c r="T54" s="3886" t="s">
        <v>26</v>
      </c>
      <c r="U54" s="3886" t="s">
        <v>27</v>
      </c>
      <c r="V54" s="3891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763"/>
      <c r="B55" s="2100" t="s">
        <v>29</v>
      </c>
      <c r="C55" s="2101" t="s">
        <v>30</v>
      </c>
      <c r="D55" s="2102" t="s">
        <v>31</v>
      </c>
      <c r="E55" s="3770"/>
      <c r="F55" s="3770"/>
      <c r="G55" s="3793"/>
      <c r="H55" s="3763"/>
      <c r="I55" s="3763"/>
      <c r="J55" s="3793"/>
      <c r="K55" s="3793"/>
      <c r="L55" s="3793"/>
      <c r="M55" s="3793"/>
      <c r="N55" s="3793"/>
      <c r="O55" s="3793"/>
      <c r="P55" s="3793"/>
      <c r="Q55" s="3793"/>
      <c r="R55" s="3793"/>
      <c r="S55" s="3793"/>
      <c r="T55" s="3793"/>
      <c r="U55" s="3793"/>
      <c r="V55" s="3892"/>
      <c r="W55" s="3793"/>
      <c r="X55" s="3770"/>
      <c r="BO55"/>
      <c r="BP55"/>
      <c r="BQ55"/>
      <c r="BR55"/>
      <c r="BS55"/>
      <c r="BU55"/>
      <c r="BV55"/>
      <c r="BW55"/>
    </row>
    <row r="56" spans="1:75" x14ac:dyDescent="0.25">
      <c r="A56" s="2103" t="s">
        <v>77</v>
      </c>
      <c r="B56" s="2104">
        <f>SUM(B57:B58)</f>
        <v>0</v>
      </c>
      <c r="C56" s="2105">
        <f>SUM(C57:C58)</f>
        <v>0</v>
      </c>
      <c r="D56" s="2106">
        <f t="shared" ref="D56:V56" si="29">SUM(D57:D58)</f>
        <v>0</v>
      </c>
      <c r="E56" s="2107">
        <f t="shared" si="29"/>
        <v>0</v>
      </c>
      <c r="F56" s="2107">
        <f t="shared" si="29"/>
        <v>0</v>
      </c>
      <c r="G56" s="2108">
        <f t="shared" si="29"/>
        <v>0</v>
      </c>
      <c r="H56" s="2107">
        <f t="shared" si="29"/>
        <v>0</v>
      </c>
      <c r="I56" s="2107">
        <f t="shared" si="29"/>
        <v>0</v>
      </c>
      <c r="J56" s="2109">
        <f t="shared" si="29"/>
        <v>0</v>
      </c>
      <c r="K56" s="2107">
        <f t="shared" si="29"/>
        <v>0</v>
      </c>
      <c r="L56" s="2109">
        <f t="shared" si="29"/>
        <v>0</v>
      </c>
      <c r="M56" s="2107">
        <f t="shared" si="29"/>
        <v>0</v>
      </c>
      <c r="N56" s="2109">
        <f t="shared" si="29"/>
        <v>0</v>
      </c>
      <c r="O56" s="2107">
        <f t="shared" si="29"/>
        <v>0</v>
      </c>
      <c r="P56" s="2109">
        <f t="shared" si="29"/>
        <v>0</v>
      </c>
      <c r="Q56" s="2107">
        <f t="shared" si="29"/>
        <v>0</v>
      </c>
      <c r="R56" s="2109">
        <f t="shared" si="29"/>
        <v>0</v>
      </c>
      <c r="S56" s="2107">
        <f t="shared" si="29"/>
        <v>0</v>
      </c>
      <c r="T56" s="2109">
        <f t="shared" si="29"/>
        <v>0</v>
      </c>
      <c r="U56" s="2107">
        <f t="shared" si="29"/>
        <v>0</v>
      </c>
      <c r="V56" s="2110">
        <f t="shared" si="29"/>
        <v>0</v>
      </c>
      <c r="W56" s="2108">
        <f>SUM(W57:W58)</f>
        <v>0</v>
      </c>
      <c r="X56" s="2107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2095" t="s">
        <v>72</v>
      </c>
      <c r="B57" s="150">
        <f>SUM(C57:D57)</f>
        <v>0</v>
      </c>
      <c r="C57" s="2111"/>
      <c r="D57" s="2112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2113"/>
      <c r="D58" s="2114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2115" t="s">
        <v>79</v>
      </c>
      <c r="B59" s="2116">
        <f>SUM(B60:B61)</f>
        <v>0</v>
      </c>
      <c r="C59" s="2117">
        <f>SUM(C60:C61)</f>
        <v>0</v>
      </c>
      <c r="D59" s="2118">
        <f t="shared" ref="D59:V59" si="30">SUM(D60:D61)</f>
        <v>0</v>
      </c>
      <c r="E59" s="2107">
        <f t="shared" si="30"/>
        <v>0</v>
      </c>
      <c r="F59" s="2119">
        <f t="shared" si="30"/>
        <v>0</v>
      </c>
      <c r="G59" s="2107">
        <f t="shared" si="30"/>
        <v>0</v>
      </c>
      <c r="H59" s="2119">
        <f t="shared" si="30"/>
        <v>0</v>
      </c>
      <c r="I59" s="2107">
        <f t="shared" si="30"/>
        <v>0</v>
      </c>
      <c r="J59" s="2119">
        <f t="shared" si="30"/>
        <v>0</v>
      </c>
      <c r="K59" s="2107">
        <f t="shared" si="30"/>
        <v>0</v>
      </c>
      <c r="L59" s="2119">
        <f t="shared" si="30"/>
        <v>0</v>
      </c>
      <c r="M59" s="2107">
        <f t="shared" si="30"/>
        <v>0</v>
      </c>
      <c r="N59" s="2119">
        <f t="shared" si="30"/>
        <v>0</v>
      </c>
      <c r="O59" s="2107">
        <f t="shared" si="30"/>
        <v>0</v>
      </c>
      <c r="P59" s="2119">
        <f t="shared" si="30"/>
        <v>0</v>
      </c>
      <c r="Q59" s="2107">
        <f t="shared" si="30"/>
        <v>0</v>
      </c>
      <c r="R59" s="2119">
        <f t="shared" si="30"/>
        <v>0</v>
      </c>
      <c r="S59" s="2107">
        <f t="shared" si="30"/>
        <v>0</v>
      </c>
      <c r="T59" s="2119">
        <f t="shared" si="30"/>
        <v>0</v>
      </c>
      <c r="U59" s="2107">
        <f t="shared" si="30"/>
        <v>0</v>
      </c>
      <c r="V59" s="2110">
        <f t="shared" si="30"/>
        <v>0</v>
      </c>
      <c r="W59" s="2120">
        <f>SUM(W60:W61)</f>
        <v>0</v>
      </c>
      <c r="X59" s="2107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2095" t="s">
        <v>72</v>
      </c>
      <c r="B60" s="150">
        <f>SUM(C60:D60)</f>
        <v>0</v>
      </c>
      <c r="C60" s="2111"/>
      <c r="D60" s="2112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2121"/>
      <c r="D61" s="2122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2123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2124" t="s">
        <v>49</v>
      </c>
      <c r="B63" s="2124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2125" t="s">
        <v>72</v>
      </c>
      <c r="B64" s="2126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2127" t="s">
        <v>49</v>
      </c>
      <c r="B67" s="2127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2128" t="s">
        <v>82</v>
      </c>
      <c r="B68" s="2129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2130"/>
      <c r="D76" s="2130"/>
      <c r="E76" s="2"/>
      <c r="F76" s="2"/>
      <c r="G76" s="2"/>
      <c r="H76" s="2"/>
      <c r="I76" s="2"/>
      <c r="J76" s="2131"/>
      <c r="K76" s="2131"/>
      <c r="L76" s="2131"/>
      <c r="M76" s="2131"/>
      <c r="N76" s="2131"/>
      <c r="O76" s="2131"/>
      <c r="P76" s="2131"/>
      <c r="Q76" s="2131"/>
      <c r="R76" s="2131"/>
      <c r="S76" s="2131"/>
      <c r="T76" s="2132"/>
      <c r="U76" s="2132"/>
      <c r="BO76"/>
      <c r="BP76"/>
      <c r="BQ76"/>
      <c r="BR76"/>
      <c r="BS76"/>
      <c r="BU76"/>
      <c r="BV76"/>
      <c r="BW76"/>
    </row>
    <row r="77" spans="1:75" ht="15" customHeight="1" x14ac:dyDescent="0.25">
      <c r="A77" s="3893" t="s">
        <v>89</v>
      </c>
      <c r="B77" s="3894" t="s">
        <v>32</v>
      </c>
      <c r="C77" s="3895" t="s">
        <v>76</v>
      </c>
      <c r="D77" s="3896"/>
      <c r="E77" s="3896"/>
      <c r="F77" s="3896"/>
      <c r="G77" s="3896"/>
      <c r="H77" s="3896"/>
      <c r="I77" s="3896"/>
      <c r="J77" s="3896"/>
      <c r="K77" s="3896"/>
      <c r="L77" s="3896"/>
      <c r="M77" s="3896"/>
      <c r="N77" s="3896"/>
      <c r="O77" s="3896"/>
      <c r="P77" s="3896"/>
      <c r="Q77" s="3896"/>
      <c r="R77" s="3896"/>
      <c r="S77" s="3897"/>
      <c r="T77" s="3886" t="s">
        <v>6</v>
      </c>
      <c r="U77" s="3886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763"/>
      <c r="B78" s="3770"/>
      <c r="C78" s="2101" t="s">
        <v>91</v>
      </c>
      <c r="D78" s="2093" t="s">
        <v>92</v>
      </c>
      <c r="E78" s="2093" t="s">
        <v>14</v>
      </c>
      <c r="F78" s="2133" t="s">
        <v>15</v>
      </c>
      <c r="G78" s="448" t="s">
        <v>16</v>
      </c>
      <c r="H78" s="448" t="s">
        <v>17</v>
      </c>
      <c r="I78" s="448" t="s">
        <v>18</v>
      </c>
      <c r="J78" s="2093" t="s">
        <v>19</v>
      </c>
      <c r="K78" s="2093" t="s">
        <v>20</v>
      </c>
      <c r="L78" s="2134" t="s">
        <v>21</v>
      </c>
      <c r="M78" s="2093" t="s">
        <v>22</v>
      </c>
      <c r="N78" s="2093" t="s">
        <v>23</v>
      </c>
      <c r="O78" s="2093" t="s">
        <v>24</v>
      </c>
      <c r="P78" s="2093" t="s">
        <v>25</v>
      </c>
      <c r="Q78" s="2093" t="s">
        <v>26</v>
      </c>
      <c r="R78" s="2093" t="s">
        <v>27</v>
      </c>
      <c r="S78" s="2135" t="s">
        <v>28</v>
      </c>
      <c r="T78" s="3898"/>
      <c r="U78" s="3898"/>
      <c r="BO78"/>
      <c r="BP78"/>
      <c r="BQ78"/>
      <c r="BR78"/>
      <c r="BS78"/>
      <c r="BU78"/>
      <c r="BV78"/>
      <c r="BW78"/>
    </row>
    <row r="79" spans="1:75" x14ac:dyDescent="0.25">
      <c r="A79" s="2136" t="s">
        <v>93</v>
      </c>
      <c r="B79" s="191">
        <f>SUM(C79:S79)</f>
        <v>0</v>
      </c>
      <c r="C79" s="2137"/>
      <c r="D79" s="2138"/>
      <c r="E79" s="2138"/>
      <c r="F79" s="2138"/>
      <c r="G79" s="2138"/>
      <c r="H79" s="2138"/>
      <c r="I79" s="2138"/>
      <c r="J79" s="2138"/>
      <c r="K79" s="2138"/>
      <c r="L79" s="2138"/>
      <c r="M79" s="2138"/>
      <c r="N79" s="2138"/>
      <c r="O79" s="2138"/>
      <c r="P79" s="2138"/>
      <c r="Q79" s="2138"/>
      <c r="R79" s="2138"/>
      <c r="S79" s="2139"/>
      <c r="T79" s="2140"/>
      <c r="U79" s="2140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3903" t="s">
        <v>94</v>
      </c>
      <c r="B80" s="3903"/>
      <c r="C80" s="3903"/>
      <c r="D80" s="3903"/>
      <c r="E80" s="3903"/>
      <c r="F80" s="3903"/>
      <c r="G80" s="3903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2141"/>
      <c r="AB80" s="2141"/>
      <c r="AC80" s="2141"/>
      <c r="AD80" s="2141"/>
      <c r="AE80" s="2142"/>
      <c r="AF80" s="2142"/>
      <c r="AG80" s="2142"/>
      <c r="AH80" s="2143"/>
      <c r="AI80" s="2144"/>
      <c r="AJ80" s="2144"/>
      <c r="AK80" s="2144"/>
      <c r="AL80" s="2144"/>
      <c r="AM80" s="2144"/>
      <c r="AN80" s="2144"/>
      <c r="BO80"/>
      <c r="BP80"/>
      <c r="BQ80"/>
      <c r="BR80"/>
      <c r="BS80"/>
      <c r="BU80"/>
      <c r="BV80"/>
      <c r="BW80"/>
    </row>
    <row r="81" spans="1:77" ht="15" customHeight="1" x14ac:dyDescent="0.25">
      <c r="A81" s="3893" t="s">
        <v>49</v>
      </c>
      <c r="B81" s="3904" t="s">
        <v>95</v>
      </c>
      <c r="C81" s="3904" t="s">
        <v>32</v>
      </c>
      <c r="D81" s="2984"/>
      <c r="E81" s="3886"/>
      <c r="F81" s="3906" t="s">
        <v>5</v>
      </c>
      <c r="G81" s="3907"/>
      <c r="H81" s="3907"/>
      <c r="I81" s="3907"/>
      <c r="J81" s="3907"/>
      <c r="K81" s="3907"/>
      <c r="L81" s="3907"/>
      <c r="M81" s="3907"/>
      <c r="N81" s="3907"/>
      <c r="O81" s="3907"/>
      <c r="P81" s="3907"/>
      <c r="Q81" s="3907"/>
      <c r="R81" s="3907"/>
      <c r="S81" s="3907"/>
      <c r="T81" s="3907"/>
      <c r="U81" s="3907"/>
      <c r="V81" s="3907"/>
      <c r="W81" s="3907"/>
      <c r="X81" s="3907"/>
      <c r="Y81" s="3907"/>
      <c r="Z81" s="3907"/>
      <c r="AA81" s="3907"/>
      <c r="AB81" s="3907"/>
      <c r="AC81" s="3907"/>
      <c r="AD81" s="3907"/>
      <c r="AE81" s="3907"/>
      <c r="AF81" s="3907"/>
      <c r="AG81" s="3907"/>
      <c r="AH81" s="3907"/>
      <c r="AI81" s="3908"/>
      <c r="AJ81" s="3909" t="s">
        <v>96</v>
      </c>
      <c r="AK81" s="3913" t="s">
        <v>97</v>
      </c>
      <c r="AL81" s="3886" t="s">
        <v>6</v>
      </c>
      <c r="AM81" s="3886" t="s">
        <v>7</v>
      </c>
      <c r="AN81" s="3886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3879"/>
      <c r="D82" s="3905"/>
      <c r="E82" s="3898"/>
      <c r="F82" s="3906" t="s">
        <v>98</v>
      </c>
      <c r="G82" s="3914"/>
      <c r="H82" s="3906" t="s">
        <v>99</v>
      </c>
      <c r="I82" s="3914"/>
      <c r="J82" s="3911" t="s">
        <v>13</v>
      </c>
      <c r="K82" s="3912"/>
      <c r="L82" s="3911" t="s">
        <v>14</v>
      </c>
      <c r="M82" s="3912"/>
      <c r="N82" s="3906" t="s">
        <v>100</v>
      </c>
      <c r="O82" s="3914"/>
      <c r="P82" s="3906" t="s">
        <v>101</v>
      </c>
      <c r="Q82" s="3914"/>
      <c r="R82" s="3911" t="s">
        <v>16</v>
      </c>
      <c r="S82" s="3912"/>
      <c r="T82" s="3911" t="s">
        <v>17</v>
      </c>
      <c r="U82" s="3912"/>
      <c r="V82" s="3911" t="s">
        <v>18</v>
      </c>
      <c r="W82" s="3912"/>
      <c r="X82" s="3911" t="s">
        <v>19</v>
      </c>
      <c r="Y82" s="3912"/>
      <c r="Z82" s="3911" t="s">
        <v>20</v>
      </c>
      <c r="AA82" s="3912"/>
      <c r="AB82" s="3911" t="s">
        <v>21</v>
      </c>
      <c r="AC82" s="3912"/>
      <c r="AD82" s="3911" t="s">
        <v>22</v>
      </c>
      <c r="AE82" s="3912"/>
      <c r="AF82" s="3911" t="s">
        <v>23</v>
      </c>
      <c r="AG82" s="3912"/>
      <c r="AH82" s="3911" t="s">
        <v>24</v>
      </c>
      <c r="AI82" s="3912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3763"/>
      <c r="B83" s="3879"/>
      <c r="C83" s="2145" t="s">
        <v>29</v>
      </c>
      <c r="D83" s="2146" t="s">
        <v>30</v>
      </c>
      <c r="E83" s="2147" t="s">
        <v>31</v>
      </c>
      <c r="F83" s="2145" t="s">
        <v>30</v>
      </c>
      <c r="G83" s="2147" t="s">
        <v>31</v>
      </c>
      <c r="H83" s="2148" t="s">
        <v>30</v>
      </c>
      <c r="I83" s="2147" t="s">
        <v>31</v>
      </c>
      <c r="J83" s="2145" t="s">
        <v>30</v>
      </c>
      <c r="K83" s="2147" t="s">
        <v>31</v>
      </c>
      <c r="L83" s="2145" t="s">
        <v>30</v>
      </c>
      <c r="M83" s="2147" t="s">
        <v>31</v>
      </c>
      <c r="N83" s="2145" t="s">
        <v>30</v>
      </c>
      <c r="O83" s="2147" t="s">
        <v>31</v>
      </c>
      <c r="P83" s="2145" t="s">
        <v>30</v>
      </c>
      <c r="Q83" s="2147" t="s">
        <v>31</v>
      </c>
      <c r="R83" s="2145" t="s">
        <v>30</v>
      </c>
      <c r="S83" s="2147" t="s">
        <v>31</v>
      </c>
      <c r="T83" s="2145" t="s">
        <v>30</v>
      </c>
      <c r="U83" s="2147" t="s">
        <v>31</v>
      </c>
      <c r="V83" s="2145" t="s">
        <v>30</v>
      </c>
      <c r="W83" s="2147" t="s">
        <v>31</v>
      </c>
      <c r="X83" s="2145" t="s">
        <v>30</v>
      </c>
      <c r="Y83" s="2147" t="s">
        <v>31</v>
      </c>
      <c r="Z83" s="2145" t="s">
        <v>30</v>
      </c>
      <c r="AA83" s="2147" t="s">
        <v>31</v>
      </c>
      <c r="AB83" s="2145" t="s">
        <v>30</v>
      </c>
      <c r="AC83" s="2147" t="s">
        <v>31</v>
      </c>
      <c r="AD83" s="2145" t="s">
        <v>30</v>
      </c>
      <c r="AE83" s="2147" t="s">
        <v>31</v>
      </c>
      <c r="AF83" s="2145" t="s">
        <v>30</v>
      </c>
      <c r="AG83" s="2147" t="s">
        <v>31</v>
      </c>
      <c r="AH83" s="2145" t="s">
        <v>30</v>
      </c>
      <c r="AI83" s="2149" t="s">
        <v>31</v>
      </c>
      <c r="AJ83" s="3910"/>
      <c r="AK83" s="3770"/>
      <c r="AL83" s="3898"/>
      <c r="AM83" s="3898"/>
      <c r="AN83" s="3898"/>
      <c r="BO83"/>
      <c r="BP83"/>
      <c r="BQ83"/>
      <c r="BR83"/>
      <c r="BS83"/>
      <c r="BU83"/>
      <c r="BV83"/>
      <c r="BW83"/>
    </row>
    <row r="84" spans="1:77" x14ac:dyDescent="0.25">
      <c r="A84" s="2150" t="s">
        <v>102</v>
      </c>
      <c r="B84" s="2151" t="s">
        <v>103</v>
      </c>
      <c r="C84" s="2152">
        <f>SUM(D84:E84)</f>
        <v>0</v>
      </c>
      <c r="D84" s="2153">
        <f>SUM(F84,H84,J84,L84,N84,P84,R84,T84,V84,X84,Z84,AB84,AD84,AF84,AH84)</f>
        <v>0</v>
      </c>
      <c r="E84" s="2154">
        <f>SUM(G84,I84,K84,M84,O84,Q84,S84,U84,W84,Y84,AA84,AC84,AE84,AG84,AI84)</f>
        <v>0</v>
      </c>
      <c r="F84" s="1687"/>
      <c r="G84" s="2155"/>
      <c r="H84" s="2156"/>
      <c r="I84" s="2155"/>
      <c r="J84" s="1687"/>
      <c r="K84" s="443"/>
      <c r="L84" s="1687"/>
      <c r="M84" s="443"/>
      <c r="N84" s="1687"/>
      <c r="O84" s="443"/>
      <c r="P84" s="1687"/>
      <c r="Q84" s="443"/>
      <c r="R84" s="1687"/>
      <c r="S84" s="443"/>
      <c r="T84" s="1687"/>
      <c r="U84" s="443"/>
      <c r="V84" s="1687"/>
      <c r="W84" s="443"/>
      <c r="X84" s="1687"/>
      <c r="Y84" s="443"/>
      <c r="Z84" s="1687"/>
      <c r="AA84" s="443"/>
      <c r="AB84" s="1687"/>
      <c r="AC84" s="443"/>
      <c r="AD84" s="1687"/>
      <c r="AE84" s="443"/>
      <c r="AF84" s="1687"/>
      <c r="AG84" s="443"/>
      <c r="AH84" s="1687"/>
      <c r="AI84" s="444"/>
      <c r="AJ84" s="442"/>
      <c r="AK84" s="2157"/>
      <c r="AL84" s="2155"/>
      <c r="AM84" s="2155"/>
      <c r="AN84" s="2155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3919" t="s">
        <v>104</v>
      </c>
      <c r="B85" s="2158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3919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2159" t="s">
        <v>61</v>
      </c>
      <c r="B87" s="2160" t="s">
        <v>107</v>
      </c>
      <c r="C87" s="2105">
        <f>SUM(D87:E87)</f>
        <v>0</v>
      </c>
      <c r="D87" s="2161">
        <f t="shared" si="37"/>
        <v>0</v>
      </c>
      <c r="E87" s="2118">
        <f t="shared" si="37"/>
        <v>0</v>
      </c>
      <c r="F87" s="2162"/>
      <c r="G87" s="2163"/>
      <c r="H87" s="2164"/>
      <c r="I87" s="2163"/>
      <c r="J87" s="2162"/>
      <c r="K87" s="2165"/>
      <c r="L87" s="2162"/>
      <c r="M87" s="2165"/>
      <c r="N87" s="2162"/>
      <c r="O87" s="2165"/>
      <c r="P87" s="2162"/>
      <c r="Q87" s="2165"/>
      <c r="R87" s="2162"/>
      <c r="S87" s="2165"/>
      <c r="T87" s="2162"/>
      <c r="U87" s="2165"/>
      <c r="V87" s="2162"/>
      <c r="W87" s="2165"/>
      <c r="X87" s="2162"/>
      <c r="Y87" s="2165"/>
      <c r="Z87" s="2162"/>
      <c r="AA87" s="2165"/>
      <c r="AB87" s="2162"/>
      <c r="AC87" s="2165"/>
      <c r="AD87" s="2162"/>
      <c r="AE87" s="2165"/>
      <c r="AF87" s="2162"/>
      <c r="AG87" s="2165"/>
      <c r="AH87" s="2162"/>
      <c r="AI87" s="2166"/>
      <c r="AJ87" s="2167"/>
      <c r="AK87" s="2168"/>
      <c r="AL87" s="2163"/>
      <c r="AM87" s="2163"/>
      <c r="AN87" s="2163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3915" t="s">
        <v>89</v>
      </c>
      <c r="B89" s="3916" t="s">
        <v>32</v>
      </c>
      <c r="C89" s="3916" t="s">
        <v>109</v>
      </c>
      <c r="D89" s="3917" t="s">
        <v>110</v>
      </c>
      <c r="E89" s="3918" t="s">
        <v>111</v>
      </c>
      <c r="F89" s="3916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3915"/>
      <c r="B90" s="3916"/>
      <c r="C90" s="3916"/>
      <c r="D90" s="3917"/>
      <c r="E90" s="3918"/>
      <c r="F90" s="3916"/>
      <c r="BO90"/>
      <c r="BP90"/>
      <c r="BQ90"/>
      <c r="BR90"/>
      <c r="BS90"/>
      <c r="BU90"/>
      <c r="BV90"/>
      <c r="BW90"/>
    </row>
    <row r="91" spans="1:77" x14ac:dyDescent="0.25">
      <c r="A91" s="3932" t="s">
        <v>113</v>
      </c>
      <c r="B91" s="3933"/>
      <c r="C91" s="3933"/>
      <c r="D91" s="3933"/>
      <c r="E91" s="3933"/>
      <c r="F91" s="3934"/>
      <c r="BO91"/>
      <c r="BP91"/>
      <c r="BQ91"/>
      <c r="BR91"/>
      <c r="BS91"/>
      <c r="BU91"/>
      <c r="BV91"/>
      <c r="BW91"/>
    </row>
    <row r="92" spans="1:77" x14ac:dyDescent="0.25">
      <c r="A92" s="2169" t="s">
        <v>114</v>
      </c>
      <c r="B92" s="2170">
        <f>SUM(C92:D92)</f>
        <v>404</v>
      </c>
      <c r="C92" s="2171">
        <v>63</v>
      </c>
      <c r="D92" s="2172">
        <v>341</v>
      </c>
      <c r="E92" s="2088">
        <v>404</v>
      </c>
      <c r="F92" s="2171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34</v>
      </c>
      <c r="C96" s="153"/>
      <c r="D96" s="1935">
        <v>34</v>
      </c>
      <c r="E96" s="156">
        <v>34</v>
      </c>
      <c r="F96" s="153"/>
    </row>
    <row r="97" spans="1:18" customFormat="1" x14ac:dyDescent="0.25">
      <c r="A97" s="3932" t="s">
        <v>119</v>
      </c>
      <c r="B97" s="3933"/>
      <c r="C97" s="3933"/>
      <c r="D97" s="3933"/>
      <c r="E97" s="3933"/>
      <c r="F97" s="3934"/>
    </row>
    <row r="98" spans="1:18" customFormat="1" x14ac:dyDescent="0.25">
      <c r="A98" s="2173" t="s">
        <v>120</v>
      </c>
      <c r="B98" s="2087">
        <f>SUM(C98:D98)</f>
        <v>0</v>
      </c>
      <c r="C98" s="2171"/>
      <c r="D98" s="2172"/>
      <c r="E98" s="2088"/>
      <c r="F98" s="2171"/>
    </row>
    <row r="99" spans="1:18" customFormat="1" x14ac:dyDescent="0.25">
      <c r="A99" s="228" t="s">
        <v>121</v>
      </c>
      <c r="B99" s="39">
        <f>SUM(C99:D99)</f>
        <v>1</v>
      </c>
      <c r="C99" s="254"/>
      <c r="D99" s="255">
        <v>1</v>
      </c>
      <c r="E99" s="43">
        <v>1</v>
      </c>
      <c r="F99" s="254"/>
    </row>
    <row r="100" spans="1:18" customFormat="1" ht="21" x14ac:dyDescent="0.25">
      <c r="A100" s="2174" t="s">
        <v>122</v>
      </c>
      <c r="B100" s="119">
        <f>SUM(C100:D100)</f>
        <v>1</v>
      </c>
      <c r="C100" s="2175"/>
      <c r="D100" s="1935">
        <v>1</v>
      </c>
      <c r="E100" s="2176">
        <v>1</v>
      </c>
      <c r="F100" s="2175"/>
    </row>
    <row r="101" spans="1:18" customFormat="1" x14ac:dyDescent="0.25">
      <c r="A101" s="3935" t="s">
        <v>123</v>
      </c>
      <c r="B101" s="3935"/>
      <c r="C101" s="3935"/>
      <c r="D101" s="3935"/>
      <c r="E101" s="3935"/>
      <c r="F101" s="3936"/>
      <c r="G101" s="2177"/>
      <c r="H101" s="2177"/>
      <c r="I101" s="2177"/>
      <c r="J101" s="2177"/>
      <c r="K101" s="2177"/>
      <c r="L101" s="2177"/>
      <c r="M101" s="2177"/>
      <c r="N101" s="2177"/>
      <c r="O101" s="2177"/>
    </row>
    <row r="102" spans="1:18" customFormat="1" ht="15" customHeight="1" x14ac:dyDescent="0.25">
      <c r="A102" s="3937" t="s">
        <v>124</v>
      </c>
      <c r="B102" s="3920" t="s">
        <v>125</v>
      </c>
      <c r="C102" s="3062"/>
      <c r="D102" s="3939"/>
      <c r="E102" s="3920" t="s">
        <v>126</v>
      </c>
      <c r="F102" s="3939"/>
      <c r="G102" s="3920" t="s">
        <v>127</v>
      </c>
      <c r="H102" s="3921"/>
      <c r="I102" s="3924" t="s">
        <v>128</v>
      </c>
      <c r="J102" s="3925"/>
      <c r="K102" s="3927" t="s">
        <v>129</v>
      </c>
      <c r="L102" s="3929" t="s">
        <v>130</v>
      </c>
      <c r="M102" s="3051"/>
      <c r="N102" s="3927"/>
      <c r="O102" s="3929" t="s">
        <v>131</v>
      </c>
      <c r="P102" s="3927"/>
      <c r="Q102" s="3929" t="s">
        <v>132</v>
      </c>
      <c r="R102" s="3927"/>
    </row>
    <row r="103" spans="1:18" customFormat="1" x14ac:dyDescent="0.25">
      <c r="A103" s="3060"/>
      <c r="B103" s="3922"/>
      <c r="C103" s="3940"/>
      <c r="D103" s="3941"/>
      <c r="E103" s="3922"/>
      <c r="F103" s="3941"/>
      <c r="G103" s="3922"/>
      <c r="H103" s="3923"/>
      <c r="I103" s="3287"/>
      <c r="J103" s="3926"/>
      <c r="K103" s="3048"/>
      <c r="L103" s="3930"/>
      <c r="M103" s="3931"/>
      <c r="N103" s="3928"/>
      <c r="O103" s="3930"/>
      <c r="P103" s="3928"/>
      <c r="Q103" s="3930"/>
      <c r="R103" s="3928"/>
    </row>
    <row r="104" spans="1:18" customFormat="1" ht="31.5" x14ac:dyDescent="0.25">
      <c r="A104" s="3938"/>
      <c r="B104" s="2178" t="s">
        <v>133</v>
      </c>
      <c r="C104" s="2178" t="s">
        <v>134</v>
      </c>
      <c r="D104" s="2179" t="s">
        <v>135</v>
      </c>
      <c r="E104" s="2180" t="s">
        <v>136</v>
      </c>
      <c r="F104" s="2181" t="s">
        <v>137</v>
      </c>
      <c r="G104" s="2180" t="s">
        <v>138</v>
      </c>
      <c r="H104" s="2182" t="s">
        <v>139</v>
      </c>
      <c r="I104" s="2183" t="s">
        <v>136</v>
      </c>
      <c r="J104" s="2184" t="s">
        <v>137</v>
      </c>
      <c r="K104" s="3928"/>
      <c r="L104" s="2185" t="s">
        <v>140</v>
      </c>
      <c r="M104" s="2186" t="s">
        <v>134</v>
      </c>
      <c r="N104" s="445" t="s">
        <v>141</v>
      </c>
      <c r="O104" s="2178" t="s">
        <v>138</v>
      </c>
      <c r="P104" s="2187" t="s">
        <v>139</v>
      </c>
      <c r="Q104" s="2178" t="s">
        <v>142</v>
      </c>
      <c r="R104" s="2187" t="s">
        <v>143</v>
      </c>
    </row>
    <row r="105" spans="1:18" customFormat="1" x14ac:dyDescent="0.25">
      <c r="A105" s="2188" t="s">
        <v>144</v>
      </c>
      <c r="B105" s="274">
        <f>SUM(C105:D105)</f>
        <v>14720</v>
      </c>
      <c r="C105" s="2189">
        <v>14151</v>
      </c>
      <c r="D105" s="2190">
        <v>569</v>
      </c>
      <c r="E105" s="2189">
        <v>12251</v>
      </c>
      <c r="F105" s="2190">
        <v>0</v>
      </c>
      <c r="G105" s="2189">
        <v>48862</v>
      </c>
      <c r="H105" s="2191">
        <v>586</v>
      </c>
      <c r="I105" s="2192">
        <v>2469</v>
      </c>
      <c r="J105" s="2193">
        <v>0</v>
      </c>
      <c r="K105" s="2190">
        <v>11682</v>
      </c>
      <c r="L105" s="2189"/>
      <c r="M105" s="1040"/>
      <c r="N105" s="2194"/>
      <c r="O105" s="2189"/>
      <c r="P105" s="2194"/>
      <c r="Q105" s="279"/>
      <c r="R105" s="280"/>
    </row>
    <row r="106" spans="1:18" customFormat="1" x14ac:dyDescent="0.25">
      <c r="A106" s="281" t="s">
        <v>145</v>
      </c>
      <c r="B106" s="274">
        <f>SUM(C106:D106)</f>
        <v>1507</v>
      </c>
      <c r="C106" s="282">
        <v>1434</v>
      </c>
      <c r="D106" s="283">
        <v>73</v>
      </c>
      <c r="E106" s="282">
        <v>1507</v>
      </c>
      <c r="F106" s="283">
        <v>0</v>
      </c>
      <c r="G106" s="282">
        <v>3815</v>
      </c>
      <c r="H106" s="284">
        <v>79</v>
      </c>
      <c r="I106" s="285">
        <v>0</v>
      </c>
      <c r="J106" s="286">
        <v>0</v>
      </c>
      <c r="K106" s="283">
        <v>1434</v>
      </c>
      <c r="L106" s="279"/>
      <c r="M106" s="287"/>
      <c r="N106" s="280"/>
      <c r="O106" s="279"/>
      <c r="P106" s="280"/>
      <c r="Q106" s="2189">
        <v>2053</v>
      </c>
      <c r="R106" s="2194">
        <v>5436</v>
      </c>
    </row>
    <row r="107" spans="1:18" customFormat="1" x14ac:dyDescent="0.25">
      <c r="A107" s="281" t="s">
        <v>146</v>
      </c>
      <c r="B107" s="288">
        <f>SUM(C107:D107)</f>
        <v>953</v>
      </c>
      <c r="C107" s="289">
        <v>953</v>
      </c>
      <c r="D107" s="290">
        <v>0</v>
      </c>
      <c r="E107" s="291">
        <v>953</v>
      </c>
      <c r="F107" s="290">
        <v>0</v>
      </c>
      <c r="G107" s="289">
        <v>953</v>
      </c>
      <c r="H107" s="292">
        <v>0</v>
      </c>
      <c r="I107" s="293">
        <v>0</v>
      </c>
      <c r="J107" s="294">
        <v>0</v>
      </c>
      <c r="K107" s="290">
        <v>953</v>
      </c>
      <c r="L107" s="295"/>
      <c r="M107" s="296"/>
      <c r="N107" s="297"/>
      <c r="O107" s="298"/>
      <c r="P107" s="297"/>
      <c r="Q107" s="289">
        <v>261</v>
      </c>
      <c r="R107" s="299">
        <v>261</v>
      </c>
    </row>
    <row r="108" spans="1:18" customFormat="1" x14ac:dyDescent="0.25">
      <c r="A108" s="2195" t="s">
        <v>32</v>
      </c>
      <c r="B108" s="2196">
        <f>SUM(C108:D108)</f>
        <v>17180</v>
      </c>
      <c r="C108" s="2196">
        <f t="shared" ref="C108:K108" si="49">SUM(C105:C107)</f>
        <v>16538</v>
      </c>
      <c r="D108" s="2197">
        <f t="shared" si="49"/>
        <v>642</v>
      </c>
      <c r="E108" s="2196">
        <f t="shared" si="49"/>
        <v>14711</v>
      </c>
      <c r="F108" s="2197">
        <f t="shared" si="49"/>
        <v>0</v>
      </c>
      <c r="G108" s="2196">
        <f t="shared" si="49"/>
        <v>53630</v>
      </c>
      <c r="H108" s="2198">
        <f t="shared" si="49"/>
        <v>665</v>
      </c>
      <c r="I108" s="2199">
        <f t="shared" si="49"/>
        <v>2469</v>
      </c>
      <c r="J108" s="2200">
        <f t="shared" si="49"/>
        <v>0</v>
      </c>
      <c r="K108" s="2197">
        <f t="shared" si="49"/>
        <v>14069</v>
      </c>
      <c r="L108" s="2201">
        <f>SUM(L105)</f>
        <v>0</v>
      </c>
      <c r="M108" s="2196">
        <f>+M105</f>
        <v>0</v>
      </c>
      <c r="N108" s="2202">
        <f>+N105</f>
        <v>0</v>
      </c>
      <c r="O108" s="2196">
        <f>+O105</f>
        <v>0</v>
      </c>
      <c r="P108" s="2202">
        <f>+P105</f>
        <v>0</v>
      </c>
      <c r="Q108" s="2196">
        <f>SUM(Q106:Q107)</f>
        <v>2314</v>
      </c>
      <c r="R108" s="2196">
        <f>SUM(R106:R107)</f>
        <v>5697</v>
      </c>
    </row>
    <row r="109" spans="1:18" customFormat="1" ht="19.5" x14ac:dyDescent="0.25">
      <c r="A109" s="2203" t="s">
        <v>147</v>
      </c>
      <c r="B109" s="2204"/>
      <c r="C109" s="2205"/>
      <c r="D109" s="311"/>
      <c r="E109" s="2206"/>
      <c r="F109" s="2206"/>
      <c r="G109" s="2206"/>
      <c r="H109" s="2206"/>
      <c r="I109" s="2207"/>
      <c r="J109" s="3"/>
      <c r="K109" s="2207"/>
      <c r="L109" s="3"/>
      <c r="M109" s="314"/>
    </row>
    <row r="110" spans="1:18" customFormat="1" ht="15" customHeight="1" x14ac:dyDescent="0.25">
      <c r="A110" s="3942" t="s">
        <v>148</v>
      </c>
      <c r="B110" s="3944" t="s">
        <v>149</v>
      </c>
      <c r="C110" s="3946" t="s">
        <v>150</v>
      </c>
      <c r="D110" s="3947"/>
      <c r="E110" s="3947"/>
      <c r="F110" s="3947"/>
      <c r="G110" s="3947"/>
      <c r="H110" s="3947"/>
      <c r="I110" s="3947"/>
      <c r="J110" s="3947"/>
      <c r="K110" s="3947"/>
      <c r="L110" s="3948"/>
      <c r="M110" s="3944" t="s">
        <v>151</v>
      </c>
    </row>
    <row r="111" spans="1:18" customFormat="1" ht="21" x14ac:dyDescent="0.25">
      <c r="A111" s="3943"/>
      <c r="B111" s="3945"/>
      <c r="C111" s="2208" t="s">
        <v>72</v>
      </c>
      <c r="D111" s="2092" t="s">
        <v>152</v>
      </c>
      <c r="E111" s="2092" t="s">
        <v>51</v>
      </c>
      <c r="F111" s="2092" t="s">
        <v>73</v>
      </c>
      <c r="G111" s="2092" t="s">
        <v>153</v>
      </c>
      <c r="H111" s="2093" t="s">
        <v>85</v>
      </c>
      <c r="I111" s="2093" t="s">
        <v>154</v>
      </c>
      <c r="J111" s="2092" t="s">
        <v>155</v>
      </c>
      <c r="K111" s="2093" t="s">
        <v>156</v>
      </c>
      <c r="L111" s="2209" t="s">
        <v>157</v>
      </c>
      <c r="M111" s="3945"/>
    </row>
    <row r="112" spans="1:18" customFormat="1" x14ac:dyDescent="0.25">
      <c r="A112" s="2086" t="s">
        <v>158</v>
      </c>
      <c r="B112" s="2190"/>
      <c r="C112" s="2189"/>
      <c r="D112" s="1040"/>
      <c r="E112" s="1040"/>
      <c r="F112" s="1040"/>
      <c r="G112" s="1040"/>
      <c r="H112" s="1040"/>
      <c r="I112" s="1040"/>
      <c r="J112" s="1040"/>
      <c r="K112" s="1040"/>
      <c r="L112" s="2190"/>
      <c r="M112" s="2210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2211"/>
      <c r="C115" s="2211"/>
      <c r="D115" s="2211"/>
      <c r="E115" s="2211"/>
      <c r="F115" s="2211"/>
      <c r="G115" s="2211"/>
      <c r="H115" s="2211"/>
      <c r="I115" s="2211"/>
      <c r="J115" s="2211"/>
      <c r="K115" s="2211"/>
      <c r="L115" s="2211"/>
      <c r="M115" s="2211"/>
      <c r="N115" s="2211"/>
      <c r="O115" s="2211"/>
      <c r="P115" s="2211"/>
      <c r="Q115" s="2211"/>
      <c r="R115" s="2211"/>
      <c r="S115" s="2211"/>
      <c r="T115" s="2211"/>
      <c r="U115" s="2211"/>
      <c r="V115" s="2211"/>
      <c r="W115" s="2211"/>
      <c r="X115" s="2211"/>
      <c r="Y115" s="2211"/>
      <c r="Z115" s="2211"/>
      <c r="AA115" s="2211"/>
      <c r="AB115" s="2211"/>
      <c r="AC115" s="2211"/>
      <c r="AD115" s="2211"/>
      <c r="AE115" s="2211"/>
      <c r="AF115" s="2211"/>
      <c r="AG115" s="2211"/>
      <c r="AH115" s="2211"/>
      <c r="AI115" s="2211"/>
      <c r="AJ115" s="2211"/>
      <c r="AK115" s="2211"/>
      <c r="AL115" s="2211"/>
      <c r="AM115" s="2211"/>
      <c r="AN115" s="2211"/>
      <c r="AO115" s="2212"/>
      <c r="AP115" s="2212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3949" t="s">
        <v>162</v>
      </c>
      <c r="B116" s="3951" t="s">
        <v>4</v>
      </c>
      <c r="C116" s="2984"/>
      <c r="D116" s="3886"/>
      <c r="E116" s="3952" t="s">
        <v>5</v>
      </c>
      <c r="F116" s="3953"/>
      <c r="G116" s="3953"/>
      <c r="H116" s="3953"/>
      <c r="I116" s="3953"/>
      <c r="J116" s="3953"/>
      <c r="K116" s="3953"/>
      <c r="L116" s="3953"/>
      <c r="M116" s="3953"/>
      <c r="N116" s="3953"/>
      <c r="O116" s="3953"/>
      <c r="P116" s="3953"/>
      <c r="Q116" s="3953"/>
      <c r="R116" s="3953"/>
      <c r="S116" s="3953"/>
      <c r="T116" s="3953"/>
      <c r="U116" s="3953"/>
      <c r="V116" s="3953"/>
      <c r="W116" s="3953"/>
      <c r="X116" s="3953"/>
      <c r="Y116" s="3953"/>
      <c r="Z116" s="3953"/>
      <c r="AA116" s="3953"/>
      <c r="AB116" s="3953"/>
      <c r="AC116" s="3953"/>
      <c r="AD116" s="3953"/>
      <c r="AE116" s="3953"/>
      <c r="AF116" s="3953"/>
      <c r="AG116" s="3953"/>
      <c r="AH116" s="3953"/>
      <c r="AI116" s="3953"/>
      <c r="AJ116" s="3953"/>
      <c r="AK116" s="3953"/>
      <c r="AL116" s="3953"/>
      <c r="AM116" s="3953"/>
      <c r="AN116" s="3954"/>
      <c r="AO116" s="2997" t="s">
        <v>163</v>
      </c>
      <c r="AP116" s="2993" t="s">
        <v>164</v>
      </c>
      <c r="AQ116" s="3886" t="s">
        <v>8</v>
      </c>
      <c r="AR116" s="3886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3879"/>
      <c r="C117" s="3905"/>
      <c r="D117" s="3898"/>
      <c r="E117" s="3957" t="s">
        <v>11</v>
      </c>
      <c r="F117" s="3955"/>
      <c r="G117" s="3952" t="s">
        <v>12</v>
      </c>
      <c r="H117" s="3955"/>
      <c r="I117" s="3952" t="s">
        <v>13</v>
      </c>
      <c r="J117" s="3955"/>
      <c r="K117" s="3952" t="s">
        <v>14</v>
      </c>
      <c r="L117" s="3955"/>
      <c r="M117" s="3952" t="s">
        <v>15</v>
      </c>
      <c r="N117" s="3955"/>
      <c r="O117" s="3952" t="s">
        <v>16</v>
      </c>
      <c r="P117" s="3955"/>
      <c r="Q117" s="3953" t="s">
        <v>17</v>
      </c>
      <c r="R117" s="3955"/>
      <c r="S117" s="3952" t="s">
        <v>18</v>
      </c>
      <c r="T117" s="3955"/>
      <c r="U117" s="3952" t="s">
        <v>19</v>
      </c>
      <c r="V117" s="3955"/>
      <c r="W117" s="3952" t="s">
        <v>20</v>
      </c>
      <c r="X117" s="3955"/>
      <c r="Y117" s="3952" t="s">
        <v>21</v>
      </c>
      <c r="Z117" s="3955"/>
      <c r="AA117" s="3952" t="s">
        <v>22</v>
      </c>
      <c r="AB117" s="3955"/>
      <c r="AC117" s="3952" t="s">
        <v>23</v>
      </c>
      <c r="AD117" s="3955"/>
      <c r="AE117" s="3952" t="s">
        <v>24</v>
      </c>
      <c r="AF117" s="3955"/>
      <c r="AG117" s="3952" t="s">
        <v>25</v>
      </c>
      <c r="AH117" s="3955"/>
      <c r="AI117" s="3952" t="s">
        <v>26</v>
      </c>
      <c r="AJ117" s="3955"/>
      <c r="AK117" s="3952" t="s">
        <v>27</v>
      </c>
      <c r="AL117" s="3955"/>
      <c r="AM117" s="3953" t="s">
        <v>28</v>
      </c>
      <c r="AN117" s="3954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3950"/>
      <c r="B118" s="2213" t="s">
        <v>29</v>
      </c>
      <c r="C118" s="2214" t="s">
        <v>30</v>
      </c>
      <c r="D118" s="2215" t="s">
        <v>31</v>
      </c>
      <c r="E118" s="2216" t="s">
        <v>30</v>
      </c>
      <c r="F118" s="2217" t="s">
        <v>31</v>
      </c>
      <c r="G118" s="2216" t="s">
        <v>30</v>
      </c>
      <c r="H118" s="2217" t="s">
        <v>31</v>
      </c>
      <c r="I118" s="2216" t="s">
        <v>30</v>
      </c>
      <c r="J118" s="2217" t="s">
        <v>31</v>
      </c>
      <c r="K118" s="2216" t="s">
        <v>30</v>
      </c>
      <c r="L118" s="2217" t="s">
        <v>31</v>
      </c>
      <c r="M118" s="2216" t="s">
        <v>30</v>
      </c>
      <c r="N118" s="2217" t="s">
        <v>31</v>
      </c>
      <c r="O118" s="2216" t="s">
        <v>30</v>
      </c>
      <c r="P118" s="2217" t="s">
        <v>31</v>
      </c>
      <c r="Q118" s="2216" t="s">
        <v>30</v>
      </c>
      <c r="R118" s="2217" t="s">
        <v>31</v>
      </c>
      <c r="S118" s="2216" t="s">
        <v>30</v>
      </c>
      <c r="T118" s="2217" t="s">
        <v>31</v>
      </c>
      <c r="U118" s="2216" t="s">
        <v>30</v>
      </c>
      <c r="V118" s="2217" t="s">
        <v>31</v>
      </c>
      <c r="W118" s="2216" t="s">
        <v>30</v>
      </c>
      <c r="X118" s="2217" t="s">
        <v>31</v>
      </c>
      <c r="Y118" s="2216" t="s">
        <v>30</v>
      </c>
      <c r="Z118" s="2217" t="s">
        <v>31</v>
      </c>
      <c r="AA118" s="2216" t="s">
        <v>30</v>
      </c>
      <c r="AB118" s="2217" t="s">
        <v>31</v>
      </c>
      <c r="AC118" s="2216" t="s">
        <v>30</v>
      </c>
      <c r="AD118" s="2217" t="s">
        <v>31</v>
      </c>
      <c r="AE118" s="2216" t="s">
        <v>30</v>
      </c>
      <c r="AF118" s="2217" t="s">
        <v>31</v>
      </c>
      <c r="AG118" s="2216" t="s">
        <v>30</v>
      </c>
      <c r="AH118" s="2217" t="s">
        <v>31</v>
      </c>
      <c r="AI118" s="2216" t="s">
        <v>30</v>
      </c>
      <c r="AJ118" s="2217" t="s">
        <v>31</v>
      </c>
      <c r="AK118" s="2216" t="s">
        <v>30</v>
      </c>
      <c r="AL118" s="2217" t="s">
        <v>31</v>
      </c>
      <c r="AM118" s="2216" t="s">
        <v>30</v>
      </c>
      <c r="AN118" s="2218" t="s">
        <v>31</v>
      </c>
      <c r="AO118" s="3898"/>
      <c r="AP118" s="3956"/>
      <c r="AQ118" s="3898"/>
      <c r="AR118" s="3898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2219"/>
      <c r="AR119" s="2219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2220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958"/>
      <c r="C123" s="3949" t="s">
        <v>32</v>
      </c>
      <c r="D123" s="3952" t="s">
        <v>76</v>
      </c>
      <c r="E123" s="3953"/>
      <c r="F123" s="3953"/>
      <c r="G123" s="3953"/>
      <c r="H123" s="3955"/>
      <c r="I123" s="3080" t="s">
        <v>96</v>
      </c>
      <c r="J123" s="3961" t="s">
        <v>6</v>
      </c>
      <c r="K123" s="3958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3959"/>
      <c r="B124" s="3960"/>
      <c r="C124" s="3950"/>
      <c r="D124" s="2221" t="s">
        <v>170</v>
      </c>
      <c r="E124" s="2222" t="s">
        <v>171</v>
      </c>
      <c r="F124" s="2222" t="s">
        <v>172</v>
      </c>
      <c r="G124" s="2222" t="s">
        <v>173</v>
      </c>
      <c r="H124" s="2223" t="s">
        <v>174</v>
      </c>
      <c r="I124" s="3959"/>
      <c r="J124" s="3587"/>
      <c r="K124" s="3960"/>
      <c r="BO124"/>
      <c r="BP124"/>
      <c r="BQ124"/>
      <c r="BR124"/>
      <c r="BS124"/>
      <c r="BU124"/>
      <c r="BV124"/>
      <c r="BW124"/>
    </row>
    <row r="125" spans="1:76" ht="22.5" x14ac:dyDescent="0.25">
      <c r="A125" s="3966" t="s">
        <v>175</v>
      </c>
      <c r="B125" s="2224" t="s">
        <v>176</v>
      </c>
      <c r="C125" s="2225">
        <f>SUM(D125:H125)</f>
        <v>0</v>
      </c>
      <c r="D125" s="2226"/>
      <c r="E125" s="2227"/>
      <c r="F125" s="2227"/>
      <c r="G125" s="2227"/>
      <c r="H125" s="2228"/>
      <c r="I125" s="347"/>
      <c r="J125" s="2229"/>
      <c r="K125" s="2230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2231"/>
      <c r="E126" s="2232"/>
      <c r="F126" s="2232"/>
      <c r="G126" s="2232"/>
      <c r="H126" s="2233"/>
      <c r="I126" s="347"/>
      <c r="J126" s="2234"/>
      <c r="K126" s="2235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3967"/>
      <c r="B127" s="358" t="s">
        <v>178</v>
      </c>
      <c r="C127" s="2236">
        <f>SUM(D127:H127)</f>
        <v>0</v>
      </c>
      <c r="D127" s="2237"/>
      <c r="E127" s="2238"/>
      <c r="F127" s="2238"/>
      <c r="G127" s="2238"/>
      <c r="H127" s="2239"/>
      <c r="I127" s="347"/>
      <c r="J127" s="2240"/>
      <c r="K127" s="2241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3968" t="s">
        <v>179</v>
      </c>
      <c r="B128" s="2242" t="s">
        <v>180</v>
      </c>
      <c r="C128" s="2225">
        <f>SUM(I128)</f>
        <v>0</v>
      </c>
      <c r="D128" s="2243"/>
      <c r="E128" s="876"/>
      <c r="F128" s="876"/>
      <c r="G128" s="876"/>
      <c r="H128" s="2244"/>
      <c r="I128" s="2245"/>
      <c r="J128" s="2246"/>
      <c r="K128" s="2247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3967"/>
      <c r="B129" s="2248" t="s">
        <v>181</v>
      </c>
      <c r="C129" s="2236">
        <f>SUM(D129:H129)</f>
        <v>0</v>
      </c>
      <c r="D129" s="2249"/>
      <c r="E129" s="446"/>
      <c r="F129" s="446"/>
      <c r="G129" s="446"/>
      <c r="H129" s="447"/>
      <c r="I129" s="2250"/>
      <c r="J129" s="2251"/>
      <c r="K129" s="2252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2253"/>
      <c r="E130" s="2254"/>
      <c r="F130" s="2254"/>
      <c r="G130" s="2254"/>
      <c r="H130" s="2255"/>
      <c r="I130" s="2256"/>
      <c r="J130" s="2257"/>
      <c r="K130" s="2258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2253"/>
      <c r="E131" s="2254"/>
      <c r="F131" s="2254"/>
      <c r="G131" s="2254"/>
      <c r="H131" s="2259"/>
      <c r="I131" s="2256"/>
      <c r="J131" s="2257"/>
      <c r="K131" s="2258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2260"/>
      <c r="E132" s="2261"/>
      <c r="F132" s="2261"/>
      <c r="G132" s="2261"/>
      <c r="H132" s="2262"/>
      <c r="I132" s="2263"/>
      <c r="J132" s="2264"/>
      <c r="K132" s="2265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969"/>
      <c r="B133" s="394" t="s">
        <v>104</v>
      </c>
      <c r="C133" s="191">
        <f>SUM(D133:I133)</f>
        <v>0</v>
      </c>
      <c r="D133" s="2266"/>
      <c r="E133" s="2267"/>
      <c r="F133" s="2267"/>
      <c r="G133" s="2267"/>
      <c r="H133" s="2268"/>
      <c r="I133" s="2269"/>
      <c r="J133" s="2251"/>
      <c r="K133" s="2252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970" t="s">
        <v>49</v>
      </c>
      <c r="B135" s="3970" t="s">
        <v>184</v>
      </c>
      <c r="C135" s="3972" t="s">
        <v>29</v>
      </c>
      <c r="D135" s="3962" t="s">
        <v>30</v>
      </c>
      <c r="E135" s="3963" t="s">
        <v>31</v>
      </c>
      <c r="F135" s="3985" t="s">
        <v>5</v>
      </c>
      <c r="G135" s="3986"/>
      <c r="H135" s="3986"/>
      <c r="I135" s="3986"/>
      <c r="J135" s="3986"/>
      <c r="K135" s="3986"/>
      <c r="L135" s="3986"/>
      <c r="M135" s="3986"/>
      <c r="N135" s="3986"/>
      <c r="O135" s="3986"/>
      <c r="P135" s="3986"/>
      <c r="Q135" s="3986"/>
      <c r="R135" s="3986"/>
      <c r="S135" s="3986"/>
      <c r="T135" s="3986"/>
      <c r="U135" s="3986"/>
      <c r="V135" s="3986"/>
      <c r="W135" s="3986"/>
      <c r="X135" s="3986"/>
      <c r="Y135" s="3986"/>
      <c r="Z135" s="3986"/>
      <c r="AA135" s="3986"/>
      <c r="AB135" s="3986"/>
      <c r="AC135" s="3986"/>
      <c r="AD135" s="3986"/>
      <c r="AE135" s="3986"/>
      <c r="AF135" s="3986"/>
      <c r="AG135" s="3986"/>
      <c r="AH135" s="3986"/>
      <c r="AI135" s="3986"/>
      <c r="AJ135" s="3986"/>
      <c r="AK135" s="3986"/>
      <c r="AL135" s="3986"/>
      <c r="AM135" s="3987"/>
      <c r="AN135" s="3962" t="s">
        <v>6</v>
      </c>
      <c r="AO135" s="3963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3851" t="s">
        <v>91</v>
      </c>
      <c r="G136" s="3965"/>
      <c r="H136" s="3851" t="s">
        <v>13</v>
      </c>
      <c r="I136" s="3965"/>
      <c r="J136" s="3851" t="s">
        <v>14</v>
      </c>
      <c r="K136" s="3965"/>
      <c r="L136" s="3851" t="s">
        <v>15</v>
      </c>
      <c r="M136" s="3965"/>
      <c r="N136" s="3851" t="s">
        <v>16</v>
      </c>
      <c r="O136" s="3965"/>
      <c r="P136" s="3861" t="s">
        <v>17</v>
      </c>
      <c r="Q136" s="3965"/>
      <c r="R136" s="3851" t="s">
        <v>18</v>
      </c>
      <c r="S136" s="3965"/>
      <c r="T136" s="3851" t="s">
        <v>19</v>
      </c>
      <c r="U136" s="3965"/>
      <c r="V136" s="3851" t="s">
        <v>20</v>
      </c>
      <c r="W136" s="3965"/>
      <c r="X136" s="3851" t="s">
        <v>21</v>
      </c>
      <c r="Y136" s="3965"/>
      <c r="Z136" s="3851" t="s">
        <v>22</v>
      </c>
      <c r="AA136" s="3965"/>
      <c r="AB136" s="3851" t="s">
        <v>23</v>
      </c>
      <c r="AC136" s="3965"/>
      <c r="AD136" s="3851" t="s">
        <v>24</v>
      </c>
      <c r="AE136" s="3965"/>
      <c r="AF136" s="3851" t="s">
        <v>25</v>
      </c>
      <c r="AG136" s="3965"/>
      <c r="AH136" s="3851" t="s">
        <v>26</v>
      </c>
      <c r="AI136" s="3965"/>
      <c r="AJ136" s="3851" t="s">
        <v>27</v>
      </c>
      <c r="AK136" s="3965"/>
      <c r="AL136" s="3851" t="s">
        <v>185</v>
      </c>
      <c r="AM136" s="3860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971"/>
      <c r="B137" s="3971"/>
      <c r="C137" s="3973"/>
      <c r="D137" s="3848"/>
      <c r="E137" s="3964"/>
      <c r="F137" s="2270" t="s">
        <v>186</v>
      </c>
      <c r="G137" s="2271" t="s">
        <v>31</v>
      </c>
      <c r="H137" s="2270" t="s">
        <v>186</v>
      </c>
      <c r="I137" s="2271" t="s">
        <v>31</v>
      </c>
      <c r="J137" s="2270" t="s">
        <v>186</v>
      </c>
      <c r="K137" s="2271" t="s">
        <v>31</v>
      </c>
      <c r="L137" s="2270" t="s">
        <v>186</v>
      </c>
      <c r="M137" s="2271" t="s">
        <v>31</v>
      </c>
      <c r="N137" s="2270" t="s">
        <v>186</v>
      </c>
      <c r="O137" s="2271" t="s">
        <v>31</v>
      </c>
      <c r="P137" s="2270" t="s">
        <v>186</v>
      </c>
      <c r="Q137" s="2271" t="s">
        <v>31</v>
      </c>
      <c r="R137" s="2270" t="s">
        <v>186</v>
      </c>
      <c r="S137" s="2271" t="s">
        <v>31</v>
      </c>
      <c r="T137" s="2270" t="s">
        <v>186</v>
      </c>
      <c r="U137" s="2271" t="s">
        <v>31</v>
      </c>
      <c r="V137" s="2270" t="s">
        <v>186</v>
      </c>
      <c r="W137" s="2271" t="s">
        <v>31</v>
      </c>
      <c r="X137" s="2270" t="s">
        <v>186</v>
      </c>
      <c r="Y137" s="2271" t="s">
        <v>31</v>
      </c>
      <c r="Z137" s="2270" t="s">
        <v>186</v>
      </c>
      <c r="AA137" s="2271" t="s">
        <v>31</v>
      </c>
      <c r="AB137" s="2270" t="s">
        <v>186</v>
      </c>
      <c r="AC137" s="2271" t="s">
        <v>31</v>
      </c>
      <c r="AD137" s="2270" t="s">
        <v>186</v>
      </c>
      <c r="AE137" s="2271" t="s">
        <v>31</v>
      </c>
      <c r="AF137" s="2270" t="s">
        <v>186</v>
      </c>
      <c r="AG137" s="2271" t="s">
        <v>31</v>
      </c>
      <c r="AH137" s="2270" t="s">
        <v>186</v>
      </c>
      <c r="AI137" s="2271" t="s">
        <v>31</v>
      </c>
      <c r="AJ137" s="2270" t="s">
        <v>186</v>
      </c>
      <c r="AK137" s="2271" t="s">
        <v>31</v>
      </c>
      <c r="AL137" s="2270" t="s">
        <v>186</v>
      </c>
      <c r="AM137" s="2272" t="s">
        <v>31</v>
      </c>
      <c r="AN137" s="3848"/>
      <c r="AO137" s="3964"/>
      <c r="BO137"/>
      <c r="BP137"/>
      <c r="BQ137"/>
      <c r="BR137"/>
      <c r="BS137"/>
      <c r="BU137"/>
      <c r="BV137"/>
      <c r="BW137"/>
    </row>
    <row r="138" spans="1:76" x14ac:dyDescent="0.25">
      <c r="A138" s="3865" t="s">
        <v>72</v>
      </c>
      <c r="B138" s="2273" t="s">
        <v>187</v>
      </c>
      <c r="C138" s="2274">
        <f>SUM(D138:E138)</f>
        <v>0</v>
      </c>
      <c r="D138" s="2275">
        <f>+F138+H138+J138+L138+N138+P138+R138+T138+V138+X138+Z138+AB138+AD138+AF138+AH138+AJ138+AL138</f>
        <v>0</v>
      </c>
      <c r="E138" s="2276">
        <f>+G138+I138+K138+M138+O138+Q138+S138+U138+W138+Y138+AA138+AC138+AE138+AG138+AI138+AK138+AM138</f>
        <v>0</v>
      </c>
      <c r="F138" s="2277"/>
      <c r="G138" s="2278"/>
      <c r="H138" s="2277"/>
      <c r="I138" s="2278"/>
      <c r="J138" s="2277"/>
      <c r="K138" s="2278"/>
      <c r="L138" s="2277"/>
      <c r="M138" s="2278"/>
      <c r="N138" s="2277"/>
      <c r="O138" s="2278"/>
      <c r="P138" s="2277"/>
      <c r="Q138" s="2278"/>
      <c r="R138" s="2277"/>
      <c r="S138" s="2278"/>
      <c r="T138" s="2277"/>
      <c r="U138" s="2278"/>
      <c r="V138" s="2277"/>
      <c r="W138" s="2278"/>
      <c r="X138" s="2277"/>
      <c r="Y138" s="2278"/>
      <c r="Z138" s="2277"/>
      <c r="AA138" s="2278"/>
      <c r="AB138" s="2277"/>
      <c r="AC138" s="2278"/>
      <c r="AD138" s="2277"/>
      <c r="AE138" s="2278"/>
      <c r="AF138" s="2277"/>
      <c r="AG138" s="2278"/>
      <c r="AH138" s="2277"/>
      <c r="AI138" s="2278"/>
      <c r="AJ138" s="2277"/>
      <c r="AK138" s="2278"/>
      <c r="AL138" s="2277"/>
      <c r="AM138" s="2279"/>
      <c r="AN138" s="2280"/>
      <c r="AO138" s="2278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975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3976" t="s">
        <v>51</v>
      </c>
      <c r="B146" s="2281" t="s">
        <v>187</v>
      </c>
      <c r="C146" s="2282">
        <f t="shared" si="74"/>
        <v>0</v>
      </c>
      <c r="D146" s="2283">
        <f t="shared" si="68"/>
        <v>0</v>
      </c>
      <c r="E146" s="2284">
        <f t="shared" si="68"/>
        <v>0</v>
      </c>
      <c r="F146" s="2285"/>
      <c r="G146" s="2286"/>
      <c r="H146" s="2285"/>
      <c r="I146" s="2286"/>
      <c r="J146" s="2285"/>
      <c r="K146" s="2286"/>
      <c r="L146" s="2285"/>
      <c r="M146" s="2286"/>
      <c r="N146" s="2285"/>
      <c r="O146" s="2286"/>
      <c r="P146" s="2285"/>
      <c r="Q146" s="2286"/>
      <c r="R146" s="2285"/>
      <c r="S146" s="2286"/>
      <c r="T146" s="2285"/>
      <c r="U146" s="2286"/>
      <c r="V146" s="2285"/>
      <c r="W146" s="2286"/>
      <c r="X146" s="2285"/>
      <c r="Y146" s="2286"/>
      <c r="Z146" s="2285"/>
      <c r="AA146" s="2286"/>
      <c r="AB146" s="2285"/>
      <c r="AC146" s="2286"/>
      <c r="AD146" s="2285"/>
      <c r="AE146" s="2286"/>
      <c r="AF146" s="2285"/>
      <c r="AG146" s="2286"/>
      <c r="AH146" s="2285"/>
      <c r="AI146" s="2286"/>
      <c r="AJ146" s="2285"/>
      <c r="AK146" s="2286"/>
      <c r="AL146" s="2285"/>
      <c r="AM146" s="2287"/>
      <c r="AN146" s="2288"/>
      <c r="AO146" s="2286"/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3</v>
      </c>
      <c r="D147" s="408">
        <f t="shared" si="68"/>
        <v>2</v>
      </c>
      <c r="E147" s="409">
        <f>+G147+I147+K147+M147+O147+Q147+S147+U147+W147+Y147+AA147+AC147+AE147+AG147+AI147+AK147+AM147</f>
        <v>1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/>
      <c r="T147" s="414">
        <v>1</v>
      </c>
      <c r="U147" s="415"/>
      <c r="V147" s="414">
        <v>1</v>
      </c>
      <c r="W147" s="415"/>
      <c r="X147" s="414"/>
      <c r="Y147" s="415"/>
      <c r="Z147" s="414"/>
      <c r="AA147" s="415"/>
      <c r="AB147" s="414"/>
      <c r="AC147" s="415">
        <v>1</v>
      </c>
      <c r="AD147" s="414"/>
      <c r="AE147" s="415"/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16</v>
      </c>
      <c r="D148" s="408">
        <f t="shared" si="68"/>
        <v>9</v>
      </c>
      <c r="E148" s="409">
        <f t="shared" si="68"/>
        <v>7</v>
      </c>
      <c r="F148" s="414">
        <v>1</v>
      </c>
      <c r="G148" s="415">
        <v>2</v>
      </c>
      <c r="H148" s="414"/>
      <c r="I148" s="415">
        <v>1</v>
      </c>
      <c r="J148" s="414">
        <v>2</v>
      </c>
      <c r="K148" s="415"/>
      <c r="L148" s="414"/>
      <c r="M148" s="415"/>
      <c r="N148" s="414"/>
      <c r="O148" s="415"/>
      <c r="P148" s="414"/>
      <c r="Q148" s="415">
        <v>1</v>
      </c>
      <c r="R148" s="414"/>
      <c r="S148" s="415">
        <v>1</v>
      </c>
      <c r="T148" s="414">
        <v>1</v>
      </c>
      <c r="U148" s="415">
        <v>1</v>
      </c>
      <c r="V148" s="414">
        <v>1</v>
      </c>
      <c r="W148" s="415"/>
      <c r="X148" s="414"/>
      <c r="Y148" s="415">
        <v>1</v>
      </c>
      <c r="Z148" s="414">
        <v>1</v>
      </c>
      <c r="AA148" s="415"/>
      <c r="AB148" s="414">
        <v>2</v>
      </c>
      <c r="AC148" s="415"/>
      <c r="AD148" s="414"/>
      <c r="AE148" s="415"/>
      <c r="AF148" s="414">
        <v>1</v>
      </c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975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977" t="s">
        <v>196</v>
      </c>
      <c r="B153" s="3979" t="s">
        <v>32</v>
      </c>
      <c r="C153" s="3981" t="s">
        <v>76</v>
      </c>
      <c r="D153" s="3982"/>
      <c r="E153" s="3982"/>
      <c r="F153" s="3982"/>
      <c r="G153" s="3982"/>
      <c r="H153" s="3982"/>
      <c r="I153" s="3982"/>
      <c r="J153" s="3982"/>
      <c r="K153" s="3982"/>
      <c r="L153" s="3982"/>
      <c r="M153" s="3982"/>
      <c r="N153" s="3982"/>
      <c r="O153" s="3982"/>
      <c r="P153" s="3982"/>
      <c r="Q153" s="3982"/>
      <c r="R153" s="3982"/>
      <c r="S153" s="3983"/>
      <c r="T153" s="3984" t="s">
        <v>6</v>
      </c>
      <c r="U153" s="3974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978"/>
      <c r="B154" s="3980"/>
      <c r="C154" s="2289" t="s">
        <v>91</v>
      </c>
      <c r="D154" s="2290" t="s">
        <v>13</v>
      </c>
      <c r="E154" s="2290" t="s">
        <v>197</v>
      </c>
      <c r="F154" s="2290" t="s">
        <v>15</v>
      </c>
      <c r="G154" s="2290" t="s">
        <v>198</v>
      </c>
      <c r="H154" s="2290" t="s">
        <v>17</v>
      </c>
      <c r="I154" s="2290" t="s">
        <v>199</v>
      </c>
      <c r="J154" s="2290" t="s">
        <v>19</v>
      </c>
      <c r="K154" s="2290" t="s">
        <v>200</v>
      </c>
      <c r="L154" s="2290" t="s">
        <v>21</v>
      </c>
      <c r="M154" s="2290" t="s">
        <v>201</v>
      </c>
      <c r="N154" s="2290" t="s">
        <v>23</v>
      </c>
      <c r="O154" s="2290" t="s">
        <v>24</v>
      </c>
      <c r="P154" s="2290" t="s">
        <v>25</v>
      </c>
      <c r="Q154" s="2290" t="s">
        <v>26</v>
      </c>
      <c r="R154" s="2290" t="s">
        <v>27</v>
      </c>
      <c r="S154" s="2291" t="s">
        <v>185</v>
      </c>
      <c r="T154" s="3984"/>
      <c r="U154" s="3974"/>
      <c r="BO154"/>
      <c r="BP154"/>
      <c r="BQ154"/>
      <c r="BR154"/>
      <c r="BS154"/>
      <c r="BU154"/>
      <c r="BV154"/>
      <c r="BW154"/>
    </row>
    <row r="155" spans="1:75" ht="22.5" x14ac:dyDescent="0.25">
      <c r="A155" s="1600" t="s">
        <v>202</v>
      </c>
      <c r="B155" s="2292">
        <f>SUM(C155:S155)</f>
        <v>91</v>
      </c>
      <c r="C155" s="85">
        <v>0</v>
      </c>
      <c r="D155" s="132">
        <v>0</v>
      </c>
      <c r="E155" s="132">
        <v>1</v>
      </c>
      <c r="F155" s="132">
        <v>0</v>
      </c>
      <c r="G155" s="132">
        <v>1</v>
      </c>
      <c r="H155" s="132">
        <v>3</v>
      </c>
      <c r="I155" s="132">
        <v>2</v>
      </c>
      <c r="J155" s="132">
        <v>5</v>
      </c>
      <c r="K155" s="132">
        <v>3</v>
      </c>
      <c r="L155" s="132">
        <v>8</v>
      </c>
      <c r="M155" s="132">
        <v>7</v>
      </c>
      <c r="N155" s="132">
        <v>6</v>
      </c>
      <c r="O155" s="132">
        <v>9</v>
      </c>
      <c r="P155" s="132">
        <v>15</v>
      </c>
      <c r="Q155" s="132">
        <v>10</v>
      </c>
      <c r="R155" s="132">
        <v>8</v>
      </c>
      <c r="S155" s="439">
        <v>13</v>
      </c>
      <c r="T155" s="122">
        <v>1</v>
      </c>
      <c r="U155" s="161">
        <v>2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128465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",[10]NOMBRE!B2," - ","( ",[10]NOMBRE!C2,[10]NOMBRE!D2,[10]NOMBRE!E2,[10]NOMBRE!F2,[10]NOMBRE!G2,"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",[10]NOMBRE!B6," - ","( ",[10]NOMBRE!C6,[10]NOMBRE!D6," )")</f>
        <v>MES: SEPTIEMBRE - ( 09 )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",[10]NOMBRE!B7)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3988" t="s">
        <v>3</v>
      </c>
      <c r="B9" s="3990" t="s">
        <v>4</v>
      </c>
      <c r="C9" s="2984"/>
      <c r="D9" s="3991"/>
      <c r="E9" s="3992" t="s">
        <v>5</v>
      </c>
      <c r="F9" s="3993"/>
      <c r="G9" s="3993"/>
      <c r="H9" s="3993"/>
      <c r="I9" s="3993"/>
      <c r="J9" s="3993"/>
      <c r="K9" s="3993"/>
      <c r="L9" s="3993"/>
      <c r="M9" s="3993"/>
      <c r="N9" s="3993"/>
      <c r="O9" s="3993"/>
      <c r="P9" s="3993"/>
      <c r="Q9" s="3993"/>
      <c r="R9" s="3993"/>
      <c r="S9" s="3993"/>
      <c r="T9" s="3993"/>
      <c r="U9" s="3993"/>
      <c r="V9" s="3993"/>
      <c r="W9" s="3993"/>
      <c r="X9" s="3993"/>
      <c r="Y9" s="3993"/>
      <c r="Z9" s="3993"/>
      <c r="AA9" s="3993"/>
      <c r="AB9" s="3993"/>
      <c r="AC9" s="3993"/>
      <c r="AD9" s="3993"/>
      <c r="AE9" s="3993"/>
      <c r="AF9" s="3993"/>
      <c r="AG9" s="3993"/>
      <c r="AH9" s="3993"/>
      <c r="AI9" s="3993"/>
      <c r="AJ9" s="3993"/>
      <c r="AK9" s="3993"/>
      <c r="AL9" s="3993"/>
      <c r="AM9" s="3993"/>
      <c r="AN9" s="3994"/>
      <c r="AO9" s="3995" t="s">
        <v>6</v>
      </c>
      <c r="AP9" s="3995" t="s">
        <v>7</v>
      </c>
      <c r="AQ9" s="3991" t="s">
        <v>8</v>
      </c>
      <c r="AR9" s="3991" t="s">
        <v>9</v>
      </c>
      <c r="AS9" s="3991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3879"/>
      <c r="C10" s="3905"/>
      <c r="D10" s="3898"/>
      <c r="E10" s="3957" t="s">
        <v>11</v>
      </c>
      <c r="F10" s="3955"/>
      <c r="G10" s="3957" t="s">
        <v>12</v>
      </c>
      <c r="H10" s="3997"/>
      <c r="I10" s="3957" t="s">
        <v>13</v>
      </c>
      <c r="J10" s="3997"/>
      <c r="K10" s="3957" t="s">
        <v>14</v>
      </c>
      <c r="L10" s="3997"/>
      <c r="M10" s="3957" t="s">
        <v>15</v>
      </c>
      <c r="N10" s="3997"/>
      <c r="O10" s="3957" t="s">
        <v>16</v>
      </c>
      <c r="P10" s="3997"/>
      <c r="Q10" s="3957" t="s">
        <v>17</v>
      </c>
      <c r="R10" s="3997"/>
      <c r="S10" s="3957" t="s">
        <v>18</v>
      </c>
      <c r="T10" s="3997"/>
      <c r="U10" s="3957" t="s">
        <v>19</v>
      </c>
      <c r="V10" s="3997"/>
      <c r="W10" s="3957" t="s">
        <v>20</v>
      </c>
      <c r="X10" s="3997"/>
      <c r="Y10" s="3957" t="s">
        <v>21</v>
      </c>
      <c r="Z10" s="3997"/>
      <c r="AA10" s="3957" t="s">
        <v>22</v>
      </c>
      <c r="AB10" s="3997"/>
      <c r="AC10" s="3957" t="s">
        <v>23</v>
      </c>
      <c r="AD10" s="3997"/>
      <c r="AE10" s="3957" t="s">
        <v>24</v>
      </c>
      <c r="AF10" s="3997"/>
      <c r="AG10" s="3957" t="s">
        <v>25</v>
      </c>
      <c r="AH10" s="3997"/>
      <c r="AI10" s="3957" t="s">
        <v>26</v>
      </c>
      <c r="AJ10" s="3997"/>
      <c r="AK10" s="3957" t="s">
        <v>27</v>
      </c>
      <c r="AL10" s="3997"/>
      <c r="AM10" s="3952" t="s">
        <v>28</v>
      </c>
      <c r="AN10" s="3954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3989"/>
      <c r="B11" s="2294" t="s">
        <v>29</v>
      </c>
      <c r="C11" s="2295" t="s">
        <v>30</v>
      </c>
      <c r="D11" s="2296" t="s">
        <v>31</v>
      </c>
      <c r="E11" s="2297" t="s">
        <v>30</v>
      </c>
      <c r="F11" s="2298" t="s">
        <v>31</v>
      </c>
      <c r="G11" s="2297" t="s">
        <v>30</v>
      </c>
      <c r="H11" s="2298" t="s">
        <v>31</v>
      </c>
      <c r="I11" s="2297" t="s">
        <v>30</v>
      </c>
      <c r="J11" s="2298" t="s">
        <v>31</v>
      </c>
      <c r="K11" s="2297" t="s">
        <v>30</v>
      </c>
      <c r="L11" s="2298" t="s">
        <v>31</v>
      </c>
      <c r="M11" s="2297" t="s">
        <v>30</v>
      </c>
      <c r="N11" s="2298" t="s">
        <v>31</v>
      </c>
      <c r="O11" s="2297" t="s">
        <v>30</v>
      </c>
      <c r="P11" s="2298" t="s">
        <v>31</v>
      </c>
      <c r="Q11" s="2297" t="s">
        <v>30</v>
      </c>
      <c r="R11" s="2298" t="s">
        <v>31</v>
      </c>
      <c r="S11" s="2297" t="s">
        <v>30</v>
      </c>
      <c r="T11" s="2298" t="s">
        <v>31</v>
      </c>
      <c r="U11" s="2297" t="s">
        <v>30</v>
      </c>
      <c r="V11" s="2298" t="s">
        <v>31</v>
      </c>
      <c r="W11" s="2297" t="s">
        <v>30</v>
      </c>
      <c r="X11" s="2298" t="s">
        <v>31</v>
      </c>
      <c r="Y11" s="2297" t="s">
        <v>30</v>
      </c>
      <c r="Z11" s="2298" t="s">
        <v>31</v>
      </c>
      <c r="AA11" s="2297" t="s">
        <v>30</v>
      </c>
      <c r="AB11" s="2298" t="s">
        <v>31</v>
      </c>
      <c r="AC11" s="2297" t="s">
        <v>30</v>
      </c>
      <c r="AD11" s="2298" t="s">
        <v>31</v>
      </c>
      <c r="AE11" s="2297" t="s">
        <v>30</v>
      </c>
      <c r="AF11" s="2298" t="s">
        <v>31</v>
      </c>
      <c r="AG11" s="2297" t="s">
        <v>30</v>
      </c>
      <c r="AH11" s="2298" t="s">
        <v>31</v>
      </c>
      <c r="AI11" s="2297" t="s">
        <v>30</v>
      </c>
      <c r="AJ11" s="2298" t="s">
        <v>31</v>
      </c>
      <c r="AK11" s="2297" t="s">
        <v>30</v>
      </c>
      <c r="AL11" s="2298" t="s">
        <v>31</v>
      </c>
      <c r="AM11" s="2297" t="s">
        <v>30</v>
      </c>
      <c r="AN11" s="2299" t="s">
        <v>31</v>
      </c>
      <c r="AO11" s="3996"/>
      <c r="AP11" s="3996"/>
      <c r="AQ11" s="3898"/>
      <c r="AR11" s="3898"/>
      <c r="AS11" s="3898"/>
      <c r="BO11"/>
      <c r="BP11"/>
      <c r="BQ11"/>
      <c r="BR11"/>
      <c r="BS11"/>
      <c r="BU11"/>
      <c r="BV11"/>
      <c r="BW11"/>
    </row>
    <row r="12" spans="1:151" x14ac:dyDescent="0.25">
      <c r="A12" s="2300" t="s">
        <v>32</v>
      </c>
      <c r="B12" s="2301">
        <f>SUM(B13:B26)</f>
        <v>0</v>
      </c>
      <c r="C12" s="2302">
        <f>SUM(C13:C26)</f>
        <v>0</v>
      </c>
      <c r="D12" s="17">
        <f>SUM(D13:D26)</f>
        <v>0</v>
      </c>
      <c r="E12" s="2303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2303">
        <f t="shared" si="0"/>
        <v>0</v>
      </c>
      <c r="J12" s="19">
        <f t="shared" si="0"/>
        <v>0</v>
      </c>
      <c r="K12" s="2303">
        <f t="shared" si="0"/>
        <v>0</v>
      </c>
      <c r="L12" s="19">
        <f t="shared" si="0"/>
        <v>0</v>
      </c>
      <c r="M12" s="2303">
        <f t="shared" si="0"/>
        <v>0</v>
      </c>
      <c r="N12" s="19">
        <f t="shared" si="0"/>
        <v>0</v>
      </c>
      <c r="O12" s="2303">
        <f t="shared" si="0"/>
        <v>0</v>
      </c>
      <c r="P12" s="19">
        <f t="shared" si="0"/>
        <v>0</v>
      </c>
      <c r="Q12" s="2303">
        <f t="shared" si="0"/>
        <v>0</v>
      </c>
      <c r="R12" s="19">
        <f t="shared" si="0"/>
        <v>0</v>
      </c>
      <c r="S12" s="2303">
        <f t="shared" si="0"/>
        <v>0</v>
      </c>
      <c r="T12" s="19">
        <f t="shared" si="0"/>
        <v>0</v>
      </c>
      <c r="U12" s="2303">
        <f>SUM(U13:U26)</f>
        <v>0</v>
      </c>
      <c r="V12" s="19">
        <f>SUM(V13:V26)</f>
        <v>0</v>
      </c>
      <c r="W12" s="2303">
        <f t="shared" si="0"/>
        <v>0</v>
      </c>
      <c r="X12" s="19">
        <f t="shared" si="0"/>
        <v>0</v>
      </c>
      <c r="Y12" s="2303">
        <f t="shared" si="0"/>
        <v>0</v>
      </c>
      <c r="Z12" s="19">
        <f t="shared" si="0"/>
        <v>0</v>
      </c>
      <c r="AA12" s="2303">
        <f t="shared" si="0"/>
        <v>0</v>
      </c>
      <c r="AB12" s="19">
        <f t="shared" si="0"/>
        <v>0</v>
      </c>
      <c r="AC12" s="2303">
        <f t="shared" si="0"/>
        <v>0</v>
      </c>
      <c r="AD12" s="19">
        <f t="shared" si="0"/>
        <v>0</v>
      </c>
      <c r="AE12" s="2303">
        <f t="shared" si="0"/>
        <v>0</v>
      </c>
      <c r="AF12" s="19">
        <f t="shared" si="0"/>
        <v>0</v>
      </c>
      <c r="AG12" s="2303">
        <f t="shared" si="0"/>
        <v>0</v>
      </c>
      <c r="AH12" s="19">
        <f t="shared" si="0"/>
        <v>0</v>
      </c>
      <c r="AI12" s="2303">
        <f t="shared" si="0"/>
        <v>0</v>
      </c>
      <c r="AJ12" s="19">
        <f t="shared" si="0"/>
        <v>0</v>
      </c>
      <c r="AK12" s="2303">
        <f t="shared" si="0"/>
        <v>0</v>
      </c>
      <c r="AL12" s="19">
        <f t="shared" si="0"/>
        <v>0</v>
      </c>
      <c r="AM12" s="2303">
        <f t="shared" si="0"/>
        <v>0</v>
      </c>
      <c r="AN12" s="21">
        <f t="shared" si="0"/>
        <v>0</v>
      </c>
      <c r="AO12" s="22">
        <f>SUM(AO13:AO26)</f>
        <v>0</v>
      </c>
      <c r="AP12" s="2304">
        <f>SUM(AP13:AP26)</f>
        <v>0</v>
      </c>
      <c r="AQ12" s="2305">
        <f>SUM(AQ13:AQ26)</f>
        <v>0</v>
      </c>
      <c r="AR12" s="2305">
        <f>SUM(AR13:AR26)</f>
        <v>0</v>
      </c>
      <c r="AS12" s="2305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2306">
        <f>SUM(E13+G13+I13+K13+M13+O13+Q13+S13+U13+W13+Y13+AA13+AC13+AE13+AG13+AI13+AK13+AM13)</f>
        <v>0</v>
      </c>
      <c r="D13" s="2307">
        <f>SUM(F13+H13+J13+L13+N13+P13+R13+T13+V13+X13+Z13+AB13+AD13+AF13+AH13+AJ13+AL13+AN13)</f>
        <v>0</v>
      </c>
      <c r="E13" s="2308"/>
      <c r="F13" s="2309"/>
      <c r="G13" s="2308"/>
      <c r="H13" s="2309"/>
      <c r="I13" s="2308"/>
      <c r="J13" s="2310"/>
      <c r="K13" s="2308"/>
      <c r="L13" s="2310"/>
      <c r="M13" s="2308"/>
      <c r="N13" s="2310"/>
      <c r="O13" s="2308"/>
      <c r="P13" s="2310"/>
      <c r="Q13" s="2308"/>
      <c r="R13" s="2310"/>
      <c r="S13" s="2308"/>
      <c r="T13" s="2310"/>
      <c r="U13" s="2308"/>
      <c r="V13" s="2310"/>
      <c r="W13" s="2308"/>
      <c r="X13" s="2310"/>
      <c r="Y13" s="2308"/>
      <c r="Z13" s="2310"/>
      <c r="AA13" s="2308"/>
      <c r="AB13" s="2310"/>
      <c r="AC13" s="2308"/>
      <c r="AD13" s="2310"/>
      <c r="AE13" s="2308"/>
      <c r="AF13" s="2310"/>
      <c r="AG13" s="2308"/>
      <c r="AH13" s="2310"/>
      <c r="AI13" s="2308"/>
      <c r="AJ13" s="2310"/>
      <c r="AK13" s="2308"/>
      <c r="AL13" s="2310"/>
      <c r="AM13" s="2311"/>
      <c r="AN13" s="2312"/>
      <c r="AO13" s="2313"/>
      <c r="AP13" s="2313"/>
      <c r="AQ13" s="2314"/>
      <c r="AR13" s="2314"/>
      <c r="AS13" s="2314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2315">
        <f t="shared" si="1"/>
        <v>0</v>
      </c>
      <c r="C26" s="2316">
        <f>SUM(E26+G26+I26+K26+M26+O26+Q26+S26+U26+W26+Y26+AA26+AC26+AE26+AG26+AI26+AK26+AM26)</f>
        <v>0</v>
      </c>
      <c r="D26" s="2317">
        <f>SUM(F26+H26+J26+L26+N26+P26+R26+T26+V26+X26+Z26+AB26+AD26+AF26+AH26+AJ26+AL26+AN26)</f>
        <v>0</v>
      </c>
      <c r="E26" s="2318"/>
      <c r="F26" s="84"/>
      <c r="G26" s="85"/>
      <c r="H26" s="86"/>
      <c r="I26" s="85"/>
      <c r="J26" s="84"/>
      <c r="K26" s="1623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2319"/>
      <c r="G27" s="2319" t="s">
        <v>48</v>
      </c>
      <c r="H27" s="2320"/>
      <c r="I27" s="2320"/>
      <c r="J27" s="2319"/>
      <c r="K27" s="2319"/>
      <c r="L27" s="2319"/>
      <c r="M27" s="2319"/>
      <c r="N27" s="2319"/>
      <c r="O27" s="2319"/>
      <c r="P27" s="2319"/>
      <c r="Q27" s="2319"/>
      <c r="R27" s="2319"/>
      <c r="S27" s="2319"/>
      <c r="T27" s="2319"/>
      <c r="U27" s="2319"/>
      <c r="V27" s="2319"/>
      <c r="W27" s="2319"/>
      <c r="X27" s="2319"/>
      <c r="Y27" s="2321"/>
      <c r="Z27" s="2321"/>
      <c r="AA27" s="2321"/>
      <c r="AB27" s="2321"/>
      <c r="AC27" s="2321"/>
      <c r="AD27" s="2321"/>
      <c r="AE27" s="2321"/>
      <c r="AF27" s="2321"/>
      <c r="AG27" s="2321"/>
      <c r="AH27" s="2321"/>
      <c r="AI27" s="2321"/>
      <c r="AJ27" s="2321"/>
      <c r="AK27" s="2321"/>
      <c r="AL27" s="2321"/>
      <c r="AM27" s="2321"/>
      <c r="AN27" s="2321"/>
      <c r="AO27" s="2321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3949" t="s">
        <v>49</v>
      </c>
      <c r="B28" s="3951" t="s">
        <v>4</v>
      </c>
      <c r="C28" s="2984"/>
      <c r="D28" s="3649"/>
      <c r="E28" s="3992" t="s">
        <v>5</v>
      </c>
      <c r="F28" s="3953"/>
      <c r="G28" s="3953"/>
      <c r="H28" s="3953"/>
      <c r="I28" s="3953"/>
      <c r="J28" s="3953"/>
      <c r="K28" s="3953"/>
      <c r="L28" s="3953"/>
      <c r="M28" s="3953"/>
      <c r="N28" s="3953"/>
      <c r="O28" s="3953"/>
      <c r="P28" s="3953"/>
      <c r="Q28" s="3953"/>
      <c r="R28" s="3953"/>
      <c r="S28" s="3953"/>
      <c r="T28" s="3953"/>
      <c r="U28" s="3953"/>
      <c r="V28" s="3953"/>
      <c r="W28" s="3953"/>
      <c r="X28" s="3953"/>
      <c r="Y28" s="3953"/>
      <c r="Z28" s="3953"/>
      <c r="AA28" s="3953"/>
      <c r="AB28" s="3953"/>
      <c r="AC28" s="3953"/>
      <c r="AD28" s="3953"/>
      <c r="AE28" s="3953"/>
      <c r="AF28" s="3953"/>
      <c r="AG28" s="3953"/>
      <c r="AH28" s="3953"/>
      <c r="AI28" s="3953"/>
      <c r="AJ28" s="3953"/>
      <c r="AK28" s="3953"/>
      <c r="AL28" s="3953"/>
      <c r="AM28" s="3953"/>
      <c r="AN28" s="3994"/>
      <c r="AO28" s="3998" t="s">
        <v>6</v>
      </c>
      <c r="AP28" s="3998" t="s">
        <v>7</v>
      </c>
      <c r="AQ28" s="3998" t="s">
        <v>50</v>
      </c>
      <c r="AR28" s="3649" t="s">
        <v>8</v>
      </c>
      <c r="AS28" s="3649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4008"/>
      <c r="C29" s="4009"/>
      <c r="D29" s="3999"/>
      <c r="E29" s="4000" t="s">
        <v>11</v>
      </c>
      <c r="F29" s="3955"/>
      <c r="G29" s="4000" t="s">
        <v>12</v>
      </c>
      <c r="H29" s="3997"/>
      <c r="I29" s="4000" t="s">
        <v>13</v>
      </c>
      <c r="J29" s="3997"/>
      <c r="K29" s="4000" t="s">
        <v>14</v>
      </c>
      <c r="L29" s="3997"/>
      <c r="M29" s="4000" t="s">
        <v>15</v>
      </c>
      <c r="N29" s="3997"/>
      <c r="O29" s="4000" t="s">
        <v>16</v>
      </c>
      <c r="P29" s="3997"/>
      <c r="Q29" s="4000" t="s">
        <v>17</v>
      </c>
      <c r="R29" s="3997"/>
      <c r="S29" s="4000" t="s">
        <v>18</v>
      </c>
      <c r="T29" s="3997"/>
      <c r="U29" s="4000" t="s">
        <v>19</v>
      </c>
      <c r="V29" s="3997"/>
      <c r="W29" s="4000" t="s">
        <v>20</v>
      </c>
      <c r="X29" s="3997"/>
      <c r="Y29" s="4000" t="s">
        <v>21</v>
      </c>
      <c r="Z29" s="3997"/>
      <c r="AA29" s="4000" t="s">
        <v>22</v>
      </c>
      <c r="AB29" s="3997"/>
      <c r="AC29" s="4000" t="s">
        <v>23</v>
      </c>
      <c r="AD29" s="3997"/>
      <c r="AE29" s="4000" t="s">
        <v>24</v>
      </c>
      <c r="AF29" s="3997"/>
      <c r="AG29" s="4000" t="s">
        <v>25</v>
      </c>
      <c r="AH29" s="3997"/>
      <c r="AI29" s="4000" t="s">
        <v>26</v>
      </c>
      <c r="AJ29" s="3997"/>
      <c r="AK29" s="4000" t="s">
        <v>27</v>
      </c>
      <c r="AL29" s="3997"/>
      <c r="AM29" s="3992" t="s">
        <v>28</v>
      </c>
      <c r="AN29" s="3994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3989"/>
      <c r="B30" s="2294" t="s">
        <v>29</v>
      </c>
      <c r="C30" s="2295" t="s">
        <v>30</v>
      </c>
      <c r="D30" s="2322" t="s">
        <v>31</v>
      </c>
      <c r="E30" s="2323" t="s">
        <v>30</v>
      </c>
      <c r="F30" s="2055" t="s">
        <v>31</v>
      </c>
      <c r="G30" s="2323" t="s">
        <v>30</v>
      </c>
      <c r="H30" s="2055" t="s">
        <v>31</v>
      </c>
      <c r="I30" s="2323" t="s">
        <v>30</v>
      </c>
      <c r="J30" s="2055" t="s">
        <v>31</v>
      </c>
      <c r="K30" s="2323" t="s">
        <v>30</v>
      </c>
      <c r="L30" s="2055" t="s">
        <v>31</v>
      </c>
      <c r="M30" s="2323" t="s">
        <v>30</v>
      </c>
      <c r="N30" s="2055" t="s">
        <v>31</v>
      </c>
      <c r="O30" s="2323" t="s">
        <v>30</v>
      </c>
      <c r="P30" s="2055" t="s">
        <v>31</v>
      </c>
      <c r="Q30" s="2323" t="s">
        <v>30</v>
      </c>
      <c r="R30" s="2055" t="s">
        <v>31</v>
      </c>
      <c r="S30" s="2323" t="s">
        <v>30</v>
      </c>
      <c r="T30" s="2055" t="s">
        <v>31</v>
      </c>
      <c r="U30" s="2323" t="s">
        <v>30</v>
      </c>
      <c r="V30" s="2055" t="s">
        <v>31</v>
      </c>
      <c r="W30" s="2323" t="s">
        <v>30</v>
      </c>
      <c r="X30" s="2055" t="s">
        <v>31</v>
      </c>
      <c r="Y30" s="2323" t="s">
        <v>30</v>
      </c>
      <c r="Z30" s="2055" t="s">
        <v>31</v>
      </c>
      <c r="AA30" s="2323" t="s">
        <v>30</v>
      </c>
      <c r="AB30" s="2055" t="s">
        <v>31</v>
      </c>
      <c r="AC30" s="2323" t="s">
        <v>30</v>
      </c>
      <c r="AD30" s="2055" t="s">
        <v>31</v>
      </c>
      <c r="AE30" s="2323" t="s">
        <v>30</v>
      </c>
      <c r="AF30" s="2055" t="s">
        <v>31</v>
      </c>
      <c r="AG30" s="2323" t="s">
        <v>30</v>
      </c>
      <c r="AH30" s="2055" t="s">
        <v>31</v>
      </c>
      <c r="AI30" s="2323" t="s">
        <v>30</v>
      </c>
      <c r="AJ30" s="2055" t="s">
        <v>31</v>
      </c>
      <c r="AK30" s="2295" t="s">
        <v>30</v>
      </c>
      <c r="AL30" s="2055" t="s">
        <v>31</v>
      </c>
      <c r="AM30" s="2323" t="s">
        <v>30</v>
      </c>
      <c r="AN30" s="1630" t="s">
        <v>31</v>
      </c>
      <c r="AO30" s="3996"/>
      <c r="AP30" s="3996"/>
      <c r="AQ30" s="3996"/>
      <c r="AR30" s="3999"/>
      <c r="AS30" s="3999"/>
      <c r="BO30"/>
      <c r="BP30"/>
      <c r="BQ30"/>
      <c r="BR30"/>
      <c r="BS30"/>
      <c r="BU30"/>
      <c r="BV30"/>
      <c r="BW30"/>
    </row>
    <row r="31" spans="1:77" x14ac:dyDescent="0.25">
      <c r="A31" s="2324" t="s">
        <v>51</v>
      </c>
      <c r="B31" s="2325">
        <f t="shared" ref="B31:B45" si="14">SUM(C31:D31)</f>
        <v>0</v>
      </c>
      <c r="C31" s="2306">
        <f t="shared" ref="C31:D33" si="15">SUM(E31+G31+I31+K31+M31+O31+Q31+S31+U31+W31+Y31+AA31+AC31+AE31+AG31+AI31+AK31+AM31)</f>
        <v>0</v>
      </c>
      <c r="D31" s="2307">
        <f t="shared" si="15"/>
        <v>0</v>
      </c>
      <c r="E31" s="2308"/>
      <c r="F31" s="2309"/>
      <c r="G31" s="2308"/>
      <c r="H31" s="2310"/>
      <c r="I31" s="2308"/>
      <c r="J31" s="2310"/>
      <c r="K31" s="2308"/>
      <c r="L31" s="2310"/>
      <c r="M31" s="2308"/>
      <c r="N31" s="2310"/>
      <c r="O31" s="2308"/>
      <c r="P31" s="2310"/>
      <c r="Q31" s="2326"/>
      <c r="R31" s="2310"/>
      <c r="S31" s="2308"/>
      <c r="T31" s="2310"/>
      <c r="U31" s="2308"/>
      <c r="V31" s="2310"/>
      <c r="W31" s="2308"/>
      <c r="X31" s="2310"/>
      <c r="Y31" s="2308"/>
      <c r="Z31" s="2310"/>
      <c r="AA31" s="2308"/>
      <c r="AB31" s="2310"/>
      <c r="AC31" s="2326"/>
      <c r="AD31" s="2310"/>
      <c r="AE31" s="2308"/>
      <c r="AF31" s="2310"/>
      <c r="AG31" s="2326"/>
      <c r="AH31" s="2310"/>
      <c r="AI31" s="2308"/>
      <c r="AJ31" s="2310"/>
      <c r="AK31" s="2326"/>
      <c r="AL31" s="2310"/>
      <c r="AM31" s="2327"/>
      <c r="AN31" s="2312"/>
      <c r="AO31" s="2313"/>
      <c r="AP31" s="2313"/>
      <c r="AQ31" s="2313"/>
      <c r="AR31" s="2314"/>
      <c r="AS31" s="2314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3949" t="s">
        <v>49</v>
      </c>
      <c r="B48" s="3998" t="s">
        <v>4</v>
      </c>
      <c r="C48" s="4000" t="s">
        <v>68</v>
      </c>
      <c r="D48" s="4004"/>
      <c r="E48" s="4004"/>
      <c r="F48" s="3997"/>
      <c r="G48" s="4004" t="s">
        <v>69</v>
      </c>
      <c r="H48" s="4004"/>
      <c r="I48" s="4004"/>
      <c r="J48" s="4005"/>
      <c r="K48" s="3649" t="s">
        <v>6</v>
      </c>
      <c r="L48" s="3649" t="s">
        <v>7</v>
      </c>
      <c r="M48" s="3649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3989"/>
      <c r="B49" s="3996"/>
      <c r="C49" s="2328" t="s">
        <v>14</v>
      </c>
      <c r="D49" s="2328" t="s">
        <v>15</v>
      </c>
      <c r="E49" s="2329" t="s">
        <v>16</v>
      </c>
      <c r="F49" s="2217" t="s">
        <v>71</v>
      </c>
      <c r="G49" s="2328" t="s">
        <v>14</v>
      </c>
      <c r="H49" s="2328" t="s">
        <v>15</v>
      </c>
      <c r="I49" s="2329" t="s">
        <v>16</v>
      </c>
      <c r="J49" s="2330" t="s">
        <v>71</v>
      </c>
      <c r="K49" s="3999"/>
      <c r="L49" s="3999"/>
      <c r="M49" s="3999"/>
      <c r="BO49"/>
      <c r="BP49"/>
      <c r="BQ49"/>
      <c r="BR49"/>
      <c r="BS49"/>
      <c r="BU49"/>
      <c r="BV49"/>
      <c r="BW49"/>
    </row>
    <row r="50" spans="1:75" x14ac:dyDescent="0.25">
      <c r="A50" s="2331" t="s">
        <v>72</v>
      </c>
      <c r="B50" s="128">
        <f>SUM(C50:J50)</f>
        <v>0</v>
      </c>
      <c r="C50" s="2308"/>
      <c r="D50" s="948"/>
      <c r="E50" s="948"/>
      <c r="F50" s="2309"/>
      <c r="G50" s="2308"/>
      <c r="H50" s="948"/>
      <c r="I50" s="948"/>
      <c r="J50" s="2312"/>
      <c r="K50" s="2309"/>
      <c r="L50" s="2309"/>
      <c r="M50" s="2309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2332" t="s">
        <v>74</v>
      </c>
      <c r="B52" s="2333"/>
      <c r="C52" s="2333"/>
      <c r="D52" s="2333"/>
      <c r="E52" s="2333"/>
      <c r="F52" s="2333"/>
      <c r="G52" s="2334"/>
      <c r="H52" s="2334"/>
      <c r="I52" s="2334"/>
      <c r="J52" s="2334"/>
      <c r="K52" s="2334"/>
      <c r="L52" s="2334"/>
      <c r="M52" s="2334"/>
      <c r="N52" s="2334"/>
      <c r="O52" s="2335"/>
      <c r="P52" s="2333"/>
      <c r="Q52" s="2334"/>
      <c r="R52" s="2334"/>
      <c r="S52" s="2335"/>
      <c r="T52" s="2333"/>
      <c r="U52" s="2334"/>
      <c r="V52" s="2335"/>
      <c r="W52" s="2336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4003" t="s">
        <v>75</v>
      </c>
      <c r="B53" s="4015" t="s">
        <v>32</v>
      </c>
      <c r="C53" s="2984"/>
      <c r="D53" s="4001"/>
      <c r="E53" s="4016" t="s">
        <v>76</v>
      </c>
      <c r="F53" s="4017"/>
      <c r="G53" s="4017"/>
      <c r="H53" s="4017"/>
      <c r="I53" s="4017"/>
      <c r="J53" s="4017"/>
      <c r="K53" s="4017"/>
      <c r="L53" s="4017"/>
      <c r="M53" s="4017"/>
      <c r="N53" s="4017"/>
      <c r="O53" s="4017"/>
      <c r="P53" s="4017"/>
      <c r="Q53" s="4017"/>
      <c r="R53" s="4017"/>
      <c r="S53" s="4017"/>
      <c r="T53" s="4017"/>
      <c r="U53" s="4017"/>
      <c r="V53" s="4018"/>
      <c r="W53" s="4001" t="s">
        <v>6</v>
      </c>
      <c r="X53" s="4002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3879"/>
      <c r="C54" s="3905"/>
      <c r="D54" s="3898"/>
      <c r="E54" s="4002" t="s">
        <v>11</v>
      </c>
      <c r="F54" s="4002" t="s">
        <v>12</v>
      </c>
      <c r="G54" s="4001" t="s">
        <v>13</v>
      </c>
      <c r="H54" s="4003" t="s">
        <v>14</v>
      </c>
      <c r="I54" s="4003" t="s">
        <v>15</v>
      </c>
      <c r="J54" s="4001" t="s">
        <v>16</v>
      </c>
      <c r="K54" s="4001" t="s">
        <v>17</v>
      </c>
      <c r="L54" s="4001" t="s">
        <v>18</v>
      </c>
      <c r="M54" s="4001" t="s">
        <v>19</v>
      </c>
      <c r="N54" s="4001" t="s">
        <v>20</v>
      </c>
      <c r="O54" s="4001" t="s">
        <v>21</v>
      </c>
      <c r="P54" s="4001" t="s">
        <v>22</v>
      </c>
      <c r="Q54" s="4001" t="s">
        <v>23</v>
      </c>
      <c r="R54" s="4001" t="s">
        <v>24</v>
      </c>
      <c r="S54" s="4001" t="s">
        <v>25</v>
      </c>
      <c r="T54" s="4001" t="s">
        <v>26</v>
      </c>
      <c r="U54" s="4001" t="s">
        <v>27</v>
      </c>
      <c r="V54" s="4006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3989"/>
      <c r="B55" s="2337" t="s">
        <v>29</v>
      </c>
      <c r="C55" s="2338" t="s">
        <v>30</v>
      </c>
      <c r="D55" s="2339" t="s">
        <v>31</v>
      </c>
      <c r="E55" s="3996"/>
      <c r="F55" s="3996"/>
      <c r="G55" s="3898"/>
      <c r="H55" s="3989"/>
      <c r="I55" s="3989"/>
      <c r="J55" s="3898"/>
      <c r="K55" s="3898"/>
      <c r="L55" s="3898"/>
      <c r="M55" s="3898"/>
      <c r="N55" s="3898"/>
      <c r="O55" s="3898"/>
      <c r="P55" s="3898"/>
      <c r="Q55" s="3898"/>
      <c r="R55" s="3898"/>
      <c r="S55" s="3898"/>
      <c r="T55" s="3898"/>
      <c r="U55" s="3898"/>
      <c r="V55" s="4007"/>
      <c r="W55" s="3898"/>
      <c r="X55" s="3996"/>
      <c r="BO55"/>
      <c r="BP55"/>
      <c r="BQ55"/>
      <c r="BR55"/>
      <c r="BS55"/>
      <c r="BU55"/>
      <c r="BV55"/>
      <c r="BW55"/>
    </row>
    <row r="56" spans="1:75" x14ac:dyDescent="0.25">
      <c r="A56" s="2340" t="s">
        <v>77</v>
      </c>
      <c r="B56" s="2341">
        <f>SUM(B57:B58)</f>
        <v>0</v>
      </c>
      <c r="C56" s="2342">
        <f>SUM(C57:C58)</f>
        <v>0</v>
      </c>
      <c r="D56" s="2343">
        <f t="shared" ref="D56:V56" si="29">SUM(D57:D58)</f>
        <v>0</v>
      </c>
      <c r="E56" s="2344">
        <f t="shared" si="29"/>
        <v>0</v>
      </c>
      <c r="F56" s="2344">
        <f t="shared" si="29"/>
        <v>0</v>
      </c>
      <c r="G56" s="2345">
        <f t="shared" si="29"/>
        <v>0</v>
      </c>
      <c r="H56" s="2344">
        <f t="shared" si="29"/>
        <v>0</v>
      </c>
      <c r="I56" s="2344">
        <f t="shared" si="29"/>
        <v>0</v>
      </c>
      <c r="J56" s="2346">
        <f t="shared" si="29"/>
        <v>0</v>
      </c>
      <c r="K56" s="2344">
        <f t="shared" si="29"/>
        <v>0</v>
      </c>
      <c r="L56" s="2346">
        <f t="shared" si="29"/>
        <v>0</v>
      </c>
      <c r="M56" s="2344">
        <f t="shared" si="29"/>
        <v>0</v>
      </c>
      <c r="N56" s="2346">
        <f t="shared" si="29"/>
        <v>0</v>
      </c>
      <c r="O56" s="2344">
        <f t="shared" si="29"/>
        <v>0</v>
      </c>
      <c r="P56" s="2346">
        <f t="shared" si="29"/>
        <v>0</v>
      </c>
      <c r="Q56" s="2344">
        <f t="shared" si="29"/>
        <v>0</v>
      </c>
      <c r="R56" s="2346">
        <f t="shared" si="29"/>
        <v>0</v>
      </c>
      <c r="S56" s="2344">
        <f t="shared" si="29"/>
        <v>0</v>
      </c>
      <c r="T56" s="2346">
        <f t="shared" si="29"/>
        <v>0</v>
      </c>
      <c r="U56" s="2344">
        <f t="shared" si="29"/>
        <v>0</v>
      </c>
      <c r="V56" s="2347">
        <f t="shared" si="29"/>
        <v>0</v>
      </c>
      <c r="W56" s="2345">
        <f>SUM(W57:W58)</f>
        <v>0</v>
      </c>
      <c r="X56" s="2344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2348" t="s">
        <v>72</v>
      </c>
      <c r="B57" s="150">
        <f>SUM(C57:D57)</f>
        <v>0</v>
      </c>
      <c r="C57" s="2349"/>
      <c r="D57" s="2350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2351"/>
      <c r="D58" s="2352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2353" t="s">
        <v>79</v>
      </c>
      <c r="B59" s="2354">
        <f>SUM(B60:B61)</f>
        <v>0</v>
      </c>
      <c r="C59" s="2355">
        <f>SUM(C60:C61)</f>
        <v>0</v>
      </c>
      <c r="D59" s="2343">
        <f t="shared" ref="D59:V59" si="30">SUM(D60:D61)</f>
        <v>0</v>
      </c>
      <c r="E59" s="2356">
        <f t="shared" si="30"/>
        <v>0</v>
      </c>
      <c r="F59" s="2346">
        <f t="shared" si="30"/>
        <v>0</v>
      </c>
      <c r="G59" s="2356">
        <f t="shared" si="30"/>
        <v>0</v>
      </c>
      <c r="H59" s="2346">
        <f t="shared" si="30"/>
        <v>0</v>
      </c>
      <c r="I59" s="2356">
        <f t="shared" si="30"/>
        <v>0</v>
      </c>
      <c r="J59" s="2346">
        <f t="shared" si="30"/>
        <v>0</v>
      </c>
      <c r="K59" s="2356">
        <f t="shared" si="30"/>
        <v>0</v>
      </c>
      <c r="L59" s="2346">
        <f t="shared" si="30"/>
        <v>0</v>
      </c>
      <c r="M59" s="2356">
        <f t="shared" si="30"/>
        <v>0</v>
      </c>
      <c r="N59" s="2346">
        <f t="shared" si="30"/>
        <v>0</v>
      </c>
      <c r="O59" s="2356">
        <f t="shared" si="30"/>
        <v>0</v>
      </c>
      <c r="P59" s="2346">
        <f t="shared" si="30"/>
        <v>0</v>
      </c>
      <c r="Q59" s="2356">
        <f t="shared" si="30"/>
        <v>0</v>
      </c>
      <c r="R59" s="2346">
        <f t="shared" si="30"/>
        <v>0</v>
      </c>
      <c r="S59" s="2356">
        <f t="shared" si="30"/>
        <v>0</v>
      </c>
      <c r="T59" s="2346">
        <f t="shared" si="30"/>
        <v>0</v>
      </c>
      <c r="U59" s="2356">
        <f t="shared" si="30"/>
        <v>0</v>
      </c>
      <c r="V59" s="2357">
        <f t="shared" si="30"/>
        <v>0</v>
      </c>
      <c r="W59" s="2345">
        <f>SUM(W60:W61)</f>
        <v>0</v>
      </c>
      <c r="X59" s="2356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2358" t="s">
        <v>72</v>
      </c>
      <c r="B60" s="150">
        <f>SUM(C60:D60)</f>
        <v>0</v>
      </c>
      <c r="C60" s="2349"/>
      <c r="D60" s="2350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2351"/>
      <c r="D61" s="2352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2332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2359" t="s">
        <v>49</v>
      </c>
      <c r="B63" s="2359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2360" t="s">
        <v>72</v>
      </c>
      <c r="B64" s="2361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2362" t="s">
        <v>49</v>
      </c>
      <c r="B67" s="2362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2363" t="s">
        <v>82</v>
      </c>
      <c r="B68" s="2364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2365"/>
      <c r="D76" s="2365"/>
      <c r="E76" s="2"/>
      <c r="F76" s="2"/>
      <c r="G76" s="2"/>
      <c r="H76" s="2"/>
      <c r="I76" s="2"/>
      <c r="J76" s="2366"/>
      <c r="K76" s="2366"/>
      <c r="L76" s="2366"/>
      <c r="M76" s="2366"/>
      <c r="N76" s="2366"/>
      <c r="O76" s="2366"/>
      <c r="P76" s="2366"/>
      <c r="Q76" s="2366"/>
      <c r="R76" s="2366"/>
      <c r="S76" s="2366"/>
      <c r="T76" s="2367"/>
      <c r="U76" s="2367"/>
      <c r="BO76"/>
      <c r="BP76"/>
      <c r="BQ76"/>
      <c r="BR76"/>
      <c r="BS76"/>
      <c r="BU76"/>
      <c r="BV76"/>
      <c r="BW76"/>
    </row>
    <row r="77" spans="1:75" ht="15" customHeight="1" x14ac:dyDescent="0.25">
      <c r="A77" s="4010" t="s">
        <v>89</v>
      </c>
      <c r="B77" s="4011" t="s">
        <v>32</v>
      </c>
      <c r="C77" s="4012" t="s">
        <v>76</v>
      </c>
      <c r="D77" s="4013"/>
      <c r="E77" s="4013"/>
      <c r="F77" s="4013"/>
      <c r="G77" s="4013"/>
      <c r="H77" s="4013"/>
      <c r="I77" s="4013"/>
      <c r="J77" s="4013"/>
      <c r="K77" s="4013"/>
      <c r="L77" s="4013"/>
      <c r="M77" s="4013"/>
      <c r="N77" s="4013"/>
      <c r="O77" s="4013"/>
      <c r="P77" s="4013"/>
      <c r="Q77" s="4013"/>
      <c r="R77" s="4013"/>
      <c r="S77" s="4014"/>
      <c r="T77" s="4001" t="s">
        <v>6</v>
      </c>
      <c r="U77" s="4001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3989"/>
      <c r="B78" s="3996"/>
      <c r="C78" s="2368" t="s">
        <v>91</v>
      </c>
      <c r="D78" s="2369" t="s">
        <v>92</v>
      </c>
      <c r="E78" s="2369" t="s">
        <v>14</v>
      </c>
      <c r="F78" s="2370" t="s">
        <v>15</v>
      </c>
      <c r="G78" s="448" t="s">
        <v>16</v>
      </c>
      <c r="H78" s="448" t="s">
        <v>17</v>
      </c>
      <c r="I78" s="448" t="s">
        <v>18</v>
      </c>
      <c r="J78" s="2369" t="s">
        <v>19</v>
      </c>
      <c r="K78" s="2369" t="s">
        <v>20</v>
      </c>
      <c r="L78" s="2371" t="s">
        <v>21</v>
      </c>
      <c r="M78" s="2369" t="s">
        <v>22</v>
      </c>
      <c r="N78" s="2369" t="s">
        <v>23</v>
      </c>
      <c r="O78" s="2369" t="s">
        <v>24</v>
      </c>
      <c r="P78" s="2369" t="s">
        <v>25</v>
      </c>
      <c r="Q78" s="2369" t="s">
        <v>26</v>
      </c>
      <c r="R78" s="2369" t="s">
        <v>27</v>
      </c>
      <c r="S78" s="2372" t="s">
        <v>28</v>
      </c>
      <c r="T78" s="3999"/>
      <c r="U78" s="3999"/>
      <c r="BO78"/>
      <c r="BP78"/>
      <c r="BQ78"/>
      <c r="BR78"/>
      <c r="BS78"/>
      <c r="BU78"/>
      <c r="BV78"/>
      <c r="BW78"/>
    </row>
    <row r="79" spans="1:75" x14ac:dyDescent="0.25">
      <c r="A79" s="2373" t="s">
        <v>93</v>
      </c>
      <c r="B79" s="191">
        <f>SUM(C79:S79)</f>
        <v>0</v>
      </c>
      <c r="C79" s="2374"/>
      <c r="D79" s="2375"/>
      <c r="E79" s="2375"/>
      <c r="F79" s="2375"/>
      <c r="G79" s="2375"/>
      <c r="H79" s="2375"/>
      <c r="I79" s="2375"/>
      <c r="J79" s="2375"/>
      <c r="K79" s="2375"/>
      <c r="L79" s="2375"/>
      <c r="M79" s="2375"/>
      <c r="N79" s="2375"/>
      <c r="O79" s="2375"/>
      <c r="P79" s="2375"/>
      <c r="Q79" s="2375"/>
      <c r="R79" s="2375"/>
      <c r="S79" s="2376"/>
      <c r="T79" s="2377"/>
      <c r="U79" s="2377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4019" t="s">
        <v>94</v>
      </c>
      <c r="B80" s="4019"/>
      <c r="C80" s="4019"/>
      <c r="D80" s="4019"/>
      <c r="E80" s="4019"/>
      <c r="F80" s="4019"/>
      <c r="G80" s="4019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2378"/>
      <c r="AB80" s="2378"/>
      <c r="AC80" s="2378"/>
      <c r="AD80" s="2378"/>
      <c r="AE80" s="2379"/>
      <c r="AF80" s="2379"/>
      <c r="AG80" s="2379"/>
      <c r="AH80" s="2380"/>
      <c r="AI80" s="2381"/>
      <c r="AJ80" s="2381"/>
      <c r="AK80" s="2381"/>
      <c r="AL80" s="2381"/>
      <c r="AM80" s="2381"/>
      <c r="AN80" s="2381"/>
      <c r="BO80"/>
      <c r="BP80"/>
      <c r="BQ80"/>
      <c r="BR80"/>
      <c r="BS80"/>
      <c r="BU80"/>
      <c r="BV80"/>
      <c r="BW80"/>
    </row>
    <row r="81" spans="1:77" ht="15" customHeight="1" x14ac:dyDescent="0.25">
      <c r="A81" s="4010" t="s">
        <v>49</v>
      </c>
      <c r="B81" s="4021" t="s">
        <v>95</v>
      </c>
      <c r="C81" s="4021" t="s">
        <v>32</v>
      </c>
      <c r="D81" s="2984"/>
      <c r="E81" s="3649"/>
      <c r="F81" s="3992" t="s">
        <v>5</v>
      </c>
      <c r="G81" s="3953"/>
      <c r="H81" s="3953"/>
      <c r="I81" s="3953"/>
      <c r="J81" s="3953"/>
      <c r="K81" s="3953"/>
      <c r="L81" s="3953"/>
      <c r="M81" s="3953"/>
      <c r="N81" s="3953"/>
      <c r="O81" s="3953"/>
      <c r="P81" s="3953"/>
      <c r="Q81" s="3953"/>
      <c r="R81" s="3953"/>
      <c r="S81" s="3953"/>
      <c r="T81" s="3953"/>
      <c r="U81" s="3953"/>
      <c r="V81" s="3953"/>
      <c r="W81" s="3953"/>
      <c r="X81" s="3953"/>
      <c r="Y81" s="3953"/>
      <c r="Z81" s="3953"/>
      <c r="AA81" s="3953"/>
      <c r="AB81" s="3953"/>
      <c r="AC81" s="3953"/>
      <c r="AD81" s="3953"/>
      <c r="AE81" s="3953"/>
      <c r="AF81" s="3953"/>
      <c r="AG81" s="3953"/>
      <c r="AH81" s="3953"/>
      <c r="AI81" s="3994"/>
      <c r="AJ81" s="3961" t="s">
        <v>96</v>
      </c>
      <c r="AK81" s="3998" t="s">
        <v>97</v>
      </c>
      <c r="AL81" s="3649" t="s">
        <v>6</v>
      </c>
      <c r="AM81" s="3649" t="s">
        <v>7</v>
      </c>
      <c r="AN81" s="3649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4008"/>
      <c r="D82" s="4009"/>
      <c r="E82" s="3999"/>
      <c r="F82" s="3992" t="s">
        <v>98</v>
      </c>
      <c r="G82" s="3955"/>
      <c r="H82" s="3992" t="s">
        <v>99</v>
      </c>
      <c r="I82" s="3955"/>
      <c r="J82" s="4000" t="s">
        <v>13</v>
      </c>
      <c r="K82" s="3997"/>
      <c r="L82" s="4000" t="s">
        <v>14</v>
      </c>
      <c r="M82" s="3997"/>
      <c r="N82" s="3992" t="s">
        <v>100</v>
      </c>
      <c r="O82" s="3955"/>
      <c r="P82" s="3992" t="s">
        <v>101</v>
      </c>
      <c r="Q82" s="3955"/>
      <c r="R82" s="4000" t="s">
        <v>16</v>
      </c>
      <c r="S82" s="3997"/>
      <c r="T82" s="4000" t="s">
        <v>17</v>
      </c>
      <c r="U82" s="3997"/>
      <c r="V82" s="4000" t="s">
        <v>18</v>
      </c>
      <c r="W82" s="3997"/>
      <c r="X82" s="4000" t="s">
        <v>19</v>
      </c>
      <c r="Y82" s="3997"/>
      <c r="Z82" s="4000" t="s">
        <v>20</v>
      </c>
      <c r="AA82" s="3997"/>
      <c r="AB82" s="4000" t="s">
        <v>21</v>
      </c>
      <c r="AC82" s="3997"/>
      <c r="AD82" s="4000" t="s">
        <v>22</v>
      </c>
      <c r="AE82" s="3997"/>
      <c r="AF82" s="4000" t="s">
        <v>23</v>
      </c>
      <c r="AG82" s="3997"/>
      <c r="AH82" s="4000" t="s">
        <v>24</v>
      </c>
      <c r="AI82" s="3997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4020"/>
      <c r="B83" s="4008"/>
      <c r="C83" s="2323" t="s">
        <v>29</v>
      </c>
      <c r="D83" s="2329" t="s">
        <v>30</v>
      </c>
      <c r="E83" s="2217" t="s">
        <v>31</v>
      </c>
      <c r="F83" s="2323" t="s">
        <v>30</v>
      </c>
      <c r="G83" s="2217" t="s">
        <v>31</v>
      </c>
      <c r="H83" s="2295" t="s">
        <v>30</v>
      </c>
      <c r="I83" s="2217" t="s">
        <v>31</v>
      </c>
      <c r="J83" s="2323" t="s">
        <v>30</v>
      </c>
      <c r="K83" s="2217" t="s">
        <v>31</v>
      </c>
      <c r="L83" s="2323" t="s">
        <v>30</v>
      </c>
      <c r="M83" s="2217" t="s">
        <v>31</v>
      </c>
      <c r="N83" s="2323" t="s">
        <v>30</v>
      </c>
      <c r="O83" s="2217" t="s">
        <v>31</v>
      </c>
      <c r="P83" s="2323" t="s">
        <v>30</v>
      </c>
      <c r="Q83" s="2217" t="s">
        <v>31</v>
      </c>
      <c r="R83" s="2323" t="s">
        <v>30</v>
      </c>
      <c r="S83" s="2217" t="s">
        <v>31</v>
      </c>
      <c r="T83" s="2323" t="s">
        <v>30</v>
      </c>
      <c r="U83" s="2217" t="s">
        <v>31</v>
      </c>
      <c r="V83" s="2323" t="s">
        <v>30</v>
      </c>
      <c r="W83" s="2217" t="s">
        <v>31</v>
      </c>
      <c r="X83" s="2323" t="s">
        <v>30</v>
      </c>
      <c r="Y83" s="2217" t="s">
        <v>31</v>
      </c>
      <c r="Z83" s="2323" t="s">
        <v>30</v>
      </c>
      <c r="AA83" s="2217" t="s">
        <v>31</v>
      </c>
      <c r="AB83" s="2323" t="s">
        <v>30</v>
      </c>
      <c r="AC83" s="2217" t="s">
        <v>31</v>
      </c>
      <c r="AD83" s="2323" t="s">
        <v>30</v>
      </c>
      <c r="AE83" s="2217" t="s">
        <v>31</v>
      </c>
      <c r="AF83" s="2323" t="s">
        <v>30</v>
      </c>
      <c r="AG83" s="2217" t="s">
        <v>31</v>
      </c>
      <c r="AH83" s="2323" t="s">
        <v>30</v>
      </c>
      <c r="AI83" s="2382" t="s">
        <v>31</v>
      </c>
      <c r="AJ83" s="4022"/>
      <c r="AK83" s="4023"/>
      <c r="AL83" s="3999"/>
      <c r="AM83" s="3999"/>
      <c r="AN83" s="3999"/>
      <c r="BO83"/>
      <c r="BP83"/>
      <c r="BQ83"/>
      <c r="BR83"/>
      <c r="BS83"/>
      <c r="BU83"/>
      <c r="BV83"/>
      <c r="BW83"/>
    </row>
    <row r="84" spans="1:77" x14ac:dyDescent="0.25">
      <c r="A84" s="2383" t="s">
        <v>102</v>
      </c>
      <c r="B84" s="2384" t="s">
        <v>103</v>
      </c>
      <c r="C84" s="2385">
        <f>SUM(D84:E84)</f>
        <v>0</v>
      </c>
      <c r="D84" s="2386">
        <f>SUM(F84,H84,J84,L84,N84,P84,R84,T84,V84,X84,Z84,AB84,AD84,AF84,AH84)</f>
        <v>0</v>
      </c>
      <c r="E84" s="2387">
        <f>SUM(G84,I84,K84,M84,O84,Q84,S84,U84,W84,Y84,AA84,AC84,AE84,AG84,AI84)</f>
        <v>0</v>
      </c>
      <c r="F84" s="1687"/>
      <c r="G84" s="2388"/>
      <c r="H84" s="2389"/>
      <c r="I84" s="2388"/>
      <c r="J84" s="1687"/>
      <c r="K84" s="443"/>
      <c r="L84" s="1687"/>
      <c r="M84" s="443"/>
      <c r="N84" s="1687"/>
      <c r="O84" s="443"/>
      <c r="P84" s="1687"/>
      <c r="Q84" s="443"/>
      <c r="R84" s="1687"/>
      <c r="S84" s="443"/>
      <c r="T84" s="1687"/>
      <c r="U84" s="443"/>
      <c r="V84" s="1687"/>
      <c r="W84" s="443"/>
      <c r="X84" s="1687"/>
      <c r="Y84" s="443"/>
      <c r="Z84" s="1687"/>
      <c r="AA84" s="443"/>
      <c r="AB84" s="1687"/>
      <c r="AC84" s="443"/>
      <c r="AD84" s="1687"/>
      <c r="AE84" s="443"/>
      <c r="AF84" s="1687"/>
      <c r="AG84" s="443"/>
      <c r="AH84" s="1687"/>
      <c r="AI84" s="444"/>
      <c r="AJ84" s="1449"/>
      <c r="AK84" s="2390"/>
      <c r="AL84" s="2388"/>
      <c r="AM84" s="2388"/>
      <c r="AN84" s="2388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4027" t="s">
        <v>104</v>
      </c>
      <c r="B85" s="2391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4027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2392" t="s">
        <v>61</v>
      </c>
      <c r="B87" s="2393" t="s">
        <v>107</v>
      </c>
      <c r="C87" s="2385">
        <f>SUM(D87:E87)</f>
        <v>0</v>
      </c>
      <c r="D87" s="2386">
        <f t="shared" si="37"/>
        <v>0</v>
      </c>
      <c r="E87" s="2387">
        <f t="shared" si="37"/>
        <v>0</v>
      </c>
      <c r="F87" s="2394"/>
      <c r="G87" s="2395"/>
      <c r="H87" s="2396"/>
      <c r="I87" s="2395"/>
      <c r="J87" s="2394"/>
      <c r="K87" s="2397"/>
      <c r="L87" s="2394"/>
      <c r="M87" s="2397"/>
      <c r="N87" s="2394"/>
      <c r="O87" s="2397"/>
      <c r="P87" s="2394"/>
      <c r="Q87" s="2397"/>
      <c r="R87" s="2394"/>
      <c r="S87" s="2397"/>
      <c r="T87" s="2394"/>
      <c r="U87" s="2397"/>
      <c r="V87" s="2394"/>
      <c r="W87" s="2397"/>
      <c r="X87" s="2394"/>
      <c r="Y87" s="2397"/>
      <c r="Z87" s="2394"/>
      <c r="AA87" s="2397"/>
      <c r="AB87" s="2394"/>
      <c r="AC87" s="2397"/>
      <c r="AD87" s="2394"/>
      <c r="AE87" s="2397"/>
      <c r="AF87" s="2394"/>
      <c r="AG87" s="2397"/>
      <c r="AH87" s="2394"/>
      <c r="AI87" s="2398"/>
      <c r="AJ87" s="2399"/>
      <c r="AK87" s="2400"/>
      <c r="AL87" s="2395"/>
      <c r="AM87" s="2395"/>
      <c r="AN87" s="2395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4024" t="s">
        <v>89</v>
      </c>
      <c r="B89" s="4025" t="s">
        <v>32</v>
      </c>
      <c r="C89" s="4025" t="s">
        <v>109</v>
      </c>
      <c r="D89" s="4026" t="s">
        <v>110</v>
      </c>
      <c r="E89" s="3997" t="s">
        <v>111</v>
      </c>
      <c r="F89" s="4025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4024"/>
      <c r="B90" s="4025"/>
      <c r="C90" s="4025"/>
      <c r="D90" s="4026"/>
      <c r="E90" s="3997"/>
      <c r="F90" s="4025"/>
      <c r="BO90"/>
      <c r="BP90"/>
      <c r="BQ90"/>
      <c r="BR90"/>
      <c r="BS90"/>
      <c r="BU90"/>
      <c r="BV90"/>
      <c r="BW90"/>
    </row>
    <row r="91" spans="1:77" x14ac:dyDescent="0.25">
      <c r="A91" s="4039" t="s">
        <v>113</v>
      </c>
      <c r="B91" s="4040"/>
      <c r="C91" s="4040"/>
      <c r="D91" s="4040"/>
      <c r="E91" s="4040"/>
      <c r="F91" s="4041"/>
      <c r="BO91"/>
      <c r="BP91"/>
      <c r="BQ91"/>
      <c r="BR91"/>
      <c r="BS91"/>
      <c r="BU91"/>
      <c r="BV91"/>
      <c r="BW91"/>
    </row>
    <row r="92" spans="1:77" x14ac:dyDescent="0.25">
      <c r="A92" s="2391" t="s">
        <v>114</v>
      </c>
      <c r="B92" s="2401">
        <f>SUM(C92:D92)</f>
        <v>402</v>
      </c>
      <c r="C92" s="2402">
        <v>63</v>
      </c>
      <c r="D92" s="2403">
        <v>339</v>
      </c>
      <c r="E92" s="2309">
        <v>402</v>
      </c>
      <c r="F92" s="2402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31</v>
      </c>
      <c r="C96" s="153"/>
      <c r="D96" s="2404">
        <v>31</v>
      </c>
      <c r="E96" s="156">
        <v>31</v>
      </c>
      <c r="F96" s="153"/>
    </row>
    <row r="97" spans="1:18" customFormat="1" x14ac:dyDescent="0.25">
      <c r="A97" s="4039" t="s">
        <v>119</v>
      </c>
      <c r="B97" s="4040"/>
      <c r="C97" s="4040"/>
      <c r="D97" s="4040"/>
      <c r="E97" s="4040"/>
      <c r="F97" s="4041"/>
    </row>
    <row r="98" spans="1:18" customFormat="1" x14ac:dyDescent="0.25">
      <c r="A98" s="2405" t="s">
        <v>120</v>
      </c>
      <c r="B98" s="2325">
        <f>SUM(C98:D98)</f>
        <v>0</v>
      </c>
      <c r="C98" s="2402"/>
      <c r="D98" s="2403"/>
      <c r="E98" s="2309"/>
      <c r="F98" s="2402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2406" t="s">
        <v>122</v>
      </c>
      <c r="B100" s="119">
        <f>SUM(C100:D100)</f>
        <v>1</v>
      </c>
      <c r="C100" s="2407"/>
      <c r="D100" s="2404">
        <v>1</v>
      </c>
      <c r="E100" s="2408">
        <v>1</v>
      </c>
      <c r="F100" s="2407"/>
    </row>
    <row r="101" spans="1:18" customFormat="1" x14ac:dyDescent="0.25">
      <c r="A101" s="4042" t="s">
        <v>123</v>
      </c>
      <c r="B101" s="4042"/>
      <c r="C101" s="4042"/>
      <c r="D101" s="4042"/>
      <c r="E101" s="4042"/>
      <c r="F101" s="4043"/>
      <c r="G101" s="2409"/>
      <c r="H101" s="2409"/>
      <c r="I101" s="2409"/>
      <c r="J101" s="2409"/>
      <c r="K101" s="2409"/>
      <c r="L101" s="2409"/>
      <c r="M101" s="2409"/>
      <c r="N101" s="2409"/>
      <c r="O101" s="2409"/>
    </row>
    <row r="102" spans="1:18" customFormat="1" ht="15" customHeight="1" x14ac:dyDescent="0.25">
      <c r="A102" s="4044" t="s">
        <v>124</v>
      </c>
      <c r="B102" s="4028" t="s">
        <v>125</v>
      </c>
      <c r="C102" s="3062"/>
      <c r="D102" s="3822"/>
      <c r="E102" s="4028" t="s">
        <v>126</v>
      </c>
      <c r="F102" s="3822"/>
      <c r="G102" s="4028" t="s">
        <v>127</v>
      </c>
      <c r="H102" s="4029"/>
      <c r="I102" s="3924" t="s">
        <v>128</v>
      </c>
      <c r="J102" s="4032"/>
      <c r="K102" s="3812" t="s">
        <v>129</v>
      </c>
      <c r="L102" s="4036" t="s">
        <v>130</v>
      </c>
      <c r="M102" s="3051"/>
      <c r="N102" s="3812"/>
      <c r="O102" s="4036" t="s">
        <v>131</v>
      </c>
      <c r="P102" s="3812"/>
      <c r="Q102" s="4036" t="s">
        <v>132</v>
      </c>
      <c r="R102" s="3812"/>
    </row>
    <row r="103" spans="1:18" customFormat="1" x14ac:dyDescent="0.25">
      <c r="A103" s="3060"/>
      <c r="B103" s="4030"/>
      <c r="C103" s="4046"/>
      <c r="D103" s="4047"/>
      <c r="E103" s="4030"/>
      <c r="F103" s="4047"/>
      <c r="G103" s="4030"/>
      <c r="H103" s="4031"/>
      <c r="I103" s="4033"/>
      <c r="J103" s="4034"/>
      <c r="K103" s="3048"/>
      <c r="L103" s="4037"/>
      <c r="M103" s="4038"/>
      <c r="N103" s="4035"/>
      <c r="O103" s="4037"/>
      <c r="P103" s="4035"/>
      <c r="Q103" s="4037"/>
      <c r="R103" s="4035"/>
    </row>
    <row r="104" spans="1:18" customFormat="1" ht="31.5" x14ac:dyDescent="0.25">
      <c r="A104" s="4045"/>
      <c r="B104" s="2410" t="s">
        <v>133</v>
      </c>
      <c r="C104" s="2410" t="s">
        <v>134</v>
      </c>
      <c r="D104" s="2411" t="s">
        <v>135</v>
      </c>
      <c r="E104" s="2412" t="s">
        <v>136</v>
      </c>
      <c r="F104" s="2413" t="s">
        <v>137</v>
      </c>
      <c r="G104" s="2412" t="s">
        <v>138</v>
      </c>
      <c r="H104" s="2414" t="s">
        <v>139</v>
      </c>
      <c r="I104" s="2415" t="s">
        <v>136</v>
      </c>
      <c r="J104" s="2416" t="s">
        <v>137</v>
      </c>
      <c r="K104" s="4035"/>
      <c r="L104" s="2417" t="s">
        <v>140</v>
      </c>
      <c r="M104" s="2418" t="s">
        <v>134</v>
      </c>
      <c r="N104" s="445" t="s">
        <v>141</v>
      </c>
      <c r="O104" s="2410" t="s">
        <v>138</v>
      </c>
      <c r="P104" s="2419" t="s">
        <v>139</v>
      </c>
      <c r="Q104" s="2410" t="s">
        <v>142</v>
      </c>
      <c r="R104" s="2419" t="s">
        <v>143</v>
      </c>
    </row>
    <row r="105" spans="1:18" customFormat="1" x14ac:dyDescent="0.25">
      <c r="A105" s="2420" t="s">
        <v>144</v>
      </c>
      <c r="B105" s="274">
        <f>SUM(C105:D105)</f>
        <v>13560</v>
      </c>
      <c r="C105" s="2421">
        <v>12942</v>
      </c>
      <c r="D105" s="2422">
        <v>618</v>
      </c>
      <c r="E105" s="2421">
        <v>11691</v>
      </c>
      <c r="F105" s="2422">
        <v>0</v>
      </c>
      <c r="G105" s="2421">
        <v>46271</v>
      </c>
      <c r="H105" s="2423">
        <v>630</v>
      </c>
      <c r="I105" s="2424">
        <v>1869</v>
      </c>
      <c r="J105" s="2425">
        <v>0</v>
      </c>
      <c r="K105" s="2422">
        <v>11073</v>
      </c>
      <c r="L105" s="2421"/>
      <c r="M105" s="1040"/>
      <c r="N105" s="2426"/>
      <c r="O105" s="2421"/>
      <c r="P105" s="2426"/>
      <c r="Q105" s="279"/>
      <c r="R105" s="280"/>
    </row>
    <row r="106" spans="1:18" customFormat="1" x14ac:dyDescent="0.25">
      <c r="A106" s="281" t="s">
        <v>145</v>
      </c>
      <c r="B106" s="274">
        <f>SUM(C106:D106)</f>
        <v>1171</v>
      </c>
      <c r="C106" s="282">
        <v>1118</v>
      </c>
      <c r="D106" s="283">
        <v>53</v>
      </c>
      <c r="E106" s="282">
        <v>1171</v>
      </c>
      <c r="F106" s="283">
        <v>0</v>
      </c>
      <c r="G106" s="282">
        <v>3302</v>
      </c>
      <c r="H106" s="284">
        <v>58</v>
      </c>
      <c r="I106" s="285">
        <v>0</v>
      </c>
      <c r="J106" s="286">
        <v>0</v>
      </c>
      <c r="K106" s="283">
        <v>1118</v>
      </c>
      <c r="L106" s="279"/>
      <c r="M106" s="287"/>
      <c r="N106" s="280"/>
      <c r="O106" s="279"/>
      <c r="P106" s="280"/>
      <c r="Q106" s="2421">
        <v>2181</v>
      </c>
      <c r="R106" s="2426">
        <v>4584</v>
      </c>
    </row>
    <row r="107" spans="1:18" customFormat="1" x14ac:dyDescent="0.25">
      <c r="A107" s="281" t="s">
        <v>146</v>
      </c>
      <c r="B107" s="288">
        <f>SUM(C107:D107)</f>
        <v>1011</v>
      </c>
      <c r="C107" s="289">
        <v>1011</v>
      </c>
      <c r="D107" s="290">
        <v>0</v>
      </c>
      <c r="E107" s="291">
        <v>1011</v>
      </c>
      <c r="F107" s="290">
        <v>0</v>
      </c>
      <c r="G107" s="289">
        <v>1011</v>
      </c>
      <c r="H107" s="292">
        <v>0</v>
      </c>
      <c r="I107" s="293">
        <v>0</v>
      </c>
      <c r="J107" s="294">
        <v>0</v>
      </c>
      <c r="K107" s="290">
        <v>1011</v>
      </c>
      <c r="L107" s="295"/>
      <c r="M107" s="296"/>
      <c r="N107" s="297"/>
      <c r="O107" s="298"/>
      <c r="P107" s="297"/>
      <c r="Q107" s="289">
        <v>275</v>
      </c>
      <c r="R107" s="299">
        <v>275</v>
      </c>
    </row>
    <row r="108" spans="1:18" customFormat="1" x14ac:dyDescent="0.25">
      <c r="A108" s="2427" t="s">
        <v>32</v>
      </c>
      <c r="B108" s="2428">
        <f>SUM(C108:D108)</f>
        <v>15742</v>
      </c>
      <c r="C108" s="2428">
        <f t="shared" ref="C108:K108" si="49">SUM(C105:C107)</f>
        <v>15071</v>
      </c>
      <c r="D108" s="2429">
        <f t="shared" si="49"/>
        <v>671</v>
      </c>
      <c r="E108" s="2428">
        <f t="shared" si="49"/>
        <v>13873</v>
      </c>
      <c r="F108" s="2429">
        <f t="shared" si="49"/>
        <v>0</v>
      </c>
      <c r="G108" s="2428">
        <f t="shared" si="49"/>
        <v>50584</v>
      </c>
      <c r="H108" s="2430">
        <f t="shared" si="49"/>
        <v>688</v>
      </c>
      <c r="I108" s="2431">
        <f t="shared" si="49"/>
        <v>1869</v>
      </c>
      <c r="J108" s="2432">
        <f t="shared" si="49"/>
        <v>0</v>
      </c>
      <c r="K108" s="2429">
        <f t="shared" si="49"/>
        <v>13202</v>
      </c>
      <c r="L108" s="2433">
        <f>SUM(L105)</f>
        <v>0</v>
      </c>
      <c r="M108" s="2428">
        <f>+M105</f>
        <v>0</v>
      </c>
      <c r="N108" s="2434">
        <f>+N105</f>
        <v>0</v>
      </c>
      <c r="O108" s="2428">
        <f>+O105</f>
        <v>0</v>
      </c>
      <c r="P108" s="2434">
        <f>+P105</f>
        <v>0</v>
      </c>
      <c r="Q108" s="2428">
        <f>SUM(Q106:Q107)</f>
        <v>2456</v>
      </c>
      <c r="R108" s="2428">
        <f>SUM(R106:R107)</f>
        <v>4859</v>
      </c>
    </row>
    <row r="109" spans="1:18" customFormat="1" ht="19.5" x14ac:dyDescent="0.25">
      <c r="A109" s="2435" t="s">
        <v>147</v>
      </c>
      <c r="B109" s="2436"/>
      <c r="C109" s="2437"/>
      <c r="D109" s="311"/>
      <c r="E109" s="2438"/>
      <c r="F109" s="2438"/>
      <c r="G109" s="2438"/>
      <c r="H109" s="2438"/>
      <c r="I109" s="2439"/>
      <c r="J109" s="3"/>
      <c r="K109" s="2439"/>
      <c r="L109" s="3"/>
      <c r="M109" s="314"/>
    </row>
    <row r="110" spans="1:18" customFormat="1" ht="15" customHeight="1" x14ac:dyDescent="0.25">
      <c r="A110" s="4048" t="s">
        <v>148</v>
      </c>
      <c r="B110" s="4044" t="s">
        <v>149</v>
      </c>
      <c r="C110" s="4051" t="s">
        <v>150</v>
      </c>
      <c r="D110" s="4052"/>
      <c r="E110" s="4052"/>
      <c r="F110" s="4052"/>
      <c r="G110" s="4052"/>
      <c r="H110" s="4052"/>
      <c r="I110" s="4052"/>
      <c r="J110" s="4052"/>
      <c r="K110" s="4052"/>
      <c r="L110" s="4053"/>
      <c r="M110" s="4044" t="s">
        <v>151</v>
      </c>
    </row>
    <row r="111" spans="1:18" customFormat="1" ht="21" x14ac:dyDescent="0.25">
      <c r="A111" s="4049"/>
      <c r="B111" s="4050"/>
      <c r="C111" s="2297" t="s">
        <v>72</v>
      </c>
      <c r="D111" s="2328" t="s">
        <v>152</v>
      </c>
      <c r="E111" s="2328" t="s">
        <v>51</v>
      </c>
      <c r="F111" s="2328" t="s">
        <v>73</v>
      </c>
      <c r="G111" s="2328" t="s">
        <v>153</v>
      </c>
      <c r="H111" s="2329" t="s">
        <v>85</v>
      </c>
      <c r="I111" s="2329" t="s">
        <v>154</v>
      </c>
      <c r="J111" s="2328" t="s">
        <v>155</v>
      </c>
      <c r="K111" s="2329" t="s">
        <v>156</v>
      </c>
      <c r="L111" s="2223" t="s">
        <v>157</v>
      </c>
      <c r="M111" s="4050"/>
    </row>
    <row r="112" spans="1:18" customFormat="1" x14ac:dyDescent="0.25">
      <c r="A112" s="2324" t="s">
        <v>158</v>
      </c>
      <c r="B112" s="2422"/>
      <c r="C112" s="2421"/>
      <c r="D112" s="1040"/>
      <c r="E112" s="1040"/>
      <c r="F112" s="1040"/>
      <c r="G112" s="1040"/>
      <c r="H112" s="1040"/>
      <c r="I112" s="1040"/>
      <c r="J112" s="1040"/>
      <c r="K112" s="1040"/>
      <c r="L112" s="2422"/>
      <c r="M112" s="2440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2441"/>
      <c r="C115" s="2441"/>
      <c r="D115" s="2441"/>
      <c r="E115" s="2441"/>
      <c r="F115" s="2441"/>
      <c r="G115" s="2441"/>
      <c r="H115" s="2441"/>
      <c r="I115" s="2441"/>
      <c r="J115" s="2441"/>
      <c r="K115" s="2441"/>
      <c r="L115" s="2441"/>
      <c r="M115" s="2441"/>
      <c r="N115" s="2441"/>
      <c r="O115" s="2441"/>
      <c r="P115" s="2441"/>
      <c r="Q115" s="2441"/>
      <c r="R115" s="2441"/>
      <c r="S115" s="2441"/>
      <c r="T115" s="2441"/>
      <c r="U115" s="2441"/>
      <c r="V115" s="2441"/>
      <c r="W115" s="2441"/>
      <c r="X115" s="2441"/>
      <c r="Y115" s="2441"/>
      <c r="Z115" s="2441"/>
      <c r="AA115" s="2441"/>
      <c r="AB115" s="2441"/>
      <c r="AC115" s="2441"/>
      <c r="AD115" s="2441"/>
      <c r="AE115" s="2441"/>
      <c r="AF115" s="2441"/>
      <c r="AG115" s="2441"/>
      <c r="AH115" s="2441"/>
      <c r="AI115" s="2441"/>
      <c r="AJ115" s="2441"/>
      <c r="AK115" s="2441"/>
      <c r="AL115" s="2441"/>
      <c r="AM115" s="2441"/>
      <c r="AN115" s="2441"/>
      <c r="AO115" s="2442"/>
      <c r="AP115" s="2442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4054" t="s">
        <v>162</v>
      </c>
      <c r="B116" s="4056" t="s">
        <v>4</v>
      </c>
      <c r="C116" s="2984"/>
      <c r="D116" s="3649"/>
      <c r="E116" s="4057" t="s">
        <v>5</v>
      </c>
      <c r="F116" s="4058"/>
      <c r="G116" s="4058"/>
      <c r="H116" s="4058"/>
      <c r="I116" s="4058"/>
      <c r="J116" s="4058"/>
      <c r="K116" s="4058"/>
      <c r="L116" s="4058"/>
      <c r="M116" s="4058"/>
      <c r="N116" s="4058"/>
      <c r="O116" s="4058"/>
      <c r="P116" s="4058"/>
      <c r="Q116" s="4058"/>
      <c r="R116" s="4058"/>
      <c r="S116" s="4058"/>
      <c r="T116" s="4058"/>
      <c r="U116" s="4058"/>
      <c r="V116" s="4058"/>
      <c r="W116" s="4058"/>
      <c r="X116" s="4058"/>
      <c r="Y116" s="4058"/>
      <c r="Z116" s="4058"/>
      <c r="AA116" s="4058"/>
      <c r="AB116" s="4058"/>
      <c r="AC116" s="4058"/>
      <c r="AD116" s="4058"/>
      <c r="AE116" s="4058"/>
      <c r="AF116" s="4058"/>
      <c r="AG116" s="4058"/>
      <c r="AH116" s="4058"/>
      <c r="AI116" s="4058"/>
      <c r="AJ116" s="4058"/>
      <c r="AK116" s="4058"/>
      <c r="AL116" s="4058"/>
      <c r="AM116" s="4058"/>
      <c r="AN116" s="4059"/>
      <c r="AO116" s="2997" t="s">
        <v>163</v>
      </c>
      <c r="AP116" s="2993" t="s">
        <v>164</v>
      </c>
      <c r="AQ116" s="3649" t="s">
        <v>8</v>
      </c>
      <c r="AR116" s="3649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4008"/>
      <c r="C117" s="4009"/>
      <c r="D117" s="3999"/>
      <c r="E117" s="4062" t="s">
        <v>11</v>
      </c>
      <c r="F117" s="4060"/>
      <c r="G117" s="4057" t="s">
        <v>12</v>
      </c>
      <c r="H117" s="4060"/>
      <c r="I117" s="4057" t="s">
        <v>13</v>
      </c>
      <c r="J117" s="4060"/>
      <c r="K117" s="4057" t="s">
        <v>14</v>
      </c>
      <c r="L117" s="4060"/>
      <c r="M117" s="4057" t="s">
        <v>15</v>
      </c>
      <c r="N117" s="4060"/>
      <c r="O117" s="4057" t="s">
        <v>16</v>
      </c>
      <c r="P117" s="4060"/>
      <c r="Q117" s="4058" t="s">
        <v>17</v>
      </c>
      <c r="R117" s="4060"/>
      <c r="S117" s="4057" t="s">
        <v>18</v>
      </c>
      <c r="T117" s="4060"/>
      <c r="U117" s="4057" t="s">
        <v>19</v>
      </c>
      <c r="V117" s="4060"/>
      <c r="W117" s="4057" t="s">
        <v>20</v>
      </c>
      <c r="X117" s="4060"/>
      <c r="Y117" s="4057" t="s">
        <v>21</v>
      </c>
      <c r="Z117" s="4060"/>
      <c r="AA117" s="4057" t="s">
        <v>22</v>
      </c>
      <c r="AB117" s="4060"/>
      <c r="AC117" s="4057" t="s">
        <v>23</v>
      </c>
      <c r="AD117" s="4060"/>
      <c r="AE117" s="4057" t="s">
        <v>24</v>
      </c>
      <c r="AF117" s="4060"/>
      <c r="AG117" s="4057" t="s">
        <v>25</v>
      </c>
      <c r="AH117" s="4060"/>
      <c r="AI117" s="4057" t="s">
        <v>26</v>
      </c>
      <c r="AJ117" s="4060"/>
      <c r="AK117" s="4057" t="s">
        <v>27</v>
      </c>
      <c r="AL117" s="4060"/>
      <c r="AM117" s="4058" t="s">
        <v>28</v>
      </c>
      <c r="AN117" s="4059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4055"/>
      <c r="B118" s="2443" t="s">
        <v>29</v>
      </c>
      <c r="C118" s="2444" t="s">
        <v>30</v>
      </c>
      <c r="D118" s="2322" t="s">
        <v>31</v>
      </c>
      <c r="E118" s="2445" t="s">
        <v>30</v>
      </c>
      <c r="F118" s="2446" t="s">
        <v>31</v>
      </c>
      <c r="G118" s="2445" t="s">
        <v>30</v>
      </c>
      <c r="H118" s="2446" t="s">
        <v>31</v>
      </c>
      <c r="I118" s="2445" t="s">
        <v>30</v>
      </c>
      <c r="J118" s="2446" t="s">
        <v>31</v>
      </c>
      <c r="K118" s="2445" t="s">
        <v>30</v>
      </c>
      <c r="L118" s="2446" t="s">
        <v>31</v>
      </c>
      <c r="M118" s="2445" t="s">
        <v>30</v>
      </c>
      <c r="N118" s="2446" t="s">
        <v>31</v>
      </c>
      <c r="O118" s="2445" t="s">
        <v>30</v>
      </c>
      <c r="P118" s="2446" t="s">
        <v>31</v>
      </c>
      <c r="Q118" s="2445" t="s">
        <v>30</v>
      </c>
      <c r="R118" s="2446" t="s">
        <v>31</v>
      </c>
      <c r="S118" s="2445" t="s">
        <v>30</v>
      </c>
      <c r="T118" s="2446" t="s">
        <v>31</v>
      </c>
      <c r="U118" s="2445" t="s">
        <v>30</v>
      </c>
      <c r="V118" s="2446" t="s">
        <v>31</v>
      </c>
      <c r="W118" s="2445" t="s">
        <v>30</v>
      </c>
      <c r="X118" s="2446" t="s">
        <v>31</v>
      </c>
      <c r="Y118" s="2445" t="s">
        <v>30</v>
      </c>
      <c r="Z118" s="2446" t="s">
        <v>31</v>
      </c>
      <c r="AA118" s="2445" t="s">
        <v>30</v>
      </c>
      <c r="AB118" s="2446" t="s">
        <v>31</v>
      </c>
      <c r="AC118" s="2445" t="s">
        <v>30</v>
      </c>
      <c r="AD118" s="2446" t="s">
        <v>31</v>
      </c>
      <c r="AE118" s="2445" t="s">
        <v>30</v>
      </c>
      <c r="AF118" s="2446" t="s">
        <v>31</v>
      </c>
      <c r="AG118" s="2445" t="s">
        <v>30</v>
      </c>
      <c r="AH118" s="2446" t="s">
        <v>31</v>
      </c>
      <c r="AI118" s="2445" t="s">
        <v>30</v>
      </c>
      <c r="AJ118" s="2446" t="s">
        <v>31</v>
      </c>
      <c r="AK118" s="2445" t="s">
        <v>30</v>
      </c>
      <c r="AL118" s="2446" t="s">
        <v>31</v>
      </c>
      <c r="AM118" s="2445" t="s">
        <v>30</v>
      </c>
      <c r="AN118" s="2447" t="s">
        <v>31</v>
      </c>
      <c r="AO118" s="3999"/>
      <c r="AP118" s="4061"/>
      <c r="AQ118" s="3999"/>
      <c r="AR118" s="3999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2448"/>
      <c r="AR119" s="2448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2449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839"/>
      <c r="C123" s="4054" t="s">
        <v>32</v>
      </c>
      <c r="D123" s="4057" t="s">
        <v>76</v>
      </c>
      <c r="E123" s="4058"/>
      <c r="F123" s="4058"/>
      <c r="G123" s="4058"/>
      <c r="H123" s="4060"/>
      <c r="I123" s="3080" t="s">
        <v>96</v>
      </c>
      <c r="J123" s="4065" t="s">
        <v>6</v>
      </c>
      <c r="K123" s="3839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4063"/>
      <c r="B124" s="4064"/>
      <c r="C124" s="4055"/>
      <c r="D124" s="2450" t="s">
        <v>170</v>
      </c>
      <c r="E124" s="2451" t="s">
        <v>171</v>
      </c>
      <c r="F124" s="2451" t="s">
        <v>172</v>
      </c>
      <c r="G124" s="2451" t="s">
        <v>173</v>
      </c>
      <c r="H124" s="2452" t="s">
        <v>174</v>
      </c>
      <c r="I124" s="4063"/>
      <c r="J124" s="4022"/>
      <c r="K124" s="4064"/>
      <c r="BO124"/>
      <c r="BP124"/>
      <c r="BQ124"/>
      <c r="BR124"/>
      <c r="BS124"/>
      <c r="BU124"/>
      <c r="BV124"/>
      <c r="BW124"/>
    </row>
    <row r="125" spans="1:76" ht="22.5" x14ac:dyDescent="0.25">
      <c r="A125" s="4068" t="s">
        <v>175</v>
      </c>
      <c r="B125" s="2453" t="s">
        <v>176</v>
      </c>
      <c r="C125" s="2454">
        <f>SUM(D125:H125)</f>
        <v>0</v>
      </c>
      <c r="D125" s="2455"/>
      <c r="E125" s="2456"/>
      <c r="F125" s="2456"/>
      <c r="G125" s="2456"/>
      <c r="H125" s="2457"/>
      <c r="I125" s="347"/>
      <c r="J125" s="2458"/>
      <c r="K125" s="2459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2460"/>
      <c r="E126" s="2461"/>
      <c r="F126" s="2461"/>
      <c r="G126" s="2461"/>
      <c r="H126" s="2462"/>
      <c r="I126" s="347"/>
      <c r="J126" s="2463"/>
      <c r="K126" s="2464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4069"/>
      <c r="B127" s="358" t="s">
        <v>178</v>
      </c>
      <c r="C127" s="2465">
        <f>SUM(D127:H127)</f>
        <v>0</v>
      </c>
      <c r="D127" s="2466"/>
      <c r="E127" s="2467"/>
      <c r="F127" s="2467"/>
      <c r="G127" s="2467"/>
      <c r="H127" s="2468"/>
      <c r="I127" s="347"/>
      <c r="J127" s="2469"/>
      <c r="K127" s="2470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4070" t="s">
        <v>179</v>
      </c>
      <c r="B128" s="2471" t="s">
        <v>180</v>
      </c>
      <c r="C128" s="2454">
        <f>SUM(I128)</f>
        <v>0</v>
      </c>
      <c r="D128" s="2472"/>
      <c r="E128" s="876"/>
      <c r="F128" s="876"/>
      <c r="G128" s="876"/>
      <c r="H128" s="2473"/>
      <c r="I128" s="2474"/>
      <c r="J128" s="2475"/>
      <c r="K128" s="2013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4069"/>
      <c r="B129" s="2476" t="s">
        <v>181</v>
      </c>
      <c r="C129" s="2465">
        <f>SUM(D129:H129)</f>
        <v>0</v>
      </c>
      <c r="D129" s="2477"/>
      <c r="E129" s="446"/>
      <c r="F129" s="446"/>
      <c r="G129" s="446"/>
      <c r="H129" s="447"/>
      <c r="I129" s="2478"/>
      <c r="J129" s="2479"/>
      <c r="K129" s="2480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2019"/>
      <c r="E130" s="1594"/>
      <c r="F130" s="1594"/>
      <c r="G130" s="1594"/>
      <c r="H130" s="2481"/>
      <c r="I130" s="2482"/>
      <c r="J130" s="2257"/>
      <c r="K130" s="2258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2019"/>
      <c r="E131" s="1594"/>
      <c r="F131" s="1594"/>
      <c r="G131" s="1594"/>
      <c r="H131" s="2259"/>
      <c r="I131" s="2482"/>
      <c r="J131" s="2257"/>
      <c r="K131" s="2258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2483"/>
      <c r="E132" s="2484"/>
      <c r="F132" s="2484"/>
      <c r="G132" s="2484"/>
      <c r="H132" s="2485"/>
      <c r="I132" s="2486"/>
      <c r="J132" s="2487"/>
      <c r="K132" s="2488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4071"/>
      <c r="B133" s="394" t="s">
        <v>104</v>
      </c>
      <c r="C133" s="191">
        <f>SUM(D133:I133)</f>
        <v>0</v>
      </c>
      <c r="D133" s="2489"/>
      <c r="E133" s="2490"/>
      <c r="F133" s="2490"/>
      <c r="G133" s="2490"/>
      <c r="H133" s="2491"/>
      <c r="I133" s="2492"/>
      <c r="J133" s="2479"/>
      <c r="K133" s="2480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856" t="s">
        <v>49</v>
      </c>
      <c r="B135" s="3856" t="s">
        <v>184</v>
      </c>
      <c r="C135" s="4072" t="s">
        <v>29</v>
      </c>
      <c r="D135" s="3962" t="s">
        <v>30</v>
      </c>
      <c r="E135" s="3849" t="s">
        <v>31</v>
      </c>
      <c r="F135" s="4087" t="s">
        <v>5</v>
      </c>
      <c r="G135" s="4088"/>
      <c r="H135" s="4088"/>
      <c r="I135" s="4088"/>
      <c r="J135" s="4088"/>
      <c r="K135" s="4088"/>
      <c r="L135" s="4088"/>
      <c r="M135" s="4088"/>
      <c r="N135" s="4088"/>
      <c r="O135" s="4088"/>
      <c r="P135" s="4088"/>
      <c r="Q135" s="4088"/>
      <c r="R135" s="4088"/>
      <c r="S135" s="4088"/>
      <c r="T135" s="4088"/>
      <c r="U135" s="4088"/>
      <c r="V135" s="4088"/>
      <c r="W135" s="4088"/>
      <c r="X135" s="4088"/>
      <c r="Y135" s="4088"/>
      <c r="Z135" s="4088"/>
      <c r="AA135" s="4088"/>
      <c r="AB135" s="4088"/>
      <c r="AC135" s="4088"/>
      <c r="AD135" s="4088"/>
      <c r="AE135" s="4088"/>
      <c r="AF135" s="4088"/>
      <c r="AG135" s="4088"/>
      <c r="AH135" s="4088"/>
      <c r="AI135" s="4088"/>
      <c r="AJ135" s="4088"/>
      <c r="AK135" s="4088"/>
      <c r="AL135" s="4088"/>
      <c r="AM135" s="4089"/>
      <c r="AN135" s="3962" t="s">
        <v>6</v>
      </c>
      <c r="AO135" s="3849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4066" t="s">
        <v>91</v>
      </c>
      <c r="G136" s="4067"/>
      <c r="H136" s="4066" t="s">
        <v>13</v>
      </c>
      <c r="I136" s="4067"/>
      <c r="J136" s="4066" t="s">
        <v>14</v>
      </c>
      <c r="K136" s="4067"/>
      <c r="L136" s="4066" t="s">
        <v>15</v>
      </c>
      <c r="M136" s="4067"/>
      <c r="N136" s="4066" t="s">
        <v>16</v>
      </c>
      <c r="O136" s="4067"/>
      <c r="P136" s="4075" t="s">
        <v>17</v>
      </c>
      <c r="Q136" s="4067"/>
      <c r="R136" s="4066" t="s">
        <v>18</v>
      </c>
      <c r="S136" s="4067"/>
      <c r="T136" s="4066" t="s">
        <v>19</v>
      </c>
      <c r="U136" s="4067"/>
      <c r="V136" s="4066" t="s">
        <v>20</v>
      </c>
      <c r="W136" s="4067"/>
      <c r="X136" s="4066" t="s">
        <v>21</v>
      </c>
      <c r="Y136" s="4067"/>
      <c r="Z136" s="4066" t="s">
        <v>22</v>
      </c>
      <c r="AA136" s="4067"/>
      <c r="AB136" s="4066" t="s">
        <v>23</v>
      </c>
      <c r="AC136" s="4067"/>
      <c r="AD136" s="4066" t="s">
        <v>24</v>
      </c>
      <c r="AE136" s="4067"/>
      <c r="AF136" s="4066" t="s">
        <v>25</v>
      </c>
      <c r="AG136" s="4067"/>
      <c r="AH136" s="4066" t="s">
        <v>26</v>
      </c>
      <c r="AI136" s="4067"/>
      <c r="AJ136" s="4066" t="s">
        <v>27</v>
      </c>
      <c r="AK136" s="4067"/>
      <c r="AL136" s="4066" t="s">
        <v>185</v>
      </c>
      <c r="AM136" s="4074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3743"/>
      <c r="B137" s="3743"/>
      <c r="C137" s="4073"/>
      <c r="D137" s="3848"/>
      <c r="E137" s="3736"/>
      <c r="F137" s="2493" t="s">
        <v>186</v>
      </c>
      <c r="G137" s="2494" t="s">
        <v>31</v>
      </c>
      <c r="H137" s="2493" t="s">
        <v>186</v>
      </c>
      <c r="I137" s="2494" t="s">
        <v>31</v>
      </c>
      <c r="J137" s="2493" t="s">
        <v>186</v>
      </c>
      <c r="K137" s="2494" t="s">
        <v>31</v>
      </c>
      <c r="L137" s="2493" t="s">
        <v>186</v>
      </c>
      <c r="M137" s="2494" t="s">
        <v>31</v>
      </c>
      <c r="N137" s="2493" t="s">
        <v>186</v>
      </c>
      <c r="O137" s="2494" t="s">
        <v>31</v>
      </c>
      <c r="P137" s="2493" t="s">
        <v>186</v>
      </c>
      <c r="Q137" s="2494" t="s">
        <v>31</v>
      </c>
      <c r="R137" s="2493" t="s">
        <v>186</v>
      </c>
      <c r="S137" s="2494" t="s">
        <v>31</v>
      </c>
      <c r="T137" s="2493" t="s">
        <v>186</v>
      </c>
      <c r="U137" s="2494" t="s">
        <v>31</v>
      </c>
      <c r="V137" s="2493" t="s">
        <v>186</v>
      </c>
      <c r="W137" s="2494" t="s">
        <v>31</v>
      </c>
      <c r="X137" s="2493" t="s">
        <v>186</v>
      </c>
      <c r="Y137" s="2494" t="s">
        <v>31</v>
      </c>
      <c r="Z137" s="2493" t="s">
        <v>186</v>
      </c>
      <c r="AA137" s="2494" t="s">
        <v>31</v>
      </c>
      <c r="AB137" s="2493" t="s">
        <v>186</v>
      </c>
      <c r="AC137" s="2494" t="s">
        <v>31</v>
      </c>
      <c r="AD137" s="2493" t="s">
        <v>186</v>
      </c>
      <c r="AE137" s="2494" t="s">
        <v>31</v>
      </c>
      <c r="AF137" s="2493" t="s">
        <v>186</v>
      </c>
      <c r="AG137" s="2494" t="s">
        <v>31</v>
      </c>
      <c r="AH137" s="2493" t="s">
        <v>186</v>
      </c>
      <c r="AI137" s="2494" t="s">
        <v>31</v>
      </c>
      <c r="AJ137" s="2493" t="s">
        <v>186</v>
      </c>
      <c r="AK137" s="2494" t="s">
        <v>31</v>
      </c>
      <c r="AL137" s="2493" t="s">
        <v>186</v>
      </c>
      <c r="AM137" s="2495" t="s">
        <v>31</v>
      </c>
      <c r="AN137" s="3848"/>
      <c r="AO137" s="3736"/>
      <c r="BO137"/>
      <c r="BP137"/>
      <c r="BQ137"/>
      <c r="BR137"/>
      <c r="BS137"/>
      <c r="BU137"/>
      <c r="BV137"/>
      <c r="BW137"/>
    </row>
    <row r="138" spans="1:76" x14ac:dyDescent="0.25">
      <c r="A138" s="4077" t="s">
        <v>72</v>
      </c>
      <c r="B138" s="2496" t="s">
        <v>187</v>
      </c>
      <c r="C138" s="2497">
        <f>SUM(D138:E138)</f>
        <v>0</v>
      </c>
      <c r="D138" s="2498">
        <f>+F138+H138+J138+L138+N138+P138+R138+T138+V138+X138+Z138+AB138+AD138+AF138+AH138+AJ138+AL138</f>
        <v>0</v>
      </c>
      <c r="E138" s="2499">
        <f>+G138+I138+K138+M138+O138+Q138+S138+U138+W138+Y138+AA138+AC138+AE138+AG138+AI138+AK138+AM138</f>
        <v>0</v>
      </c>
      <c r="F138" s="2500"/>
      <c r="G138" s="2501"/>
      <c r="H138" s="2500"/>
      <c r="I138" s="2501"/>
      <c r="J138" s="2500"/>
      <c r="K138" s="2501"/>
      <c r="L138" s="2500"/>
      <c r="M138" s="2501"/>
      <c r="N138" s="2500"/>
      <c r="O138" s="2501"/>
      <c r="P138" s="2500"/>
      <c r="Q138" s="2501"/>
      <c r="R138" s="2500"/>
      <c r="S138" s="2501"/>
      <c r="T138" s="2500"/>
      <c r="U138" s="2501"/>
      <c r="V138" s="2500"/>
      <c r="W138" s="2501"/>
      <c r="X138" s="2500"/>
      <c r="Y138" s="2501"/>
      <c r="Z138" s="2500"/>
      <c r="AA138" s="2501"/>
      <c r="AB138" s="2500"/>
      <c r="AC138" s="2501"/>
      <c r="AD138" s="2500"/>
      <c r="AE138" s="2501"/>
      <c r="AF138" s="2500"/>
      <c r="AG138" s="2501"/>
      <c r="AH138" s="2500"/>
      <c r="AI138" s="2501"/>
      <c r="AJ138" s="2500"/>
      <c r="AK138" s="2501"/>
      <c r="AL138" s="2500"/>
      <c r="AM138" s="2502"/>
      <c r="AN138" s="2503"/>
      <c r="AO138" s="2501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4078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4077" t="s">
        <v>51</v>
      </c>
      <c r="B146" s="2496" t="s">
        <v>187</v>
      </c>
      <c r="C146" s="2497">
        <f t="shared" si="74"/>
        <v>1</v>
      </c>
      <c r="D146" s="2498">
        <f t="shared" si="68"/>
        <v>1</v>
      </c>
      <c r="E146" s="2499">
        <f t="shared" si="68"/>
        <v>0</v>
      </c>
      <c r="F146" s="2500"/>
      <c r="G146" s="2501"/>
      <c r="H146" s="2500"/>
      <c r="I146" s="2501"/>
      <c r="J146" s="2500"/>
      <c r="K146" s="2501"/>
      <c r="L146" s="2500"/>
      <c r="M146" s="2501"/>
      <c r="N146" s="2500"/>
      <c r="O146" s="2501"/>
      <c r="P146" s="2500"/>
      <c r="Q146" s="2501"/>
      <c r="R146" s="2500"/>
      <c r="S146" s="2501"/>
      <c r="T146" s="2500"/>
      <c r="U146" s="2501"/>
      <c r="V146" s="2500"/>
      <c r="W146" s="2501"/>
      <c r="X146" s="2500"/>
      <c r="Y146" s="2501"/>
      <c r="Z146" s="2500"/>
      <c r="AA146" s="2501"/>
      <c r="AB146" s="2500"/>
      <c r="AC146" s="2501"/>
      <c r="AD146" s="2500"/>
      <c r="AE146" s="2501"/>
      <c r="AF146" s="2500">
        <v>1</v>
      </c>
      <c r="AG146" s="2501"/>
      <c r="AH146" s="2500"/>
      <c r="AI146" s="2501"/>
      <c r="AJ146" s="2500"/>
      <c r="AK146" s="2501"/>
      <c r="AL146" s="2500"/>
      <c r="AM146" s="2502"/>
      <c r="AN146" s="2503">
        <v>0</v>
      </c>
      <c r="AO146" s="2501">
        <v>0</v>
      </c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3</v>
      </c>
      <c r="D147" s="408">
        <f t="shared" si="68"/>
        <v>2</v>
      </c>
      <c r="E147" s="409">
        <f>+G147+I147+K147+M147+O147+Q147+S147+U147+W147+Y147+AA147+AC147+AE147+AG147+AI147+AK147+AM147</f>
        <v>1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/>
      <c r="T147" s="414">
        <v>1</v>
      </c>
      <c r="U147" s="415"/>
      <c r="V147" s="414">
        <v>1</v>
      </c>
      <c r="W147" s="415"/>
      <c r="X147" s="414"/>
      <c r="Y147" s="415"/>
      <c r="Z147" s="414"/>
      <c r="AA147" s="415"/>
      <c r="AB147" s="414"/>
      <c r="AC147" s="415">
        <v>1</v>
      </c>
      <c r="AD147" s="414"/>
      <c r="AE147" s="415"/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22</v>
      </c>
      <c r="D148" s="408">
        <f t="shared" si="68"/>
        <v>10</v>
      </c>
      <c r="E148" s="409">
        <f t="shared" si="68"/>
        <v>12</v>
      </c>
      <c r="F148" s="414">
        <v>1</v>
      </c>
      <c r="G148" s="415">
        <v>2</v>
      </c>
      <c r="H148" s="414">
        <v>1</v>
      </c>
      <c r="I148" s="415">
        <v>3</v>
      </c>
      <c r="J148" s="414">
        <v>2</v>
      </c>
      <c r="K148" s="415">
        <v>1</v>
      </c>
      <c r="L148" s="414"/>
      <c r="M148" s="415"/>
      <c r="N148" s="414"/>
      <c r="O148" s="415"/>
      <c r="P148" s="414"/>
      <c r="Q148" s="415">
        <v>1</v>
      </c>
      <c r="R148" s="414"/>
      <c r="S148" s="415">
        <v>2</v>
      </c>
      <c r="T148" s="414">
        <v>1</v>
      </c>
      <c r="U148" s="415">
        <v>2</v>
      </c>
      <c r="V148" s="414">
        <v>1</v>
      </c>
      <c r="W148" s="415"/>
      <c r="X148" s="414"/>
      <c r="Y148" s="415">
        <v>1</v>
      </c>
      <c r="Z148" s="414">
        <v>1</v>
      </c>
      <c r="AA148" s="415"/>
      <c r="AB148" s="414">
        <v>2</v>
      </c>
      <c r="AC148" s="415"/>
      <c r="AD148" s="414"/>
      <c r="AE148" s="415"/>
      <c r="AF148" s="414">
        <v>1</v>
      </c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3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4078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4079" t="s">
        <v>196</v>
      </c>
      <c r="B153" s="4081" t="s">
        <v>32</v>
      </c>
      <c r="C153" s="4083" t="s">
        <v>76</v>
      </c>
      <c r="D153" s="4084"/>
      <c r="E153" s="4084"/>
      <c r="F153" s="4084"/>
      <c r="G153" s="4084"/>
      <c r="H153" s="4084"/>
      <c r="I153" s="4084"/>
      <c r="J153" s="4084"/>
      <c r="K153" s="4084"/>
      <c r="L153" s="4084"/>
      <c r="M153" s="4084"/>
      <c r="N153" s="4084"/>
      <c r="O153" s="4084"/>
      <c r="P153" s="4084"/>
      <c r="Q153" s="4084"/>
      <c r="R153" s="4084"/>
      <c r="S153" s="4085"/>
      <c r="T153" s="4086" t="s">
        <v>6</v>
      </c>
      <c r="U153" s="4076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4080"/>
      <c r="B154" s="4082"/>
      <c r="C154" s="2504" t="s">
        <v>91</v>
      </c>
      <c r="D154" s="2505" t="s">
        <v>13</v>
      </c>
      <c r="E154" s="2505" t="s">
        <v>197</v>
      </c>
      <c r="F154" s="2505" t="s">
        <v>15</v>
      </c>
      <c r="G154" s="2505" t="s">
        <v>198</v>
      </c>
      <c r="H154" s="2505" t="s">
        <v>17</v>
      </c>
      <c r="I154" s="2505" t="s">
        <v>199</v>
      </c>
      <c r="J154" s="2505" t="s">
        <v>19</v>
      </c>
      <c r="K154" s="2505" t="s">
        <v>200</v>
      </c>
      <c r="L154" s="2505" t="s">
        <v>21</v>
      </c>
      <c r="M154" s="2505" t="s">
        <v>201</v>
      </c>
      <c r="N154" s="2505" t="s">
        <v>23</v>
      </c>
      <c r="O154" s="2505" t="s">
        <v>24</v>
      </c>
      <c r="P154" s="2505" t="s">
        <v>25</v>
      </c>
      <c r="Q154" s="2505" t="s">
        <v>26</v>
      </c>
      <c r="R154" s="2505" t="s">
        <v>27</v>
      </c>
      <c r="S154" s="2506" t="s">
        <v>185</v>
      </c>
      <c r="T154" s="4086"/>
      <c r="U154" s="4076"/>
      <c r="BO154"/>
      <c r="BP154"/>
      <c r="BQ154"/>
      <c r="BR154"/>
      <c r="BS154"/>
      <c r="BU154"/>
      <c r="BV154"/>
      <c r="BW154"/>
    </row>
    <row r="155" spans="1:75" ht="22.5" x14ac:dyDescent="0.25">
      <c r="A155" s="1600" t="s">
        <v>202</v>
      </c>
      <c r="B155" s="2507">
        <f>SUM(C155:S155)</f>
        <v>84</v>
      </c>
      <c r="C155" s="85">
        <v>1</v>
      </c>
      <c r="D155" s="132">
        <v>1</v>
      </c>
      <c r="E155" s="132">
        <v>1</v>
      </c>
      <c r="F155" s="132">
        <v>1</v>
      </c>
      <c r="G155" s="132"/>
      <c r="H155" s="132">
        <v>3</v>
      </c>
      <c r="I155" s="132">
        <v>2</v>
      </c>
      <c r="J155" s="132">
        <v>7</v>
      </c>
      <c r="K155" s="132">
        <v>4</v>
      </c>
      <c r="L155" s="132">
        <v>6</v>
      </c>
      <c r="M155" s="132">
        <v>4</v>
      </c>
      <c r="N155" s="132">
        <v>12</v>
      </c>
      <c r="O155" s="132">
        <v>7</v>
      </c>
      <c r="P155" s="132">
        <v>11</v>
      </c>
      <c r="Q155" s="132">
        <v>9</v>
      </c>
      <c r="R155" s="132">
        <v>4</v>
      </c>
      <c r="S155" s="439">
        <v>11</v>
      </c>
      <c r="T155" s="122">
        <v>0</v>
      </c>
      <c r="U155" s="161">
        <v>0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119559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",[11]NOMBRE!B2," - ","( ",[11]NOMBRE!C2,[11]NOMBRE!D2,[11]NOMBRE!E2,[11]NOMBRE!F2,[11]NOMBRE!G2,"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",[11]NOMBRE!B6," - ","( ",[11]NOMBRE!C6,[11]NOMBRE!D6," )")</f>
        <v>MES: OCTUBRE - ( 10 )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",[11]NOMBRE!B7)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4090" t="s">
        <v>3</v>
      </c>
      <c r="B9" s="4092" t="s">
        <v>4</v>
      </c>
      <c r="C9" s="2984"/>
      <c r="D9" s="4093"/>
      <c r="E9" s="4095" t="s">
        <v>5</v>
      </c>
      <c r="F9" s="4096"/>
      <c r="G9" s="4096"/>
      <c r="H9" s="4096"/>
      <c r="I9" s="4096"/>
      <c r="J9" s="4096"/>
      <c r="K9" s="4096"/>
      <c r="L9" s="4096"/>
      <c r="M9" s="4096"/>
      <c r="N9" s="4096"/>
      <c r="O9" s="4096"/>
      <c r="P9" s="4096"/>
      <c r="Q9" s="4096"/>
      <c r="R9" s="4096"/>
      <c r="S9" s="4096"/>
      <c r="T9" s="4096"/>
      <c r="U9" s="4096"/>
      <c r="V9" s="4096"/>
      <c r="W9" s="4096"/>
      <c r="X9" s="4096"/>
      <c r="Y9" s="4096"/>
      <c r="Z9" s="4096"/>
      <c r="AA9" s="4096"/>
      <c r="AB9" s="4096"/>
      <c r="AC9" s="4096"/>
      <c r="AD9" s="4096"/>
      <c r="AE9" s="4096"/>
      <c r="AF9" s="4096"/>
      <c r="AG9" s="4096"/>
      <c r="AH9" s="4096"/>
      <c r="AI9" s="4096"/>
      <c r="AJ9" s="4096"/>
      <c r="AK9" s="4096"/>
      <c r="AL9" s="4096"/>
      <c r="AM9" s="4096"/>
      <c r="AN9" s="4097"/>
      <c r="AO9" s="4098" t="s">
        <v>6</v>
      </c>
      <c r="AP9" s="4098" t="s">
        <v>7</v>
      </c>
      <c r="AQ9" s="4093" t="s">
        <v>8</v>
      </c>
      <c r="AR9" s="4093" t="s">
        <v>9</v>
      </c>
      <c r="AS9" s="4093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4008"/>
      <c r="C10" s="4009"/>
      <c r="D10" s="4094"/>
      <c r="E10" s="4100" t="s">
        <v>11</v>
      </c>
      <c r="F10" s="4103"/>
      <c r="G10" s="4100" t="s">
        <v>12</v>
      </c>
      <c r="H10" s="4101"/>
      <c r="I10" s="4100" t="s">
        <v>13</v>
      </c>
      <c r="J10" s="4101"/>
      <c r="K10" s="4100" t="s">
        <v>14</v>
      </c>
      <c r="L10" s="4101"/>
      <c r="M10" s="4100" t="s">
        <v>15</v>
      </c>
      <c r="N10" s="4101"/>
      <c r="O10" s="4100" t="s">
        <v>16</v>
      </c>
      <c r="P10" s="4101"/>
      <c r="Q10" s="4100" t="s">
        <v>17</v>
      </c>
      <c r="R10" s="4101"/>
      <c r="S10" s="4100" t="s">
        <v>18</v>
      </c>
      <c r="T10" s="4101"/>
      <c r="U10" s="4100" t="s">
        <v>19</v>
      </c>
      <c r="V10" s="4101"/>
      <c r="W10" s="4100" t="s">
        <v>20</v>
      </c>
      <c r="X10" s="4101"/>
      <c r="Y10" s="4100" t="s">
        <v>21</v>
      </c>
      <c r="Z10" s="4101"/>
      <c r="AA10" s="4100" t="s">
        <v>22</v>
      </c>
      <c r="AB10" s="4101"/>
      <c r="AC10" s="4100" t="s">
        <v>23</v>
      </c>
      <c r="AD10" s="4101"/>
      <c r="AE10" s="4100" t="s">
        <v>24</v>
      </c>
      <c r="AF10" s="4101"/>
      <c r="AG10" s="4100" t="s">
        <v>25</v>
      </c>
      <c r="AH10" s="4101"/>
      <c r="AI10" s="4100" t="s">
        <v>26</v>
      </c>
      <c r="AJ10" s="4101"/>
      <c r="AK10" s="4100" t="s">
        <v>27</v>
      </c>
      <c r="AL10" s="4101"/>
      <c r="AM10" s="4095" t="s">
        <v>28</v>
      </c>
      <c r="AN10" s="4097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4091"/>
      <c r="B11" s="2510" t="s">
        <v>29</v>
      </c>
      <c r="C11" s="2511" t="s">
        <v>30</v>
      </c>
      <c r="D11" s="2512" t="s">
        <v>31</v>
      </c>
      <c r="E11" s="2513" t="s">
        <v>30</v>
      </c>
      <c r="F11" s="2514" t="s">
        <v>31</v>
      </c>
      <c r="G11" s="2513" t="s">
        <v>30</v>
      </c>
      <c r="H11" s="2514" t="s">
        <v>31</v>
      </c>
      <c r="I11" s="2513" t="s">
        <v>30</v>
      </c>
      <c r="J11" s="2514" t="s">
        <v>31</v>
      </c>
      <c r="K11" s="2513" t="s">
        <v>30</v>
      </c>
      <c r="L11" s="2514" t="s">
        <v>31</v>
      </c>
      <c r="M11" s="2513" t="s">
        <v>30</v>
      </c>
      <c r="N11" s="2514" t="s">
        <v>31</v>
      </c>
      <c r="O11" s="2513" t="s">
        <v>30</v>
      </c>
      <c r="P11" s="2514" t="s">
        <v>31</v>
      </c>
      <c r="Q11" s="2513" t="s">
        <v>30</v>
      </c>
      <c r="R11" s="2514" t="s">
        <v>31</v>
      </c>
      <c r="S11" s="2513" t="s">
        <v>30</v>
      </c>
      <c r="T11" s="2514" t="s">
        <v>31</v>
      </c>
      <c r="U11" s="2513" t="s">
        <v>30</v>
      </c>
      <c r="V11" s="2514" t="s">
        <v>31</v>
      </c>
      <c r="W11" s="2513" t="s">
        <v>30</v>
      </c>
      <c r="X11" s="2514" t="s">
        <v>31</v>
      </c>
      <c r="Y11" s="2513" t="s">
        <v>30</v>
      </c>
      <c r="Z11" s="2514" t="s">
        <v>31</v>
      </c>
      <c r="AA11" s="2513" t="s">
        <v>30</v>
      </c>
      <c r="AB11" s="2514" t="s">
        <v>31</v>
      </c>
      <c r="AC11" s="2513" t="s">
        <v>30</v>
      </c>
      <c r="AD11" s="2514" t="s">
        <v>31</v>
      </c>
      <c r="AE11" s="2513" t="s">
        <v>30</v>
      </c>
      <c r="AF11" s="2514" t="s">
        <v>31</v>
      </c>
      <c r="AG11" s="2513" t="s">
        <v>30</v>
      </c>
      <c r="AH11" s="2514" t="s">
        <v>31</v>
      </c>
      <c r="AI11" s="2513" t="s">
        <v>30</v>
      </c>
      <c r="AJ11" s="2514" t="s">
        <v>31</v>
      </c>
      <c r="AK11" s="2513" t="s">
        <v>30</v>
      </c>
      <c r="AL11" s="2514" t="s">
        <v>31</v>
      </c>
      <c r="AM11" s="2513" t="s">
        <v>30</v>
      </c>
      <c r="AN11" s="2515" t="s">
        <v>31</v>
      </c>
      <c r="AO11" s="4099"/>
      <c r="AP11" s="4099"/>
      <c r="AQ11" s="4102"/>
      <c r="AR11" s="4102"/>
      <c r="AS11" s="4102"/>
      <c r="BO11"/>
      <c r="BP11"/>
      <c r="BQ11"/>
      <c r="BR11"/>
      <c r="BS11"/>
      <c r="BU11"/>
      <c r="BV11"/>
      <c r="BW11"/>
    </row>
    <row r="12" spans="1:151" x14ac:dyDescent="0.25">
      <c r="A12" s="2516" t="s">
        <v>32</v>
      </c>
      <c r="B12" s="2517">
        <f>SUM(B13:B26)</f>
        <v>0</v>
      </c>
      <c r="C12" s="2518">
        <f>SUM(C13:C26)</f>
        <v>0</v>
      </c>
      <c r="D12" s="17">
        <f>SUM(D13:D26)</f>
        <v>0</v>
      </c>
      <c r="E12" s="2519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2519">
        <f t="shared" si="0"/>
        <v>0</v>
      </c>
      <c r="J12" s="19">
        <f t="shared" si="0"/>
        <v>0</v>
      </c>
      <c r="K12" s="2519">
        <f t="shared" si="0"/>
        <v>0</v>
      </c>
      <c r="L12" s="19">
        <f t="shared" si="0"/>
        <v>0</v>
      </c>
      <c r="M12" s="2519">
        <f t="shared" si="0"/>
        <v>0</v>
      </c>
      <c r="N12" s="19">
        <f t="shared" si="0"/>
        <v>0</v>
      </c>
      <c r="O12" s="2519">
        <f t="shared" si="0"/>
        <v>0</v>
      </c>
      <c r="P12" s="19">
        <f t="shared" si="0"/>
        <v>0</v>
      </c>
      <c r="Q12" s="2519">
        <f t="shared" si="0"/>
        <v>0</v>
      </c>
      <c r="R12" s="19">
        <f t="shared" si="0"/>
        <v>0</v>
      </c>
      <c r="S12" s="2519">
        <f t="shared" si="0"/>
        <v>0</v>
      </c>
      <c r="T12" s="19">
        <f t="shared" si="0"/>
        <v>0</v>
      </c>
      <c r="U12" s="2519">
        <f>SUM(U13:U26)</f>
        <v>0</v>
      </c>
      <c r="V12" s="19">
        <f>SUM(V13:V26)</f>
        <v>0</v>
      </c>
      <c r="W12" s="2519">
        <f t="shared" si="0"/>
        <v>0</v>
      </c>
      <c r="X12" s="19">
        <f t="shared" si="0"/>
        <v>0</v>
      </c>
      <c r="Y12" s="2519">
        <f t="shared" si="0"/>
        <v>0</v>
      </c>
      <c r="Z12" s="19">
        <f t="shared" si="0"/>
        <v>0</v>
      </c>
      <c r="AA12" s="2519">
        <f t="shared" si="0"/>
        <v>0</v>
      </c>
      <c r="AB12" s="19">
        <f t="shared" si="0"/>
        <v>0</v>
      </c>
      <c r="AC12" s="2519">
        <f t="shared" si="0"/>
        <v>0</v>
      </c>
      <c r="AD12" s="19">
        <f t="shared" si="0"/>
        <v>0</v>
      </c>
      <c r="AE12" s="2519">
        <f t="shared" si="0"/>
        <v>0</v>
      </c>
      <c r="AF12" s="19">
        <f t="shared" si="0"/>
        <v>0</v>
      </c>
      <c r="AG12" s="2519">
        <f t="shared" si="0"/>
        <v>0</v>
      </c>
      <c r="AH12" s="19">
        <f t="shared" si="0"/>
        <v>0</v>
      </c>
      <c r="AI12" s="2519">
        <f t="shared" si="0"/>
        <v>0</v>
      </c>
      <c r="AJ12" s="19">
        <f t="shared" si="0"/>
        <v>0</v>
      </c>
      <c r="AK12" s="2519">
        <f t="shared" si="0"/>
        <v>0</v>
      </c>
      <c r="AL12" s="19">
        <f t="shared" si="0"/>
        <v>0</v>
      </c>
      <c r="AM12" s="2519">
        <f t="shared" si="0"/>
        <v>0</v>
      </c>
      <c r="AN12" s="21">
        <f t="shared" si="0"/>
        <v>0</v>
      </c>
      <c r="AO12" s="22">
        <f>SUM(AO13:AO26)</f>
        <v>0</v>
      </c>
      <c r="AP12" s="2520">
        <f>SUM(AP13:AP26)</f>
        <v>0</v>
      </c>
      <c r="AQ12" s="2521">
        <f>SUM(AQ13:AQ26)</f>
        <v>0</v>
      </c>
      <c r="AR12" s="2521">
        <f>SUM(AR13:AR26)</f>
        <v>0</v>
      </c>
      <c r="AS12" s="2521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2522">
        <f>SUM(E13+G13+I13+K13+M13+O13+Q13+S13+U13+W13+Y13+AA13+AC13+AE13+AG13+AI13+AK13+AM13)</f>
        <v>0</v>
      </c>
      <c r="D13" s="2523">
        <f>SUM(F13+H13+J13+L13+N13+P13+R13+T13+V13+X13+Z13+AB13+AD13+AF13+AH13+AJ13+AL13+AN13)</f>
        <v>0</v>
      </c>
      <c r="E13" s="2524"/>
      <c r="F13" s="2525"/>
      <c r="G13" s="2524"/>
      <c r="H13" s="2525"/>
      <c r="I13" s="2524"/>
      <c r="J13" s="2526"/>
      <c r="K13" s="2524"/>
      <c r="L13" s="2526"/>
      <c r="M13" s="2524"/>
      <c r="N13" s="2526"/>
      <c r="O13" s="2524"/>
      <c r="P13" s="2526"/>
      <c r="Q13" s="2524"/>
      <c r="R13" s="2526"/>
      <c r="S13" s="2524"/>
      <c r="T13" s="2526"/>
      <c r="U13" s="2524"/>
      <c r="V13" s="2526"/>
      <c r="W13" s="2524"/>
      <c r="X13" s="2526"/>
      <c r="Y13" s="2524"/>
      <c r="Z13" s="2526"/>
      <c r="AA13" s="2524"/>
      <c r="AB13" s="2526"/>
      <c r="AC13" s="2524"/>
      <c r="AD13" s="2526"/>
      <c r="AE13" s="2524"/>
      <c r="AF13" s="2526"/>
      <c r="AG13" s="2524"/>
      <c r="AH13" s="2526"/>
      <c r="AI13" s="2524"/>
      <c r="AJ13" s="2526"/>
      <c r="AK13" s="2524"/>
      <c r="AL13" s="2526"/>
      <c r="AM13" s="2527"/>
      <c r="AN13" s="2528"/>
      <c r="AO13" s="2529"/>
      <c r="AP13" s="2529"/>
      <c r="AQ13" s="2530"/>
      <c r="AR13" s="2530"/>
      <c r="AS13" s="2530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2531">
        <f t="shared" si="1"/>
        <v>0</v>
      </c>
      <c r="C26" s="2532">
        <f>SUM(E26+G26+I26+K26+M26+O26+Q26+S26+U26+W26+Y26+AA26+AC26+AE26+AG26+AI26+AK26+AM26)</f>
        <v>0</v>
      </c>
      <c r="D26" s="2533">
        <f>SUM(F26+H26+J26+L26+N26+P26+R26+T26+V26+X26+Z26+AB26+AD26+AF26+AH26+AJ26+AL26+AN26)</f>
        <v>0</v>
      </c>
      <c r="E26" s="2534"/>
      <c r="F26" s="84"/>
      <c r="G26" s="85"/>
      <c r="H26" s="86"/>
      <c r="I26" s="85"/>
      <c r="J26" s="84"/>
      <c r="K26" s="2535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2536"/>
      <c r="G27" s="2536" t="s">
        <v>48</v>
      </c>
      <c r="H27" s="2537"/>
      <c r="I27" s="2537"/>
      <c r="J27" s="2536"/>
      <c r="K27" s="2536"/>
      <c r="L27" s="2536"/>
      <c r="M27" s="2536"/>
      <c r="N27" s="2536"/>
      <c r="O27" s="2536"/>
      <c r="P27" s="2536"/>
      <c r="Q27" s="2536"/>
      <c r="R27" s="2536"/>
      <c r="S27" s="2536"/>
      <c r="T27" s="2536"/>
      <c r="U27" s="2536"/>
      <c r="V27" s="2536"/>
      <c r="W27" s="2536"/>
      <c r="X27" s="2536"/>
      <c r="Y27" s="2538"/>
      <c r="Z27" s="2538"/>
      <c r="AA27" s="2538"/>
      <c r="AB27" s="2538"/>
      <c r="AC27" s="2538"/>
      <c r="AD27" s="2538"/>
      <c r="AE27" s="2538"/>
      <c r="AF27" s="2538"/>
      <c r="AG27" s="2538"/>
      <c r="AH27" s="2538"/>
      <c r="AI27" s="2538"/>
      <c r="AJ27" s="2538"/>
      <c r="AK27" s="2538"/>
      <c r="AL27" s="2538"/>
      <c r="AM27" s="2538"/>
      <c r="AN27" s="2538"/>
      <c r="AO27" s="2538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4090" t="s">
        <v>49</v>
      </c>
      <c r="B28" s="4092" t="s">
        <v>4</v>
      </c>
      <c r="C28" s="2984"/>
      <c r="D28" s="4093"/>
      <c r="E28" s="4105" t="s">
        <v>5</v>
      </c>
      <c r="F28" s="4096"/>
      <c r="G28" s="4096"/>
      <c r="H28" s="4096"/>
      <c r="I28" s="4096"/>
      <c r="J28" s="4096"/>
      <c r="K28" s="4096"/>
      <c r="L28" s="4096"/>
      <c r="M28" s="4096"/>
      <c r="N28" s="4096"/>
      <c r="O28" s="4096"/>
      <c r="P28" s="4096"/>
      <c r="Q28" s="4096"/>
      <c r="R28" s="4096"/>
      <c r="S28" s="4096"/>
      <c r="T28" s="4096"/>
      <c r="U28" s="4096"/>
      <c r="V28" s="4096"/>
      <c r="W28" s="4096"/>
      <c r="X28" s="4096"/>
      <c r="Y28" s="4096"/>
      <c r="Z28" s="4096"/>
      <c r="AA28" s="4096"/>
      <c r="AB28" s="4096"/>
      <c r="AC28" s="4096"/>
      <c r="AD28" s="4096"/>
      <c r="AE28" s="4096"/>
      <c r="AF28" s="4096"/>
      <c r="AG28" s="4096"/>
      <c r="AH28" s="4096"/>
      <c r="AI28" s="4096"/>
      <c r="AJ28" s="4096"/>
      <c r="AK28" s="4096"/>
      <c r="AL28" s="4096"/>
      <c r="AM28" s="4096"/>
      <c r="AN28" s="4097"/>
      <c r="AO28" s="4098" t="s">
        <v>6</v>
      </c>
      <c r="AP28" s="4098" t="s">
        <v>7</v>
      </c>
      <c r="AQ28" s="4098" t="s">
        <v>50</v>
      </c>
      <c r="AR28" s="4093" t="s">
        <v>8</v>
      </c>
      <c r="AS28" s="4093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4113"/>
      <c r="C29" s="4114"/>
      <c r="D29" s="4102"/>
      <c r="E29" s="4104" t="s">
        <v>11</v>
      </c>
      <c r="F29" s="4103"/>
      <c r="G29" s="4104" t="s">
        <v>12</v>
      </c>
      <c r="H29" s="4101"/>
      <c r="I29" s="4104" t="s">
        <v>13</v>
      </c>
      <c r="J29" s="4101"/>
      <c r="K29" s="4104" t="s">
        <v>14</v>
      </c>
      <c r="L29" s="4101"/>
      <c r="M29" s="4104" t="s">
        <v>15</v>
      </c>
      <c r="N29" s="4101"/>
      <c r="O29" s="4104" t="s">
        <v>16</v>
      </c>
      <c r="P29" s="4101"/>
      <c r="Q29" s="4104" t="s">
        <v>17</v>
      </c>
      <c r="R29" s="4101"/>
      <c r="S29" s="4104" t="s">
        <v>18</v>
      </c>
      <c r="T29" s="4101"/>
      <c r="U29" s="4104" t="s">
        <v>19</v>
      </c>
      <c r="V29" s="4101"/>
      <c r="W29" s="4104" t="s">
        <v>20</v>
      </c>
      <c r="X29" s="4101"/>
      <c r="Y29" s="4104" t="s">
        <v>21</v>
      </c>
      <c r="Z29" s="4101"/>
      <c r="AA29" s="4104" t="s">
        <v>22</v>
      </c>
      <c r="AB29" s="4101"/>
      <c r="AC29" s="4104" t="s">
        <v>23</v>
      </c>
      <c r="AD29" s="4101"/>
      <c r="AE29" s="4104" t="s">
        <v>24</v>
      </c>
      <c r="AF29" s="4101"/>
      <c r="AG29" s="4104" t="s">
        <v>25</v>
      </c>
      <c r="AH29" s="4101"/>
      <c r="AI29" s="4104" t="s">
        <v>26</v>
      </c>
      <c r="AJ29" s="4101"/>
      <c r="AK29" s="4104" t="s">
        <v>27</v>
      </c>
      <c r="AL29" s="4101"/>
      <c r="AM29" s="4105" t="s">
        <v>28</v>
      </c>
      <c r="AN29" s="4097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4091"/>
      <c r="B30" s="2510" t="s">
        <v>29</v>
      </c>
      <c r="C30" s="2511" t="s">
        <v>30</v>
      </c>
      <c r="D30" s="2539" t="s">
        <v>31</v>
      </c>
      <c r="E30" s="2540" t="s">
        <v>30</v>
      </c>
      <c r="F30" s="2541" t="s">
        <v>31</v>
      </c>
      <c r="G30" s="2540" t="s">
        <v>30</v>
      </c>
      <c r="H30" s="2541" t="s">
        <v>31</v>
      </c>
      <c r="I30" s="2540" t="s">
        <v>30</v>
      </c>
      <c r="J30" s="2541" t="s">
        <v>31</v>
      </c>
      <c r="K30" s="2540" t="s">
        <v>30</v>
      </c>
      <c r="L30" s="2541" t="s">
        <v>31</v>
      </c>
      <c r="M30" s="2540" t="s">
        <v>30</v>
      </c>
      <c r="N30" s="2541" t="s">
        <v>31</v>
      </c>
      <c r="O30" s="2540" t="s">
        <v>30</v>
      </c>
      <c r="P30" s="2541" t="s">
        <v>31</v>
      </c>
      <c r="Q30" s="2540" t="s">
        <v>30</v>
      </c>
      <c r="R30" s="2541" t="s">
        <v>31</v>
      </c>
      <c r="S30" s="2540" t="s">
        <v>30</v>
      </c>
      <c r="T30" s="2541" t="s">
        <v>31</v>
      </c>
      <c r="U30" s="2540" t="s">
        <v>30</v>
      </c>
      <c r="V30" s="2541" t="s">
        <v>31</v>
      </c>
      <c r="W30" s="2540" t="s">
        <v>30</v>
      </c>
      <c r="X30" s="2541" t="s">
        <v>31</v>
      </c>
      <c r="Y30" s="2540" t="s">
        <v>30</v>
      </c>
      <c r="Z30" s="2541" t="s">
        <v>31</v>
      </c>
      <c r="AA30" s="2540" t="s">
        <v>30</v>
      </c>
      <c r="AB30" s="2541" t="s">
        <v>31</v>
      </c>
      <c r="AC30" s="2540" t="s">
        <v>30</v>
      </c>
      <c r="AD30" s="2541" t="s">
        <v>31</v>
      </c>
      <c r="AE30" s="2540" t="s">
        <v>30</v>
      </c>
      <c r="AF30" s="2541" t="s">
        <v>31</v>
      </c>
      <c r="AG30" s="2540" t="s">
        <v>30</v>
      </c>
      <c r="AH30" s="2541" t="s">
        <v>31</v>
      </c>
      <c r="AI30" s="2540" t="s">
        <v>30</v>
      </c>
      <c r="AJ30" s="2541" t="s">
        <v>31</v>
      </c>
      <c r="AK30" s="2511" t="s">
        <v>30</v>
      </c>
      <c r="AL30" s="2541" t="s">
        <v>31</v>
      </c>
      <c r="AM30" s="2540" t="s">
        <v>30</v>
      </c>
      <c r="AN30" s="2542" t="s">
        <v>31</v>
      </c>
      <c r="AO30" s="4099"/>
      <c r="AP30" s="4099"/>
      <c r="AQ30" s="4099"/>
      <c r="AR30" s="4102"/>
      <c r="AS30" s="4102"/>
      <c r="BO30"/>
      <c r="BP30"/>
      <c r="BQ30"/>
      <c r="BR30"/>
      <c r="BS30"/>
      <c r="BU30"/>
      <c r="BV30"/>
      <c r="BW30"/>
    </row>
    <row r="31" spans="1:77" x14ac:dyDescent="0.25">
      <c r="A31" s="2543" t="s">
        <v>51</v>
      </c>
      <c r="B31" s="2544">
        <f t="shared" ref="B31:B45" si="14">SUM(C31:D31)</f>
        <v>0</v>
      </c>
      <c r="C31" s="2522">
        <f t="shared" ref="C31:D33" si="15">SUM(E31+G31+I31+K31+M31+O31+Q31+S31+U31+W31+Y31+AA31+AC31+AE31+AG31+AI31+AK31+AM31)</f>
        <v>0</v>
      </c>
      <c r="D31" s="2523">
        <f t="shared" si="15"/>
        <v>0</v>
      </c>
      <c r="E31" s="2524"/>
      <c r="F31" s="2525"/>
      <c r="G31" s="2524"/>
      <c r="H31" s="2526"/>
      <c r="I31" s="2524"/>
      <c r="J31" s="2526"/>
      <c r="K31" s="2524"/>
      <c r="L31" s="2526"/>
      <c r="M31" s="2524"/>
      <c r="N31" s="2526"/>
      <c r="O31" s="2524"/>
      <c r="P31" s="2526"/>
      <c r="Q31" s="2545"/>
      <c r="R31" s="2526"/>
      <c r="S31" s="2524"/>
      <c r="T31" s="2526"/>
      <c r="U31" s="2524"/>
      <c r="V31" s="2526"/>
      <c r="W31" s="2524"/>
      <c r="X31" s="2526"/>
      <c r="Y31" s="2524"/>
      <c r="Z31" s="2526"/>
      <c r="AA31" s="2524"/>
      <c r="AB31" s="2526"/>
      <c r="AC31" s="2545"/>
      <c r="AD31" s="2526"/>
      <c r="AE31" s="2524"/>
      <c r="AF31" s="2526"/>
      <c r="AG31" s="2545"/>
      <c r="AH31" s="2526"/>
      <c r="AI31" s="2524"/>
      <c r="AJ31" s="2526"/>
      <c r="AK31" s="2545"/>
      <c r="AL31" s="2526"/>
      <c r="AM31" s="2546"/>
      <c r="AN31" s="2528"/>
      <c r="AO31" s="2529"/>
      <c r="AP31" s="2529"/>
      <c r="AQ31" s="2529"/>
      <c r="AR31" s="2530"/>
      <c r="AS31" s="2530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4090" t="s">
        <v>49</v>
      </c>
      <c r="B48" s="4098" t="s">
        <v>4</v>
      </c>
      <c r="C48" s="4104" t="s">
        <v>68</v>
      </c>
      <c r="D48" s="4109"/>
      <c r="E48" s="4109"/>
      <c r="F48" s="4101"/>
      <c r="G48" s="4109" t="s">
        <v>69</v>
      </c>
      <c r="H48" s="4109"/>
      <c r="I48" s="4109"/>
      <c r="J48" s="4110"/>
      <c r="K48" s="4093" t="s">
        <v>6</v>
      </c>
      <c r="L48" s="4093" t="s">
        <v>7</v>
      </c>
      <c r="M48" s="4093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4091"/>
      <c r="B49" s="4099"/>
      <c r="C49" s="2547" t="s">
        <v>14</v>
      </c>
      <c r="D49" s="2547" t="s">
        <v>15</v>
      </c>
      <c r="E49" s="2548" t="s">
        <v>16</v>
      </c>
      <c r="F49" s="2512" t="s">
        <v>71</v>
      </c>
      <c r="G49" s="2547" t="s">
        <v>14</v>
      </c>
      <c r="H49" s="2547" t="s">
        <v>15</v>
      </c>
      <c r="I49" s="2548" t="s">
        <v>16</v>
      </c>
      <c r="J49" s="2549" t="s">
        <v>71</v>
      </c>
      <c r="K49" s="4102"/>
      <c r="L49" s="4102"/>
      <c r="M49" s="4102"/>
      <c r="BO49"/>
      <c r="BP49"/>
      <c r="BQ49"/>
      <c r="BR49"/>
      <c r="BS49"/>
      <c r="BU49"/>
      <c r="BV49"/>
      <c r="BW49"/>
    </row>
    <row r="50" spans="1:75" x14ac:dyDescent="0.25">
      <c r="A50" s="2550" t="s">
        <v>72</v>
      </c>
      <c r="B50" s="128">
        <f>SUM(C50:J50)</f>
        <v>0</v>
      </c>
      <c r="C50" s="2524"/>
      <c r="D50" s="948"/>
      <c r="E50" s="948"/>
      <c r="F50" s="2525"/>
      <c r="G50" s="2524"/>
      <c r="H50" s="948"/>
      <c r="I50" s="948"/>
      <c r="J50" s="2528"/>
      <c r="K50" s="2525"/>
      <c r="L50" s="2525"/>
      <c r="M50" s="2525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2551" t="s">
        <v>74</v>
      </c>
      <c r="B52" s="2552"/>
      <c r="C52" s="2552"/>
      <c r="D52" s="2552"/>
      <c r="E52" s="2552"/>
      <c r="F52" s="2552"/>
      <c r="G52" s="2553"/>
      <c r="H52" s="2553"/>
      <c r="I52" s="2553"/>
      <c r="J52" s="2553"/>
      <c r="K52" s="2553"/>
      <c r="L52" s="2553"/>
      <c r="M52" s="2553"/>
      <c r="N52" s="2553"/>
      <c r="O52" s="2554"/>
      <c r="P52" s="2552"/>
      <c r="Q52" s="2553"/>
      <c r="R52" s="2553"/>
      <c r="S52" s="2554"/>
      <c r="T52" s="2552"/>
      <c r="U52" s="2553"/>
      <c r="V52" s="2554"/>
      <c r="W52" s="2555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4108" t="s">
        <v>75</v>
      </c>
      <c r="B53" s="4119" t="s">
        <v>32</v>
      </c>
      <c r="C53" s="2984"/>
      <c r="D53" s="4106"/>
      <c r="E53" s="4120" t="s">
        <v>76</v>
      </c>
      <c r="F53" s="4121"/>
      <c r="G53" s="4121"/>
      <c r="H53" s="4121"/>
      <c r="I53" s="4121"/>
      <c r="J53" s="4121"/>
      <c r="K53" s="4121"/>
      <c r="L53" s="4121"/>
      <c r="M53" s="4121"/>
      <c r="N53" s="4121"/>
      <c r="O53" s="4121"/>
      <c r="P53" s="4121"/>
      <c r="Q53" s="4121"/>
      <c r="R53" s="4121"/>
      <c r="S53" s="4121"/>
      <c r="T53" s="4121"/>
      <c r="U53" s="4121"/>
      <c r="V53" s="4122"/>
      <c r="W53" s="4106" t="s">
        <v>6</v>
      </c>
      <c r="X53" s="4107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4113"/>
      <c r="C54" s="4114"/>
      <c r="D54" s="4102"/>
      <c r="E54" s="4107" t="s">
        <v>11</v>
      </c>
      <c r="F54" s="4107" t="s">
        <v>12</v>
      </c>
      <c r="G54" s="4106" t="s">
        <v>13</v>
      </c>
      <c r="H54" s="4108" t="s">
        <v>14</v>
      </c>
      <c r="I54" s="4108" t="s">
        <v>15</v>
      </c>
      <c r="J54" s="4106" t="s">
        <v>16</v>
      </c>
      <c r="K54" s="4106" t="s">
        <v>17</v>
      </c>
      <c r="L54" s="4106" t="s">
        <v>18</v>
      </c>
      <c r="M54" s="4106" t="s">
        <v>19</v>
      </c>
      <c r="N54" s="4106" t="s">
        <v>20</v>
      </c>
      <c r="O54" s="4106" t="s">
        <v>21</v>
      </c>
      <c r="P54" s="4106" t="s">
        <v>22</v>
      </c>
      <c r="Q54" s="4106" t="s">
        <v>23</v>
      </c>
      <c r="R54" s="4106" t="s">
        <v>24</v>
      </c>
      <c r="S54" s="4106" t="s">
        <v>25</v>
      </c>
      <c r="T54" s="4106" t="s">
        <v>26</v>
      </c>
      <c r="U54" s="4106" t="s">
        <v>27</v>
      </c>
      <c r="V54" s="4111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4091"/>
      <c r="B55" s="2556" t="s">
        <v>29</v>
      </c>
      <c r="C55" s="2557" t="s">
        <v>30</v>
      </c>
      <c r="D55" s="2558" t="s">
        <v>31</v>
      </c>
      <c r="E55" s="4099"/>
      <c r="F55" s="4099"/>
      <c r="G55" s="4102"/>
      <c r="H55" s="4091"/>
      <c r="I55" s="4091"/>
      <c r="J55" s="4102"/>
      <c r="K55" s="4102"/>
      <c r="L55" s="4102"/>
      <c r="M55" s="4102"/>
      <c r="N55" s="4102"/>
      <c r="O55" s="4102"/>
      <c r="P55" s="4102"/>
      <c r="Q55" s="4102"/>
      <c r="R55" s="4102"/>
      <c r="S55" s="4102"/>
      <c r="T55" s="4102"/>
      <c r="U55" s="4102"/>
      <c r="V55" s="4112"/>
      <c r="W55" s="4102"/>
      <c r="X55" s="4099"/>
      <c r="BO55"/>
      <c r="BP55"/>
      <c r="BQ55"/>
      <c r="BR55"/>
      <c r="BS55"/>
      <c r="BU55"/>
      <c r="BV55"/>
      <c r="BW55"/>
    </row>
    <row r="56" spans="1:75" x14ac:dyDescent="0.25">
      <c r="A56" s="2559" t="s">
        <v>77</v>
      </c>
      <c r="B56" s="2560">
        <f>SUM(B57:B58)</f>
        <v>0</v>
      </c>
      <c r="C56" s="2561">
        <f>SUM(C57:C58)</f>
        <v>0</v>
      </c>
      <c r="D56" s="2562">
        <f t="shared" ref="D56:V56" si="29">SUM(D57:D58)</f>
        <v>0</v>
      </c>
      <c r="E56" s="2563">
        <f t="shared" si="29"/>
        <v>0</v>
      </c>
      <c r="F56" s="2563">
        <f t="shared" si="29"/>
        <v>0</v>
      </c>
      <c r="G56" s="2564">
        <f t="shared" si="29"/>
        <v>0</v>
      </c>
      <c r="H56" s="2563">
        <f t="shared" si="29"/>
        <v>0</v>
      </c>
      <c r="I56" s="2563">
        <f t="shared" si="29"/>
        <v>0</v>
      </c>
      <c r="J56" s="2565">
        <f t="shared" si="29"/>
        <v>0</v>
      </c>
      <c r="K56" s="2563">
        <f t="shared" si="29"/>
        <v>0</v>
      </c>
      <c r="L56" s="2565">
        <f t="shared" si="29"/>
        <v>0</v>
      </c>
      <c r="M56" s="2563">
        <f t="shared" si="29"/>
        <v>0</v>
      </c>
      <c r="N56" s="2565">
        <f t="shared" si="29"/>
        <v>0</v>
      </c>
      <c r="O56" s="2563">
        <f t="shared" si="29"/>
        <v>0</v>
      </c>
      <c r="P56" s="2565">
        <f t="shared" si="29"/>
        <v>0</v>
      </c>
      <c r="Q56" s="2563">
        <f t="shared" si="29"/>
        <v>0</v>
      </c>
      <c r="R56" s="2565">
        <f t="shared" si="29"/>
        <v>0</v>
      </c>
      <c r="S56" s="2563">
        <f t="shared" si="29"/>
        <v>0</v>
      </c>
      <c r="T56" s="2565">
        <f t="shared" si="29"/>
        <v>0</v>
      </c>
      <c r="U56" s="2563">
        <f t="shared" si="29"/>
        <v>0</v>
      </c>
      <c r="V56" s="2566">
        <f t="shared" si="29"/>
        <v>0</v>
      </c>
      <c r="W56" s="2564">
        <f>SUM(W57:W58)</f>
        <v>0</v>
      </c>
      <c r="X56" s="2563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2550" t="s">
        <v>72</v>
      </c>
      <c r="B57" s="150">
        <f>SUM(C57:D57)</f>
        <v>0</v>
      </c>
      <c r="C57" s="2567"/>
      <c r="D57" s="2568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2569"/>
      <c r="D58" s="2570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2571" t="s">
        <v>79</v>
      </c>
      <c r="B59" s="2572">
        <f>SUM(B60:B61)</f>
        <v>0</v>
      </c>
      <c r="C59" s="2573">
        <f>SUM(C60:C61)</f>
        <v>0</v>
      </c>
      <c r="D59" s="2562">
        <f t="shared" ref="D59:V59" si="30">SUM(D60:D61)</f>
        <v>0</v>
      </c>
      <c r="E59" s="2574">
        <f t="shared" si="30"/>
        <v>0</v>
      </c>
      <c r="F59" s="2565">
        <f t="shared" si="30"/>
        <v>0</v>
      </c>
      <c r="G59" s="2574">
        <f t="shared" si="30"/>
        <v>0</v>
      </c>
      <c r="H59" s="2565">
        <f t="shared" si="30"/>
        <v>0</v>
      </c>
      <c r="I59" s="2574">
        <f t="shared" si="30"/>
        <v>0</v>
      </c>
      <c r="J59" s="2565">
        <f t="shared" si="30"/>
        <v>0</v>
      </c>
      <c r="K59" s="2574">
        <f t="shared" si="30"/>
        <v>0</v>
      </c>
      <c r="L59" s="2565">
        <f t="shared" si="30"/>
        <v>0</v>
      </c>
      <c r="M59" s="2574">
        <f t="shared" si="30"/>
        <v>0</v>
      </c>
      <c r="N59" s="2565">
        <f t="shared" si="30"/>
        <v>0</v>
      </c>
      <c r="O59" s="2574">
        <f t="shared" si="30"/>
        <v>0</v>
      </c>
      <c r="P59" s="2565">
        <f t="shared" si="30"/>
        <v>0</v>
      </c>
      <c r="Q59" s="2574">
        <f t="shared" si="30"/>
        <v>0</v>
      </c>
      <c r="R59" s="2565">
        <f t="shared" si="30"/>
        <v>0</v>
      </c>
      <c r="S59" s="2574">
        <f t="shared" si="30"/>
        <v>0</v>
      </c>
      <c r="T59" s="2565">
        <f t="shared" si="30"/>
        <v>0</v>
      </c>
      <c r="U59" s="2574">
        <f t="shared" si="30"/>
        <v>0</v>
      </c>
      <c r="V59" s="2575">
        <f t="shared" si="30"/>
        <v>0</v>
      </c>
      <c r="W59" s="2564">
        <f>SUM(W60:W61)</f>
        <v>0</v>
      </c>
      <c r="X59" s="2574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2576" t="s">
        <v>72</v>
      </c>
      <c r="B60" s="150">
        <f>SUM(C60:D60)</f>
        <v>0</v>
      </c>
      <c r="C60" s="2567"/>
      <c r="D60" s="2568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2577"/>
      <c r="D61" s="2578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2579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2580" t="s">
        <v>49</v>
      </c>
      <c r="B63" s="2580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2576" t="s">
        <v>72</v>
      </c>
      <c r="B64" s="2581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2582" t="s">
        <v>49</v>
      </c>
      <c r="B67" s="2582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2583" t="s">
        <v>82</v>
      </c>
      <c r="B68" s="2584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2585"/>
      <c r="D76" s="2585"/>
      <c r="E76" s="2"/>
      <c r="F76" s="2"/>
      <c r="G76" s="2"/>
      <c r="H76" s="2"/>
      <c r="I76" s="2"/>
      <c r="J76" s="2586"/>
      <c r="K76" s="2586"/>
      <c r="L76" s="2586"/>
      <c r="M76" s="2586"/>
      <c r="N76" s="2586"/>
      <c r="O76" s="2586"/>
      <c r="P76" s="2586"/>
      <c r="Q76" s="2586"/>
      <c r="R76" s="2586"/>
      <c r="S76" s="2586"/>
      <c r="T76" s="2587"/>
      <c r="U76" s="2587"/>
      <c r="BO76"/>
      <c r="BP76"/>
      <c r="BQ76"/>
      <c r="BR76"/>
      <c r="BS76"/>
      <c r="BU76"/>
      <c r="BV76"/>
      <c r="BW76"/>
    </row>
    <row r="77" spans="1:75" ht="15" customHeight="1" x14ac:dyDescent="0.25">
      <c r="A77" s="4108" t="s">
        <v>89</v>
      </c>
      <c r="B77" s="4107" t="s">
        <v>32</v>
      </c>
      <c r="C77" s="4115" t="s">
        <v>76</v>
      </c>
      <c r="D77" s="4116"/>
      <c r="E77" s="4116"/>
      <c r="F77" s="4116"/>
      <c r="G77" s="4116"/>
      <c r="H77" s="4116"/>
      <c r="I77" s="4116"/>
      <c r="J77" s="4116"/>
      <c r="K77" s="4116"/>
      <c r="L77" s="4116"/>
      <c r="M77" s="4116"/>
      <c r="N77" s="4116"/>
      <c r="O77" s="4116"/>
      <c r="P77" s="4116"/>
      <c r="Q77" s="4116"/>
      <c r="R77" s="4116"/>
      <c r="S77" s="4117"/>
      <c r="T77" s="4093" t="s">
        <v>6</v>
      </c>
      <c r="U77" s="4093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4091"/>
      <c r="B78" s="4099"/>
      <c r="C78" s="2588" t="s">
        <v>91</v>
      </c>
      <c r="D78" s="2589" t="s">
        <v>92</v>
      </c>
      <c r="E78" s="2589" t="s">
        <v>14</v>
      </c>
      <c r="F78" s="2590" t="s">
        <v>15</v>
      </c>
      <c r="G78" s="448" t="s">
        <v>16</v>
      </c>
      <c r="H78" s="448" t="s">
        <v>17</v>
      </c>
      <c r="I78" s="448" t="s">
        <v>18</v>
      </c>
      <c r="J78" s="2589" t="s">
        <v>19</v>
      </c>
      <c r="K78" s="2589" t="s">
        <v>20</v>
      </c>
      <c r="L78" s="2591" t="s">
        <v>21</v>
      </c>
      <c r="M78" s="2589" t="s">
        <v>22</v>
      </c>
      <c r="N78" s="2589" t="s">
        <v>23</v>
      </c>
      <c r="O78" s="2589" t="s">
        <v>24</v>
      </c>
      <c r="P78" s="2589" t="s">
        <v>25</v>
      </c>
      <c r="Q78" s="2589" t="s">
        <v>26</v>
      </c>
      <c r="R78" s="2589" t="s">
        <v>27</v>
      </c>
      <c r="S78" s="2592" t="s">
        <v>28</v>
      </c>
      <c r="T78" s="4118"/>
      <c r="U78" s="4118"/>
      <c r="BO78"/>
      <c r="BP78"/>
      <c r="BQ78"/>
      <c r="BR78"/>
      <c r="BS78"/>
      <c r="BU78"/>
      <c r="BV78"/>
      <c r="BW78"/>
    </row>
    <row r="79" spans="1:75" x14ac:dyDescent="0.25">
      <c r="A79" s="2593" t="s">
        <v>93</v>
      </c>
      <c r="B79" s="191">
        <f>SUM(C79:S79)</f>
        <v>0</v>
      </c>
      <c r="C79" s="2594"/>
      <c r="D79" s="2595"/>
      <c r="E79" s="2595"/>
      <c r="F79" s="2595"/>
      <c r="G79" s="2595"/>
      <c r="H79" s="2595"/>
      <c r="I79" s="2595"/>
      <c r="J79" s="2595"/>
      <c r="K79" s="2595"/>
      <c r="L79" s="2595"/>
      <c r="M79" s="2595"/>
      <c r="N79" s="2595"/>
      <c r="O79" s="2595"/>
      <c r="P79" s="2595"/>
      <c r="Q79" s="2595"/>
      <c r="R79" s="2595"/>
      <c r="S79" s="2596"/>
      <c r="T79" s="2597"/>
      <c r="U79" s="2597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4123" t="s">
        <v>94</v>
      </c>
      <c r="B80" s="4123"/>
      <c r="C80" s="4123"/>
      <c r="D80" s="4123"/>
      <c r="E80" s="4123"/>
      <c r="F80" s="4123"/>
      <c r="G80" s="4123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2598"/>
      <c r="AB80" s="2598"/>
      <c r="AC80" s="2598"/>
      <c r="AD80" s="2598"/>
      <c r="AE80" s="2599"/>
      <c r="AF80" s="2599"/>
      <c r="AG80" s="2599"/>
      <c r="AH80" s="2600"/>
      <c r="AI80" s="2601"/>
      <c r="AJ80" s="2601"/>
      <c r="AK80" s="2601"/>
      <c r="AL80" s="2601"/>
      <c r="AM80" s="2601"/>
      <c r="AN80" s="2601"/>
      <c r="BO80"/>
      <c r="BP80"/>
      <c r="BQ80"/>
      <c r="BR80"/>
      <c r="BS80"/>
      <c r="BU80"/>
      <c r="BV80"/>
      <c r="BW80"/>
    </row>
    <row r="81" spans="1:77" ht="15" customHeight="1" x14ac:dyDescent="0.25">
      <c r="A81" s="4108" t="s">
        <v>49</v>
      </c>
      <c r="B81" s="4119" t="s">
        <v>95</v>
      </c>
      <c r="C81" s="4119" t="s">
        <v>32</v>
      </c>
      <c r="D81" s="2984"/>
      <c r="E81" s="3649"/>
      <c r="F81" s="4016" t="s">
        <v>5</v>
      </c>
      <c r="G81" s="3651"/>
      <c r="H81" s="3651"/>
      <c r="I81" s="3651"/>
      <c r="J81" s="3651"/>
      <c r="K81" s="3651"/>
      <c r="L81" s="3651"/>
      <c r="M81" s="3651"/>
      <c r="N81" s="3651"/>
      <c r="O81" s="3651"/>
      <c r="P81" s="3651"/>
      <c r="Q81" s="3651"/>
      <c r="R81" s="3651"/>
      <c r="S81" s="3651"/>
      <c r="T81" s="3651"/>
      <c r="U81" s="3651"/>
      <c r="V81" s="3651"/>
      <c r="W81" s="3651"/>
      <c r="X81" s="3651"/>
      <c r="Y81" s="3651"/>
      <c r="Z81" s="3651"/>
      <c r="AA81" s="3651"/>
      <c r="AB81" s="3651"/>
      <c r="AC81" s="3651"/>
      <c r="AD81" s="3651"/>
      <c r="AE81" s="3651"/>
      <c r="AF81" s="3651"/>
      <c r="AG81" s="3651"/>
      <c r="AH81" s="3651"/>
      <c r="AI81" s="4018"/>
      <c r="AJ81" s="3684" t="s">
        <v>96</v>
      </c>
      <c r="AK81" s="3653" t="s">
        <v>97</v>
      </c>
      <c r="AL81" s="3649" t="s">
        <v>6</v>
      </c>
      <c r="AM81" s="3649" t="s">
        <v>7</v>
      </c>
      <c r="AN81" s="3649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4125"/>
      <c r="D82" s="4126"/>
      <c r="E82" s="4118"/>
      <c r="F82" s="4016" t="s">
        <v>98</v>
      </c>
      <c r="G82" s="3656"/>
      <c r="H82" s="4016" t="s">
        <v>99</v>
      </c>
      <c r="I82" s="3656"/>
      <c r="J82" s="4128" t="s">
        <v>13</v>
      </c>
      <c r="K82" s="3655"/>
      <c r="L82" s="4128" t="s">
        <v>14</v>
      </c>
      <c r="M82" s="3655"/>
      <c r="N82" s="4016" t="s">
        <v>100</v>
      </c>
      <c r="O82" s="3656"/>
      <c r="P82" s="4016" t="s">
        <v>101</v>
      </c>
      <c r="Q82" s="3656"/>
      <c r="R82" s="4128" t="s">
        <v>16</v>
      </c>
      <c r="S82" s="3655"/>
      <c r="T82" s="4128" t="s">
        <v>17</v>
      </c>
      <c r="U82" s="3655"/>
      <c r="V82" s="4128" t="s">
        <v>18</v>
      </c>
      <c r="W82" s="3655"/>
      <c r="X82" s="4128" t="s">
        <v>19</v>
      </c>
      <c r="Y82" s="3655"/>
      <c r="Z82" s="4128" t="s">
        <v>20</v>
      </c>
      <c r="AA82" s="3655"/>
      <c r="AB82" s="4128" t="s">
        <v>21</v>
      </c>
      <c r="AC82" s="3655"/>
      <c r="AD82" s="4128" t="s">
        <v>22</v>
      </c>
      <c r="AE82" s="3655"/>
      <c r="AF82" s="4128" t="s">
        <v>23</v>
      </c>
      <c r="AG82" s="3655"/>
      <c r="AH82" s="4128" t="s">
        <v>24</v>
      </c>
      <c r="AI82" s="3655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4124"/>
      <c r="B83" s="4125"/>
      <c r="C83" s="2602" t="s">
        <v>29</v>
      </c>
      <c r="D83" s="2603" t="s">
        <v>30</v>
      </c>
      <c r="E83" s="2293" t="s">
        <v>31</v>
      </c>
      <c r="F83" s="2602" t="s">
        <v>30</v>
      </c>
      <c r="G83" s="2293" t="s">
        <v>31</v>
      </c>
      <c r="H83" s="2604" t="s">
        <v>30</v>
      </c>
      <c r="I83" s="2293" t="s">
        <v>31</v>
      </c>
      <c r="J83" s="2602" t="s">
        <v>30</v>
      </c>
      <c r="K83" s="2293" t="s">
        <v>31</v>
      </c>
      <c r="L83" s="2602" t="s">
        <v>30</v>
      </c>
      <c r="M83" s="2293" t="s">
        <v>31</v>
      </c>
      <c r="N83" s="2602" t="s">
        <v>30</v>
      </c>
      <c r="O83" s="2293" t="s">
        <v>31</v>
      </c>
      <c r="P83" s="2602" t="s">
        <v>30</v>
      </c>
      <c r="Q83" s="2293" t="s">
        <v>31</v>
      </c>
      <c r="R83" s="2602" t="s">
        <v>30</v>
      </c>
      <c r="S83" s="2293" t="s">
        <v>31</v>
      </c>
      <c r="T83" s="2602" t="s">
        <v>30</v>
      </c>
      <c r="U83" s="2293" t="s">
        <v>31</v>
      </c>
      <c r="V83" s="2602" t="s">
        <v>30</v>
      </c>
      <c r="W83" s="2293" t="s">
        <v>31</v>
      </c>
      <c r="X83" s="2602" t="s">
        <v>30</v>
      </c>
      <c r="Y83" s="2293" t="s">
        <v>31</v>
      </c>
      <c r="Z83" s="2602" t="s">
        <v>30</v>
      </c>
      <c r="AA83" s="2293" t="s">
        <v>31</v>
      </c>
      <c r="AB83" s="2602" t="s">
        <v>30</v>
      </c>
      <c r="AC83" s="2293" t="s">
        <v>31</v>
      </c>
      <c r="AD83" s="2602" t="s">
        <v>30</v>
      </c>
      <c r="AE83" s="2293" t="s">
        <v>31</v>
      </c>
      <c r="AF83" s="2602" t="s">
        <v>30</v>
      </c>
      <c r="AG83" s="2293" t="s">
        <v>31</v>
      </c>
      <c r="AH83" s="2602" t="s">
        <v>30</v>
      </c>
      <c r="AI83" s="2605" t="s">
        <v>31</v>
      </c>
      <c r="AJ83" s="4127"/>
      <c r="AK83" s="4129"/>
      <c r="AL83" s="4118"/>
      <c r="AM83" s="4118"/>
      <c r="AN83" s="4118"/>
      <c r="BO83"/>
      <c r="BP83"/>
      <c r="BQ83"/>
      <c r="BR83"/>
      <c r="BS83"/>
      <c r="BU83"/>
      <c r="BV83"/>
      <c r="BW83"/>
    </row>
    <row r="84" spans="1:77" x14ac:dyDescent="0.25">
      <c r="A84" s="2606" t="s">
        <v>102</v>
      </c>
      <c r="B84" s="2607" t="s">
        <v>103</v>
      </c>
      <c r="C84" s="2608">
        <f>SUM(D84:E84)</f>
        <v>0</v>
      </c>
      <c r="D84" s="2609">
        <f>SUM(F84,H84,J84,L84,N84,P84,R84,T84,V84,X84,Z84,AB84,AD84,AF84,AH84)</f>
        <v>0</v>
      </c>
      <c r="E84" s="2610">
        <f>SUM(G84,I84,K84,M84,O84,Q84,S84,U84,W84,Y84,AA84,AC84,AE84,AG84,AI84)</f>
        <v>0</v>
      </c>
      <c r="F84" s="2611"/>
      <c r="G84" s="2612"/>
      <c r="H84" s="2613"/>
      <c r="I84" s="2612"/>
      <c r="J84" s="2611"/>
      <c r="K84" s="443"/>
      <c r="L84" s="2611"/>
      <c r="M84" s="443"/>
      <c r="N84" s="2611"/>
      <c r="O84" s="443"/>
      <c r="P84" s="2611"/>
      <c r="Q84" s="443"/>
      <c r="R84" s="2611"/>
      <c r="S84" s="443"/>
      <c r="T84" s="2611"/>
      <c r="U84" s="443"/>
      <c r="V84" s="2611"/>
      <c r="W84" s="443"/>
      <c r="X84" s="2611"/>
      <c r="Y84" s="443"/>
      <c r="Z84" s="2611"/>
      <c r="AA84" s="443"/>
      <c r="AB84" s="2611"/>
      <c r="AC84" s="443"/>
      <c r="AD84" s="2611"/>
      <c r="AE84" s="443"/>
      <c r="AF84" s="2611"/>
      <c r="AG84" s="443"/>
      <c r="AH84" s="2611"/>
      <c r="AI84" s="444"/>
      <c r="AJ84" s="2614"/>
      <c r="AK84" s="2615"/>
      <c r="AL84" s="2612"/>
      <c r="AM84" s="2612"/>
      <c r="AN84" s="2612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4133" t="s">
        <v>104</v>
      </c>
      <c r="B85" s="2616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4133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2617" t="s">
        <v>61</v>
      </c>
      <c r="B87" s="2618" t="s">
        <v>107</v>
      </c>
      <c r="C87" s="2619">
        <f>SUM(D87:E87)</f>
        <v>0</v>
      </c>
      <c r="D87" s="2620">
        <f t="shared" si="37"/>
        <v>0</v>
      </c>
      <c r="E87" s="2610">
        <f t="shared" si="37"/>
        <v>0</v>
      </c>
      <c r="F87" s="2621"/>
      <c r="G87" s="2622"/>
      <c r="H87" s="2623"/>
      <c r="I87" s="2622"/>
      <c r="J87" s="2621"/>
      <c r="K87" s="2624"/>
      <c r="L87" s="2621"/>
      <c r="M87" s="2624"/>
      <c r="N87" s="2621"/>
      <c r="O87" s="2624"/>
      <c r="P87" s="2621"/>
      <c r="Q87" s="2624"/>
      <c r="R87" s="2621"/>
      <c r="S87" s="2624"/>
      <c r="T87" s="2621"/>
      <c r="U87" s="2624"/>
      <c r="V87" s="2621"/>
      <c r="W87" s="2624"/>
      <c r="X87" s="2621"/>
      <c r="Y87" s="2624"/>
      <c r="Z87" s="2621"/>
      <c r="AA87" s="2624"/>
      <c r="AB87" s="2621"/>
      <c r="AC87" s="2624"/>
      <c r="AD87" s="2621"/>
      <c r="AE87" s="2624"/>
      <c r="AF87" s="2621"/>
      <c r="AG87" s="2624"/>
      <c r="AH87" s="2621"/>
      <c r="AI87" s="2625"/>
      <c r="AJ87" s="2626"/>
      <c r="AK87" s="2627"/>
      <c r="AL87" s="2622"/>
      <c r="AM87" s="2622"/>
      <c r="AN87" s="2622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4130" t="s">
        <v>89</v>
      </c>
      <c r="B89" s="4131" t="s">
        <v>32</v>
      </c>
      <c r="C89" s="4131" t="s">
        <v>109</v>
      </c>
      <c r="D89" s="4132" t="s">
        <v>110</v>
      </c>
      <c r="E89" s="3655" t="s">
        <v>111</v>
      </c>
      <c r="F89" s="4131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4130"/>
      <c r="B90" s="4131"/>
      <c r="C90" s="4131"/>
      <c r="D90" s="4132"/>
      <c r="E90" s="3655"/>
      <c r="F90" s="4131"/>
      <c r="BO90"/>
      <c r="BP90"/>
      <c r="BQ90"/>
      <c r="BR90"/>
      <c r="BS90"/>
      <c r="BU90"/>
      <c r="BV90"/>
      <c r="BW90"/>
    </row>
    <row r="91" spans="1:77" x14ac:dyDescent="0.25">
      <c r="A91" s="4144" t="s">
        <v>113</v>
      </c>
      <c r="B91" s="4145"/>
      <c r="C91" s="4145"/>
      <c r="D91" s="4145"/>
      <c r="E91" s="4145"/>
      <c r="F91" s="4146"/>
      <c r="BO91"/>
      <c r="BP91"/>
      <c r="BQ91"/>
      <c r="BR91"/>
      <c r="BS91"/>
      <c r="BU91"/>
      <c r="BV91"/>
      <c r="BW91"/>
    </row>
    <row r="92" spans="1:77" x14ac:dyDescent="0.25">
      <c r="A92" s="2628" t="s">
        <v>114</v>
      </c>
      <c r="B92" s="2629">
        <f>SUM(C92:D92)</f>
        <v>373</v>
      </c>
      <c r="C92" s="2630">
        <v>63</v>
      </c>
      <c r="D92" s="2631">
        <v>310</v>
      </c>
      <c r="E92" s="2632">
        <v>373</v>
      </c>
      <c r="F92" s="2630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31</v>
      </c>
      <c r="C96" s="153"/>
      <c r="D96" s="2633">
        <v>31</v>
      </c>
      <c r="E96" s="156">
        <v>31</v>
      </c>
      <c r="F96" s="153"/>
    </row>
    <row r="97" spans="1:18" customFormat="1" x14ac:dyDescent="0.25">
      <c r="A97" s="4144" t="s">
        <v>119</v>
      </c>
      <c r="B97" s="4145"/>
      <c r="C97" s="4145"/>
      <c r="D97" s="4145"/>
      <c r="E97" s="4145"/>
      <c r="F97" s="4146"/>
    </row>
    <row r="98" spans="1:18" customFormat="1" x14ac:dyDescent="0.25">
      <c r="A98" s="2634" t="s">
        <v>120</v>
      </c>
      <c r="B98" s="2635">
        <f>SUM(C98:D98)</f>
        <v>0</v>
      </c>
      <c r="C98" s="2630"/>
      <c r="D98" s="2631"/>
      <c r="E98" s="2632"/>
      <c r="F98" s="2630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2636" t="s">
        <v>122</v>
      </c>
      <c r="B100" s="119">
        <f>SUM(C100:D100)</f>
        <v>0</v>
      </c>
      <c r="C100" s="2637"/>
      <c r="D100" s="2633"/>
      <c r="E100" s="2638"/>
      <c r="F100" s="2637"/>
    </row>
    <row r="101" spans="1:18" customFormat="1" x14ac:dyDescent="0.25">
      <c r="A101" s="4147" t="s">
        <v>123</v>
      </c>
      <c r="B101" s="4147"/>
      <c r="C101" s="4147"/>
      <c r="D101" s="4147"/>
      <c r="E101" s="4147"/>
      <c r="F101" s="4148"/>
      <c r="G101" s="2639"/>
      <c r="H101" s="2639"/>
      <c r="I101" s="2639"/>
      <c r="J101" s="2639"/>
      <c r="K101" s="2639"/>
      <c r="L101" s="2639"/>
      <c r="M101" s="2639"/>
      <c r="N101" s="2639"/>
      <c r="O101" s="2639"/>
    </row>
    <row r="102" spans="1:18" customFormat="1" ht="15" customHeight="1" x14ac:dyDescent="0.25">
      <c r="A102" s="4149" t="s">
        <v>124</v>
      </c>
      <c r="B102" s="4134" t="s">
        <v>125</v>
      </c>
      <c r="C102" s="3062"/>
      <c r="D102" s="3822"/>
      <c r="E102" s="4134" t="s">
        <v>126</v>
      </c>
      <c r="F102" s="3822"/>
      <c r="G102" s="4134" t="s">
        <v>127</v>
      </c>
      <c r="H102" s="4029"/>
      <c r="I102" s="4137" t="s">
        <v>128</v>
      </c>
      <c r="J102" s="4032"/>
      <c r="K102" s="3812" t="s">
        <v>129</v>
      </c>
      <c r="L102" s="4141" t="s">
        <v>130</v>
      </c>
      <c r="M102" s="3051"/>
      <c r="N102" s="3812"/>
      <c r="O102" s="4141" t="s">
        <v>131</v>
      </c>
      <c r="P102" s="3812"/>
      <c r="Q102" s="4141" t="s">
        <v>132</v>
      </c>
      <c r="R102" s="3812"/>
    </row>
    <row r="103" spans="1:18" customFormat="1" x14ac:dyDescent="0.25">
      <c r="A103" s="3060"/>
      <c r="B103" s="4135"/>
      <c r="C103" s="4151"/>
      <c r="D103" s="4152"/>
      <c r="E103" s="4135"/>
      <c r="F103" s="4152"/>
      <c r="G103" s="4135"/>
      <c r="H103" s="4136"/>
      <c r="I103" s="4138"/>
      <c r="J103" s="4139"/>
      <c r="K103" s="3048"/>
      <c r="L103" s="4142"/>
      <c r="M103" s="4143"/>
      <c r="N103" s="4140"/>
      <c r="O103" s="4142"/>
      <c r="P103" s="4140"/>
      <c r="Q103" s="4142"/>
      <c r="R103" s="4140"/>
    </row>
    <row r="104" spans="1:18" customFormat="1" ht="31.5" x14ac:dyDescent="0.25">
      <c r="A104" s="4150"/>
      <c r="B104" s="2640" t="s">
        <v>133</v>
      </c>
      <c r="C104" s="2640" t="s">
        <v>134</v>
      </c>
      <c r="D104" s="2641" t="s">
        <v>135</v>
      </c>
      <c r="E104" s="2642" t="s">
        <v>136</v>
      </c>
      <c r="F104" s="2643" t="s">
        <v>137</v>
      </c>
      <c r="G104" s="2642" t="s">
        <v>138</v>
      </c>
      <c r="H104" s="2644" t="s">
        <v>139</v>
      </c>
      <c r="I104" s="2645" t="s">
        <v>136</v>
      </c>
      <c r="J104" s="2646" t="s">
        <v>137</v>
      </c>
      <c r="K104" s="4140"/>
      <c r="L104" s="2647" t="s">
        <v>140</v>
      </c>
      <c r="M104" s="2648" t="s">
        <v>134</v>
      </c>
      <c r="N104" s="445" t="s">
        <v>141</v>
      </c>
      <c r="O104" s="2640" t="s">
        <v>138</v>
      </c>
      <c r="P104" s="2649" t="s">
        <v>139</v>
      </c>
      <c r="Q104" s="2640" t="s">
        <v>142</v>
      </c>
      <c r="R104" s="2649" t="s">
        <v>143</v>
      </c>
    </row>
    <row r="105" spans="1:18" customFormat="1" x14ac:dyDescent="0.25">
      <c r="A105" s="2650" t="s">
        <v>144</v>
      </c>
      <c r="B105" s="274">
        <f>SUM(C105:D105)</f>
        <v>14610</v>
      </c>
      <c r="C105" s="2651">
        <v>13913</v>
      </c>
      <c r="D105" s="2652">
        <v>697</v>
      </c>
      <c r="E105" s="2651">
        <v>11111</v>
      </c>
      <c r="F105" s="2652">
        <v>0</v>
      </c>
      <c r="G105" s="2651">
        <v>48773</v>
      </c>
      <c r="H105" s="2653">
        <v>722</v>
      </c>
      <c r="I105" s="2654">
        <v>3499</v>
      </c>
      <c r="J105" s="2655">
        <v>0</v>
      </c>
      <c r="K105" s="2652">
        <v>10414</v>
      </c>
      <c r="L105" s="2651"/>
      <c r="M105" s="1040"/>
      <c r="N105" s="2656"/>
      <c r="O105" s="2651"/>
      <c r="P105" s="2656"/>
      <c r="Q105" s="279"/>
      <c r="R105" s="280"/>
    </row>
    <row r="106" spans="1:18" customFormat="1" x14ac:dyDescent="0.25">
      <c r="A106" s="281" t="s">
        <v>145</v>
      </c>
      <c r="B106" s="274">
        <f>SUM(C106:D106)</f>
        <v>1368</v>
      </c>
      <c r="C106" s="282">
        <v>1252</v>
      </c>
      <c r="D106" s="283">
        <v>116</v>
      </c>
      <c r="E106" s="282">
        <v>1368</v>
      </c>
      <c r="F106" s="283">
        <v>0</v>
      </c>
      <c r="G106" s="282">
        <v>3724</v>
      </c>
      <c r="H106" s="284">
        <v>121</v>
      </c>
      <c r="I106" s="285">
        <v>0</v>
      </c>
      <c r="J106" s="286">
        <v>0</v>
      </c>
      <c r="K106" s="283">
        <v>1252</v>
      </c>
      <c r="L106" s="279"/>
      <c r="M106" s="287"/>
      <c r="N106" s="280"/>
      <c r="O106" s="279"/>
      <c r="P106" s="280"/>
      <c r="Q106" s="2651">
        <v>2563</v>
      </c>
      <c r="R106" s="2656">
        <v>6676</v>
      </c>
    </row>
    <row r="107" spans="1:18" customFormat="1" x14ac:dyDescent="0.25">
      <c r="A107" s="281" t="s">
        <v>146</v>
      </c>
      <c r="B107" s="288">
        <f>SUM(C107:D107)</f>
        <v>1135</v>
      </c>
      <c r="C107" s="289">
        <v>1135</v>
      </c>
      <c r="D107" s="290">
        <v>0</v>
      </c>
      <c r="E107" s="291">
        <v>1135</v>
      </c>
      <c r="F107" s="290">
        <v>0</v>
      </c>
      <c r="G107" s="289">
        <v>1135</v>
      </c>
      <c r="H107" s="292">
        <v>0</v>
      </c>
      <c r="I107" s="293">
        <v>0</v>
      </c>
      <c r="J107" s="294">
        <v>0</v>
      </c>
      <c r="K107" s="290">
        <v>1135</v>
      </c>
      <c r="L107" s="295"/>
      <c r="M107" s="296"/>
      <c r="N107" s="297"/>
      <c r="O107" s="298"/>
      <c r="P107" s="297"/>
      <c r="Q107" s="289">
        <v>222</v>
      </c>
      <c r="R107" s="299">
        <v>222</v>
      </c>
    </row>
    <row r="108" spans="1:18" customFormat="1" x14ac:dyDescent="0.25">
      <c r="A108" s="2657" t="s">
        <v>32</v>
      </c>
      <c r="B108" s="2658">
        <f>SUM(C108:D108)</f>
        <v>17113</v>
      </c>
      <c r="C108" s="2658">
        <f t="shared" ref="C108:K108" si="49">SUM(C105:C107)</f>
        <v>16300</v>
      </c>
      <c r="D108" s="2659">
        <f t="shared" si="49"/>
        <v>813</v>
      </c>
      <c r="E108" s="2658">
        <f t="shared" si="49"/>
        <v>13614</v>
      </c>
      <c r="F108" s="2659">
        <f t="shared" si="49"/>
        <v>0</v>
      </c>
      <c r="G108" s="2658">
        <f t="shared" si="49"/>
        <v>53632</v>
      </c>
      <c r="H108" s="2660">
        <f t="shared" si="49"/>
        <v>843</v>
      </c>
      <c r="I108" s="2661">
        <f t="shared" si="49"/>
        <v>3499</v>
      </c>
      <c r="J108" s="2662">
        <f t="shared" si="49"/>
        <v>0</v>
      </c>
      <c r="K108" s="2659">
        <f t="shared" si="49"/>
        <v>12801</v>
      </c>
      <c r="L108" s="2663">
        <f>SUM(L105)</f>
        <v>0</v>
      </c>
      <c r="M108" s="2658">
        <f>+M105</f>
        <v>0</v>
      </c>
      <c r="N108" s="2664">
        <f>+N105</f>
        <v>0</v>
      </c>
      <c r="O108" s="2658">
        <f>+O105</f>
        <v>0</v>
      </c>
      <c r="P108" s="2664">
        <f>+P105</f>
        <v>0</v>
      </c>
      <c r="Q108" s="2658">
        <f>SUM(Q106:Q107)</f>
        <v>2785</v>
      </c>
      <c r="R108" s="2658">
        <f>SUM(R106:R107)</f>
        <v>6898</v>
      </c>
    </row>
    <row r="109" spans="1:18" customFormat="1" ht="19.5" x14ac:dyDescent="0.25">
      <c r="A109" s="2665" t="s">
        <v>147</v>
      </c>
      <c r="B109" s="2666"/>
      <c r="C109" s="2667"/>
      <c r="D109" s="311"/>
      <c r="E109" s="2668"/>
      <c r="F109" s="2668"/>
      <c r="G109" s="2668"/>
      <c r="H109" s="2668"/>
      <c r="I109" s="2669"/>
      <c r="J109" s="3"/>
      <c r="K109" s="2669"/>
      <c r="L109" s="3"/>
      <c r="M109" s="314"/>
    </row>
    <row r="110" spans="1:18" customFormat="1" ht="15" customHeight="1" x14ac:dyDescent="0.25">
      <c r="A110" s="4153" t="s">
        <v>148</v>
      </c>
      <c r="B110" s="4149" t="s">
        <v>149</v>
      </c>
      <c r="C110" s="4156" t="s">
        <v>150</v>
      </c>
      <c r="D110" s="4157"/>
      <c r="E110" s="4157"/>
      <c r="F110" s="4157"/>
      <c r="G110" s="4157"/>
      <c r="H110" s="4157"/>
      <c r="I110" s="4157"/>
      <c r="J110" s="4157"/>
      <c r="K110" s="4157"/>
      <c r="L110" s="4158"/>
      <c r="M110" s="4149" t="s">
        <v>151</v>
      </c>
    </row>
    <row r="111" spans="1:18" customFormat="1" ht="21" x14ac:dyDescent="0.25">
      <c r="A111" s="4154"/>
      <c r="B111" s="4155"/>
      <c r="C111" s="2670" t="s">
        <v>72</v>
      </c>
      <c r="D111" s="2671" t="s">
        <v>152</v>
      </c>
      <c r="E111" s="2671" t="s">
        <v>51</v>
      </c>
      <c r="F111" s="2671" t="s">
        <v>73</v>
      </c>
      <c r="G111" s="2671" t="s">
        <v>153</v>
      </c>
      <c r="H111" s="2589" t="s">
        <v>85</v>
      </c>
      <c r="I111" s="2589" t="s">
        <v>154</v>
      </c>
      <c r="J111" s="2671" t="s">
        <v>155</v>
      </c>
      <c r="K111" s="2589" t="s">
        <v>156</v>
      </c>
      <c r="L111" s="2672" t="s">
        <v>157</v>
      </c>
      <c r="M111" s="4155"/>
    </row>
    <row r="112" spans="1:18" customFormat="1" x14ac:dyDescent="0.25">
      <c r="A112" s="2673" t="s">
        <v>158</v>
      </c>
      <c r="B112" s="2652"/>
      <c r="C112" s="2651"/>
      <c r="D112" s="1040"/>
      <c r="E112" s="1040"/>
      <c r="F112" s="1040"/>
      <c r="G112" s="1040"/>
      <c r="H112" s="1040"/>
      <c r="I112" s="1040"/>
      <c r="J112" s="1040"/>
      <c r="K112" s="1040"/>
      <c r="L112" s="2652"/>
      <c r="M112" s="2674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2675"/>
      <c r="C115" s="2675"/>
      <c r="D115" s="2675"/>
      <c r="E115" s="2675"/>
      <c r="F115" s="2675"/>
      <c r="G115" s="2675"/>
      <c r="H115" s="2675"/>
      <c r="I115" s="2675"/>
      <c r="J115" s="2675"/>
      <c r="K115" s="2675"/>
      <c r="L115" s="2675"/>
      <c r="M115" s="2675"/>
      <c r="N115" s="2675"/>
      <c r="O115" s="2675"/>
      <c r="P115" s="2675"/>
      <c r="Q115" s="2675"/>
      <c r="R115" s="2675"/>
      <c r="S115" s="2675"/>
      <c r="T115" s="2675"/>
      <c r="U115" s="2675"/>
      <c r="V115" s="2675"/>
      <c r="W115" s="2675"/>
      <c r="X115" s="2675"/>
      <c r="Y115" s="2675"/>
      <c r="Z115" s="2675"/>
      <c r="AA115" s="2675"/>
      <c r="AB115" s="2675"/>
      <c r="AC115" s="2675"/>
      <c r="AD115" s="2675"/>
      <c r="AE115" s="2675"/>
      <c r="AF115" s="2675"/>
      <c r="AG115" s="2675"/>
      <c r="AH115" s="2675"/>
      <c r="AI115" s="2675"/>
      <c r="AJ115" s="2675"/>
      <c r="AK115" s="2675"/>
      <c r="AL115" s="2675"/>
      <c r="AM115" s="2675"/>
      <c r="AN115" s="2675"/>
      <c r="AO115" s="2676"/>
      <c r="AP115" s="2676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4159" t="s">
        <v>162</v>
      </c>
      <c r="B116" s="4161" t="s">
        <v>4</v>
      </c>
      <c r="C116" s="2984"/>
      <c r="D116" s="3649"/>
      <c r="E116" s="4162" t="s">
        <v>5</v>
      </c>
      <c r="F116" s="4163"/>
      <c r="G116" s="4163"/>
      <c r="H116" s="4163"/>
      <c r="I116" s="4163"/>
      <c r="J116" s="4163"/>
      <c r="K116" s="4163"/>
      <c r="L116" s="4163"/>
      <c r="M116" s="4163"/>
      <c r="N116" s="4163"/>
      <c r="O116" s="4163"/>
      <c r="P116" s="4163"/>
      <c r="Q116" s="4163"/>
      <c r="R116" s="4163"/>
      <c r="S116" s="4163"/>
      <c r="T116" s="4163"/>
      <c r="U116" s="4163"/>
      <c r="V116" s="4163"/>
      <c r="W116" s="4163"/>
      <c r="X116" s="4163"/>
      <c r="Y116" s="4163"/>
      <c r="Z116" s="4163"/>
      <c r="AA116" s="4163"/>
      <c r="AB116" s="4163"/>
      <c r="AC116" s="4163"/>
      <c r="AD116" s="4163"/>
      <c r="AE116" s="4163"/>
      <c r="AF116" s="4163"/>
      <c r="AG116" s="4163"/>
      <c r="AH116" s="4163"/>
      <c r="AI116" s="4163"/>
      <c r="AJ116" s="4163"/>
      <c r="AK116" s="4163"/>
      <c r="AL116" s="4163"/>
      <c r="AM116" s="4163"/>
      <c r="AN116" s="4164"/>
      <c r="AO116" s="2997" t="s">
        <v>163</v>
      </c>
      <c r="AP116" s="2993" t="s">
        <v>164</v>
      </c>
      <c r="AQ116" s="3649" t="s">
        <v>8</v>
      </c>
      <c r="AR116" s="3649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4125"/>
      <c r="C117" s="4126"/>
      <c r="D117" s="4118"/>
      <c r="E117" s="4167" t="s">
        <v>11</v>
      </c>
      <c r="F117" s="4165"/>
      <c r="G117" s="4162" t="s">
        <v>12</v>
      </c>
      <c r="H117" s="4165"/>
      <c r="I117" s="4162" t="s">
        <v>13</v>
      </c>
      <c r="J117" s="4165"/>
      <c r="K117" s="4162" t="s">
        <v>14</v>
      </c>
      <c r="L117" s="4165"/>
      <c r="M117" s="4162" t="s">
        <v>15</v>
      </c>
      <c r="N117" s="4165"/>
      <c r="O117" s="4162" t="s">
        <v>16</v>
      </c>
      <c r="P117" s="4165"/>
      <c r="Q117" s="4163" t="s">
        <v>17</v>
      </c>
      <c r="R117" s="4165"/>
      <c r="S117" s="4162" t="s">
        <v>18</v>
      </c>
      <c r="T117" s="4165"/>
      <c r="U117" s="4162" t="s">
        <v>19</v>
      </c>
      <c r="V117" s="4165"/>
      <c r="W117" s="4162" t="s">
        <v>20</v>
      </c>
      <c r="X117" s="4165"/>
      <c r="Y117" s="4162" t="s">
        <v>21</v>
      </c>
      <c r="Z117" s="4165"/>
      <c r="AA117" s="4162" t="s">
        <v>22</v>
      </c>
      <c r="AB117" s="4165"/>
      <c r="AC117" s="4162" t="s">
        <v>23</v>
      </c>
      <c r="AD117" s="4165"/>
      <c r="AE117" s="4162" t="s">
        <v>24</v>
      </c>
      <c r="AF117" s="4165"/>
      <c r="AG117" s="4162" t="s">
        <v>25</v>
      </c>
      <c r="AH117" s="4165"/>
      <c r="AI117" s="4162" t="s">
        <v>26</v>
      </c>
      <c r="AJ117" s="4165"/>
      <c r="AK117" s="4162" t="s">
        <v>27</v>
      </c>
      <c r="AL117" s="4165"/>
      <c r="AM117" s="4163" t="s">
        <v>28</v>
      </c>
      <c r="AN117" s="4164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4160"/>
      <c r="B118" s="2677" t="s">
        <v>29</v>
      </c>
      <c r="C118" s="2678" t="s">
        <v>30</v>
      </c>
      <c r="D118" s="2679" t="s">
        <v>31</v>
      </c>
      <c r="E118" s="2680" t="s">
        <v>30</v>
      </c>
      <c r="F118" s="2681" t="s">
        <v>31</v>
      </c>
      <c r="G118" s="2680" t="s">
        <v>30</v>
      </c>
      <c r="H118" s="2681" t="s">
        <v>31</v>
      </c>
      <c r="I118" s="2680" t="s">
        <v>30</v>
      </c>
      <c r="J118" s="2681" t="s">
        <v>31</v>
      </c>
      <c r="K118" s="2680" t="s">
        <v>30</v>
      </c>
      <c r="L118" s="2681" t="s">
        <v>31</v>
      </c>
      <c r="M118" s="2680" t="s">
        <v>30</v>
      </c>
      <c r="N118" s="2681" t="s">
        <v>31</v>
      </c>
      <c r="O118" s="2680" t="s">
        <v>30</v>
      </c>
      <c r="P118" s="2681" t="s">
        <v>31</v>
      </c>
      <c r="Q118" s="2680" t="s">
        <v>30</v>
      </c>
      <c r="R118" s="2681" t="s">
        <v>31</v>
      </c>
      <c r="S118" s="2680" t="s">
        <v>30</v>
      </c>
      <c r="T118" s="2681" t="s">
        <v>31</v>
      </c>
      <c r="U118" s="2680" t="s">
        <v>30</v>
      </c>
      <c r="V118" s="2681" t="s">
        <v>31</v>
      </c>
      <c r="W118" s="2680" t="s">
        <v>30</v>
      </c>
      <c r="X118" s="2681" t="s">
        <v>31</v>
      </c>
      <c r="Y118" s="2680" t="s">
        <v>30</v>
      </c>
      <c r="Z118" s="2681" t="s">
        <v>31</v>
      </c>
      <c r="AA118" s="2680" t="s">
        <v>30</v>
      </c>
      <c r="AB118" s="2681" t="s">
        <v>31</v>
      </c>
      <c r="AC118" s="2680" t="s">
        <v>30</v>
      </c>
      <c r="AD118" s="2681" t="s">
        <v>31</v>
      </c>
      <c r="AE118" s="2680" t="s">
        <v>30</v>
      </c>
      <c r="AF118" s="2681" t="s">
        <v>31</v>
      </c>
      <c r="AG118" s="2680" t="s">
        <v>30</v>
      </c>
      <c r="AH118" s="2681" t="s">
        <v>31</v>
      </c>
      <c r="AI118" s="2680" t="s">
        <v>30</v>
      </c>
      <c r="AJ118" s="2681" t="s">
        <v>31</v>
      </c>
      <c r="AK118" s="2680" t="s">
        <v>30</v>
      </c>
      <c r="AL118" s="2681" t="s">
        <v>31</v>
      </c>
      <c r="AM118" s="2680" t="s">
        <v>30</v>
      </c>
      <c r="AN118" s="2682" t="s">
        <v>31</v>
      </c>
      <c r="AO118" s="4118"/>
      <c r="AP118" s="4166"/>
      <c r="AQ118" s="4118"/>
      <c r="AR118" s="4118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2683"/>
      <c r="AR119" s="2683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2684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839"/>
      <c r="C123" s="4159" t="s">
        <v>32</v>
      </c>
      <c r="D123" s="4162" t="s">
        <v>76</v>
      </c>
      <c r="E123" s="4163"/>
      <c r="F123" s="4163"/>
      <c r="G123" s="4163"/>
      <c r="H123" s="4165"/>
      <c r="I123" s="3080" t="s">
        <v>96</v>
      </c>
      <c r="J123" s="4170" t="s">
        <v>6</v>
      </c>
      <c r="K123" s="3839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4168"/>
      <c r="B124" s="4169"/>
      <c r="C124" s="4160"/>
      <c r="D124" s="2685" t="s">
        <v>170</v>
      </c>
      <c r="E124" s="2686" t="s">
        <v>171</v>
      </c>
      <c r="F124" s="2686" t="s">
        <v>172</v>
      </c>
      <c r="G124" s="2686" t="s">
        <v>173</v>
      </c>
      <c r="H124" s="2687" t="s">
        <v>174</v>
      </c>
      <c r="I124" s="4168"/>
      <c r="J124" s="4127"/>
      <c r="K124" s="4169"/>
      <c r="BO124"/>
      <c r="BP124"/>
      <c r="BQ124"/>
      <c r="BR124"/>
      <c r="BS124"/>
      <c r="BU124"/>
      <c r="BV124"/>
      <c r="BW124"/>
    </row>
    <row r="125" spans="1:76" ht="22.5" x14ac:dyDescent="0.25">
      <c r="A125" s="4176" t="s">
        <v>175</v>
      </c>
      <c r="B125" s="2688" t="s">
        <v>176</v>
      </c>
      <c r="C125" s="2689">
        <f>SUM(D125:H125)</f>
        <v>0</v>
      </c>
      <c r="D125" s="2690"/>
      <c r="E125" s="2691"/>
      <c r="F125" s="2691"/>
      <c r="G125" s="2691"/>
      <c r="H125" s="2692"/>
      <c r="I125" s="347"/>
      <c r="J125" s="2693"/>
      <c r="K125" s="2694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2695"/>
      <c r="E126" s="2696"/>
      <c r="F126" s="2696"/>
      <c r="G126" s="2696"/>
      <c r="H126" s="2697"/>
      <c r="I126" s="347"/>
      <c r="J126" s="2698"/>
      <c r="K126" s="2699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4177"/>
      <c r="B127" s="358" t="s">
        <v>178</v>
      </c>
      <c r="C127" s="2700">
        <f>SUM(D127:H127)</f>
        <v>0</v>
      </c>
      <c r="D127" s="2701"/>
      <c r="E127" s="2702"/>
      <c r="F127" s="2702"/>
      <c r="G127" s="2702"/>
      <c r="H127" s="2703"/>
      <c r="I127" s="347"/>
      <c r="J127" s="2704"/>
      <c r="K127" s="2705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4178" t="s">
        <v>179</v>
      </c>
      <c r="B128" s="2706" t="s">
        <v>180</v>
      </c>
      <c r="C128" s="2689">
        <f>SUM(I128)</f>
        <v>0</v>
      </c>
      <c r="D128" s="2707"/>
      <c r="E128" s="876"/>
      <c r="F128" s="876"/>
      <c r="G128" s="876"/>
      <c r="H128" s="2708"/>
      <c r="I128" s="2709"/>
      <c r="J128" s="2710"/>
      <c r="K128" s="2013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4177"/>
      <c r="B129" s="2711" t="s">
        <v>181</v>
      </c>
      <c r="C129" s="2700">
        <f>SUM(D129:H129)</f>
        <v>0</v>
      </c>
      <c r="D129" s="2712"/>
      <c r="E129" s="446"/>
      <c r="F129" s="446"/>
      <c r="G129" s="446"/>
      <c r="H129" s="447"/>
      <c r="I129" s="2713"/>
      <c r="J129" s="2714"/>
      <c r="K129" s="2715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2716"/>
      <c r="E130" s="2717"/>
      <c r="F130" s="2717"/>
      <c r="G130" s="2717"/>
      <c r="H130" s="2718"/>
      <c r="I130" s="2719"/>
      <c r="J130" s="2720"/>
      <c r="K130" s="2721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2716"/>
      <c r="E131" s="2717"/>
      <c r="F131" s="2717"/>
      <c r="G131" s="2717"/>
      <c r="H131" s="2722"/>
      <c r="I131" s="2719"/>
      <c r="J131" s="2720"/>
      <c r="K131" s="2721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2723"/>
      <c r="E132" s="2724"/>
      <c r="F132" s="2724"/>
      <c r="G132" s="2724"/>
      <c r="H132" s="2725"/>
      <c r="I132" s="2726"/>
      <c r="J132" s="2727"/>
      <c r="K132" s="2728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4179"/>
      <c r="B133" s="394" t="s">
        <v>104</v>
      </c>
      <c r="C133" s="191">
        <f>SUM(D133:I133)</f>
        <v>0</v>
      </c>
      <c r="D133" s="2729"/>
      <c r="E133" s="2730"/>
      <c r="F133" s="2730"/>
      <c r="G133" s="2730"/>
      <c r="H133" s="2731"/>
      <c r="I133" s="2732"/>
      <c r="J133" s="2714"/>
      <c r="K133" s="2715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3856" t="s">
        <v>49</v>
      </c>
      <c r="B135" s="3856" t="s">
        <v>184</v>
      </c>
      <c r="C135" s="4181" t="s">
        <v>29</v>
      </c>
      <c r="D135" s="4171" t="s">
        <v>30</v>
      </c>
      <c r="E135" s="3849" t="s">
        <v>31</v>
      </c>
      <c r="F135" s="4195" t="s">
        <v>5</v>
      </c>
      <c r="G135" s="4196"/>
      <c r="H135" s="4196"/>
      <c r="I135" s="4196"/>
      <c r="J135" s="4196"/>
      <c r="K135" s="4196"/>
      <c r="L135" s="4196"/>
      <c r="M135" s="4196"/>
      <c r="N135" s="4196"/>
      <c r="O135" s="4196"/>
      <c r="P135" s="4196"/>
      <c r="Q135" s="4196"/>
      <c r="R135" s="4196"/>
      <c r="S135" s="4196"/>
      <c r="T135" s="4196"/>
      <c r="U135" s="4196"/>
      <c r="V135" s="4196"/>
      <c r="W135" s="4196"/>
      <c r="X135" s="4196"/>
      <c r="Y135" s="4196"/>
      <c r="Z135" s="4196"/>
      <c r="AA135" s="4196"/>
      <c r="AB135" s="4196"/>
      <c r="AC135" s="4196"/>
      <c r="AD135" s="4196"/>
      <c r="AE135" s="4196"/>
      <c r="AF135" s="4196"/>
      <c r="AG135" s="4196"/>
      <c r="AH135" s="4196"/>
      <c r="AI135" s="4196"/>
      <c r="AJ135" s="4196"/>
      <c r="AK135" s="4196"/>
      <c r="AL135" s="4196"/>
      <c r="AM135" s="4197"/>
      <c r="AN135" s="4171" t="s">
        <v>6</v>
      </c>
      <c r="AO135" s="3849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4174" t="s">
        <v>91</v>
      </c>
      <c r="G136" s="4175"/>
      <c r="H136" s="4174" t="s">
        <v>13</v>
      </c>
      <c r="I136" s="4175"/>
      <c r="J136" s="4174" t="s">
        <v>14</v>
      </c>
      <c r="K136" s="4175"/>
      <c r="L136" s="4174" t="s">
        <v>15</v>
      </c>
      <c r="M136" s="4175"/>
      <c r="N136" s="4174" t="s">
        <v>16</v>
      </c>
      <c r="O136" s="4175"/>
      <c r="P136" s="4184" t="s">
        <v>17</v>
      </c>
      <c r="Q136" s="4175"/>
      <c r="R136" s="4174" t="s">
        <v>18</v>
      </c>
      <c r="S136" s="4175"/>
      <c r="T136" s="4174" t="s">
        <v>19</v>
      </c>
      <c r="U136" s="4175"/>
      <c r="V136" s="4174" t="s">
        <v>20</v>
      </c>
      <c r="W136" s="4175"/>
      <c r="X136" s="4174" t="s">
        <v>21</v>
      </c>
      <c r="Y136" s="4175"/>
      <c r="Z136" s="4174" t="s">
        <v>22</v>
      </c>
      <c r="AA136" s="4175"/>
      <c r="AB136" s="4174" t="s">
        <v>23</v>
      </c>
      <c r="AC136" s="4175"/>
      <c r="AD136" s="4174" t="s">
        <v>24</v>
      </c>
      <c r="AE136" s="4175"/>
      <c r="AF136" s="4174" t="s">
        <v>25</v>
      </c>
      <c r="AG136" s="4175"/>
      <c r="AH136" s="4174" t="s">
        <v>26</v>
      </c>
      <c r="AI136" s="4175"/>
      <c r="AJ136" s="4174" t="s">
        <v>27</v>
      </c>
      <c r="AK136" s="4175"/>
      <c r="AL136" s="4174" t="s">
        <v>185</v>
      </c>
      <c r="AM136" s="4183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4180"/>
      <c r="B137" s="4180"/>
      <c r="C137" s="4182"/>
      <c r="D137" s="4172"/>
      <c r="E137" s="4173"/>
      <c r="F137" s="2733" t="s">
        <v>186</v>
      </c>
      <c r="G137" s="2734" t="s">
        <v>31</v>
      </c>
      <c r="H137" s="2733" t="s">
        <v>186</v>
      </c>
      <c r="I137" s="2734" t="s">
        <v>31</v>
      </c>
      <c r="J137" s="2733" t="s">
        <v>186</v>
      </c>
      <c r="K137" s="2734" t="s">
        <v>31</v>
      </c>
      <c r="L137" s="2733" t="s">
        <v>186</v>
      </c>
      <c r="M137" s="2734" t="s">
        <v>31</v>
      </c>
      <c r="N137" s="2733" t="s">
        <v>186</v>
      </c>
      <c r="O137" s="2734" t="s">
        <v>31</v>
      </c>
      <c r="P137" s="2733" t="s">
        <v>186</v>
      </c>
      <c r="Q137" s="2734" t="s">
        <v>31</v>
      </c>
      <c r="R137" s="2733" t="s">
        <v>186</v>
      </c>
      <c r="S137" s="2734" t="s">
        <v>31</v>
      </c>
      <c r="T137" s="2733" t="s">
        <v>186</v>
      </c>
      <c r="U137" s="2734" t="s">
        <v>31</v>
      </c>
      <c r="V137" s="2733" t="s">
        <v>186</v>
      </c>
      <c r="W137" s="2734" t="s">
        <v>31</v>
      </c>
      <c r="X137" s="2733" t="s">
        <v>186</v>
      </c>
      <c r="Y137" s="2734" t="s">
        <v>31</v>
      </c>
      <c r="Z137" s="2733" t="s">
        <v>186</v>
      </c>
      <c r="AA137" s="2734" t="s">
        <v>31</v>
      </c>
      <c r="AB137" s="2733" t="s">
        <v>186</v>
      </c>
      <c r="AC137" s="2734" t="s">
        <v>31</v>
      </c>
      <c r="AD137" s="2733" t="s">
        <v>186</v>
      </c>
      <c r="AE137" s="2734" t="s">
        <v>31</v>
      </c>
      <c r="AF137" s="2733" t="s">
        <v>186</v>
      </c>
      <c r="AG137" s="2734" t="s">
        <v>31</v>
      </c>
      <c r="AH137" s="2733" t="s">
        <v>186</v>
      </c>
      <c r="AI137" s="2734" t="s">
        <v>31</v>
      </c>
      <c r="AJ137" s="2733" t="s">
        <v>186</v>
      </c>
      <c r="AK137" s="2734" t="s">
        <v>31</v>
      </c>
      <c r="AL137" s="2733" t="s">
        <v>186</v>
      </c>
      <c r="AM137" s="2735" t="s">
        <v>31</v>
      </c>
      <c r="AN137" s="4172"/>
      <c r="AO137" s="4173"/>
      <c r="BO137"/>
      <c r="BP137"/>
      <c r="BQ137"/>
      <c r="BR137"/>
      <c r="BS137"/>
      <c r="BU137"/>
      <c r="BV137"/>
      <c r="BW137"/>
    </row>
    <row r="138" spans="1:76" x14ac:dyDescent="0.25">
      <c r="A138" s="4186" t="s">
        <v>72</v>
      </c>
      <c r="B138" s="2736" t="s">
        <v>187</v>
      </c>
      <c r="C138" s="2737">
        <f>SUM(D138:E138)</f>
        <v>0</v>
      </c>
      <c r="D138" s="2738">
        <f>+F138+H138+J138+L138+N138+P138+R138+T138+V138+X138+Z138+AB138+AD138+AF138+AH138+AJ138+AL138</f>
        <v>0</v>
      </c>
      <c r="E138" s="2739">
        <f>+G138+I138+K138+M138+O138+Q138+S138+U138+W138+Y138+AA138+AC138+AE138+AG138+AI138+AK138+AM138</f>
        <v>0</v>
      </c>
      <c r="F138" s="2740"/>
      <c r="G138" s="2741"/>
      <c r="H138" s="2740"/>
      <c r="I138" s="2741"/>
      <c r="J138" s="2740"/>
      <c r="K138" s="2741"/>
      <c r="L138" s="2740"/>
      <c r="M138" s="2741"/>
      <c r="N138" s="2740"/>
      <c r="O138" s="2741"/>
      <c r="P138" s="2740"/>
      <c r="Q138" s="2741"/>
      <c r="R138" s="2740"/>
      <c r="S138" s="2741"/>
      <c r="T138" s="2740"/>
      <c r="U138" s="2741"/>
      <c r="V138" s="2740"/>
      <c r="W138" s="2741"/>
      <c r="X138" s="2740"/>
      <c r="Y138" s="2741"/>
      <c r="Z138" s="2740"/>
      <c r="AA138" s="2741"/>
      <c r="AB138" s="2740"/>
      <c r="AC138" s="2741"/>
      <c r="AD138" s="2740"/>
      <c r="AE138" s="2741"/>
      <c r="AF138" s="2740"/>
      <c r="AG138" s="2741"/>
      <c r="AH138" s="2740"/>
      <c r="AI138" s="2741"/>
      <c r="AJ138" s="2740"/>
      <c r="AK138" s="2741"/>
      <c r="AL138" s="2740"/>
      <c r="AM138" s="2742"/>
      <c r="AN138" s="2743"/>
      <c r="AO138" s="2741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4187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4186" t="s">
        <v>51</v>
      </c>
      <c r="B146" s="2744" t="s">
        <v>187</v>
      </c>
      <c r="C146" s="2745">
        <f t="shared" si="74"/>
        <v>2</v>
      </c>
      <c r="D146" s="2746">
        <f t="shared" si="68"/>
        <v>0</v>
      </c>
      <c r="E146" s="2747">
        <f t="shared" si="68"/>
        <v>2</v>
      </c>
      <c r="F146" s="2748"/>
      <c r="G146" s="2749"/>
      <c r="H146" s="2748"/>
      <c r="I146" s="2749"/>
      <c r="J146" s="2748"/>
      <c r="K146" s="2749"/>
      <c r="L146" s="2748"/>
      <c r="M146" s="2749"/>
      <c r="N146" s="2748"/>
      <c r="O146" s="2749"/>
      <c r="P146" s="2748"/>
      <c r="Q146" s="2749"/>
      <c r="R146" s="2748"/>
      <c r="S146" s="2749"/>
      <c r="T146" s="2748"/>
      <c r="U146" s="2749"/>
      <c r="V146" s="2748"/>
      <c r="W146" s="2749">
        <v>1</v>
      </c>
      <c r="X146" s="2748"/>
      <c r="Y146" s="2749"/>
      <c r="Z146" s="2748"/>
      <c r="AA146" s="2749"/>
      <c r="AB146" s="2748"/>
      <c r="AC146" s="2749"/>
      <c r="AD146" s="2748"/>
      <c r="AE146" s="2749"/>
      <c r="AF146" s="2748"/>
      <c r="AG146" s="2749">
        <v>1</v>
      </c>
      <c r="AH146" s="2748"/>
      <c r="AI146" s="2749"/>
      <c r="AJ146" s="2748"/>
      <c r="AK146" s="2749"/>
      <c r="AL146" s="2748"/>
      <c r="AM146" s="2750"/>
      <c r="AN146" s="2751">
        <v>0</v>
      </c>
      <c r="AO146" s="2749">
        <v>0</v>
      </c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4</v>
      </c>
      <c r="D147" s="408">
        <f t="shared" si="68"/>
        <v>1</v>
      </c>
      <c r="E147" s="409">
        <f>+G147+I147+K147+M147+O147+Q147+S147+U147+W147+Y147+AA147+AC147+AE147+AG147+AI147+AK147+AM147</f>
        <v>3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/>
      <c r="T147" s="414">
        <v>1</v>
      </c>
      <c r="U147" s="415"/>
      <c r="V147" s="414"/>
      <c r="W147" s="415">
        <v>1</v>
      </c>
      <c r="X147" s="414"/>
      <c r="Y147" s="415"/>
      <c r="Z147" s="414"/>
      <c r="AA147" s="415"/>
      <c r="AB147" s="414"/>
      <c r="AC147" s="415">
        <v>1</v>
      </c>
      <c r="AD147" s="414"/>
      <c r="AE147" s="415"/>
      <c r="AF147" s="414"/>
      <c r="AG147" s="415">
        <v>1</v>
      </c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13</v>
      </c>
      <c r="D148" s="408">
        <f t="shared" si="68"/>
        <v>8</v>
      </c>
      <c r="E148" s="409">
        <f t="shared" si="68"/>
        <v>5</v>
      </c>
      <c r="F148" s="414">
        <v>1</v>
      </c>
      <c r="G148" s="415"/>
      <c r="H148" s="414"/>
      <c r="I148" s="415">
        <v>1</v>
      </c>
      <c r="J148" s="414">
        <v>2</v>
      </c>
      <c r="K148" s="415"/>
      <c r="L148" s="414"/>
      <c r="M148" s="415"/>
      <c r="N148" s="414"/>
      <c r="O148" s="415"/>
      <c r="P148" s="414"/>
      <c r="Q148" s="415">
        <v>1</v>
      </c>
      <c r="R148" s="414"/>
      <c r="S148" s="415">
        <v>1</v>
      </c>
      <c r="T148" s="414">
        <v>1</v>
      </c>
      <c r="U148" s="415">
        <v>1</v>
      </c>
      <c r="V148" s="414"/>
      <c r="W148" s="415"/>
      <c r="X148" s="414"/>
      <c r="Y148" s="415">
        <v>1</v>
      </c>
      <c r="Z148" s="414">
        <v>1</v>
      </c>
      <c r="AA148" s="415"/>
      <c r="AB148" s="414">
        <v>2</v>
      </c>
      <c r="AC148" s="415"/>
      <c r="AD148" s="414"/>
      <c r="AE148" s="415"/>
      <c r="AF148" s="414">
        <v>1</v>
      </c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>
        <v>0</v>
      </c>
      <c r="AO149" s="415">
        <v>0</v>
      </c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>
        <v>0</v>
      </c>
      <c r="AO150" s="419">
        <v>0</v>
      </c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4187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>
        <v>0</v>
      </c>
      <c r="AO151" s="426">
        <v>0</v>
      </c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3564" t="s">
        <v>196</v>
      </c>
      <c r="B153" s="4189" t="s">
        <v>32</v>
      </c>
      <c r="C153" s="4191" t="s">
        <v>76</v>
      </c>
      <c r="D153" s="4192"/>
      <c r="E153" s="4192"/>
      <c r="F153" s="4192"/>
      <c r="G153" s="4192"/>
      <c r="H153" s="4192"/>
      <c r="I153" s="4192"/>
      <c r="J153" s="4192"/>
      <c r="K153" s="4192"/>
      <c r="L153" s="4192"/>
      <c r="M153" s="4192"/>
      <c r="N153" s="4192"/>
      <c r="O153" s="4192"/>
      <c r="P153" s="4192"/>
      <c r="Q153" s="4192"/>
      <c r="R153" s="4192"/>
      <c r="S153" s="4193"/>
      <c r="T153" s="4194" t="s">
        <v>6</v>
      </c>
      <c r="U153" s="4185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4188"/>
      <c r="B154" s="4190"/>
      <c r="C154" s="2752" t="s">
        <v>91</v>
      </c>
      <c r="D154" s="2753" t="s">
        <v>13</v>
      </c>
      <c r="E154" s="2753" t="s">
        <v>197</v>
      </c>
      <c r="F154" s="2753" t="s">
        <v>15</v>
      </c>
      <c r="G154" s="2753" t="s">
        <v>198</v>
      </c>
      <c r="H154" s="2753" t="s">
        <v>17</v>
      </c>
      <c r="I154" s="2753" t="s">
        <v>199</v>
      </c>
      <c r="J154" s="2753" t="s">
        <v>19</v>
      </c>
      <c r="K154" s="2753" t="s">
        <v>200</v>
      </c>
      <c r="L154" s="2753" t="s">
        <v>21</v>
      </c>
      <c r="M154" s="2753" t="s">
        <v>201</v>
      </c>
      <c r="N154" s="2753" t="s">
        <v>23</v>
      </c>
      <c r="O154" s="2753" t="s">
        <v>24</v>
      </c>
      <c r="P154" s="2753" t="s">
        <v>25</v>
      </c>
      <c r="Q154" s="2753" t="s">
        <v>26</v>
      </c>
      <c r="R154" s="2753" t="s">
        <v>27</v>
      </c>
      <c r="S154" s="2754" t="s">
        <v>185</v>
      </c>
      <c r="T154" s="4194"/>
      <c r="U154" s="4185"/>
      <c r="BO154"/>
      <c r="BP154"/>
      <c r="BQ154"/>
      <c r="BR154"/>
      <c r="BS154"/>
      <c r="BU154"/>
      <c r="BV154"/>
      <c r="BW154"/>
    </row>
    <row r="155" spans="1:75" ht="22.5" x14ac:dyDescent="0.25">
      <c r="A155" s="2755" t="s">
        <v>202</v>
      </c>
      <c r="B155" s="2756">
        <f>SUM(C155:S155)</f>
        <v>121</v>
      </c>
      <c r="C155" s="85">
        <v>1</v>
      </c>
      <c r="D155" s="132">
        <v>0</v>
      </c>
      <c r="E155" s="132">
        <v>2</v>
      </c>
      <c r="F155" s="132">
        <v>2</v>
      </c>
      <c r="G155" s="132">
        <v>5</v>
      </c>
      <c r="H155" s="132">
        <v>5</v>
      </c>
      <c r="I155" s="132">
        <v>5</v>
      </c>
      <c r="J155" s="132">
        <v>6</v>
      </c>
      <c r="K155" s="132">
        <v>7</v>
      </c>
      <c r="L155" s="132">
        <v>8</v>
      </c>
      <c r="M155" s="132">
        <v>6</v>
      </c>
      <c r="N155" s="132">
        <v>15</v>
      </c>
      <c r="O155" s="132">
        <v>11</v>
      </c>
      <c r="P155" s="132">
        <v>12</v>
      </c>
      <c r="Q155" s="132">
        <v>11</v>
      </c>
      <c r="R155" s="132">
        <v>11</v>
      </c>
      <c r="S155" s="439">
        <v>14</v>
      </c>
      <c r="T155" s="122">
        <v>0</v>
      </c>
      <c r="U155" s="161">
        <v>4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128842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",[12]NOMBRE!B2," - ","( ",[12]NOMBRE!C2,[12]NOMBRE!D2,[12]NOMBRE!E2,[12]NOMBRE!F2,[12]NOMBRE!G2,"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",[12]NOMBRE!B6," - ","( ",[12]NOMBRE!C6,[12]NOMBRE!D6," )")</f>
        <v>MES: NOVIEMBRE - ( 11 )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",[12]NOMBRE!B7)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4198" t="s">
        <v>3</v>
      </c>
      <c r="B9" s="4200" t="s">
        <v>4</v>
      </c>
      <c r="C9" s="2984"/>
      <c r="D9" s="4201"/>
      <c r="E9" s="4202" t="s">
        <v>5</v>
      </c>
      <c r="F9" s="4203"/>
      <c r="G9" s="4203"/>
      <c r="H9" s="4203"/>
      <c r="I9" s="4203"/>
      <c r="J9" s="4203"/>
      <c r="K9" s="4203"/>
      <c r="L9" s="4203"/>
      <c r="M9" s="4203"/>
      <c r="N9" s="4203"/>
      <c r="O9" s="4203"/>
      <c r="P9" s="4203"/>
      <c r="Q9" s="4203"/>
      <c r="R9" s="4203"/>
      <c r="S9" s="4203"/>
      <c r="T9" s="4203"/>
      <c r="U9" s="4203"/>
      <c r="V9" s="4203"/>
      <c r="W9" s="4203"/>
      <c r="X9" s="4203"/>
      <c r="Y9" s="4203"/>
      <c r="Z9" s="4203"/>
      <c r="AA9" s="4203"/>
      <c r="AB9" s="4203"/>
      <c r="AC9" s="4203"/>
      <c r="AD9" s="4203"/>
      <c r="AE9" s="4203"/>
      <c r="AF9" s="4203"/>
      <c r="AG9" s="4203"/>
      <c r="AH9" s="4203"/>
      <c r="AI9" s="4203"/>
      <c r="AJ9" s="4203"/>
      <c r="AK9" s="4203"/>
      <c r="AL9" s="4203"/>
      <c r="AM9" s="4203"/>
      <c r="AN9" s="4204"/>
      <c r="AO9" s="4205" t="s">
        <v>6</v>
      </c>
      <c r="AP9" s="4205" t="s">
        <v>7</v>
      </c>
      <c r="AQ9" s="4201" t="s">
        <v>8</v>
      </c>
      <c r="AR9" s="4201" t="s">
        <v>9</v>
      </c>
      <c r="AS9" s="4201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4125"/>
      <c r="C10" s="4126"/>
      <c r="D10" s="4118"/>
      <c r="E10" s="4167" t="s">
        <v>11</v>
      </c>
      <c r="F10" s="4165"/>
      <c r="G10" s="4167" t="s">
        <v>12</v>
      </c>
      <c r="H10" s="4207"/>
      <c r="I10" s="4167" t="s">
        <v>13</v>
      </c>
      <c r="J10" s="4207"/>
      <c r="K10" s="4167" t="s">
        <v>14</v>
      </c>
      <c r="L10" s="4207"/>
      <c r="M10" s="4167" t="s">
        <v>15</v>
      </c>
      <c r="N10" s="4207"/>
      <c r="O10" s="4167" t="s">
        <v>16</v>
      </c>
      <c r="P10" s="4207"/>
      <c r="Q10" s="4167" t="s">
        <v>17</v>
      </c>
      <c r="R10" s="4207"/>
      <c r="S10" s="4167" t="s">
        <v>18</v>
      </c>
      <c r="T10" s="4207"/>
      <c r="U10" s="4167" t="s">
        <v>19</v>
      </c>
      <c r="V10" s="4207"/>
      <c r="W10" s="4167" t="s">
        <v>20</v>
      </c>
      <c r="X10" s="4207"/>
      <c r="Y10" s="4167" t="s">
        <v>21</v>
      </c>
      <c r="Z10" s="4207"/>
      <c r="AA10" s="4167" t="s">
        <v>22</v>
      </c>
      <c r="AB10" s="4207"/>
      <c r="AC10" s="4167" t="s">
        <v>23</v>
      </c>
      <c r="AD10" s="4207"/>
      <c r="AE10" s="4167" t="s">
        <v>24</v>
      </c>
      <c r="AF10" s="4207"/>
      <c r="AG10" s="4167" t="s">
        <v>25</v>
      </c>
      <c r="AH10" s="4207"/>
      <c r="AI10" s="4167" t="s">
        <v>26</v>
      </c>
      <c r="AJ10" s="4207"/>
      <c r="AK10" s="4167" t="s">
        <v>27</v>
      </c>
      <c r="AL10" s="4207"/>
      <c r="AM10" s="4162" t="s">
        <v>28</v>
      </c>
      <c r="AN10" s="4164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4199"/>
      <c r="B11" s="2758" t="s">
        <v>29</v>
      </c>
      <c r="C11" s="2759" t="s">
        <v>30</v>
      </c>
      <c r="D11" s="2681" t="s">
        <v>31</v>
      </c>
      <c r="E11" s="2760" t="s">
        <v>30</v>
      </c>
      <c r="F11" s="2687" t="s">
        <v>31</v>
      </c>
      <c r="G11" s="2760" t="s">
        <v>30</v>
      </c>
      <c r="H11" s="2687" t="s">
        <v>31</v>
      </c>
      <c r="I11" s="2760" t="s">
        <v>30</v>
      </c>
      <c r="J11" s="2687" t="s">
        <v>31</v>
      </c>
      <c r="K11" s="2760" t="s">
        <v>30</v>
      </c>
      <c r="L11" s="2687" t="s">
        <v>31</v>
      </c>
      <c r="M11" s="2760" t="s">
        <v>30</v>
      </c>
      <c r="N11" s="2687" t="s">
        <v>31</v>
      </c>
      <c r="O11" s="2760" t="s">
        <v>30</v>
      </c>
      <c r="P11" s="2687" t="s">
        <v>31</v>
      </c>
      <c r="Q11" s="2760" t="s">
        <v>30</v>
      </c>
      <c r="R11" s="2687" t="s">
        <v>31</v>
      </c>
      <c r="S11" s="2760" t="s">
        <v>30</v>
      </c>
      <c r="T11" s="2687" t="s">
        <v>31</v>
      </c>
      <c r="U11" s="2760" t="s">
        <v>30</v>
      </c>
      <c r="V11" s="2687" t="s">
        <v>31</v>
      </c>
      <c r="W11" s="2760" t="s">
        <v>30</v>
      </c>
      <c r="X11" s="2687" t="s">
        <v>31</v>
      </c>
      <c r="Y11" s="2760" t="s">
        <v>30</v>
      </c>
      <c r="Z11" s="2687" t="s">
        <v>31</v>
      </c>
      <c r="AA11" s="2760" t="s">
        <v>30</v>
      </c>
      <c r="AB11" s="2687" t="s">
        <v>31</v>
      </c>
      <c r="AC11" s="2760" t="s">
        <v>30</v>
      </c>
      <c r="AD11" s="2687" t="s">
        <v>31</v>
      </c>
      <c r="AE11" s="2760" t="s">
        <v>30</v>
      </c>
      <c r="AF11" s="2687" t="s">
        <v>31</v>
      </c>
      <c r="AG11" s="2760" t="s">
        <v>30</v>
      </c>
      <c r="AH11" s="2687" t="s">
        <v>31</v>
      </c>
      <c r="AI11" s="2760" t="s">
        <v>30</v>
      </c>
      <c r="AJ11" s="2687" t="s">
        <v>31</v>
      </c>
      <c r="AK11" s="2760" t="s">
        <v>30</v>
      </c>
      <c r="AL11" s="2687" t="s">
        <v>31</v>
      </c>
      <c r="AM11" s="2760" t="s">
        <v>30</v>
      </c>
      <c r="AN11" s="2761" t="s">
        <v>31</v>
      </c>
      <c r="AO11" s="4206"/>
      <c r="AP11" s="4206"/>
      <c r="AQ11" s="4118"/>
      <c r="AR11" s="4118"/>
      <c r="AS11" s="4118"/>
      <c r="BO11"/>
      <c r="BP11"/>
      <c r="BQ11"/>
      <c r="BR11"/>
      <c r="BS11"/>
      <c r="BU11"/>
      <c r="BV11"/>
      <c r="BW11"/>
    </row>
    <row r="12" spans="1:151" x14ac:dyDescent="0.25">
      <c r="A12" s="2762" t="s">
        <v>32</v>
      </c>
      <c r="B12" s="2763">
        <f>SUM(B13:B26)</f>
        <v>0</v>
      </c>
      <c r="C12" s="2764">
        <f>SUM(C13:C26)</f>
        <v>0</v>
      </c>
      <c r="D12" s="17">
        <f>SUM(D13:D26)</f>
        <v>0</v>
      </c>
      <c r="E12" s="2765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2765">
        <f t="shared" si="0"/>
        <v>0</v>
      </c>
      <c r="J12" s="19">
        <f t="shared" si="0"/>
        <v>0</v>
      </c>
      <c r="K12" s="2765">
        <f t="shared" si="0"/>
        <v>0</v>
      </c>
      <c r="L12" s="19">
        <f t="shared" si="0"/>
        <v>0</v>
      </c>
      <c r="M12" s="2765">
        <f t="shared" si="0"/>
        <v>0</v>
      </c>
      <c r="N12" s="19">
        <f t="shared" si="0"/>
        <v>0</v>
      </c>
      <c r="O12" s="2765">
        <f t="shared" si="0"/>
        <v>0</v>
      </c>
      <c r="P12" s="19">
        <f t="shared" si="0"/>
        <v>0</v>
      </c>
      <c r="Q12" s="2765">
        <f t="shared" si="0"/>
        <v>0</v>
      </c>
      <c r="R12" s="19">
        <f t="shared" si="0"/>
        <v>0</v>
      </c>
      <c r="S12" s="2765">
        <f t="shared" si="0"/>
        <v>0</v>
      </c>
      <c r="T12" s="19">
        <f t="shared" si="0"/>
        <v>0</v>
      </c>
      <c r="U12" s="2765">
        <f>SUM(U13:U26)</f>
        <v>0</v>
      </c>
      <c r="V12" s="19">
        <f>SUM(V13:V26)</f>
        <v>0</v>
      </c>
      <c r="W12" s="2765">
        <f t="shared" si="0"/>
        <v>0</v>
      </c>
      <c r="X12" s="19">
        <f t="shared" si="0"/>
        <v>0</v>
      </c>
      <c r="Y12" s="2765">
        <f t="shared" si="0"/>
        <v>0</v>
      </c>
      <c r="Z12" s="19">
        <f t="shared" si="0"/>
        <v>0</v>
      </c>
      <c r="AA12" s="2765">
        <f t="shared" si="0"/>
        <v>0</v>
      </c>
      <c r="AB12" s="19">
        <f t="shared" si="0"/>
        <v>0</v>
      </c>
      <c r="AC12" s="2765">
        <f t="shared" si="0"/>
        <v>0</v>
      </c>
      <c r="AD12" s="19">
        <f t="shared" si="0"/>
        <v>0</v>
      </c>
      <c r="AE12" s="2765">
        <f t="shared" si="0"/>
        <v>0</v>
      </c>
      <c r="AF12" s="19">
        <f t="shared" si="0"/>
        <v>0</v>
      </c>
      <c r="AG12" s="2765">
        <f t="shared" si="0"/>
        <v>0</v>
      </c>
      <c r="AH12" s="19">
        <f t="shared" si="0"/>
        <v>0</v>
      </c>
      <c r="AI12" s="2765">
        <f t="shared" si="0"/>
        <v>0</v>
      </c>
      <c r="AJ12" s="19">
        <f t="shared" si="0"/>
        <v>0</v>
      </c>
      <c r="AK12" s="2765">
        <f t="shared" si="0"/>
        <v>0</v>
      </c>
      <c r="AL12" s="19">
        <f t="shared" si="0"/>
        <v>0</v>
      </c>
      <c r="AM12" s="2765">
        <f t="shared" si="0"/>
        <v>0</v>
      </c>
      <c r="AN12" s="21">
        <f t="shared" si="0"/>
        <v>0</v>
      </c>
      <c r="AO12" s="22">
        <f>SUM(AO13:AO26)</f>
        <v>0</v>
      </c>
      <c r="AP12" s="2766">
        <f>SUM(AP13:AP26)</f>
        <v>0</v>
      </c>
      <c r="AQ12" s="2767">
        <f>SUM(AQ13:AQ26)</f>
        <v>0</v>
      </c>
      <c r="AR12" s="2767">
        <f>SUM(AR13:AR26)</f>
        <v>0</v>
      </c>
      <c r="AS12" s="2767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2768">
        <f>SUM(E13+G13+I13+K13+M13+O13+Q13+S13+U13+W13+Y13+AA13+AC13+AE13+AG13+AI13+AK13+AM13)</f>
        <v>0</v>
      </c>
      <c r="D13" s="2769">
        <f>SUM(F13+H13+J13+L13+N13+P13+R13+T13+V13+X13+Z13+AB13+AD13+AF13+AH13+AJ13+AL13+AN13)</f>
        <v>0</v>
      </c>
      <c r="E13" s="2770"/>
      <c r="F13" s="2771"/>
      <c r="G13" s="2770"/>
      <c r="H13" s="2771"/>
      <c r="I13" s="2770"/>
      <c r="J13" s="2772"/>
      <c r="K13" s="2770"/>
      <c r="L13" s="2772"/>
      <c r="M13" s="2770"/>
      <c r="N13" s="2772"/>
      <c r="O13" s="2770"/>
      <c r="P13" s="2772"/>
      <c r="Q13" s="2770"/>
      <c r="R13" s="2772"/>
      <c r="S13" s="2770"/>
      <c r="T13" s="2772"/>
      <c r="U13" s="2770"/>
      <c r="V13" s="2772"/>
      <c r="W13" s="2770"/>
      <c r="X13" s="2772"/>
      <c r="Y13" s="2770"/>
      <c r="Z13" s="2772"/>
      <c r="AA13" s="2770"/>
      <c r="AB13" s="2772"/>
      <c r="AC13" s="2770"/>
      <c r="AD13" s="2772"/>
      <c r="AE13" s="2770"/>
      <c r="AF13" s="2772"/>
      <c r="AG13" s="2770"/>
      <c r="AH13" s="2772"/>
      <c r="AI13" s="2770"/>
      <c r="AJ13" s="2772"/>
      <c r="AK13" s="2770"/>
      <c r="AL13" s="2772"/>
      <c r="AM13" s="2773"/>
      <c r="AN13" s="2774"/>
      <c r="AO13" s="2775"/>
      <c r="AP13" s="2775"/>
      <c r="AQ13" s="2776"/>
      <c r="AR13" s="2776"/>
      <c r="AS13" s="2776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2777">
        <f t="shared" si="1"/>
        <v>0</v>
      </c>
      <c r="C26" s="2778">
        <f>SUM(E26+G26+I26+K26+M26+O26+Q26+S26+U26+W26+Y26+AA26+AC26+AE26+AG26+AI26+AK26+AM26)</f>
        <v>0</v>
      </c>
      <c r="D26" s="2779">
        <f>SUM(F26+H26+J26+L26+N26+P26+R26+T26+V26+X26+Z26+AB26+AD26+AF26+AH26+AJ26+AL26+AN26)</f>
        <v>0</v>
      </c>
      <c r="E26" s="2780"/>
      <c r="F26" s="84"/>
      <c r="G26" s="85"/>
      <c r="H26" s="86"/>
      <c r="I26" s="85"/>
      <c r="J26" s="84"/>
      <c r="K26" s="2781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2782"/>
      <c r="G27" s="2782" t="s">
        <v>48</v>
      </c>
      <c r="H27" s="2783"/>
      <c r="I27" s="2783"/>
      <c r="J27" s="2782"/>
      <c r="K27" s="2782"/>
      <c r="L27" s="2782"/>
      <c r="M27" s="2782"/>
      <c r="N27" s="2782"/>
      <c r="O27" s="2782"/>
      <c r="P27" s="2782"/>
      <c r="Q27" s="2782"/>
      <c r="R27" s="2782"/>
      <c r="S27" s="2782"/>
      <c r="T27" s="2782"/>
      <c r="U27" s="2782"/>
      <c r="V27" s="2782"/>
      <c r="W27" s="2782"/>
      <c r="X27" s="2782"/>
      <c r="Y27" s="2784"/>
      <c r="Z27" s="2784"/>
      <c r="AA27" s="2784"/>
      <c r="AB27" s="2784"/>
      <c r="AC27" s="2784"/>
      <c r="AD27" s="2784"/>
      <c r="AE27" s="2784"/>
      <c r="AF27" s="2784"/>
      <c r="AG27" s="2784"/>
      <c r="AH27" s="2784"/>
      <c r="AI27" s="2784"/>
      <c r="AJ27" s="2784"/>
      <c r="AK27" s="2784"/>
      <c r="AL27" s="2784"/>
      <c r="AM27" s="2784"/>
      <c r="AN27" s="2784"/>
      <c r="AO27" s="2784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4159" t="s">
        <v>49</v>
      </c>
      <c r="B28" s="4161" t="s">
        <v>4</v>
      </c>
      <c r="C28" s="2984"/>
      <c r="D28" s="4209"/>
      <c r="E28" s="4057" t="s">
        <v>5</v>
      </c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8"/>
      <c r="X28" s="4058"/>
      <c r="Y28" s="4058"/>
      <c r="Z28" s="4058"/>
      <c r="AA28" s="4058"/>
      <c r="AB28" s="4058"/>
      <c r="AC28" s="4058"/>
      <c r="AD28" s="4058"/>
      <c r="AE28" s="4058"/>
      <c r="AF28" s="4058"/>
      <c r="AG28" s="4058"/>
      <c r="AH28" s="4058"/>
      <c r="AI28" s="4058"/>
      <c r="AJ28" s="4058"/>
      <c r="AK28" s="4058"/>
      <c r="AL28" s="4058"/>
      <c r="AM28" s="4058"/>
      <c r="AN28" s="4059"/>
      <c r="AO28" s="4208" t="s">
        <v>6</v>
      </c>
      <c r="AP28" s="4208" t="s">
        <v>7</v>
      </c>
      <c r="AQ28" s="4208" t="s">
        <v>50</v>
      </c>
      <c r="AR28" s="4209" t="s">
        <v>8</v>
      </c>
      <c r="AS28" s="4209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4217"/>
      <c r="C29" s="4126"/>
      <c r="D29" s="4118"/>
      <c r="E29" s="4062" t="s">
        <v>11</v>
      </c>
      <c r="F29" s="4060"/>
      <c r="G29" s="4062" t="s">
        <v>12</v>
      </c>
      <c r="H29" s="4210"/>
      <c r="I29" s="4062" t="s">
        <v>13</v>
      </c>
      <c r="J29" s="4210"/>
      <c r="K29" s="4062" t="s">
        <v>14</v>
      </c>
      <c r="L29" s="4210"/>
      <c r="M29" s="4062" t="s">
        <v>15</v>
      </c>
      <c r="N29" s="4210"/>
      <c r="O29" s="4062" t="s">
        <v>16</v>
      </c>
      <c r="P29" s="4210"/>
      <c r="Q29" s="4062" t="s">
        <v>17</v>
      </c>
      <c r="R29" s="4210"/>
      <c r="S29" s="4062" t="s">
        <v>18</v>
      </c>
      <c r="T29" s="4210"/>
      <c r="U29" s="4062" t="s">
        <v>19</v>
      </c>
      <c r="V29" s="4210"/>
      <c r="W29" s="4062" t="s">
        <v>20</v>
      </c>
      <c r="X29" s="4210"/>
      <c r="Y29" s="4062" t="s">
        <v>21</v>
      </c>
      <c r="Z29" s="4210"/>
      <c r="AA29" s="4062" t="s">
        <v>22</v>
      </c>
      <c r="AB29" s="4210"/>
      <c r="AC29" s="4062" t="s">
        <v>23</v>
      </c>
      <c r="AD29" s="4210"/>
      <c r="AE29" s="4062" t="s">
        <v>24</v>
      </c>
      <c r="AF29" s="4210"/>
      <c r="AG29" s="4062" t="s">
        <v>25</v>
      </c>
      <c r="AH29" s="4210"/>
      <c r="AI29" s="4062" t="s">
        <v>26</v>
      </c>
      <c r="AJ29" s="4210"/>
      <c r="AK29" s="4062" t="s">
        <v>27</v>
      </c>
      <c r="AL29" s="4210"/>
      <c r="AM29" s="4057" t="s">
        <v>28</v>
      </c>
      <c r="AN29" s="4059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4199"/>
      <c r="B30" s="2785" t="s">
        <v>29</v>
      </c>
      <c r="C30" s="2759" t="s">
        <v>30</v>
      </c>
      <c r="D30" s="2679" t="s">
        <v>31</v>
      </c>
      <c r="E30" s="2786" t="s">
        <v>30</v>
      </c>
      <c r="F30" s="2787" t="s">
        <v>31</v>
      </c>
      <c r="G30" s="2786" t="s">
        <v>30</v>
      </c>
      <c r="H30" s="2787" t="s">
        <v>31</v>
      </c>
      <c r="I30" s="2786" t="s">
        <v>30</v>
      </c>
      <c r="J30" s="2787" t="s">
        <v>31</v>
      </c>
      <c r="K30" s="2786" t="s">
        <v>30</v>
      </c>
      <c r="L30" s="2787" t="s">
        <v>31</v>
      </c>
      <c r="M30" s="2786" t="s">
        <v>30</v>
      </c>
      <c r="N30" s="2787" t="s">
        <v>31</v>
      </c>
      <c r="O30" s="2786" t="s">
        <v>30</v>
      </c>
      <c r="P30" s="2787" t="s">
        <v>31</v>
      </c>
      <c r="Q30" s="2786" t="s">
        <v>30</v>
      </c>
      <c r="R30" s="2787" t="s">
        <v>31</v>
      </c>
      <c r="S30" s="2786" t="s">
        <v>30</v>
      </c>
      <c r="T30" s="2787" t="s">
        <v>31</v>
      </c>
      <c r="U30" s="2786" t="s">
        <v>30</v>
      </c>
      <c r="V30" s="2787" t="s">
        <v>31</v>
      </c>
      <c r="W30" s="2786" t="s">
        <v>30</v>
      </c>
      <c r="X30" s="2787" t="s">
        <v>31</v>
      </c>
      <c r="Y30" s="2786" t="s">
        <v>30</v>
      </c>
      <c r="Z30" s="2787" t="s">
        <v>31</v>
      </c>
      <c r="AA30" s="2786" t="s">
        <v>30</v>
      </c>
      <c r="AB30" s="2787" t="s">
        <v>31</v>
      </c>
      <c r="AC30" s="2786" t="s">
        <v>30</v>
      </c>
      <c r="AD30" s="2787" t="s">
        <v>31</v>
      </c>
      <c r="AE30" s="2786" t="s">
        <v>30</v>
      </c>
      <c r="AF30" s="2787" t="s">
        <v>31</v>
      </c>
      <c r="AG30" s="2786" t="s">
        <v>30</v>
      </c>
      <c r="AH30" s="2787" t="s">
        <v>31</v>
      </c>
      <c r="AI30" s="2786" t="s">
        <v>30</v>
      </c>
      <c r="AJ30" s="2787" t="s">
        <v>31</v>
      </c>
      <c r="AK30" s="2759" t="s">
        <v>30</v>
      </c>
      <c r="AL30" s="2787" t="s">
        <v>31</v>
      </c>
      <c r="AM30" s="2786" t="s">
        <v>30</v>
      </c>
      <c r="AN30" s="2788" t="s">
        <v>31</v>
      </c>
      <c r="AO30" s="4206"/>
      <c r="AP30" s="4206"/>
      <c r="AQ30" s="4206"/>
      <c r="AR30" s="4118"/>
      <c r="AS30" s="4118"/>
      <c r="BO30"/>
      <c r="BP30"/>
      <c r="BQ30"/>
      <c r="BR30"/>
      <c r="BS30"/>
      <c r="BU30"/>
      <c r="BV30"/>
      <c r="BW30"/>
    </row>
    <row r="31" spans="1:77" x14ac:dyDescent="0.25">
      <c r="A31" s="2736" t="s">
        <v>51</v>
      </c>
      <c r="B31" s="2789">
        <f t="shared" ref="B31:B45" si="14">SUM(C31:D31)</f>
        <v>0</v>
      </c>
      <c r="C31" s="2768">
        <f t="shared" ref="C31:D33" si="15">SUM(E31+G31+I31+K31+M31+O31+Q31+S31+U31+W31+Y31+AA31+AC31+AE31+AG31+AI31+AK31+AM31)</f>
        <v>0</v>
      </c>
      <c r="D31" s="2769">
        <f t="shared" si="15"/>
        <v>0</v>
      </c>
      <c r="E31" s="2770"/>
      <c r="F31" s="2771"/>
      <c r="G31" s="2770"/>
      <c r="H31" s="2772"/>
      <c r="I31" s="2770"/>
      <c r="J31" s="2772"/>
      <c r="K31" s="2770"/>
      <c r="L31" s="2772"/>
      <c r="M31" s="2770"/>
      <c r="N31" s="2772"/>
      <c r="O31" s="2770"/>
      <c r="P31" s="2772"/>
      <c r="Q31" s="2790"/>
      <c r="R31" s="2772"/>
      <c r="S31" s="2770"/>
      <c r="T31" s="2772"/>
      <c r="U31" s="2770"/>
      <c r="V31" s="2772"/>
      <c r="W31" s="2770"/>
      <c r="X31" s="2772"/>
      <c r="Y31" s="2770"/>
      <c r="Z31" s="2772"/>
      <c r="AA31" s="2770"/>
      <c r="AB31" s="2772"/>
      <c r="AC31" s="2790"/>
      <c r="AD31" s="2772"/>
      <c r="AE31" s="2770"/>
      <c r="AF31" s="2772"/>
      <c r="AG31" s="2790"/>
      <c r="AH31" s="2772"/>
      <c r="AI31" s="2770"/>
      <c r="AJ31" s="2772"/>
      <c r="AK31" s="2790"/>
      <c r="AL31" s="2772"/>
      <c r="AM31" s="2791"/>
      <c r="AN31" s="2774"/>
      <c r="AO31" s="2775"/>
      <c r="AP31" s="2775"/>
      <c r="AQ31" s="2775"/>
      <c r="AR31" s="2776"/>
      <c r="AS31" s="2776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4054" t="s">
        <v>49</v>
      </c>
      <c r="B48" s="4208" t="s">
        <v>4</v>
      </c>
      <c r="C48" s="4212" t="s">
        <v>68</v>
      </c>
      <c r="D48" s="4213"/>
      <c r="E48" s="4213"/>
      <c r="F48" s="4210"/>
      <c r="G48" s="4213" t="s">
        <v>69</v>
      </c>
      <c r="H48" s="4213"/>
      <c r="I48" s="4213"/>
      <c r="J48" s="4214"/>
      <c r="K48" s="4209" t="s">
        <v>6</v>
      </c>
      <c r="L48" s="4209" t="s">
        <v>7</v>
      </c>
      <c r="M48" s="4209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4199"/>
      <c r="B49" s="4206"/>
      <c r="C49" s="2792" t="s">
        <v>14</v>
      </c>
      <c r="D49" s="2792" t="s">
        <v>15</v>
      </c>
      <c r="E49" s="2793" t="s">
        <v>16</v>
      </c>
      <c r="F49" s="2446" t="s">
        <v>71</v>
      </c>
      <c r="G49" s="2792" t="s">
        <v>14</v>
      </c>
      <c r="H49" s="2792" t="s">
        <v>15</v>
      </c>
      <c r="I49" s="2793" t="s">
        <v>16</v>
      </c>
      <c r="J49" s="2794" t="s">
        <v>71</v>
      </c>
      <c r="K49" s="4118"/>
      <c r="L49" s="4118"/>
      <c r="M49" s="4118"/>
      <c r="BO49"/>
      <c r="BP49"/>
      <c r="BQ49"/>
      <c r="BR49"/>
      <c r="BS49"/>
      <c r="BU49"/>
      <c r="BV49"/>
      <c r="BW49"/>
    </row>
    <row r="50" spans="1:75" x14ac:dyDescent="0.25">
      <c r="A50" s="2795" t="s">
        <v>72</v>
      </c>
      <c r="B50" s="128">
        <f>SUM(C50:J50)</f>
        <v>0</v>
      </c>
      <c r="C50" s="2770"/>
      <c r="D50" s="948"/>
      <c r="E50" s="948"/>
      <c r="F50" s="2771"/>
      <c r="G50" s="2770"/>
      <c r="H50" s="948"/>
      <c r="I50" s="948"/>
      <c r="J50" s="2774"/>
      <c r="K50" s="2771"/>
      <c r="L50" s="2771"/>
      <c r="M50" s="2771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2579" t="s">
        <v>74</v>
      </c>
      <c r="B52" s="2796"/>
      <c r="C52" s="2796"/>
      <c r="D52" s="2796"/>
      <c r="E52" s="2796"/>
      <c r="F52" s="2796"/>
      <c r="G52" s="2797"/>
      <c r="H52" s="2797"/>
      <c r="I52" s="2797"/>
      <c r="J52" s="2797"/>
      <c r="K52" s="2797"/>
      <c r="L52" s="2797"/>
      <c r="M52" s="2797"/>
      <c r="N52" s="2797"/>
      <c r="O52" s="2798"/>
      <c r="P52" s="2796"/>
      <c r="Q52" s="2797"/>
      <c r="R52" s="2797"/>
      <c r="S52" s="2798"/>
      <c r="T52" s="2796"/>
      <c r="U52" s="2797"/>
      <c r="V52" s="2798"/>
      <c r="W52" s="2799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4054" t="s">
        <v>75</v>
      </c>
      <c r="B53" s="4056" t="s">
        <v>32</v>
      </c>
      <c r="C53" s="2984"/>
      <c r="D53" s="3991"/>
      <c r="E53" s="4202" t="s">
        <v>76</v>
      </c>
      <c r="F53" s="4058"/>
      <c r="G53" s="4058"/>
      <c r="H53" s="4058"/>
      <c r="I53" s="4058"/>
      <c r="J53" s="4058"/>
      <c r="K53" s="4058"/>
      <c r="L53" s="4058"/>
      <c r="M53" s="4058"/>
      <c r="N53" s="4058"/>
      <c r="O53" s="4058"/>
      <c r="P53" s="4058"/>
      <c r="Q53" s="4058"/>
      <c r="R53" s="4058"/>
      <c r="S53" s="4058"/>
      <c r="T53" s="4058"/>
      <c r="U53" s="4058"/>
      <c r="V53" s="4204"/>
      <c r="W53" s="3991" t="s">
        <v>6</v>
      </c>
      <c r="X53" s="4208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4217"/>
      <c r="C54" s="4126"/>
      <c r="D54" s="4118"/>
      <c r="E54" s="4208" t="s">
        <v>11</v>
      </c>
      <c r="F54" s="4208" t="s">
        <v>12</v>
      </c>
      <c r="G54" s="3991" t="s">
        <v>13</v>
      </c>
      <c r="H54" s="4054" t="s">
        <v>14</v>
      </c>
      <c r="I54" s="4054" t="s">
        <v>15</v>
      </c>
      <c r="J54" s="3991" t="s">
        <v>16</v>
      </c>
      <c r="K54" s="3991" t="s">
        <v>17</v>
      </c>
      <c r="L54" s="3991" t="s">
        <v>18</v>
      </c>
      <c r="M54" s="3991" t="s">
        <v>19</v>
      </c>
      <c r="N54" s="3991" t="s">
        <v>20</v>
      </c>
      <c r="O54" s="3991" t="s">
        <v>21</v>
      </c>
      <c r="P54" s="3991" t="s">
        <v>22</v>
      </c>
      <c r="Q54" s="3991" t="s">
        <v>23</v>
      </c>
      <c r="R54" s="3991" t="s">
        <v>24</v>
      </c>
      <c r="S54" s="3991" t="s">
        <v>25</v>
      </c>
      <c r="T54" s="3991" t="s">
        <v>26</v>
      </c>
      <c r="U54" s="3991" t="s">
        <v>27</v>
      </c>
      <c r="V54" s="4215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4199"/>
      <c r="B55" s="2785" t="s">
        <v>29</v>
      </c>
      <c r="C55" s="2786" t="s">
        <v>30</v>
      </c>
      <c r="D55" s="2446" t="s">
        <v>31</v>
      </c>
      <c r="E55" s="4206"/>
      <c r="F55" s="4206"/>
      <c r="G55" s="4118"/>
      <c r="H55" s="4199"/>
      <c r="I55" s="4199"/>
      <c r="J55" s="4118"/>
      <c r="K55" s="4118"/>
      <c r="L55" s="4118"/>
      <c r="M55" s="4118"/>
      <c r="N55" s="4118"/>
      <c r="O55" s="4118"/>
      <c r="P55" s="4118"/>
      <c r="Q55" s="4118"/>
      <c r="R55" s="4118"/>
      <c r="S55" s="4118"/>
      <c r="T55" s="4118"/>
      <c r="U55" s="4118"/>
      <c r="V55" s="4216"/>
      <c r="W55" s="4211"/>
      <c r="X55" s="4206"/>
      <c r="BO55"/>
      <c r="BP55"/>
      <c r="BQ55"/>
      <c r="BR55"/>
      <c r="BS55"/>
      <c r="BU55"/>
      <c r="BV55"/>
      <c r="BW55"/>
    </row>
    <row r="56" spans="1:75" x14ac:dyDescent="0.25">
      <c r="A56" s="2800" t="s">
        <v>77</v>
      </c>
      <c r="B56" s="2801">
        <f>SUM(B57:B58)</f>
        <v>0</v>
      </c>
      <c r="C56" s="2802">
        <f>SUM(C57:C58)</f>
        <v>0</v>
      </c>
      <c r="D56" s="2803">
        <f t="shared" ref="D56:V56" si="29">SUM(D57:D58)</f>
        <v>0</v>
      </c>
      <c r="E56" s="2804">
        <f t="shared" si="29"/>
        <v>0</v>
      </c>
      <c r="F56" s="2804">
        <f t="shared" si="29"/>
        <v>0</v>
      </c>
      <c r="G56" s="2805">
        <f t="shared" si="29"/>
        <v>0</v>
      </c>
      <c r="H56" s="2804">
        <f t="shared" si="29"/>
        <v>0</v>
      </c>
      <c r="I56" s="2804">
        <f t="shared" si="29"/>
        <v>0</v>
      </c>
      <c r="J56" s="2806">
        <f t="shared" si="29"/>
        <v>0</v>
      </c>
      <c r="K56" s="2804">
        <f t="shared" si="29"/>
        <v>0</v>
      </c>
      <c r="L56" s="2806">
        <f t="shared" si="29"/>
        <v>0</v>
      </c>
      <c r="M56" s="2804">
        <f t="shared" si="29"/>
        <v>0</v>
      </c>
      <c r="N56" s="2806">
        <f t="shared" si="29"/>
        <v>0</v>
      </c>
      <c r="O56" s="2804">
        <f t="shared" si="29"/>
        <v>0</v>
      </c>
      <c r="P56" s="2806">
        <f t="shared" si="29"/>
        <v>0</v>
      </c>
      <c r="Q56" s="2804">
        <f t="shared" si="29"/>
        <v>0</v>
      </c>
      <c r="R56" s="2806">
        <f t="shared" si="29"/>
        <v>0</v>
      </c>
      <c r="S56" s="2804">
        <f t="shared" si="29"/>
        <v>0</v>
      </c>
      <c r="T56" s="2806">
        <f t="shared" si="29"/>
        <v>0</v>
      </c>
      <c r="U56" s="2804">
        <f t="shared" si="29"/>
        <v>0</v>
      </c>
      <c r="V56" s="2807">
        <f t="shared" si="29"/>
        <v>0</v>
      </c>
      <c r="W56" s="2805">
        <f>SUM(W57:W58)</f>
        <v>0</v>
      </c>
      <c r="X56" s="2804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2795" t="s">
        <v>72</v>
      </c>
      <c r="B57" s="150">
        <f>SUM(C57:D57)</f>
        <v>0</v>
      </c>
      <c r="C57" s="2567"/>
      <c r="D57" s="2568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2808"/>
      <c r="D58" s="2809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2810" t="s">
        <v>79</v>
      </c>
      <c r="B59" s="2811">
        <f>SUM(B60:B61)</f>
        <v>0</v>
      </c>
      <c r="C59" s="2812">
        <f>SUM(C60:C61)</f>
        <v>0</v>
      </c>
      <c r="D59" s="2803">
        <f t="shared" ref="D59:V59" si="30">SUM(D60:D61)</f>
        <v>0</v>
      </c>
      <c r="E59" s="2813">
        <f t="shared" si="30"/>
        <v>0</v>
      </c>
      <c r="F59" s="2806">
        <f t="shared" si="30"/>
        <v>0</v>
      </c>
      <c r="G59" s="2813">
        <f t="shared" si="30"/>
        <v>0</v>
      </c>
      <c r="H59" s="2806">
        <f t="shared" si="30"/>
        <v>0</v>
      </c>
      <c r="I59" s="2813">
        <f t="shared" si="30"/>
        <v>0</v>
      </c>
      <c r="J59" s="2806">
        <f t="shared" si="30"/>
        <v>0</v>
      </c>
      <c r="K59" s="2813">
        <f t="shared" si="30"/>
        <v>0</v>
      </c>
      <c r="L59" s="2806">
        <f t="shared" si="30"/>
        <v>0</v>
      </c>
      <c r="M59" s="2813">
        <f t="shared" si="30"/>
        <v>0</v>
      </c>
      <c r="N59" s="2806">
        <f t="shared" si="30"/>
        <v>0</v>
      </c>
      <c r="O59" s="2813">
        <f t="shared" si="30"/>
        <v>0</v>
      </c>
      <c r="P59" s="2806">
        <f t="shared" si="30"/>
        <v>0</v>
      </c>
      <c r="Q59" s="2813">
        <f t="shared" si="30"/>
        <v>0</v>
      </c>
      <c r="R59" s="2806">
        <f t="shared" si="30"/>
        <v>0</v>
      </c>
      <c r="S59" s="2813">
        <f t="shared" si="30"/>
        <v>0</v>
      </c>
      <c r="T59" s="2806">
        <f t="shared" si="30"/>
        <v>0</v>
      </c>
      <c r="U59" s="2813">
        <f t="shared" si="30"/>
        <v>0</v>
      </c>
      <c r="V59" s="2814">
        <f t="shared" si="30"/>
        <v>0</v>
      </c>
      <c r="W59" s="2805">
        <f>SUM(W60:W61)</f>
        <v>0</v>
      </c>
      <c r="X59" s="2813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2815" t="s">
        <v>72</v>
      </c>
      <c r="B60" s="150">
        <f>SUM(C60:D60)</f>
        <v>0</v>
      </c>
      <c r="C60" s="2567"/>
      <c r="D60" s="2568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2816"/>
      <c r="D61" s="2817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2579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2818" t="s">
        <v>49</v>
      </c>
      <c r="B63" s="2818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2815" t="s">
        <v>72</v>
      </c>
      <c r="B64" s="2819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2820" t="s">
        <v>49</v>
      </c>
      <c r="B67" s="2820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2821" t="s">
        <v>82</v>
      </c>
      <c r="B68" s="2822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2823"/>
      <c r="D76" s="2823"/>
      <c r="E76" s="2"/>
      <c r="F76" s="2"/>
      <c r="G76" s="2"/>
      <c r="H76" s="2"/>
      <c r="I76" s="2"/>
      <c r="J76" s="2824"/>
      <c r="K76" s="2824"/>
      <c r="L76" s="2824"/>
      <c r="M76" s="2824"/>
      <c r="N76" s="2824"/>
      <c r="O76" s="2824"/>
      <c r="P76" s="2824"/>
      <c r="Q76" s="2824"/>
      <c r="R76" s="2824"/>
      <c r="S76" s="2824"/>
      <c r="T76" s="2825"/>
      <c r="U76" s="2825"/>
      <c r="BO76"/>
      <c r="BP76"/>
      <c r="BQ76"/>
      <c r="BR76"/>
      <c r="BS76"/>
      <c r="BU76"/>
      <c r="BV76"/>
      <c r="BW76"/>
    </row>
    <row r="77" spans="1:75" ht="15" customHeight="1" x14ac:dyDescent="0.25">
      <c r="A77" s="4218" t="s">
        <v>89</v>
      </c>
      <c r="B77" s="4219" t="s">
        <v>32</v>
      </c>
      <c r="C77" s="4220" t="s">
        <v>76</v>
      </c>
      <c r="D77" s="4221"/>
      <c r="E77" s="4221"/>
      <c r="F77" s="4221"/>
      <c r="G77" s="4221"/>
      <c r="H77" s="4221"/>
      <c r="I77" s="4221"/>
      <c r="J77" s="4221"/>
      <c r="K77" s="4221"/>
      <c r="L77" s="4221"/>
      <c r="M77" s="4221"/>
      <c r="N77" s="4221"/>
      <c r="O77" s="4221"/>
      <c r="P77" s="4221"/>
      <c r="Q77" s="4221"/>
      <c r="R77" s="4221"/>
      <c r="S77" s="4222"/>
      <c r="T77" s="3991" t="s">
        <v>6</v>
      </c>
      <c r="U77" s="3991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4199"/>
      <c r="B78" s="4206"/>
      <c r="C78" s="2826" t="s">
        <v>91</v>
      </c>
      <c r="D78" s="2827" t="s">
        <v>92</v>
      </c>
      <c r="E78" s="2827" t="s">
        <v>14</v>
      </c>
      <c r="F78" s="2828" t="s">
        <v>15</v>
      </c>
      <c r="G78" s="2829" t="s">
        <v>16</v>
      </c>
      <c r="H78" s="2829" t="s">
        <v>17</v>
      </c>
      <c r="I78" s="2829" t="s">
        <v>18</v>
      </c>
      <c r="J78" s="2827" t="s">
        <v>19</v>
      </c>
      <c r="K78" s="2827" t="s">
        <v>20</v>
      </c>
      <c r="L78" s="2830" t="s">
        <v>21</v>
      </c>
      <c r="M78" s="2827" t="s">
        <v>22</v>
      </c>
      <c r="N78" s="2827" t="s">
        <v>23</v>
      </c>
      <c r="O78" s="2827" t="s">
        <v>24</v>
      </c>
      <c r="P78" s="2827" t="s">
        <v>25</v>
      </c>
      <c r="Q78" s="2827" t="s">
        <v>26</v>
      </c>
      <c r="R78" s="2827" t="s">
        <v>27</v>
      </c>
      <c r="S78" s="2831" t="s">
        <v>28</v>
      </c>
      <c r="T78" s="4211"/>
      <c r="U78" s="4211"/>
      <c r="BO78"/>
      <c r="BP78"/>
      <c r="BQ78"/>
      <c r="BR78"/>
      <c r="BS78"/>
      <c r="BU78"/>
      <c r="BV78"/>
      <c r="BW78"/>
    </row>
    <row r="79" spans="1:75" x14ac:dyDescent="0.25">
      <c r="A79" s="2832" t="s">
        <v>93</v>
      </c>
      <c r="B79" s="191">
        <f>SUM(C79:S79)</f>
        <v>0</v>
      </c>
      <c r="C79" s="2833"/>
      <c r="D79" s="2834"/>
      <c r="E79" s="2834"/>
      <c r="F79" s="2834"/>
      <c r="G79" s="2834"/>
      <c r="H79" s="2834"/>
      <c r="I79" s="2834"/>
      <c r="J79" s="2834"/>
      <c r="K79" s="2834"/>
      <c r="L79" s="2834"/>
      <c r="M79" s="2834"/>
      <c r="N79" s="2834"/>
      <c r="O79" s="2834"/>
      <c r="P79" s="2834"/>
      <c r="Q79" s="2834"/>
      <c r="R79" s="2834"/>
      <c r="S79" s="2835"/>
      <c r="T79" s="2836"/>
      <c r="U79" s="2836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4223" t="s">
        <v>94</v>
      </c>
      <c r="B80" s="4223"/>
      <c r="C80" s="4223"/>
      <c r="D80" s="4223"/>
      <c r="E80" s="4223"/>
      <c r="F80" s="4223"/>
      <c r="G80" s="4223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2837"/>
      <c r="AB80" s="2837"/>
      <c r="AC80" s="2837"/>
      <c r="AD80" s="2837"/>
      <c r="AE80" s="2838"/>
      <c r="AF80" s="2838"/>
      <c r="AG80" s="2838"/>
      <c r="AH80" s="2839"/>
      <c r="AI80" s="2840"/>
      <c r="AJ80" s="2840"/>
      <c r="AK80" s="2840"/>
      <c r="AL80" s="2840"/>
      <c r="AM80" s="2840"/>
      <c r="AN80" s="2840"/>
      <c r="BO80"/>
      <c r="BP80"/>
      <c r="BQ80"/>
      <c r="BR80"/>
      <c r="BS80"/>
      <c r="BU80"/>
      <c r="BV80"/>
      <c r="BW80"/>
    </row>
    <row r="81" spans="1:77" ht="15" customHeight="1" x14ac:dyDescent="0.25">
      <c r="A81" s="4218" t="s">
        <v>49</v>
      </c>
      <c r="B81" s="4224" t="s">
        <v>95</v>
      </c>
      <c r="C81" s="4224" t="s">
        <v>32</v>
      </c>
      <c r="D81" s="2984"/>
      <c r="E81" s="3649"/>
      <c r="F81" s="3952" t="s">
        <v>5</v>
      </c>
      <c r="G81" s="3953"/>
      <c r="H81" s="3953"/>
      <c r="I81" s="3953"/>
      <c r="J81" s="3953"/>
      <c r="K81" s="3953"/>
      <c r="L81" s="3953"/>
      <c r="M81" s="3953"/>
      <c r="N81" s="3953"/>
      <c r="O81" s="3953"/>
      <c r="P81" s="3953"/>
      <c r="Q81" s="3953"/>
      <c r="R81" s="3953"/>
      <c r="S81" s="3953"/>
      <c r="T81" s="3953"/>
      <c r="U81" s="3953"/>
      <c r="V81" s="3953"/>
      <c r="W81" s="3953"/>
      <c r="X81" s="3953"/>
      <c r="Y81" s="3953"/>
      <c r="Z81" s="3953"/>
      <c r="AA81" s="3953"/>
      <c r="AB81" s="3953"/>
      <c r="AC81" s="3953"/>
      <c r="AD81" s="3953"/>
      <c r="AE81" s="3953"/>
      <c r="AF81" s="3953"/>
      <c r="AG81" s="3953"/>
      <c r="AH81" s="3953"/>
      <c r="AI81" s="3954"/>
      <c r="AJ81" s="3961" t="s">
        <v>96</v>
      </c>
      <c r="AK81" s="3998" t="s">
        <v>97</v>
      </c>
      <c r="AL81" s="3649" t="s">
        <v>6</v>
      </c>
      <c r="AM81" s="3649" t="s">
        <v>7</v>
      </c>
      <c r="AN81" s="3649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4217"/>
      <c r="D82" s="4126"/>
      <c r="E82" s="4211"/>
      <c r="F82" s="3952" t="s">
        <v>98</v>
      </c>
      <c r="G82" s="3955"/>
      <c r="H82" s="3952" t="s">
        <v>99</v>
      </c>
      <c r="I82" s="3955"/>
      <c r="J82" s="3957" t="s">
        <v>13</v>
      </c>
      <c r="K82" s="3997"/>
      <c r="L82" s="3957" t="s">
        <v>14</v>
      </c>
      <c r="M82" s="3997"/>
      <c r="N82" s="3952" t="s">
        <v>100</v>
      </c>
      <c r="O82" s="3955"/>
      <c r="P82" s="3952" t="s">
        <v>101</v>
      </c>
      <c r="Q82" s="3955"/>
      <c r="R82" s="3957" t="s">
        <v>16</v>
      </c>
      <c r="S82" s="3997"/>
      <c r="T82" s="3957" t="s">
        <v>17</v>
      </c>
      <c r="U82" s="3997"/>
      <c r="V82" s="3957" t="s">
        <v>18</v>
      </c>
      <c r="W82" s="3997"/>
      <c r="X82" s="3957" t="s">
        <v>19</v>
      </c>
      <c r="Y82" s="3997"/>
      <c r="Z82" s="3957" t="s">
        <v>20</v>
      </c>
      <c r="AA82" s="3997"/>
      <c r="AB82" s="3957" t="s">
        <v>21</v>
      </c>
      <c r="AC82" s="3997"/>
      <c r="AD82" s="3957" t="s">
        <v>22</v>
      </c>
      <c r="AE82" s="3997"/>
      <c r="AF82" s="3957" t="s">
        <v>23</v>
      </c>
      <c r="AG82" s="3997"/>
      <c r="AH82" s="3957" t="s">
        <v>24</v>
      </c>
      <c r="AI82" s="3997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4199"/>
      <c r="B83" s="4217"/>
      <c r="C83" s="2216" t="s">
        <v>29</v>
      </c>
      <c r="D83" s="2222" t="s">
        <v>30</v>
      </c>
      <c r="E83" s="2509" t="s">
        <v>31</v>
      </c>
      <c r="F83" s="2216" t="s">
        <v>30</v>
      </c>
      <c r="G83" s="2509" t="s">
        <v>31</v>
      </c>
      <c r="H83" s="2214" t="s">
        <v>30</v>
      </c>
      <c r="I83" s="2509" t="s">
        <v>31</v>
      </c>
      <c r="J83" s="2216" t="s">
        <v>30</v>
      </c>
      <c r="K83" s="2509" t="s">
        <v>31</v>
      </c>
      <c r="L83" s="2216" t="s">
        <v>30</v>
      </c>
      <c r="M83" s="2509" t="s">
        <v>31</v>
      </c>
      <c r="N83" s="2216" t="s">
        <v>30</v>
      </c>
      <c r="O83" s="2509" t="s">
        <v>31</v>
      </c>
      <c r="P83" s="2216" t="s">
        <v>30</v>
      </c>
      <c r="Q83" s="2509" t="s">
        <v>31</v>
      </c>
      <c r="R83" s="2216" t="s">
        <v>30</v>
      </c>
      <c r="S83" s="2509" t="s">
        <v>31</v>
      </c>
      <c r="T83" s="2216" t="s">
        <v>30</v>
      </c>
      <c r="U83" s="2509" t="s">
        <v>31</v>
      </c>
      <c r="V83" s="2216" t="s">
        <v>30</v>
      </c>
      <c r="W83" s="2509" t="s">
        <v>31</v>
      </c>
      <c r="X83" s="2216" t="s">
        <v>30</v>
      </c>
      <c r="Y83" s="2509" t="s">
        <v>31</v>
      </c>
      <c r="Z83" s="2216" t="s">
        <v>30</v>
      </c>
      <c r="AA83" s="2509" t="s">
        <v>31</v>
      </c>
      <c r="AB83" s="2216" t="s">
        <v>30</v>
      </c>
      <c r="AC83" s="2509" t="s">
        <v>31</v>
      </c>
      <c r="AD83" s="2216" t="s">
        <v>30</v>
      </c>
      <c r="AE83" s="2509" t="s">
        <v>31</v>
      </c>
      <c r="AF83" s="2216" t="s">
        <v>30</v>
      </c>
      <c r="AG83" s="2509" t="s">
        <v>31</v>
      </c>
      <c r="AH83" s="2216" t="s">
        <v>30</v>
      </c>
      <c r="AI83" s="2218" t="s">
        <v>31</v>
      </c>
      <c r="AJ83" s="4225"/>
      <c r="AK83" s="4206"/>
      <c r="AL83" s="4211"/>
      <c r="AM83" s="4211"/>
      <c r="AN83" s="4211"/>
      <c r="BO83"/>
      <c r="BP83"/>
      <c r="BQ83"/>
      <c r="BR83"/>
      <c r="BS83"/>
      <c r="BU83"/>
      <c r="BV83"/>
      <c r="BW83"/>
    </row>
    <row r="84" spans="1:77" x14ac:dyDescent="0.25">
      <c r="A84" s="2841" t="s">
        <v>102</v>
      </c>
      <c r="B84" s="2607" t="s">
        <v>103</v>
      </c>
      <c r="C84" s="2842">
        <f>SUM(D84:E84)</f>
        <v>0</v>
      </c>
      <c r="D84" s="2843">
        <f>SUM(F84,H84,J84,L84,N84,P84,R84,T84,V84,X84,Z84,AB84,AD84,AF84,AH84)</f>
        <v>0</v>
      </c>
      <c r="E84" s="2387">
        <f>SUM(G84,I84,K84,M84,O84,Q84,S84,U84,W84,Y84,AA84,AC84,AE84,AG84,AI84)</f>
        <v>0</v>
      </c>
      <c r="F84" s="2844"/>
      <c r="G84" s="2845"/>
      <c r="H84" s="2846"/>
      <c r="I84" s="2845"/>
      <c r="J84" s="2844"/>
      <c r="K84" s="2847"/>
      <c r="L84" s="2844"/>
      <c r="M84" s="2847"/>
      <c r="N84" s="2844"/>
      <c r="O84" s="2847"/>
      <c r="P84" s="2844"/>
      <c r="Q84" s="2847"/>
      <c r="R84" s="2844"/>
      <c r="S84" s="2847"/>
      <c r="T84" s="2844"/>
      <c r="U84" s="2847"/>
      <c r="V84" s="2844"/>
      <c r="W84" s="2847"/>
      <c r="X84" s="2844"/>
      <c r="Y84" s="2847"/>
      <c r="Z84" s="2844"/>
      <c r="AA84" s="2847"/>
      <c r="AB84" s="2844"/>
      <c r="AC84" s="2847"/>
      <c r="AD84" s="2844"/>
      <c r="AE84" s="2847"/>
      <c r="AF84" s="2844"/>
      <c r="AG84" s="2847"/>
      <c r="AH84" s="2844"/>
      <c r="AI84" s="2848"/>
      <c r="AJ84" s="2849"/>
      <c r="AK84" s="2850"/>
      <c r="AL84" s="2845"/>
      <c r="AM84" s="2845"/>
      <c r="AN84" s="2845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4228" t="s">
        <v>104</v>
      </c>
      <c r="B85" s="2851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4228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2852" t="s">
        <v>61</v>
      </c>
      <c r="B87" s="2853" t="s">
        <v>107</v>
      </c>
      <c r="C87" s="2854">
        <f>SUM(D87:E87)</f>
        <v>0</v>
      </c>
      <c r="D87" s="2855">
        <f t="shared" si="37"/>
        <v>0</v>
      </c>
      <c r="E87" s="2387">
        <f t="shared" si="37"/>
        <v>0</v>
      </c>
      <c r="F87" s="2856"/>
      <c r="G87" s="2395"/>
      <c r="H87" s="2857"/>
      <c r="I87" s="2395"/>
      <c r="J87" s="2856"/>
      <c r="K87" s="2858"/>
      <c r="L87" s="2856"/>
      <c r="M87" s="2858"/>
      <c r="N87" s="2856"/>
      <c r="O87" s="2858"/>
      <c r="P87" s="2856"/>
      <c r="Q87" s="2858"/>
      <c r="R87" s="2856"/>
      <c r="S87" s="2858"/>
      <c r="T87" s="2856"/>
      <c r="U87" s="2858"/>
      <c r="V87" s="2856"/>
      <c r="W87" s="2858"/>
      <c r="X87" s="2856"/>
      <c r="Y87" s="2858"/>
      <c r="Z87" s="2856"/>
      <c r="AA87" s="2858"/>
      <c r="AB87" s="2856"/>
      <c r="AC87" s="2858"/>
      <c r="AD87" s="2856"/>
      <c r="AE87" s="2858"/>
      <c r="AF87" s="2856"/>
      <c r="AG87" s="2858"/>
      <c r="AH87" s="2856"/>
      <c r="AI87" s="2859"/>
      <c r="AJ87" s="2860"/>
      <c r="AK87" s="2861"/>
      <c r="AL87" s="2395"/>
      <c r="AM87" s="2395"/>
      <c r="AN87" s="2395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4226" t="s">
        <v>89</v>
      </c>
      <c r="B89" s="4227" t="s">
        <v>32</v>
      </c>
      <c r="C89" s="4227" t="s">
        <v>109</v>
      </c>
      <c r="D89" s="3917" t="s">
        <v>110</v>
      </c>
      <c r="E89" s="3997" t="s">
        <v>111</v>
      </c>
      <c r="F89" s="4227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4226"/>
      <c r="B90" s="4227"/>
      <c r="C90" s="4227"/>
      <c r="D90" s="3917"/>
      <c r="E90" s="3997"/>
      <c r="F90" s="4227"/>
      <c r="BO90"/>
      <c r="BP90"/>
      <c r="BQ90"/>
      <c r="BR90"/>
      <c r="BS90"/>
      <c r="BU90"/>
      <c r="BV90"/>
      <c r="BW90"/>
    </row>
    <row r="91" spans="1:77" x14ac:dyDescent="0.25">
      <c r="A91" s="4237" t="s">
        <v>113</v>
      </c>
      <c r="B91" s="4040"/>
      <c r="C91" s="4040"/>
      <c r="D91" s="4040"/>
      <c r="E91" s="4040"/>
      <c r="F91" s="4041"/>
      <c r="BO91"/>
      <c r="BP91"/>
      <c r="BQ91"/>
      <c r="BR91"/>
      <c r="BS91"/>
      <c r="BU91"/>
      <c r="BV91"/>
      <c r="BW91"/>
    </row>
    <row r="92" spans="1:77" x14ac:dyDescent="0.25">
      <c r="A92" s="2862" t="s">
        <v>114</v>
      </c>
      <c r="B92" s="2863">
        <f>SUM(C92:D92)</f>
        <v>369</v>
      </c>
      <c r="C92" s="2864">
        <v>63</v>
      </c>
      <c r="D92" s="2865">
        <v>306</v>
      </c>
      <c r="E92" s="2866">
        <v>369</v>
      </c>
      <c r="F92" s="2864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29</v>
      </c>
      <c r="C96" s="153"/>
      <c r="D96" s="2867">
        <v>29</v>
      </c>
      <c r="E96" s="156">
        <v>29</v>
      </c>
      <c r="F96" s="153"/>
    </row>
    <row r="97" spans="1:18" customFormat="1" x14ac:dyDescent="0.25">
      <c r="A97" s="4237" t="s">
        <v>119</v>
      </c>
      <c r="B97" s="4040"/>
      <c r="C97" s="4040"/>
      <c r="D97" s="4040"/>
      <c r="E97" s="4040"/>
      <c r="F97" s="4041"/>
    </row>
    <row r="98" spans="1:18" customFormat="1" x14ac:dyDescent="0.25">
      <c r="A98" s="2868" t="s">
        <v>120</v>
      </c>
      <c r="B98" s="2869">
        <f>SUM(C98:D98)</f>
        <v>0</v>
      </c>
      <c r="C98" s="2864"/>
      <c r="D98" s="2865"/>
      <c r="E98" s="2866"/>
      <c r="F98" s="2864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2870" t="s">
        <v>122</v>
      </c>
      <c r="B100" s="119">
        <f>SUM(C100:D100)</f>
        <v>0</v>
      </c>
      <c r="C100" s="2871"/>
      <c r="D100" s="2867"/>
      <c r="E100" s="2872"/>
      <c r="F100" s="2871"/>
    </row>
    <row r="101" spans="1:18" customFormat="1" x14ac:dyDescent="0.25">
      <c r="A101" s="4042" t="s">
        <v>123</v>
      </c>
      <c r="B101" s="4042"/>
      <c r="C101" s="4042"/>
      <c r="D101" s="4042"/>
      <c r="E101" s="4042"/>
      <c r="F101" s="4238"/>
      <c r="G101" s="2873"/>
      <c r="H101" s="2873"/>
      <c r="I101" s="2873"/>
      <c r="J101" s="2873"/>
      <c r="K101" s="2873"/>
      <c r="L101" s="2873"/>
      <c r="M101" s="2873"/>
      <c r="N101" s="2873"/>
      <c r="O101" s="2873"/>
    </row>
    <row r="102" spans="1:18" customFormat="1" ht="15" customHeight="1" x14ac:dyDescent="0.25">
      <c r="A102" s="4239" t="s">
        <v>124</v>
      </c>
      <c r="B102" s="4028" t="s">
        <v>125</v>
      </c>
      <c r="C102" s="3062"/>
      <c r="D102" s="3822"/>
      <c r="E102" s="4028" t="s">
        <v>126</v>
      </c>
      <c r="F102" s="3822"/>
      <c r="G102" s="4028" t="s">
        <v>127</v>
      </c>
      <c r="H102" s="4229"/>
      <c r="I102" s="3924" t="s">
        <v>128</v>
      </c>
      <c r="J102" s="4232"/>
      <c r="K102" s="3812" t="s">
        <v>129</v>
      </c>
      <c r="L102" s="4036" t="s">
        <v>130</v>
      </c>
      <c r="M102" s="3051"/>
      <c r="N102" s="3812"/>
      <c r="O102" s="4036" t="s">
        <v>131</v>
      </c>
      <c r="P102" s="3812"/>
      <c r="Q102" s="4036" t="s">
        <v>132</v>
      </c>
      <c r="R102" s="3812"/>
    </row>
    <row r="103" spans="1:18" customFormat="1" x14ac:dyDescent="0.25">
      <c r="A103" s="3060"/>
      <c r="B103" s="4230"/>
      <c r="C103" s="4151"/>
      <c r="D103" s="4241"/>
      <c r="E103" s="4230"/>
      <c r="F103" s="4241"/>
      <c r="G103" s="4230"/>
      <c r="H103" s="4231"/>
      <c r="I103" s="4233"/>
      <c r="J103" s="4234"/>
      <c r="K103" s="3048"/>
      <c r="L103" s="4236"/>
      <c r="M103" s="4143"/>
      <c r="N103" s="4235"/>
      <c r="O103" s="4236"/>
      <c r="P103" s="4235"/>
      <c r="Q103" s="4236"/>
      <c r="R103" s="4235"/>
    </row>
    <row r="104" spans="1:18" customFormat="1" ht="31.5" x14ac:dyDescent="0.25">
      <c r="A104" s="4240"/>
      <c r="B104" s="2874" t="s">
        <v>133</v>
      </c>
      <c r="C104" s="2874" t="s">
        <v>134</v>
      </c>
      <c r="D104" s="2411" t="s">
        <v>135</v>
      </c>
      <c r="E104" s="2875" t="s">
        <v>136</v>
      </c>
      <c r="F104" s="2413" t="s">
        <v>137</v>
      </c>
      <c r="G104" s="2875" t="s">
        <v>138</v>
      </c>
      <c r="H104" s="2876" t="s">
        <v>139</v>
      </c>
      <c r="I104" s="2877" t="s">
        <v>136</v>
      </c>
      <c r="J104" s="2878" t="s">
        <v>137</v>
      </c>
      <c r="K104" s="4235"/>
      <c r="L104" s="2647" t="s">
        <v>140</v>
      </c>
      <c r="M104" s="2879" t="s">
        <v>134</v>
      </c>
      <c r="N104" s="2880" t="s">
        <v>141</v>
      </c>
      <c r="O104" s="2874" t="s">
        <v>138</v>
      </c>
      <c r="P104" s="2881" t="s">
        <v>139</v>
      </c>
      <c r="Q104" s="2874" t="s">
        <v>142</v>
      </c>
      <c r="R104" s="2881" t="s">
        <v>143</v>
      </c>
    </row>
    <row r="105" spans="1:18" customFormat="1" x14ac:dyDescent="0.25">
      <c r="A105" s="2882" t="s">
        <v>144</v>
      </c>
      <c r="B105" s="274">
        <f>SUM(C105:D105)</f>
        <v>13725</v>
      </c>
      <c r="C105" s="2883">
        <v>12994</v>
      </c>
      <c r="D105" s="2884">
        <v>731</v>
      </c>
      <c r="E105" s="2883">
        <v>11313</v>
      </c>
      <c r="F105" s="2884">
        <v>0</v>
      </c>
      <c r="G105" s="2883">
        <v>46245</v>
      </c>
      <c r="H105" s="2885">
        <v>788</v>
      </c>
      <c r="I105" s="2886">
        <v>2412</v>
      </c>
      <c r="J105" s="2887">
        <v>0</v>
      </c>
      <c r="K105" s="2884">
        <v>10582</v>
      </c>
      <c r="L105" s="2883"/>
      <c r="M105" s="1040"/>
      <c r="N105" s="2888"/>
      <c r="O105" s="2883"/>
      <c r="P105" s="2888"/>
      <c r="Q105" s="279"/>
      <c r="R105" s="280"/>
    </row>
    <row r="106" spans="1:18" customFormat="1" x14ac:dyDescent="0.25">
      <c r="A106" s="281" t="s">
        <v>145</v>
      </c>
      <c r="B106" s="274">
        <f>SUM(C106:D106)</f>
        <v>1432</v>
      </c>
      <c r="C106" s="282">
        <v>1342</v>
      </c>
      <c r="D106" s="283">
        <v>90</v>
      </c>
      <c r="E106" s="282">
        <v>1432</v>
      </c>
      <c r="F106" s="283">
        <v>0</v>
      </c>
      <c r="G106" s="282">
        <v>3809</v>
      </c>
      <c r="H106" s="284">
        <v>106</v>
      </c>
      <c r="I106" s="285">
        <v>0</v>
      </c>
      <c r="J106" s="286">
        <v>0</v>
      </c>
      <c r="K106" s="283">
        <v>1342</v>
      </c>
      <c r="L106" s="279"/>
      <c r="M106" s="287"/>
      <c r="N106" s="280"/>
      <c r="O106" s="279"/>
      <c r="P106" s="280"/>
      <c r="Q106" s="2883">
        <v>2236</v>
      </c>
      <c r="R106" s="2888">
        <v>6192</v>
      </c>
    </row>
    <row r="107" spans="1:18" customFormat="1" x14ac:dyDescent="0.25">
      <c r="A107" s="281" t="s">
        <v>146</v>
      </c>
      <c r="B107" s="288">
        <f>SUM(C107:D107)</f>
        <v>1008</v>
      </c>
      <c r="C107" s="289">
        <v>1008</v>
      </c>
      <c r="D107" s="290">
        <v>0</v>
      </c>
      <c r="E107" s="291">
        <v>1008</v>
      </c>
      <c r="F107" s="290">
        <v>0</v>
      </c>
      <c r="G107" s="289">
        <v>1008</v>
      </c>
      <c r="H107" s="292">
        <v>0</v>
      </c>
      <c r="I107" s="293">
        <v>0</v>
      </c>
      <c r="J107" s="294">
        <v>0</v>
      </c>
      <c r="K107" s="290">
        <v>1008</v>
      </c>
      <c r="L107" s="295"/>
      <c r="M107" s="296"/>
      <c r="N107" s="297"/>
      <c r="O107" s="298"/>
      <c r="P107" s="297"/>
      <c r="Q107" s="289">
        <v>198</v>
      </c>
      <c r="R107" s="299">
        <v>198</v>
      </c>
    </row>
    <row r="108" spans="1:18" customFormat="1" x14ac:dyDescent="0.25">
      <c r="A108" s="2889" t="s">
        <v>32</v>
      </c>
      <c r="B108" s="2890">
        <f>SUM(C108:D108)</f>
        <v>16165</v>
      </c>
      <c r="C108" s="2890">
        <f t="shared" ref="C108:K108" si="49">SUM(C105:C107)</f>
        <v>15344</v>
      </c>
      <c r="D108" s="2429">
        <f t="shared" si="49"/>
        <v>821</v>
      </c>
      <c r="E108" s="2890">
        <f t="shared" si="49"/>
        <v>13753</v>
      </c>
      <c r="F108" s="2429">
        <f t="shared" si="49"/>
        <v>0</v>
      </c>
      <c r="G108" s="2890">
        <f t="shared" si="49"/>
        <v>51062</v>
      </c>
      <c r="H108" s="2891">
        <f t="shared" si="49"/>
        <v>894</v>
      </c>
      <c r="I108" s="2892">
        <f t="shared" si="49"/>
        <v>2412</v>
      </c>
      <c r="J108" s="2893">
        <f t="shared" si="49"/>
        <v>0</v>
      </c>
      <c r="K108" s="2429">
        <f t="shared" si="49"/>
        <v>12932</v>
      </c>
      <c r="L108" s="2894">
        <f>SUM(L105)</f>
        <v>0</v>
      </c>
      <c r="M108" s="2890">
        <f>+M105</f>
        <v>0</v>
      </c>
      <c r="N108" s="2895">
        <f>+N105</f>
        <v>0</v>
      </c>
      <c r="O108" s="2890">
        <f>+O105</f>
        <v>0</v>
      </c>
      <c r="P108" s="2895">
        <f>+P105</f>
        <v>0</v>
      </c>
      <c r="Q108" s="2890">
        <f>SUM(Q106:Q107)</f>
        <v>2434</v>
      </c>
      <c r="R108" s="2890">
        <f>SUM(R106:R107)</f>
        <v>6390</v>
      </c>
    </row>
    <row r="109" spans="1:18" customFormat="1" ht="19.5" x14ac:dyDescent="0.25">
      <c r="A109" s="2896" t="s">
        <v>147</v>
      </c>
      <c r="B109" s="2897"/>
      <c r="C109" s="2667"/>
      <c r="D109" s="311"/>
      <c r="E109" s="2898"/>
      <c r="F109" s="2898"/>
      <c r="G109" s="2898"/>
      <c r="H109" s="2898"/>
      <c r="I109" s="2899"/>
      <c r="J109" s="3"/>
      <c r="K109" s="2899"/>
      <c r="L109" s="3"/>
      <c r="M109" s="314"/>
    </row>
    <row r="110" spans="1:18" customFormat="1" ht="15" customHeight="1" x14ac:dyDescent="0.25">
      <c r="A110" s="4048" t="s">
        <v>148</v>
      </c>
      <c r="B110" s="4239" t="s">
        <v>149</v>
      </c>
      <c r="C110" s="4243" t="s">
        <v>150</v>
      </c>
      <c r="D110" s="4244"/>
      <c r="E110" s="4244"/>
      <c r="F110" s="4244"/>
      <c r="G110" s="4244"/>
      <c r="H110" s="4244"/>
      <c r="I110" s="4244"/>
      <c r="J110" s="4244"/>
      <c r="K110" s="4244"/>
      <c r="L110" s="4053"/>
      <c r="M110" s="4239" t="s">
        <v>151</v>
      </c>
    </row>
    <row r="111" spans="1:18" customFormat="1" ht="21" x14ac:dyDescent="0.25">
      <c r="A111" s="4242"/>
      <c r="B111" s="4240"/>
      <c r="C111" s="2900" t="s">
        <v>72</v>
      </c>
      <c r="D111" s="2901" t="s">
        <v>152</v>
      </c>
      <c r="E111" s="2901" t="s">
        <v>51</v>
      </c>
      <c r="F111" s="2901" t="s">
        <v>73</v>
      </c>
      <c r="G111" s="2901" t="s">
        <v>153</v>
      </c>
      <c r="H111" s="2827" t="s">
        <v>85</v>
      </c>
      <c r="I111" s="2827" t="s">
        <v>154</v>
      </c>
      <c r="J111" s="2901" t="s">
        <v>155</v>
      </c>
      <c r="K111" s="2827" t="s">
        <v>156</v>
      </c>
      <c r="L111" s="2508" t="s">
        <v>157</v>
      </c>
      <c r="M111" s="4240"/>
    </row>
    <row r="112" spans="1:18" customFormat="1" x14ac:dyDescent="0.25">
      <c r="A112" s="2902" t="s">
        <v>158</v>
      </c>
      <c r="B112" s="2884"/>
      <c r="C112" s="2883"/>
      <c r="D112" s="1040"/>
      <c r="E112" s="1040"/>
      <c r="F112" s="1040"/>
      <c r="G112" s="1040"/>
      <c r="H112" s="1040"/>
      <c r="I112" s="1040"/>
      <c r="J112" s="1040"/>
      <c r="K112" s="1040"/>
      <c r="L112" s="2884"/>
      <c r="M112" s="2903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2675"/>
      <c r="C115" s="2675"/>
      <c r="D115" s="2675"/>
      <c r="E115" s="2675"/>
      <c r="F115" s="2675"/>
      <c r="G115" s="2675"/>
      <c r="H115" s="2675"/>
      <c r="I115" s="2675"/>
      <c r="J115" s="2675"/>
      <c r="K115" s="2675"/>
      <c r="L115" s="2675"/>
      <c r="M115" s="2675"/>
      <c r="N115" s="2675"/>
      <c r="O115" s="2675"/>
      <c r="P115" s="2675"/>
      <c r="Q115" s="2675"/>
      <c r="R115" s="2675"/>
      <c r="S115" s="2675"/>
      <c r="T115" s="2675"/>
      <c r="U115" s="2675"/>
      <c r="V115" s="2675"/>
      <c r="W115" s="2675"/>
      <c r="X115" s="2675"/>
      <c r="Y115" s="2675"/>
      <c r="Z115" s="2675"/>
      <c r="AA115" s="2675"/>
      <c r="AB115" s="2675"/>
      <c r="AC115" s="2675"/>
      <c r="AD115" s="2675"/>
      <c r="AE115" s="2675"/>
      <c r="AF115" s="2675"/>
      <c r="AG115" s="2675"/>
      <c r="AH115" s="2675"/>
      <c r="AI115" s="2675"/>
      <c r="AJ115" s="2675"/>
      <c r="AK115" s="2675"/>
      <c r="AL115" s="2675"/>
      <c r="AM115" s="2675"/>
      <c r="AN115" s="2675"/>
      <c r="AO115" s="2904"/>
      <c r="AP115" s="2904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4245" t="s">
        <v>162</v>
      </c>
      <c r="B116" s="4246" t="s">
        <v>4</v>
      </c>
      <c r="C116" s="2984"/>
      <c r="D116" s="3649"/>
      <c r="E116" s="3952" t="s">
        <v>5</v>
      </c>
      <c r="F116" s="4247"/>
      <c r="G116" s="4247"/>
      <c r="H116" s="4247"/>
      <c r="I116" s="4247"/>
      <c r="J116" s="4247"/>
      <c r="K116" s="4247"/>
      <c r="L116" s="4247"/>
      <c r="M116" s="4247"/>
      <c r="N116" s="4247"/>
      <c r="O116" s="4247"/>
      <c r="P116" s="4247"/>
      <c r="Q116" s="4247"/>
      <c r="R116" s="4247"/>
      <c r="S116" s="4247"/>
      <c r="T116" s="4247"/>
      <c r="U116" s="4247"/>
      <c r="V116" s="4247"/>
      <c r="W116" s="4247"/>
      <c r="X116" s="4247"/>
      <c r="Y116" s="4247"/>
      <c r="Z116" s="4247"/>
      <c r="AA116" s="4247"/>
      <c r="AB116" s="4247"/>
      <c r="AC116" s="4247"/>
      <c r="AD116" s="4247"/>
      <c r="AE116" s="4247"/>
      <c r="AF116" s="4247"/>
      <c r="AG116" s="4247"/>
      <c r="AH116" s="4247"/>
      <c r="AI116" s="4247"/>
      <c r="AJ116" s="4247"/>
      <c r="AK116" s="4247"/>
      <c r="AL116" s="4247"/>
      <c r="AM116" s="4247"/>
      <c r="AN116" s="3954"/>
      <c r="AO116" s="2997" t="s">
        <v>163</v>
      </c>
      <c r="AP116" s="2993" t="s">
        <v>164</v>
      </c>
      <c r="AQ116" s="3649" t="s">
        <v>8</v>
      </c>
      <c r="AR116" s="3649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4217"/>
      <c r="C117" s="4126"/>
      <c r="D117" s="4211"/>
      <c r="E117" s="3957" t="s">
        <v>11</v>
      </c>
      <c r="F117" s="3955"/>
      <c r="G117" s="3952" t="s">
        <v>12</v>
      </c>
      <c r="H117" s="3955"/>
      <c r="I117" s="3952" t="s">
        <v>13</v>
      </c>
      <c r="J117" s="3955"/>
      <c r="K117" s="3952" t="s">
        <v>14</v>
      </c>
      <c r="L117" s="3955"/>
      <c r="M117" s="3952" t="s">
        <v>15</v>
      </c>
      <c r="N117" s="3955"/>
      <c r="O117" s="3952" t="s">
        <v>16</v>
      </c>
      <c r="P117" s="3955"/>
      <c r="Q117" s="4247" t="s">
        <v>17</v>
      </c>
      <c r="R117" s="3955"/>
      <c r="S117" s="3952" t="s">
        <v>18</v>
      </c>
      <c r="T117" s="3955"/>
      <c r="U117" s="3952" t="s">
        <v>19</v>
      </c>
      <c r="V117" s="3955"/>
      <c r="W117" s="3952" t="s">
        <v>20</v>
      </c>
      <c r="X117" s="3955"/>
      <c r="Y117" s="3952" t="s">
        <v>21</v>
      </c>
      <c r="Z117" s="3955"/>
      <c r="AA117" s="3952" t="s">
        <v>22</v>
      </c>
      <c r="AB117" s="3955"/>
      <c r="AC117" s="3952" t="s">
        <v>23</v>
      </c>
      <c r="AD117" s="3955"/>
      <c r="AE117" s="3952" t="s">
        <v>24</v>
      </c>
      <c r="AF117" s="3955"/>
      <c r="AG117" s="3952" t="s">
        <v>25</v>
      </c>
      <c r="AH117" s="3955"/>
      <c r="AI117" s="3952" t="s">
        <v>26</v>
      </c>
      <c r="AJ117" s="3955"/>
      <c r="AK117" s="3952" t="s">
        <v>27</v>
      </c>
      <c r="AL117" s="3955"/>
      <c r="AM117" s="4247" t="s">
        <v>28</v>
      </c>
      <c r="AN117" s="3954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4199"/>
      <c r="B118" s="2213" t="s">
        <v>29</v>
      </c>
      <c r="C118" s="2214" t="s">
        <v>30</v>
      </c>
      <c r="D118" s="2905" t="s">
        <v>31</v>
      </c>
      <c r="E118" s="2826" t="s">
        <v>30</v>
      </c>
      <c r="F118" s="2509" t="s">
        <v>31</v>
      </c>
      <c r="G118" s="2826" t="s">
        <v>30</v>
      </c>
      <c r="H118" s="2509" t="s">
        <v>31</v>
      </c>
      <c r="I118" s="2826" t="s">
        <v>30</v>
      </c>
      <c r="J118" s="2509" t="s">
        <v>31</v>
      </c>
      <c r="K118" s="2826" t="s">
        <v>30</v>
      </c>
      <c r="L118" s="2509" t="s">
        <v>31</v>
      </c>
      <c r="M118" s="2826" t="s">
        <v>30</v>
      </c>
      <c r="N118" s="2509" t="s">
        <v>31</v>
      </c>
      <c r="O118" s="2826" t="s">
        <v>30</v>
      </c>
      <c r="P118" s="2509" t="s">
        <v>31</v>
      </c>
      <c r="Q118" s="2826" t="s">
        <v>30</v>
      </c>
      <c r="R118" s="2509" t="s">
        <v>31</v>
      </c>
      <c r="S118" s="2826" t="s">
        <v>30</v>
      </c>
      <c r="T118" s="2509" t="s">
        <v>31</v>
      </c>
      <c r="U118" s="2826" t="s">
        <v>30</v>
      </c>
      <c r="V118" s="2509" t="s">
        <v>31</v>
      </c>
      <c r="W118" s="2826" t="s">
        <v>30</v>
      </c>
      <c r="X118" s="2509" t="s">
        <v>31</v>
      </c>
      <c r="Y118" s="2826" t="s">
        <v>30</v>
      </c>
      <c r="Z118" s="2509" t="s">
        <v>31</v>
      </c>
      <c r="AA118" s="2826" t="s">
        <v>30</v>
      </c>
      <c r="AB118" s="2509" t="s">
        <v>31</v>
      </c>
      <c r="AC118" s="2826" t="s">
        <v>30</v>
      </c>
      <c r="AD118" s="2509" t="s">
        <v>31</v>
      </c>
      <c r="AE118" s="2826" t="s">
        <v>30</v>
      </c>
      <c r="AF118" s="2509" t="s">
        <v>31</v>
      </c>
      <c r="AG118" s="2826" t="s">
        <v>30</v>
      </c>
      <c r="AH118" s="2509" t="s">
        <v>31</v>
      </c>
      <c r="AI118" s="2826" t="s">
        <v>30</v>
      </c>
      <c r="AJ118" s="2509" t="s">
        <v>31</v>
      </c>
      <c r="AK118" s="2826" t="s">
        <v>30</v>
      </c>
      <c r="AL118" s="2509" t="s">
        <v>31</v>
      </c>
      <c r="AM118" s="2826" t="s">
        <v>30</v>
      </c>
      <c r="AN118" s="2218" t="s">
        <v>31</v>
      </c>
      <c r="AO118" s="4211"/>
      <c r="AP118" s="4206"/>
      <c r="AQ118" s="4211"/>
      <c r="AR118" s="4211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2906"/>
      <c r="AR119" s="2906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2907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839"/>
      <c r="C123" s="4245" t="s">
        <v>32</v>
      </c>
      <c r="D123" s="4249" t="s">
        <v>76</v>
      </c>
      <c r="E123" s="4250"/>
      <c r="F123" s="4250"/>
      <c r="G123" s="4250"/>
      <c r="H123" s="4251"/>
      <c r="I123" s="3080" t="s">
        <v>96</v>
      </c>
      <c r="J123" s="4252" t="s">
        <v>6</v>
      </c>
      <c r="K123" s="3839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4168"/>
      <c r="B124" s="4248"/>
      <c r="C124" s="4199"/>
      <c r="D124" s="2908" t="s">
        <v>170</v>
      </c>
      <c r="E124" s="2909" t="s">
        <v>171</v>
      </c>
      <c r="F124" s="2909" t="s">
        <v>172</v>
      </c>
      <c r="G124" s="2909" t="s">
        <v>173</v>
      </c>
      <c r="H124" s="2910" t="s">
        <v>174</v>
      </c>
      <c r="I124" s="4168"/>
      <c r="J124" s="4225"/>
      <c r="K124" s="4248"/>
      <c r="BO124"/>
      <c r="BP124"/>
      <c r="BQ124"/>
      <c r="BR124"/>
      <c r="BS124"/>
      <c r="BU124"/>
      <c r="BV124"/>
      <c r="BW124"/>
    </row>
    <row r="125" spans="1:76" ht="22.5" x14ac:dyDescent="0.25">
      <c r="A125" s="4258" t="s">
        <v>175</v>
      </c>
      <c r="B125" s="2911" t="s">
        <v>176</v>
      </c>
      <c r="C125" s="2912">
        <f>SUM(D125:H125)</f>
        <v>0</v>
      </c>
      <c r="D125" s="2913"/>
      <c r="E125" s="2914"/>
      <c r="F125" s="2914"/>
      <c r="G125" s="2914"/>
      <c r="H125" s="2915"/>
      <c r="I125" s="347"/>
      <c r="J125" s="2916"/>
      <c r="K125" s="2917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2918"/>
      <c r="E126" s="2919"/>
      <c r="F126" s="2919"/>
      <c r="G126" s="2919"/>
      <c r="H126" s="2920"/>
      <c r="I126" s="347"/>
      <c r="J126" s="2921"/>
      <c r="K126" s="2922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4259"/>
      <c r="B127" s="358" t="s">
        <v>178</v>
      </c>
      <c r="C127" s="2923">
        <f>SUM(D127:H127)</f>
        <v>0</v>
      </c>
      <c r="D127" s="2924"/>
      <c r="E127" s="2925"/>
      <c r="F127" s="2925"/>
      <c r="G127" s="2925"/>
      <c r="H127" s="2926"/>
      <c r="I127" s="347"/>
      <c r="J127" s="2927"/>
      <c r="K127" s="2928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4260" t="s">
        <v>179</v>
      </c>
      <c r="B128" s="2929" t="s">
        <v>180</v>
      </c>
      <c r="C128" s="2930">
        <f>SUM(I128)</f>
        <v>0</v>
      </c>
      <c r="D128" s="2931"/>
      <c r="E128" s="876"/>
      <c r="F128" s="876"/>
      <c r="G128" s="876"/>
      <c r="H128" s="2932"/>
      <c r="I128" s="2933"/>
      <c r="J128" s="2934"/>
      <c r="K128" s="2013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4259"/>
      <c r="B129" s="2935" t="s">
        <v>181</v>
      </c>
      <c r="C129" s="2923">
        <f>SUM(D129:H129)</f>
        <v>0</v>
      </c>
      <c r="D129" s="2936"/>
      <c r="E129" s="2937"/>
      <c r="F129" s="2937"/>
      <c r="G129" s="2937"/>
      <c r="H129" s="2938"/>
      <c r="I129" s="2713"/>
      <c r="J129" s="2939"/>
      <c r="K129" s="2940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2716"/>
      <c r="E130" s="2941"/>
      <c r="F130" s="2941"/>
      <c r="G130" s="2941"/>
      <c r="H130" s="2942"/>
      <c r="I130" s="2943"/>
      <c r="J130" s="2944"/>
      <c r="K130" s="2945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2716"/>
      <c r="E131" s="2941"/>
      <c r="F131" s="2941"/>
      <c r="G131" s="2941"/>
      <c r="H131" s="2946"/>
      <c r="I131" s="2943"/>
      <c r="J131" s="2944"/>
      <c r="K131" s="2945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2947"/>
      <c r="E132" s="2948"/>
      <c r="F132" s="2948"/>
      <c r="G132" s="2948"/>
      <c r="H132" s="2949"/>
      <c r="I132" s="2950"/>
      <c r="J132" s="2951"/>
      <c r="K132" s="2952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4261"/>
      <c r="B133" s="394" t="s">
        <v>104</v>
      </c>
      <c r="C133" s="191">
        <f>SUM(D133:I133)</f>
        <v>0</v>
      </c>
      <c r="D133" s="2953"/>
      <c r="E133" s="2954"/>
      <c r="F133" s="2954"/>
      <c r="G133" s="2954"/>
      <c r="H133" s="2955"/>
      <c r="I133" s="2956"/>
      <c r="J133" s="2939"/>
      <c r="K133" s="2940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4262" t="s">
        <v>49</v>
      </c>
      <c r="B135" s="4262" t="s">
        <v>184</v>
      </c>
      <c r="C135" s="4264" t="s">
        <v>29</v>
      </c>
      <c r="D135" s="3962" t="s">
        <v>30</v>
      </c>
      <c r="E135" s="4254" t="s">
        <v>31</v>
      </c>
      <c r="F135" s="4278" t="s">
        <v>5</v>
      </c>
      <c r="G135" s="4279"/>
      <c r="H135" s="4279"/>
      <c r="I135" s="4279"/>
      <c r="J135" s="4279"/>
      <c r="K135" s="4279"/>
      <c r="L135" s="4279"/>
      <c r="M135" s="4279"/>
      <c r="N135" s="4279"/>
      <c r="O135" s="4279"/>
      <c r="P135" s="4279"/>
      <c r="Q135" s="4279"/>
      <c r="R135" s="4279"/>
      <c r="S135" s="4279"/>
      <c r="T135" s="4279"/>
      <c r="U135" s="4279"/>
      <c r="V135" s="4279"/>
      <c r="W135" s="4279"/>
      <c r="X135" s="4279"/>
      <c r="Y135" s="4279"/>
      <c r="Z135" s="4279"/>
      <c r="AA135" s="4279"/>
      <c r="AB135" s="4279"/>
      <c r="AC135" s="4279"/>
      <c r="AD135" s="4279"/>
      <c r="AE135" s="4279"/>
      <c r="AF135" s="4279"/>
      <c r="AG135" s="4279"/>
      <c r="AH135" s="4279"/>
      <c r="AI135" s="4279"/>
      <c r="AJ135" s="4279"/>
      <c r="AK135" s="4279"/>
      <c r="AL135" s="4279"/>
      <c r="AM135" s="4280"/>
      <c r="AN135" s="3962" t="s">
        <v>6</v>
      </c>
      <c r="AO135" s="4254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4256" t="s">
        <v>91</v>
      </c>
      <c r="G136" s="4257"/>
      <c r="H136" s="4256" t="s">
        <v>13</v>
      </c>
      <c r="I136" s="4257"/>
      <c r="J136" s="4256" t="s">
        <v>14</v>
      </c>
      <c r="K136" s="4257"/>
      <c r="L136" s="4256" t="s">
        <v>15</v>
      </c>
      <c r="M136" s="4257"/>
      <c r="N136" s="4256" t="s">
        <v>16</v>
      </c>
      <c r="O136" s="4257"/>
      <c r="P136" s="4267" t="s">
        <v>17</v>
      </c>
      <c r="Q136" s="4257"/>
      <c r="R136" s="4256" t="s">
        <v>18</v>
      </c>
      <c r="S136" s="4257"/>
      <c r="T136" s="4256" t="s">
        <v>19</v>
      </c>
      <c r="U136" s="4257"/>
      <c r="V136" s="4256" t="s">
        <v>20</v>
      </c>
      <c r="W136" s="4257"/>
      <c r="X136" s="4256" t="s">
        <v>21</v>
      </c>
      <c r="Y136" s="4257"/>
      <c r="Z136" s="4256" t="s">
        <v>22</v>
      </c>
      <c r="AA136" s="4257"/>
      <c r="AB136" s="4256" t="s">
        <v>23</v>
      </c>
      <c r="AC136" s="4257"/>
      <c r="AD136" s="4256" t="s">
        <v>24</v>
      </c>
      <c r="AE136" s="4257"/>
      <c r="AF136" s="4256" t="s">
        <v>25</v>
      </c>
      <c r="AG136" s="4257"/>
      <c r="AH136" s="4256" t="s">
        <v>26</v>
      </c>
      <c r="AI136" s="4257"/>
      <c r="AJ136" s="4256" t="s">
        <v>27</v>
      </c>
      <c r="AK136" s="4257"/>
      <c r="AL136" s="4256" t="s">
        <v>185</v>
      </c>
      <c r="AM136" s="4266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4263"/>
      <c r="B137" s="4263"/>
      <c r="C137" s="4265"/>
      <c r="D137" s="4253"/>
      <c r="E137" s="4255"/>
      <c r="F137" s="2957" t="s">
        <v>186</v>
      </c>
      <c r="G137" s="2958" t="s">
        <v>31</v>
      </c>
      <c r="H137" s="2957" t="s">
        <v>186</v>
      </c>
      <c r="I137" s="2958" t="s">
        <v>31</v>
      </c>
      <c r="J137" s="2957" t="s">
        <v>186</v>
      </c>
      <c r="K137" s="2958" t="s">
        <v>31</v>
      </c>
      <c r="L137" s="2957" t="s">
        <v>186</v>
      </c>
      <c r="M137" s="2958" t="s">
        <v>31</v>
      </c>
      <c r="N137" s="2957" t="s">
        <v>186</v>
      </c>
      <c r="O137" s="2958" t="s">
        <v>31</v>
      </c>
      <c r="P137" s="2957" t="s">
        <v>186</v>
      </c>
      <c r="Q137" s="2958" t="s">
        <v>31</v>
      </c>
      <c r="R137" s="2957" t="s">
        <v>186</v>
      </c>
      <c r="S137" s="2958" t="s">
        <v>31</v>
      </c>
      <c r="T137" s="2957" t="s">
        <v>186</v>
      </c>
      <c r="U137" s="2958" t="s">
        <v>31</v>
      </c>
      <c r="V137" s="2957" t="s">
        <v>186</v>
      </c>
      <c r="W137" s="2958" t="s">
        <v>31</v>
      </c>
      <c r="X137" s="2957" t="s">
        <v>186</v>
      </c>
      <c r="Y137" s="2958" t="s">
        <v>31</v>
      </c>
      <c r="Z137" s="2957" t="s">
        <v>186</v>
      </c>
      <c r="AA137" s="2958" t="s">
        <v>31</v>
      </c>
      <c r="AB137" s="2957" t="s">
        <v>186</v>
      </c>
      <c r="AC137" s="2958" t="s">
        <v>31</v>
      </c>
      <c r="AD137" s="2957" t="s">
        <v>186</v>
      </c>
      <c r="AE137" s="2958" t="s">
        <v>31</v>
      </c>
      <c r="AF137" s="2957" t="s">
        <v>186</v>
      </c>
      <c r="AG137" s="2958" t="s">
        <v>31</v>
      </c>
      <c r="AH137" s="2957" t="s">
        <v>186</v>
      </c>
      <c r="AI137" s="2958" t="s">
        <v>31</v>
      </c>
      <c r="AJ137" s="2957" t="s">
        <v>186</v>
      </c>
      <c r="AK137" s="2958" t="s">
        <v>31</v>
      </c>
      <c r="AL137" s="2957" t="s">
        <v>186</v>
      </c>
      <c r="AM137" s="2959" t="s">
        <v>31</v>
      </c>
      <c r="AN137" s="4253"/>
      <c r="AO137" s="4255"/>
      <c r="BO137"/>
      <c r="BP137"/>
      <c r="BQ137"/>
      <c r="BR137"/>
      <c r="BS137"/>
      <c r="BU137"/>
      <c r="BV137"/>
      <c r="BW137"/>
    </row>
    <row r="138" spans="1:76" x14ac:dyDescent="0.25">
      <c r="A138" s="3331" t="s">
        <v>72</v>
      </c>
      <c r="B138" s="1504" t="s">
        <v>187</v>
      </c>
      <c r="C138" s="2960">
        <f>SUM(D138:E138)</f>
        <v>0</v>
      </c>
      <c r="D138" s="2961">
        <f>+F138+H138+J138+L138+N138+P138+R138+T138+V138+X138+Z138+AB138+AD138+AF138+AH138+AJ138+AL138</f>
        <v>0</v>
      </c>
      <c r="E138" s="2962">
        <f>+G138+I138+K138+M138+O138+Q138+S138+U138+W138+Y138+AA138+AC138+AE138+AG138+AI138+AK138+AM138</f>
        <v>0</v>
      </c>
      <c r="F138" s="2963"/>
      <c r="G138" s="2964"/>
      <c r="H138" s="2963"/>
      <c r="I138" s="2964"/>
      <c r="J138" s="2963"/>
      <c r="K138" s="2964"/>
      <c r="L138" s="2963"/>
      <c r="M138" s="2964"/>
      <c r="N138" s="2963"/>
      <c r="O138" s="2964"/>
      <c r="P138" s="2963"/>
      <c r="Q138" s="2964"/>
      <c r="R138" s="2963"/>
      <c r="S138" s="2964"/>
      <c r="T138" s="2963"/>
      <c r="U138" s="2964"/>
      <c r="V138" s="2963"/>
      <c r="W138" s="2964"/>
      <c r="X138" s="2963"/>
      <c r="Y138" s="2964"/>
      <c r="Z138" s="2963"/>
      <c r="AA138" s="2964"/>
      <c r="AB138" s="2963"/>
      <c r="AC138" s="2964"/>
      <c r="AD138" s="2963"/>
      <c r="AE138" s="2964"/>
      <c r="AF138" s="2963"/>
      <c r="AG138" s="2964"/>
      <c r="AH138" s="2963"/>
      <c r="AI138" s="2964"/>
      <c r="AJ138" s="2963"/>
      <c r="AK138" s="2964"/>
      <c r="AL138" s="2963"/>
      <c r="AM138" s="1357"/>
      <c r="AN138" s="2965"/>
      <c r="AO138" s="2964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4269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4270" t="s">
        <v>51</v>
      </c>
      <c r="B146" s="2966" t="s">
        <v>187</v>
      </c>
      <c r="C146" s="2967">
        <f t="shared" si="74"/>
        <v>0</v>
      </c>
      <c r="D146" s="2968">
        <f t="shared" si="68"/>
        <v>0</v>
      </c>
      <c r="E146" s="2969">
        <f t="shared" si="68"/>
        <v>0</v>
      </c>
      <c r="F146" s="2970"/>
      <c r="G146" s="2971"/>
      <c r="H146" s="2970"/>
      <c r="I146" s="2971"/>
      <c r="J146" s="2970"/>
      <c r="K146" s="2971"/>
      <c r="L146" s="2970"/>
      <c r="M146" s="2971"/>
      <c r="N146" s="2970"/>
      <c r="O146" s="2971"/>
      <c r="P146" s="2970"/>
      <c r="Q146" s="2971"/>
      <c r="R146" s="2970"/>
      <c r="S146" s="2971"/>
      <c r="T146" s="2970"/>
      <c r="U146" s="2971"/>
      <c r="V146" s="2970"/>
      <c r="W146" s="2971"/>
      <c r="X146" s="2970"/>
      <c r="Y146" s="2971"/>
      <c r="Z146" s="2970"/>
      <c r="AA146" s="2971"/>
      <c r="AB146" s="2970"/>
      <c r="AC146" s="2971"/>
      <c r="AD146" s="2970"/>
      <c r="AE146" s="2971"/>
      <c r="AF146" s="2970"/>
      <c r="AG146" s="2971"/>
      <c r="AH146" s="2970"/>
      <c r="AI146" s="2971"/>
      <c r="AJ146" s="2970"/>
      <c r="AK146" s="2971"/>
      <c r="AL146" s="2970"/>
      <c r="AM146" s="2972"/>
      <c r="AN146" s="2973"/>
      <c r="AO146" s="2971"/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2</v>
      </c>
      <c r="D147" s="408">
        <f t="shared" si="68"/>
        <v>1</v>
      </c>
      <c r="E147" s="409">
        <f>+G147+I147+K147+M147+O147+Q147+S147+U147+W147+Y147+AA147+AC147+AE147+AG147+AI147+AK147+AM147</f>
        <v>1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/>
      <c r="T147" s="414">
        <v>1</v>
      </c>
      <c r="U147" s="415"/>
      <c r="V147" s="414"/>
      <c r="W147" s="415"/>
      <c r="X147" s="414"/>
      <c r="Y147" s="415"/>
      <c r="Z147" s="414"/>
      <c r="AA147" s="415"/>
      <c r="AB147" s="414"/>
      <c r="AC147" s="415"/>
      <c r="AD147" s="414"/>
      <c r="AE147" s="415">
        <v>1</v>
      </c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7</v>
      </c>
      <c r="D148" s="408">
        <f t="shared" si="68"/>
        <v>3</v>
      </c>
      <c r="E148" s="409">
        <f t="shared" si="68"/>
        <v>4</v>
      </c>
      <c r="F148" s="414"/>
      <c r="G148" s="415"/>
      <c r="H148" s="414">
        <v>1</v>
      </c>
      <c r="I148" s="415">
        <v>2</v>
      </c>
      <c r="J148" s="414"/>
      <c r="K148" s="415">
        <v>1</v>
      </c>
      <c r="L148" s="414"/>
      <c r="M148" s="415"/>
      <c r="N148" s="414"/>
      <c r="O148" s="415"/>
      <c r="P148" s="414"/>
      <c r="Q148" s="415"/>
      <c r="R148" s="414"/>
      <c r="S148" s="415">
        <v>1</v>
      </c>
      <c r="T148" s="414"/>
      <c r="U148" s="415"/>
      <c r="V148" s="414">
        <v>1</v>
      </c>
      <c r="W148" s="415"/>
      <c r="X148" s="414">
        <v>1</v>
      </c>
      <c r="Y148" s="415"/>
      <c r="Z148" s="414"/>
      <c r="AA148" s="415"/>
      <c r="AB148" s="414"/>
      <c r="AC148" s="415"/>
      <c r="AD148" s="414"/>
      <c r="AE148" s="415"/>
      <c r="AF148" s="414"/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0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4269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4271" t="s">
        <v>196</v>
      </c>
      <c r="B153" s="4272" t="s">
        <v>32</v>
      </c>
      <c r="C153" s="4274" t="s">
        <v>76</v>
      </c>
      <c r="D153" s="4275"/>
      <c r="E153" s="4275"/>
      <c r="F153" s="4275"/>
      <c r="G153" s="4275"/>
      <c r="H153" s="4275"/>
      <c r="I153" s="4275"/>
      <c r="J153" s="4275"/>
      <c r="K153" s="4275"/>
      <c r="L153" s="4275"/>
      <c r="M153" s="4275"/>
      <c r="N153" s="4275"/>
      <c r="O153" s="4275"/>
      <c r="P153" s="4275"/>
      <c r="Q153" s="4275"/>
      <c r="R153" s="4275"/>
      <c r="S153" s="4276"/>
      <c r="T153" s="4277" t="s">
        <v>6</v>
      </c>
      <c r="U153" s="4268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4206"/>
      <c r="B154" s="4273"/>
      <c r="C154" s="2974" t="s">
        <v>91</v>
      </c>
      <c r="D154" s="2975" t="s">
        <v>13</v>
      </c>
      <c r="E154" s="2975" t="s">
        <v>197</v>
      </c>
      <c r="F154" s="2975" t="s">
        <v>15</v>
      </c>
      <c r="G154" s="2975" t="s">
        <v>198</v>
      </c>
      <c r="H154" s="2975" t="s">
        <v>17</v>
      </c>
      <c r="I154" s="2975" t="s">
        <v>199</v>
      </c>
      <c r="J154" s="2975" t="s">
        <v>19</v>
      </c>
      <c r="K154" s="2975" t="s">
        <v>200</v>
      </c>
      <c r="L154" s="2975" t="s">
        <v>21</v>
      </c>
      <c r="M154" s="2975" t="s">
        <v>201</v>
      </c>
      <c r="N154" s="2975" t="s">
        <v>23</v>
      </c>
      <c r="O154" s="2975" t="s">
        <v>24</v>
      </c>
      <c r="P154" s="2975" t="s">
        <v>25</v>
      </c>
      <c r="Q154" s="2975" t="s">
        <v>26</v>
      </c>
      <c r="R154" s="2975" t="s">
        <v>27</v>
      </c>
      <c r="S154" s="2976" t="s">
        <v>185</v>
      </c>
      <c r="T154" s="4277"/>
      <c r="U154" s="4268"/>
      <c r="BO154"/>
      <c r="BP154"/>
      <c r="BQ154"/>
      <c r="BR154"/>
      <c r="BS154"/>
      <c r="BU154"/>
      <c r="BV154"/>
      <c r="BW154"/>
    </row>
    <row r="155" spans="1:75" ht="22.5" x14ac:dyDescent="0.25">
      <c r="A155" s="2977" t="s">
        <v>202</v>
      </c>
      <c r="B155" s="2978">
        <f>SUM(C155:S155)</f>
        <v>88</v>
      </c>
      <c r="C155" s="85">
        <v>0</v>
      </c>
      <c r="D155" s="132">
        <v>0</v>
      </c>
      <c r="E155" s="132">
        <v>1</v>
      </c>
      <c r="F155" s="132">
        <v>2</v>
      </c>
      <c r="G155" s="132">
        <v>0</v>
      </c>
      <c r="H155" s="132">
        <v>1</v>
      </c>
      <c r="I155" s="132">
        <v>3</v>
      </c>
      <c r="J155" s="132">
        <v>5</v>
      </c>
      <c r="K155" s="132">
        <v>6</v>
      </c>
      <c r="L155" s="132">
        <v>3</v>
      </c>
      <c r="M155" s="132">
        <v>8</v>
      </c>
      <c r="N155" s="132">
        <v>8</v>
      </c>
      <c r="O155" s="132">
        <v>14</v>
      </c>
      <c r="P155" s="132">
        <v>5</v>
      </c>
      <c r="Q155" s="132">
        <v>15</v>
      </c>
      <c r="R155" s="132">
        <v>8</v>
      </c>
      <c r="S155" s="439">
        <v>9</v>
      </c>
      <c r="T155" s="122">
        <v>0</v>
      </c>
      <c r="U155" s="161">
        <v>0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122702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97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5.7109375" customWidth="1"/>
    <col min="2" max="2" width="31.5703125" customWidth="1"/>
    <col min="3" max="4" width="16.28515625" customWidth="1"/>
    <col min="5" max="5" width="17.85546875" customWidth="1"/>
    <col min="6" max="6" width="15.28515625" customWidth="1"/>
    <col min="7" max="7" width="12.28515625" customWidth="1"/>
    <col min="8" max="8" width="13.42578125" customWidth="1"/>
    <col min="9" max="9" width="13.28515625" customWidth="1"/>
    <col min="10" max="10" width="12.42578125" customWidth="1"/>
    <col min="11" max="11" width="13.28515625" customWidth="1"/>
    <col min="13" max="13" width="11.85546875" customWidth="1"/>
    <col min="14" max="14" width="13.85546875" customWidth="1"/>
    <col min="15" max="15" width="13.42578125" customWidth="1"/>
    <col min="18" max="18" width="12.5703125" customWidth="1"/>
    <col min="19" max="19" width="13.5703125" customWidth="1"/>
    <col min="41" max="41" width="11.28515625" customWidth="1"/>
    <col min="42" max="42" width="12" customWidth="1"/>
    <col min="66" max="66" width="11.42578125" customWidth="1"/>
    <col min="67" max="71" width="11.42578125" style="130" hidden="1" customWidth="1"/>
    <col min="72" max="72" width="11.42578125" hidden="1" customWidth="1"/>
    <col min="73" max="75" width="11.42578125" style="37" hidden="1" customWidth="1"/>
    <col min="76" max="77" width="11.42578125" hidden="1" customWidth="1"/>
    <col min="78" max="78" width="11.42578125" customWidth="1"/>
    <col min="97" max="97" width="11.28515625" customWidth="1"/>
    <col min="98" max="98" width="11.85546875" customWidth="1"/>
    <col min="99" max="99" width="10.85546875" customWidth="1"/>
    <col min="100" max="151" width="11.42578125" customWidth="1"/>
  </cols>
  <sheetData>
    <row r="1" spans="1:151" x14ac:dyDescent="0.25">
      <c r="A1" s="1" t="s">
        <v>0</v>
      </c>
      <c r="BO1"/>
      <c r="BP1"/>
      <c r="BQ1"/>
      <c r="BR1"/>
      <c r="BS1"/>
      <c r="BU1"/>
      <c r="BV1"/>
      <c r="BW1"/>
    </row>
    <row r="2" spans="1:151" x14ac:dyDescent="0.25">
      <c r="A2" s="1" t="str">
        <f>CONCATENATE("COMUNA: ",[13]NOMBRE!B2," - ","( ",[13]NOMBRE!C2,[13]NOMBRE!D2,[13]NOMBRE!E2,[13]NOMBRE!F2,[13]NOMBRE!G2," )")</f>
        <v>COMUNA: LINARES - ( 07401 )</v>
      </c>
      <c r="BO2"/>
      <c r="BP2"/>
      <c r="BQ2"/>
      <c r="BR2"/>
      <c r="BS2"/>
      <c r="BU2"/>
      <c r="BV2"/>
      <c r="BW2"/>
    </row>
    <row r="3" spans="1:15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O3"/>
      <c r="BP3"/>
      <c r="BQ3"/>
      <c r="BR3"/>
      <c r="BS3"/>
      <c r="BU3"/>
      <c r="BV3"/>
      <c r="BW3"/>
    </row>
    <row r="4" spans="1:151" x14ac:dyDescent="0.25">
      <c r="A4" s="1" t="str">
        <f>CONCATENATE("MES: ",[13]NOMBRE!B6," - ","( ",[13]NOMBRE!C6,[13]NOMBRE!D6," )")</f>
        <v>MES: DICIEMBRE - ( 12 )</v>
      </c>
      <c r="BO4"/>
      <c r="BP4"/>
      <c r="BQ4"/>
      <c r="BR4"/>
      <c r="BS4"/>
      <c r="BU4"/>
      <c r="BV4"/>
      <c r="BW4"/>
    </row>
    <row r="5" spans="1:151" x14ac:dyDescent="0.25">
      <c r="A5" s="1" t="str">
        <f>CONCATENATE("AÑO: ",[13]NOMBRE!B7)</f>
        <v>AÑO: 2024</v>
      </c>
      <c r="BO5"/>
      <c r="BP5"/>
      <c r="BQ5"/>
      <c r="BR5"/>
      <c r="BS5"/>
      <c r="BU5"/>
      <c r="BV5"/>
      <c r="BW5"/>
    </row>
    <row r="6" spans="1:151" s="3" customFormat="1" ht="18" customHeight="1" x14ac:dyDescent="0.2">
      <c r="A6" s="2979" t="s">
        <v>1</v>
      </c>
      <c r="B6" s="2979"/>
      <c r="C6" s="2979"/>
      <c r="D6" s="2979"/>
      <c r="E6" s="2979"/>
      <c r="F6" s="2979"/>
      <c r="G6" s="2979"/>
      <c r="H6" s="2979"/>
      <c r="I6" s="2979"/>
      <c r="J6" s="2979"/>
      <c r="K6" s="2979"/>
      <c r="L6" s="2979"/>
      <c r="M6" s="2979"/>
      <c r="N6" s="2979"/>
      <c r="O6" s="2979"/>
      <c r="P6" s="2979"/>
      <c r="Q6" s="2979"/>
      <c r="R6" s="2979"/>
      <c r="S6" s="2979"/>
      <c r="T6" s="2979"/>
      <c r="U6" s="2979"/>
      <c r="V6" s="2979"/>
      <c r="W6" s="297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</row>
    <row r="7" spans="1:151" x14ac:dyDescent="0.25">
      <c r="BO7"/>
      <c r="BP7"/>
      <c r="BQ7"/>
      <c r="BR7"/>
      <c r="BS7"/>
      <c r="BU7"/>
      <c r="BV7"/>
      <c r="BW7"/>
    </row>
    <row r="8" spans="1:151" ht="18" customHeight="1" x14ac:dyDescent="0.25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/>
      <c r="BO8"/>
      <c r="BP8"/>
      <c r="BQ8"/>
      <c r="BR8"/>
      <c r="BS8"/>
      <c r="BU8"/>
      <c r="BV8"/>
      <c r="BW8"/>
    </row>
    <row r="9" spans="1:151" x14ac:dyDescent="0.25">
      <c r="A9" s="4281" t="s">
        <v>3</v>
      </c>
      <c r="B9" s="4282" t="s">
        <v>4</v>
      </c>
      <c r="C9" s="2984"/>
      <c r="D9" s="4283"/>
      <c r="E9" s="4284" t="s">
        <v>5</v>
      </c>
      <c r="F9" s="4285"/>
      <c r="G9" s="4285"/>
      <c r="H9" s="4285"/>
      <c r="I9" s="4285"/>
      <c r="J9" s="4285"/>
      <c r="K9" s="4285"/>
      <c r="L9" s="4285"/>
      <c r="M9" s="4285"/>
      <c r="N9" s="4285"/>
      <c r="O9" s="4285"/>
      <c r="P9" s="4285"/>
      <c r="Q9" s="4285"/>
      <c r="R9" s="4285"/>
      <c r="S9" s="4285"/>
      <c r="T9" s="4285"/>
      <c r="U9" s="4285"/>
      <c r="V9" s="4285"/>
      <c r="W9" s="4285"/>
      <c r="X9" s="4285"/>
      <c r="Y9" s="4285"/>
      <c r="Z9" s="4285"/>
      <c r="AA9" s="4285"/>
      <c r="AB9" s="4285"/>
      <c r="AC9" s="4285"/>
      <c r="AD9" s="4285"/>
      <c r="AE9" s="4285"/>
      <c r="AF9" s="4285"/>
      <c r="AG9" s="4285"/>
      <c r="AH9" s="4285"/>
      <c r="AI9" s="4285"/>
      <c r="AJ9" s="4285"/>
      <c r="AK9" s="4285"/>
      <c r="AL9" s="4285"/>
      <c r="AM9" s="4285"/>
      <c r="AN9" s="4286"/>
      <c r="AO9" s="4287" t="s">
        <v>6</v>
      </c>
      <c r="AP9" s="4287" t="s">
        <v>7</v>
      </c>
      <c r="AQ9" s="4283" t="s">
        <v>8</v>
      </c>
      <c r="AR9" s="4283" t="s">
        <v>9</v>
      </c>
      <c r="AS9" s="4283" t="s">
        <v>10</v>
      </c>
      <c r="BO9"/>
      <c r="BP9"/>
      <c r="BQ9"/>
      <c r="BR9"/>
      <c r="BS9"/>
      <c r="BU9"/>
      <c r="BV9"/>
      <c r="BW9"/>
    </row>
    <row r="10" spans="1:151" ht="24" customHeight="1" x14ac:dyDescent="0.25">
      <c r="A10" s="2981"/>
      <c r="B10" s="4217"/>
      <c r="C10" s="4126"/>
      <c r="D10" s="4211"/>
      <c r="E10" s="4288" t="s">
        <v>11</v>
      </c>
      <c r="F10" s="4289"/>
      <c r="G10" s="4288" t="s">
        <v>12</v>
      </c>
      <c r="H10" s="4290"/>
      <c r="I10" s="4288" t="s">
        <v>13</v>
      </c>
      <c r="J10" s="4290"/>
      <c r="K10" s="4288" t="s">
        <v>14</v>
      </c>
      <c r="L10" s="4290"/>
      <c r="M10" s="4288" t="s">
        <v>15</v>
      </c>
      <c r="N10" s="4290"/>
      <c r="O10" s="4288" t="s">
        <v>16</v>
      </c>
      <c r="P10" s="4290"/>
      <c r="Q10" s="4288" t="s">
        <v>17</v>
      </c>
      <c r="R10" s="4290"/>
      <c r="S10" s="4288" t="s">
        <v>18</v>
      </c>
      <c r="T10" s="4290"/>
      <c r="U10" s="4288" t="s">
        <v>19</v>
      </c>
      <c r="V10" s="4290"/>
      <c r="W10" s="4288" t="s">
        <v>20</v>
      </c>
      <c r="X10" s="4290"/>
      <c r="Y10" s="4288" t="s">
        <v>21</v>
      </c>
      <c r="Z10" s="4290"/>
      <c r="AA10" s="4288" t="s">
        <v>22</v>
      </c>
      <c r="AB10" s="4290"/>
      <c r="AC10" s="4288" t="s">
        <v>23</v>
      </c>
      <c r="AD10" s="4290"/>
      <c r="AE10" s="4288" t="s">
        <v>24</v>
      </c>
      <c r="AF10" s="4290"/>
      <c r="AG10" s="4288" t="s">
        <v>25</v>
      </c>
      <c r="AH10" s="4290"/>
      <c r="AI10" s="4288" t="s">
        <v>26</v>
      </c>
      <c r="AJ10" s="4290"/>
      <c r="AK10" s="4288" t="s">
        <v>27</v>
      </c>
      <c r="AL10" s="4290"/>
      <c r="AM10" s="4284" t="s">
        <v>28</v>
      </c>
      <c r="AN10" s="4286"/>
      <c r="AO10" s="2993"/>
      <c r="AP10" s="2993"/>
      <c r="AQ10" s="2997"/>
      <c r="AR10" s="2997"/>
      <c r="AS10" s="2997"/>
      <c r="BO10"/>
      <c r="BP10"/>
      <c r="BQ10"/>
      <c r="BR10"/>
      <c r="BS10"/>
      <c r="BU10"/>
      <c r="BV10"/>
      <c r="BW10"/>
    </row>
    <row r="11" spans="1:151" x14ac:dyDescent="0.25">
      <c r="A11" s="4291"/>
      <c r="B11" s="4292" t="s">
        <v>29</v>
      </c>
      <c r="C11" s="4293" t="s">
        <v>30</v>
      </c>
      <c r="D11" s="4294" t="s">
        <v>31</v>
      </c>
      <c r="E11" s="4295" t="s">
        <v>30</v>
      </c>
      <c r="F11" s="4296" t="s">
        <v>31</v>
      </c>
      <c r="G11" s="4295" t="s">
        <v>30</v>
      </c>
      <c r="H11" s="4296" t="s">
        <v>31</v>
      </c>
      <c r="I11" s="4295" t="s">
        <v>30</v>
      </c>
      <c r="J11" s="4296" t="s">
        <v>31</v>
      </c>
      <c r="K11" s="4295" t="s">
        <v>30</v>
      </c>
      <c r="L11" s="4296" t="s">
        <v>31</v>
      </c>
      <c r="M11" s="4295" t="s">
        <v>30</v>
      </c>
      <c r="N11" s="4296" t="s">
        <v>31</v>
      </c>
      <c r="O11" s="4295" t="s">
        <v>30</v>
      </c>
      <c r="P11" s="4296" t="s">
        <v>31</v>
      </c>
      <c r="Q11" s="4295" t="s">
        <v>30</v>
      </c>
      <c r="R11" s="4296" t="s">
        <v>31</v>
      </c>
      <c r="S11" s="4295" t="s">
        <v>30</v>
      </c>
      <c r="T11" s="4296" t="s">
        <v>31</v>
      </c>
      <c r="U11" s="4295" t="s">
        <v>30</v>
      </c>
      <c r="V11" s="4296" t="s">
        <v>31</v>
      </c>
      <c r="W11" s="4295" t="s">
        <v>30</v>
      </c>
      <c r="X11" s="4296" t="s">
        <v>31</v>
      </c>
      <c r="Y11" s="4295" t="s">
        <v>30</v>
      </c>
      <c r="Z11" s="4296" t="s">
        <v>31</v>
      </c>
      <c r="AA11" s="4295" t="s">
        <v>30</v>
      </c>
      <c r="AB11" s="4296" t="s">
        <v>31</v>
      </c>
      <c r="AC11" s="4295" t="s">
        <v>30</v>
      </c>
      <c r="AD11" s="4296" t="s">
        <v>31</v>
      </c>
      <c r="AE11" s="4295" t="s">
        <v>30</v>
      </c>
      <c r="AF11" s="4296" t="s">
        <v>31</v>
      </c>
      <c r="AG11" s="4295" t="s">
        <v>30</v>
      </c>
      <c r="AH11" s="4296" t="s">
        <v>31</v>
      </c>
      <c r="AI11" s="4295" t="s">
        <v>30</v>
      </c>
      <c r="AJ11" s="4296" t="s">
        <v>31</v>
      </c>
      <c r="AK11" s="4295" t="s">
        <v>30</v>
      </c>
      <c r="AL11" s="4296" t="s">
        <v>31</v>
      </c>
      <c r="AM11" s="4295" t="s">
        <v>30</v>
      </c>
      <c r="AN11" s="4297" t="s">
        <v>31</v>
      </c>
      <c r="AO11" s="4298"/>
      <c r="AP11" s="4298"/>
      <c r="AQ11" s="4299"/>
      <c r="AR11" s="4299"/>
      <c r="AS11" s="4299"/>
      <c r="BO11"/>
      <c r="BP11"/>
      <c r="BQ11"/>
      <c r="BR11"/>
      <c r="BS11"/>
      <c r="BU11"/>
      <c r="BV11"/>
      <c r="BW11"/>
    </row>
    <row r="12" spans="1:151" x14ac:dyDescent="0.25">
      <c r="A12" s="4300" t="s">
        <v>32</v>
      </c>
      <c r="B12" s="4301">
        <f>SUM(B13:B26)</f>
        <v>0</v>
      </c>
      <c r="C12" s="4302">
        <f>SUM(C13:C26)</f>
        <v>0</v>
      </c>
      <c r="D12" s="17">
        <f>SUM(D13:D26)</f>
        <v>0</v>
      </c>
      <c r="E12" s="4303">
        <f>SUM(E13:E26)</f>
        <v>0</v>
      </c>
      <c r="F12" s="19">
        <f t="shared" ref="F12:AN12" si="0">SUM(F13:F26)</f>
        <v>0</v>
      </c>
      <c r="G12" s="20">
        <f>SUM(G13:G26)</f>
        <v>0</v>
      </c>
      <c r="H12" s="19">
        <f t="shared" si="0"/>
        <v>0</v>
      </c>
      <c r="I12" s="4303">
        <f t="shared" si="0"/>
        <v>0</v>
      </c>
      <c r="J12" s="19">
        <f t="shared" si="0"/>
        <v>0</v>
      </c>
      <c r="K12" s="4303">
        <f t="shared" si="0"/>
        <v>0</v>
      </c>
      <c r="L12" s="19">
        <f t="shared" si="0"/>
        <v>0</v>
      </c>
      <c r="M12" s="4303">
        <f t="shared" si="0"/>
        <v>0</v>
      </c>
      <c r="N12" s="19">
        <f t="shared" si="0"/>
        <v>0</v>
      </c>
      <c r="O12" s="4303">
        <f t="shared" si="0"/>
        <v>0</v>
      </c>
      <c r="P12" s="19">
        <f t="shared" si="0"/>
        <v>0</v>
      </c>
      <c r="Q12" s="4303">
        <f t="shared" si="0"/>
        <v>0</v>
      </c>
      <c r="R12" s="19">
        <f t="shared" si="0"/>
        <v>0</v>
      </c>
      <c r="S12" s="4303">
        <f t="shared" si="0"/>
        <v>0</v>
      </c>
      <c r="T12" s="19">
        <f t="shared" si="0"/>
        <v>0</v>
      </c>
      <c r="U12" s="4303">
        <f>SUM(U13:U26)</f>
        <v>0</v>
      </c>
      <c r="V12" s="19">
        <f>SUM(V13:V26)</f>
        <v>0</v>
      </c>
      <c r="W12" s="4303">
        <f t="shared" si="0"/>
        <v>0</v>
      </c>
      <c r="X12" s="19">
        <f t="shared" si="0"/>
        <v>0</v>
      </c>
      <c r="Y12" s="4303">
        <f t="shared" si="0"/>
        <v>0</v>
      </c>
      <c r="Z12" s="19">
        <f t="shared" si="0"/>
        <v>0</v>
      </c>
      <c r="AA12" s="4303">
        <f t="shared" si="0"/>
        <v>0</v>
      </c>
      <c r="AB12" s="19">
        <f t="shared" si="0"/>
        <v>0</v>
      </c>
      <c r="AC12" s="4303">
        <f t="shared" si="0"/>
        <v>0</v>
      </c>
      <c r="AD12" s="19">
        <f t="shared" si="0"/>
        <v>0</v>
      </c>
      <c r="AE12" s="4303">
        <f t="shared" si="0"/>
        <v>0</v>
      </c>
      <c r="AF12" s="19">
        <f t="shared" si="0"/>
        <v>0</v>
      </c>
      <c r="AG12" s="4303">
        <f t="shared" si="0"/>
        <v>0</v>
      </c>
      <c r="AH12" s="19">
        <f t="shared" si="0"/>
        <v>0</v>
      </c>
      <c r="AI12" s="4303">
        <f t="shared" si="0"/>
        <v>0</v>
      </c>
      <c r="AJ12" s="19">
        <f t="shared" si="0"/>
        <v>0</v>
      </c>
      <c r="AK12" s="4303">
        <f t="shared" si="0"/>
        <v>0</v>
      </c>
      <c r="AL12" s="19">
        <f t="shared" si="0"/>
        <v>0</v>
      </c>
      <c r="AM12" s="4303">
        <f t="shared" si="0"/>
        <v>0</v>
      </c>
      <c r="AN12" s="21">
        <f t="shared" si="0"/>
        <v>0</v>
      </c>
      <c r="AO12" s="22">
        <f>SUM(AO13:AO26)</f>
        <v>0</v>
      </c>
      <c r="AP12" s="4304">
        <f>SUM(AP13:AP26)</f>
        <v>0</v>
      </c>
      <c r="AQ12" s="4305">
        <f>SUM(AQ13:AQ26)</f>
        <v>0</v>
      </c>
      <c r="AR12" s="4305">
        <f>SUM(AR13:AR26)</f>
        <v>0</v>
      </c>
      <c r="AS12" s="4305">
        <f>SUM(AS13:AS26)</f>
        <v>0</v>
      </c>
      <c r="BO12"/>
      <c r="BP12"/>
      <c r="BQ12"/>
      <c r="BR12"/>
      <c r="BS12"/>
      <c r="BU12"/>
      <c r="BV12"/>
      <c r="BW12"/>
    </row>
    <row r="13" spans="1:151" ht="15" customHeight="1" x14ac:dyDescent="0.25">
      <c r="A13" s="25" t="s">
        <v>33</v>
      </c>
      <c r="B13" s="26">
        <f>SUM(C13:D13)</f>
        <v>0</v>
      </c>
      <c r="C13" s="4306">
        <f>SUM(E13+G13+I13+K13+M13+O13+Q13+S13+U13+W13+Y13+AA13+AC13+AE13+AG13+AI13+AK13+AM13)</f>
        <v>0</v>
      </c>
      <c r="D13" s="4307">
        <f>SUM(F13+H13+J13+L13+N13+P13+R13+T13+V13+X13+Z13+AB13+AD13+AF13+AH13+AJ13+AL13+AN13)</f>
        <v>0</v>
      </c>
      <c r="E13" s="4308"/>
      <c r="F13" s="4309"/>
      <c r="G13" s="4308"/>
      <c r="H13" s="4309"/>
      <c r="I13" s="4308"/>
      <c r="J13" s="4310"/>
      <c r="K13" s="4308"/>
      <c r="L13" s="4310"/>
      <c r="M13" s="4308"/>
      <c r="N13" s="4310"/>
      <c r="O13" s="4308"/>
      <c r="P13" s="4310"/>
      <c r="Q13" s="4308"/>
      <c r="R13" s="4310"/>
      <c r="S13" s="4308"/>
      <c r="T13" s="4310"/>
      <c r="U13" s="4308"/>
      <c r="V13" s="4310"/>
      <c r="W13" s="4308"/>
      <c r="X13" s="4310"/>
      <c r="Y13" s="4308"/>
      <c r="Z13" s="4310"/>
      <c r="AA13" s="4308"/>
      <c r="AB13" s="4310"/>
      <c r="AC13" s="4308"/>
      <c r="AD13" s="4310"/>
      <c r="AE13" s="4308"/>
      <c r="AF13" s="4310"/>
      <c r="AG13" s="4308"/>
      <c r="AH13" s="4310"/>
      <c r="AI13" s="4308"/>
      <c r="AJ13" s="4310"/>
      <c r="AK13" s="4308"/>
      <c r="AL13" s="4310"/>
      <c r="AM13" s="4311"/>
      <c r="AN13" s="4312"/>
      <c r="AO13" s="4313"/>
      <c r="AP13" s="4313"/>
      <c r="AQ13" s="4314"/>
      <c r="AR13" s="4314"/>
      <c r="AS13" s="4314"/>
      <c r="AT13" t="str">
        <f>BO13&amp;BP13&amp;BQ13&amp;BR13&amp;BS13</f>
        <v/>
      </c>
      <c r="BO13" s="36" t="str">
        <f>IF(AND(B13&gt;0,AO13="")," * No olvide digitar la variable Pueblos originarios. Digite Cero si no tiene.",IF(AO13&gt;B13," *  La variable Pueblos originarios No puede ser mayor al Total.",""))</f>
        <v/>
      </c>
      <c r="BP13" s="36" t="str">
        <f>IF(AND(B13&gt;0,AP13="")," * No olvide digitar la variable Migrantes. Digite Cero si no tiene.",IF(AP13&gt;B13," *  La variable Migrantes No puede ser mayor al Total.",""))</f>
        <v/>
      </c>
      <c r="BQ13" s="36" t="str">
        <f>IF(AND(B13&gt;0,AQ13="")," * No olvide digitar la variable Niños, niñas, adolescentes y jóvenes SENAME. Digite Cero si no tiene.",IF(AQ13&gt;B13," *  La variable Niños, niñas, adolescentes y jóvenes SENAME No puede ser mayor al Total.",""))</f>
        <v/>
      </c>
      <c r="BR13" s="36" t="str">
        <f>IF(AND(B13&gt;0,AR13="")," * No olvide digitar la variable Niños, niñas, adolescentes y jóvenes Mejor niñez. Digite Cero si no tiene.",IF(AR13&gt;B13," *  La variable Niños, niñas, adolescentes y jóvenes Mejor Niñez No puede ser mayor al Total.",""))</f>
        <v/>
      </c>
      <c r="BS13" s="36" t="str">
        <f>IF(AND(B13&gt;0,AS13="")," * No olvide digitar la variable Por campaña de invierno. Digite Cero si no tiene.",IF(AS13&gt;B13," *  La variable Por campaña de invierno No puede ser mayor al Total.",""))</f>
        <v/>
      </c>
      <c r="BU13" s="37">
        <f>IF(AND(B13&gt;0,AO13=""),1,IF(AO13&gt;B13,1,0))</f>
        <v>0</v>
      </c>
      <c r="BV13" s="37">
        <f>IF(AND(B13&gt;0,AP13=""),1,IF(AP13&gt;B13,1,0))</f>
        <v>0</v>
      </c>
      <c r="BW13" s="37">
        <f>IF(AND(B13&gt;0,AQ13=""),1,IF(AQ13&gt;B13,1,0))</f>
        <v>0</v>
      </c>
      <c r="BX13" s="37">
        <f>IF(AND(B13&gt;0,AR13=""),1,IF(AR13&gt;B13,1,0))</f>
        <v>0</v>
      </c>
      <c r="BY13" s="37">
        <f>IF(AND(B13&gt;0,AS13=""),1,IF(AS13&gt;B13,1,0))</f>
        <v>0</v>
      </c>
    </row>
    <row r="14" spans="1:151" ht="15" customHeight="1" x14ac:dyDescent="0.25">
      <c r="A14" s="38" t="s">
        <v>34</v>
      </c>
      <c r="B14" s="39">
        <f t="shared" ref="B14:B26" si="1">SUM(C14:D14)</f>
        <v>0</v>
      </c>
      <c r="C14" s="40">
        <f>SUM(E14+G14+I14)</f>
        <v>0</v>
      </c>
      <c r="D14" s="41">
        <f>SUM(F14+H14+J14)</f>
        <v>0</v>
      </c>
      <c r="E14" s="42"/>
      <c r="F14" s="43"/>
      <c r="G14" s="42"/>
      <c r="H14" s="43"/>
      <c r="I14" s="42"/>
      <c r="J14" s="44"/>
      <c r="K14" s="45"/>
      <c r="L14" s="46"/>
      <c r="M14" s="45"/>
      <c r="N14" s="46"/>
      <c r="O14" s="45"/>
      <c r="P14" s="46"/>
      <c r="Q14" s="45"/>
      <c r="R14" s="46"/>
      <c r="S14" s="45"/>
      <c r="T14" s="46"/>
      <c r="U14" s="45"/>
      <c r="V14" s="46"/>
      <c r="W14" s="45"/>
      <c r="X14" s="46"/>
      <c r="Y14" s="45"/>
      <c r="Z14" s="46"/>
      <c r="AA14" s="45"/>
      <c r="AB14" s="46"/>
      <c r="AC14" s="45"/>
      <c r="AD14" s="46"/>
      <c r="AE14" s="45"/>
      <c r="AF14" s="46"/>
      <c r="AG14" s="45"/>
      <c r="AH14" s="46"/>
      <c r="AI14" s="45"/>
      <c r="AJ14" s="46"/>
      <c r="AK14" s="45"/>
      <c r="AL14" s="46"/>
      <c r="AM14" s="45"/>
      <c r="AN14" s="47"/>
      <c r="AO14" s="48"/>
      <c r="AP14" s="48"/>
      <c r="AQ14" s="49"/>
      <c r="AR14" s="49"/>
      <c r="AS14" s="49"/>
      <c r="AT14" t="str">
        <f t="shared" ref="AT14:AT26" si="2">BO14&amp;BP14&amp;BQ14&amp;BR14&amp;BS14</f>
        <v/>
      </c>
      <c r="BO14" s="36" t="str">
        <f t="shared" ref="BO14:BO26" si="3">IF(AND(B14&gt;0,AO14="")," * No olvide digitar la variable Pueblos originarios. Digite Cero si no tiene.",IF(AO14&gt;B14," *  La variable Pueblos originarios No puede ser mayor al Total.",""))</f>
        <v/>
      </c>
      <c r="BP14" s="36" t="str">
        <f t="shared" ref="BP14:BP26" si="4">IF(AND(B14&gt;0,AP14="")," * No olvide digitar la variable Migrantes. Digite Cero si no tiene.",IF(AP14&gt;B14," *  La variable Migrantes No puede ser mayor al Total.",""))</f>
        <v/>
      </c>
      <c r="BQ14" s="36" t="str">
        <f t="shared" ref="BQ14:BQ26" si="5">IF(AND(B14&gt;0,AQ14="")," * No olvide digitar la variable Niños, niñas, adolescentes y jóvenes SENAME. Digite Cero si no tiene.",IF(AQ14&gt;B14," *  La variable Niños, niñas, adolescentes y jóvenes SENAME No puede ser mayor al Total.",""))</f>
        <v/>
      </c>
      <c r="BR14" s="36" t="str">
        <f t="shared" ref="BR14:BR26" si="6">IF(AND(B14&gt;0,AR14="")," * No olvide digitar la variable Niños, niñas, adolescentes y jóvenes Mejor niñez. Digite Cero si no tiene.",IF(AR14&gt;B14," *  La variable Niños, niñas, adolescentes y jóvenes Mejor Niñez No puede ser mayor al Total.",""))</f>
        <v/>
      </c>
      <c r="BS14" s="36" t="str">
        <f t="shared" ref="BS14:BS26" si="7">IF(AND(B14&gt;0,AS14="")," * No olvide digitar la variable Por campaña de invierno. Digite Cero si no tiene.",IF(AS14&gt;B14," *  La variable Por campaña de invierno No puede ser mayor al Total.",""))</f>
        <v/>
      </c>
      <c r="BU14" s="37">
        <f t="shared" ref="BU14:BU26" si="8">IF(AND(B14&gt;0,AO14=""),1,IF(AO14&gt;B14,1,0))</f>
        <v>0</v>
      </c>
      <c r="BV14" s="37">
        <f t="shared" ref="BV14:BV26" si="9">IF(AND(B14&gt;0,AP14=""),1,IF(AP14&gt;B14,1,0))</f>
        <v>0</v>
      </c>
      <c r="BW14" s="37">
        <f t="shared" ref="BW14:BW26" si="10">IF(AND(B14&gt;0,AQ14=""),1,IF(AQ14&gt;B14,1,0))</f>
        <v>0</v>
      </c>
      <c r="BX14" s="37">
        <f t="shared" ref="BX14:BX26" si="11">IF(AND(B14&gt;0,AR14=""),1,IF(AR14&gt;B14,1,0))</f>
        <v>0</v>
      </c>
      <c r="BY14" s="37">
        <f t="shared" ref="BY14:BY26" si="12">IF(AND(B14&gt;0,AS14=""),1,IF(AS14&gt;B14,1,0))</f>
        <v>0</v>
      </c>
    </row>
    <row r="15" spans="1:151" ht="15" customHeight="1" x14ac:dyDescent="0.25">
      <c r="A15" s="50" t="s">
        <v>35</v>
      </c>
      <c r="B15" s="39">
        <f t="shared" si="1"/>
        <v>0</v>
      </c>
      <c r="C15" s="40">
        <f>SUM(E15+G15+I15+K15+M15+O15+Q15+S15+U15+W15+Y15+AA15+AC15+AE15+AG15+AI15+AK15+AM15)</f>
        <v>0</v>
      </c>
      <c r="D15" s="41">
        <f>SUM(F15+H15+J15+L15+N15+P15+R15+T15+V15+X15+Z15+AB15+AD15+AF15+AH15+AJ15+AL15+AN15)</f>
        <v>0</v>
      </c>
      <c r="E15" s="42"/>
      <c r="F15" s="43"/>
      <c r="G15" s="42"/>
      <c r="H15" s="43"/>
      <c r="I15" s="42"/>
      <c r="J15" s="44"/>
      <c r="K15" s="42"/>
      <c r="L15" s="44"/>
      <c r="M15" s="42"/>
      <c r="N15" s="44"/>
      <c r="O15" s="42"/>
      <c r="P15" s="44"/>
      <c r="Q15" s="42"/>
      <c r="R15" s="44"/>
      <c r="S15" s="42"/>
      <c r="T15" s="44"/>
      <c r="U15" s="42"/>
      <c r="V15" s="44"/>
      <c r="W15" s="42"/>
      <c r="X15" s="44"/>
      <c r="Y15" s="42"/>
      <c r="Z15" s="44"/>
      <c r="AA15" s="42"/>
      <c r="AB15" s="44"/>
      <c r="AC15" s="42"/>
      <c r="AD15" s="44"/>
      <c r="AE15" s="42"/>
      <c r="AF15" s="44"/>
      <c r="AG15" s="42"/>
      <c r="AH15" s="44"/>
      <c r="AI15" s="42"/>
      <c r="AJ15" s="44"/>
      <c r="AK15" s="42"/>
      <c r="AL15" s="44"/>
      <c r="AM15" s="51"/>
      <c r="AN15" s="52"/>
      <c r="AO15" s="48"/>
      <c r="AP15" s="48"/>
      <c r="AQ15" s="49"/>
      <c r="AR15" s="49"/>
      <c r="AS15" s="49"/>
      <c r="AT15" t="str">
        <f t="shared" si="2"/>
        <v/>
      </c>
      <c r="BO15" s="36" t="str">
        <f t="shared" si="3"/>
        <v/>
      </c>
      <c r="BP15" s="36" t="str">
        <f t="shared" si="4"/>
        <v/>
      </c>
      <c r="BQ15" s="36" t="str">
        <f t="shared" si="5"/>
        <v/>
      </c>
      <c r="BR15" s="36" t="str">
        <f t="shared" si="6"/>
        <v/>
      </c>
      <c r="BS15" s="36" t="str">
        <f t="shared" si="7"/>
        <v/>
      </c>
      <c r="BU15" s="37">
        <f t="shared" si="8"/>
        <v>0</v>
      </c>
      <c r="BV15" s="37">
        <f t="shared" si="9"/>
        <v>0</v>
      </c>
      <c r="BW15" s="37">
        <f t="shared" si="10"/>
        <v>0</v>
      </c>
      <c r="BX15" s="37">
        <f t="shared" si="11"/>
        <v>0</v>
      </c>
      <c r="BY15" s="37">
        <f t="shared" si="12"/>
        <v>0</v>
      </c>
    </row>
    <row r="16" spans="1:151" ht="15" customHeight="1" x14ac:dyDescent="0.25">
      <c r="A16" s="53" t="s">
        <v>36</v>
      </c>
      <c r="B16" s="54">
        <f t="shared" si="1"/>
        <v>0</v>
      </c>
      <c r="C16" s="55">
        <f>SUM(I16+K16+M16+O16+Q16+S16+U16+W16+Y16+AA16+AC16+AE16+AG16+AI16+AK16+AM16)</f>
        <v>0</v>
      </c>
      <c r="D16" s="56">
        <f>SUM(J16+L16+N16+P16+R16+T16+V16+X16+Z16+AB16+AD16+AF16+AH16+AJ16+AL16+AN16)</f>
        <v>0</v>
      </c>
      <c r="E16" s="45"/>
      <c r="F16" s="46"/>
      <c r="G16" s="57"/>
      <c r="H16" s="58"/>
      <c r="I16" s="42"/>
      <c r="J16" s="44"/>
      <c r="K16" s="42"/>
      <c r="L16" s="44"/>
      <c r="M16" s="42"/>
      <c r="N16" s="44"/>
      <c r="O16" s="42"/>
      <c r="P16" s="44"/>
      <c r="Q16" s="42"/>
      <c r="R16" s="44"/>
      <c r="S16" s="42"/>
      <c r="T16" s="44"/>
      <c r="U16" s="42"/>
      <c r="V16" s="44"/>
      <c r="W16" s="42"/>
      <c r="X16" s="44"/>
      <c r="Y16" s="42"/>
      <c r="Z16" s="44"/>
      <c r="AA16" s="42"/>
      <c r="AB16" s="44"/>
      <c r="AC16" s="42"/>
      <c r="AD16" s="44"/>
      <c r="AE16" s="42"/>
      <c r="AF16" s="44"/>
      <c r="AG16" s="42"/>
      <c r="AH16" s="44"/>
      <c r="AI16" s="42"/>
      <c r="AJ16" s="44"/>
      <c r="AK16" s="42"/>
      <c r="AL16" s="44"/>
      <c r="AM16" s="51"/>
      <c r="AN16" s="52"/>
      <c r="AO16" s="48"/>
      <c r="AP16" s="48"/>
      <c r="AQ16" s="49"/>
      <c r="AR16" s="49"/>
      <c r="AS16" s="49"/>
      <c r="AT16" t="str">
        <f t="shared" si="2"/>
        <v/>
      </c>
      <c r="BO16" s="36" t="str">
        <f t="shared" si="3"/>
        <v/>
      </c>
      <c r="BP16" s="36" t="str">
        <f t="shared" si="4"/>
        <v/>
      </c>
      <c r="BQ16" s="36" t="str">
        <f>IF(AND(B16&gt;0,AQ16="")," * No olvide digitar la variable Niños, niñas, adolescentes y jóvenes SENAME. Digite Cero si no tiene.",IF(AQ16&gt;B16," *  La variable Niños, niñas, adolescentes y jóvenes SENAME No puede ser mayor al Total.",""))</f>
        <v/>
      </c>
      <c r="BR16" s="36" t="str">
        <f t="shared" si="6"/>
        <v/>
      </c>
      <c r="BS16" s="36" t="str">
        <f t="shared" si="7"/>
        <v/>
      </c>
      <c r="BU16" s="37">
        <f t="shared" si="8"/>
        <v>0</v>
      </c>
      <c r="BV16" s="37">
        <f t="shared" si="9"/>
        <v>0</v>
      </c>
      <c r="BW16" s="37">
        <f t="shared" si="10"/>
        <v>0</v>
      </c>
      <c r="BX16" s="37">
        <f t="shared" si="11"/>
        <v>0</v>
      </c>
      <c r="BY16" s="37">
        <f t="shared" si="12"/>
        <v>0</v>
      </c>
    </row>
    <row r="17" spans="1:77" x14ac:dyDescent="0.25">
      <c r="A17" s="59" t="s">
        <v>37</v>
      </c>
      <c r="B17" s="39">
        <f t="shared" si="1"/>
        <v>0</v>
      </c>
      <c r="C17" s="40">
        <f>SUM(U17+W17+Y17+AA17+AC17+AE17+AG17+AI17+AK17+AM17)</f>
        <v>0</v>
      </c>
      <c r="D17" s="41">
        <f>SUM(V17+X17+Z17+AB17+AD17+AF17+AH17+AJ17+AL17+AN17)</f>
        <v>0</v>
      </c>
      <c r="E17" s="45"/>
      <c r="F17" s="60"/>
      <c r="G17" s="45"/>
      <c r="H17" s="60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2"/>
      <c r="V17" s="44"/>
      <c r="W17" s="42"/>
      <c r="X17" s="44"/>
      <c r="Y17" s="42"/>
      <c r="Z17" s="44"/>
      <c r="AA17" s="42"/>
      <c r="AB17" s="44"/>
      <c r="AC17" s="42"/>
      <c r="AD17" s="44"/>
      <c r="AE17" s="42"/>
      <c r="AF17" s="44"/>
      <c r="AG17" s="42"/>
      <c r="AH17" s="44"/>
      <c r="AI17" s="42"/>
      <c r="AJ17" s="44"/>
      <c r="AK17" s="42"/>
      <c r="AL17" s="44"/>
      <c r="AM17" s="51"/>
      <c r="AN17" s="52"/>
      <c r="AO17" s="48"/>
      <c r="AP17" s="48"/>
      <c r="AQ17" s="49"/>
      <c r="AR17" s="49"/>
      <c r="AS17" s="49"/>
      <c r="AT17" t="str">
        <f t="shared" si="2"/>
        <v/>
      </c>
      <c r="BO17" s="36" t="str">
        <f t="shared" si="3"/>
        <v/>
      </c>
      <c r="BP17" s="36" t="str">
        <f t="shared" si="4"/>
        <v/>
      </c>
      <c r="BQ17" s="36" t="str">
        <f t="shared" ref="BQ17:BQ21" si="13">IF(AND(B17&gt;0,AQ17="")," * No olvide digitar la variable Niños, niñas, adolescentes y jóvenes SENAME. Digite Cero si no tiene.",IF(AQ17&gt;B17," *  La variable Niños, niñas, adolescentes y jóvenes SENAME No puede ser mayor al Total.",""))</f>
        <v/>
      </c>
      <c r="BR17" s="36" t="str">
        <f t="shared" si="6"/>
        <v/>
      </c>
      <c r="BS17" s="36" t="str">
        <f t="shared" si="7"/>
        <v/>
      </c>
      <c r="BU17" s="37">
        <f t="shared" si="8"/>
        <v>0</v>
      </c>
      <c r="BV17" s="37">
        <f t="shared" si="9"/>
        <v>0</v>
      </c>
      <c r="BW17" s="37">
        <f t="shared" si="10"/>
        <v>0</v>
      </c>
      <c r="BX17" s="37">
        <f t="shared" si="11"/>
        <v>0</v>
      </c>
      <c r="BY17" s="37">
        <f t="shared" si="12"/>
        <v>0</v>
      </c>
    </row>
    <row r="18" spans="1:77" x14ac:dyDescent="0.25">
      <c r="A18" s="61" t="s">
        <v>38</v>
      </c>
      <c r="B18" s="39">
        <f t="shared" si="1"/>
        <v>0</v>
      </c>
      <c r="C18" s="40">
        <f>SUM(E18+G18+I18+K18+M18+O18+Q18+S18+U18+W18+Y18+AA18+AC18+AE18+AG18+AI18+AK18+AM18)</f>
        <v>0</v>
      </c>
      <c r="D18" s="41">
        <f>SUM(F18+H18+J18+L18+N18+P18+R18+T18+V18+X18+Z18+AB18+AD18+AF18+AH18+AJ18+AL18+AN18)</f>
        <v>0</v>
      </c>
      <c r="E18" s="42"/>
      <c r="F18" s="43"/>
      <c r="G18" s="42"/>
      <c r="H18" s="43"/>
      <c r="I18" s="42"/>
      <c r="J18" s="44"/>
      <c r="K18" s="62"/>
      <c r="L18" s="44"/>
      <c r="M18" s="42"/>
      <c r="N18" s="44"/>
      <c r="O18" s="42"/>
      <c r="P18" s="44"/>
      <c r="Q18" s="42"/>
      <c r="R18" s="44"/>
      <c r="S18" s="42"/>
      <c r="T18" s="44"/>
      <c r="U18" s="42"/>
      <c r="V18" s="44"/>
      <c r="W18" s="42"/>
      <c r="X18" s="44"/>
      <c r="Y18" s="42"/>
      <c r="Z18" s="44"/>
      <c r="AA18" s="42"/>
      <c r="AB18" s="44"/>
      <c r="AC18" s="42"/>
      <c r="AD18" s="44"/>
      <c r="AE18" s="42"/>
      <c r="AF18" s="44"/>
      <c r="AG18" s="42"/>
      <c r="AH18" s="44"/>
      <c r="AI18" s="42"/>
      <c r="AJ18" s="44"/>
      <c r="AK18" s="42"/>
      <c r="AL18" s="44"/>
      <c r="AM18" s="51"/>
      <c r="AN18" s="52"/>
      <c r="AO18" s="48"/>
      <c r="AP18" s="48"/>
      <c r="AQ18" s="49"/>
      <c r="AR18" s="49"/>
      <c r="AS18" s="49"/>
      <c r="AT18" t="str">
        <f t="shared" si="2"/>
        <v/>
      </c>
      <c r="BO18" s="36" t="str">
        <f t="shared" si="3"/>
        <v/>
      </c>
      <c r="BP18" s="36" t="str">
        <f t="shared" si="4"/>
        <v/>
      </c>
      <c r="BQ18" s="36" t="str">
        <f t="shared" si="13"/>
        <v/>
      </c>
      <c r="BR18" s="36" t="str">
        <f t="shared" si="6"/>
        <v/>
      </c>
      <c r="BS18" s="36" t="str">
        <f t="shared" si="7"/>
        <v/>
      </c>
      <c r="BU18" s="37">
        <f t="shared" si="8"/>
        <v>0</v>
      </c>
      <c r="BV18" s="37">
        <f t="shared" si="9"/>
        <v>0</v>
      </c>
      <c r="BW18" s="37">
        <f t="shared" si="10"/>
        <v>0</v>
      </c>
      <c r="BX18" s="37">
        <f t="shared" si="11"/>
        <v>0</v>
      </c>
      <c r="BY18" s="37">
        <f t="shared" si="12"/>
        <v>0</v>
      </c>
    </row>
    <row r="19" spans="1:77" x14ac:dyDescent="0.25">
      <c r="A19" s="63" t="s">
        <v>39</v>
      </c>
      <c r="B19" s="39">
        <f>SUM(C19:D19)</f>
        <v>0</v>
      </c>
      <c r="C19" s="64"/>
      <c r="D19" s="65">
        <f>SUM(L19+N19+P19+R19+T19+V19+X19+Z19+AB19+AD19+AF19)</f>
        <v>0</v>
      </c>
      <c r="E19" s="57"/>
      <c r="F19" s="58"/>
      <c r="G19" s="57"/>
      <c r="H19" s="58"/>
      <c r="I19" s="57"/>
      <c r="J19" s="66"/>
      <c r="K19" s="45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57"/>
      <c r="AH19" s="66"/>
      <c r="AI19" s="57"/>
      <c r="AJ19" s="66"/>
      <c r="AK19" s="57"/>
      <c r="AL19" s="66"/>
      <c r="AM19" s="69"/>
      <c r="AN19" s="47"/>
      <c r="AO19" s="70"/>
      <c r="AP19" s="70"/>
      <c r="AQ19" s="71"/>
      <c r="AR19" s="71"/>
      <c r="AS19" s="71"/>
      <c r="AT19" t="str">
        <f t="shared" si="2"/>
        <v/>
      </c>
      <c r="BO19" s="36" t="str">
        <f t="shared" si="3"/>
        <v/>
      </c>
      <c r="BP19" s="36" t="str">
        <f t="shared" si="4"/>
        <v/>
      </c>
      <c r="BQ19" s="36" t="str">
        <f t="shared" si="13"/>
        <v/>
      </c>
      <c r="BR19" s="36" t="str">
        <f t="shared" si="6"/>
        <v/>
      </c>
      <c r="BS19" s="36" t="str">
        <f t="shared" si="7"/>
        <v/>
      </c>
      <c r="BU19" s="37">
        <f t="shared" si="8"/>
        <v>0</v>
      </c>
      <c r="BV19" s="37">
        <f t="shared" si="9"/>
        <v>0</v>
      </c>
      <c r="BW19" s="37">
        <f t="shared" si="10"/>
        <v>0</v>
      </c>
      <c r="BX19" s="37">
        <f t="shared" si="11"/>
        <v>0</v>
      </c>
      <c r="BY19" s="37">
        <f t="shared" si="12"/>
        <v>0</v>
      </c>
    </row>
    <row r="20" spans="1:77" x14ac:dyDescent="0.25">
      <c r="A20" s="63" t="s">
        <v>40</v>
      </c>
      <c r="B20" s="39">
        <f>SUM(C20:D20)</f>
        <v>0</v>
      </c>
      <c r="C20" s="64"/>
      <c r="D20" s="41">
        <f>SUM(F20+H20+J20+L20+N20+P20+R20+T20+V20+X20+Z20+AB20+AD20+AF20+AH20+AJ20+AL20+AN20)</f>
        <v>0</v>
      </c>
      <c r="E20" s="57"/>
      <c r="F20" s="43"/>
      <c r="G20" s="57"/>
      <c r="H20" s="43"/>
      <c r="I20" s="57"/>
      <c r="J20" s="67"/>
      <c r="K20" s="57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72"/>
      <c r="AO20" s="70"/>
      <c r="AP20" s="70"/>
      <c r="AQ20" s="71"/>
      <c r="AR20" s="71"/>
      <c r="AS20" s="71"/>
      <c r="AT20" t="str">
        <f t="shared" si="2"/>
        <v/>
      </c>
      <c r="BO20" s="36" t="str">
        <f t="shared" si="3"/>
        <v/>
      </c>
      <c r="BP20" s="36" t="str">
        <f t="shared" si="4"/>
        <v/>
      </c>
      <c r="BQ20" s="36" t="str">
        <f t="shared" si="13"/>
        <v/>
      </c>
      <c r="BR20" s="36" t="str">
        <f t="shared" si="6"/>
        <v/>
      </c>
      <c r="BS20" s="36" t="str">
        <f t="shared" si="7"/>
        <v/>
      </c>
      <c r="BU20" s="37">
        <f t="shared" si="8"/>
        <v>0</v>
      </c>
      <c r="BV20" s="37">
        <f t="shared" si="9"/>
        <v>0</v>
      </c>
      <c r="BW20" s="37">
        <f t="shared" si="10"/>
        <v>0</v>
      </c>
      <c r="BX20" s="37">
        <f t="shared" si="11"/>
        <v>0</v>
      </c>
      <c r="BY20" s="37">
        <f t="shared" si="12"/>
        <v>0</v>
      </c>
    </row>
    <row r="21" spans="1:77" x14ac:dyDescent="0.25">
      <c r="A21" s="63" t="s">
        <v>41</v>
      </c>
      <c r="B21" s="73">
        <f t="shared" si="1"/>
        <v>0</v>
      </c>
      <c r="C21" s="74">
        <f>SUM(O21+Q21+S21+U21+W21+Y21+AA21)</f>
        <v>0</v>
      </c>
      <c r="D21" s="41">
        <f>SUM(P21+R21+T21+V21+X21+Z21+AB21)</f>
        <v>0</v>
      </c>
      <c r="E21" s="57"/>
      <c r="F21" s="58"/>
      <c r="G21" s="57"/>
      <c r="H21" s="58"/>
      <c r="I21" s="57"/>
      <c r="J21" s="66"/>
      <c r="K21" s="45"/>
      <c r="L21" s="66"/>
      <c r="M21" s="57"/>
      <c r="N21" s="66"/>
      <c r="O21" s="75"/>
      <c r="P21" s="67"/>
      <c r="Q21" s="75"/>
      <c r="R21" s="67"/>
      <c r="S21" s="75"/>
      <c r="T21" s="67"/>
      <c r="U21" s="75"/>
      <c r="V21" s="67"/>
      <c r="W21" s="75"/>
      <c r="X21" s="67"/>
      <c r="Y21" s="75"/>
      <c r="Z21" s="67"/>
      <c r="AA21" s="75"/>
      <c r="AB21" s="67"/>
      <c r="AC21" s="57"/>
      <c r="AD21" s="66"/>
      <c r="AE21" s="57"/>
      <c r="AF21" s="66"/>
      <c r="AG21" s="68"/>
      <c r="AH21" s="66"/>
      <c r="AI21" s="57"/>
      <c r="AJ21" s="66"/>
      <c r="AK21" s="57"/>
      <c r="AL21" s="66"/>
      <c r="AM21" s="69"/>
      <c r="AN21" s="47"/>
      <c r="AO21" s="70"/>
      <c r="AP21" s="70"/>
      <c r="AQ21" s="71"/>
      <c r="AR21" s="71"/>
      <c r="AS21" s="71"/>
      <c r="AT21" t="str">
        <f t="shared" si="2"/>
        <v/>
      </c>
      <c r="BO21" s="36" t="str">
        <f t="shared" si="3"/>
        <v/>
      </c>
      <c r="BP21" s="36" t="str">
        <f t="shared" si="4"/>
        <v/>
      </c>
      <c r="BQ21" s="36" t="str">
        <f t="shared" si="13"/>
        <v/>
      </c>
      <c r="BR21" s="36" t="str">
        <f t="shared" si="6"/>
        <v/>
      </c>
      <c r="BS21" s="36" t="str">
        <f t="shared" si="7"/>
        <v/>
      </c>
      <c r="BU21" s="37">
        <f t="shared" si="8"/>
        <v>0</v>
      </c>
      <c r="BV21" s="37">
        <f t="shared" si="9"/>
        <v>0</v>
      </c>
      <c r="BW21" s="37">
        <f t="shared" si="10"/>
        <v>0</v>
      </c>
      <c r="BX21" s="37">
        <f t="shared" si="11"/>
        <v>0</v>
      </c>
      <c r="BY21" s="37">
        <f t="shared" si="12"/>
        <v>0</v>
      </c>
    </row>
    <row r="22" spans="1:77" x14ac:dyDescent="0.25">
      <c r="A22" s="63" t="s">
        <v>42</v>
      </c>
      <c r="B22" s="73">
        <f t="shared" si="1"/>
        <v>0</v>
      </c>
      <c r="C22" s="74">
        <f>SUM(E22+G22+I22+K22+M22+O22+Q22+S22+U22+W22+Y22+AA22+AC22+AE22+AG22+AI22+AK22+AM22)</f>
        <v>0</v>
      </c>
      <c r="D22" s="65">
        <f>SUM(F22+H22+J22+L22+N22+P22+R22+T22+V22+X22+Z22+AB22+AD22+AF22+AH22+AJ22+AL22+AN22)</f>
        <v>0</v>
      </c>
      <c r="E22" s="75"/>
      <c r="F22" s="76"/>
      <c r="G22" s="75"/>
      <c r="H22" s="76"/>
      <c r="I22" s="75"/>
      <c r="J22" s="67"/>
      <c r="K22" s="62"/>
      <c r="L22" s="67"/>
      <c r="M22" s="75"/>
      <c r="N22" s="67"/>
      <c r="O22" s="75"/>
      <c r="P22" s="67"/>
      <c r="Q22" s="75"/>
      <c r="R22" s="67"/>
      <c r="S22" s="75"/>
      <c r="T22" s="67"/>
      <c r="U22" s="75"/>
      <c r="V22" s="67"/>
      <c r="W22" s="75"/>
      <c r="X22" s="67"/>
      <c r="Y22" s="75"/>
      <c r="Z22" s="67"/>
      <c r="AA22" s="75"/>
      <c r="AB22" s="67"/>
      <c r="AC22" s="75"/>
      <c r="AD22" s="67"/>
      <c r="AE22" s="75"/>
      <c r="AF22" s="67"/>
      <c r="AG22" s="75"/>
      <c r="AH22" s="67"/>
      <c r="AI22" s="75"/>
      <c r="AJ22" s="67"/>
      <c r="AK22" s="75"/>
      <c r="AL22" s="67"/>
      <c r="AM22" s="77"/>
      <c r="AN22" s="72"/>
      <c r="AO22" s="70"/>
      <c r="AP22" s="70"/>
      <c r="AQ22" s="71"/>
      <c r="AR22" s="71"/>
      <c r="AS22" s="71"/>
      <c r="AT22" t="str">
        <f t="shared" si="2"/>
        <v/>
      </c>
      <c r="BO22" s="36" t="str">
        <f t="shared" si="3"/>
        <v/>
      </c>
      <c r="BP22" s="36" t="str">
        <f t="shared" si="4"/>
        <v/>
      </c>
      <c r="BQ22" s="36" t="str">
        <f t="shared" si="5"/>
        <v/>
      </c>
      <c r="BR22" s="36" t="str">
        <f t="shared" si="6"/>
        <v/>
      </c>
      <c r="BS22" s="36" t="str">
        <f t="shared" si="7"/>
        <v/>
      </c>
      <c r="BU22" s="37">
        <f t="shared" si="8"/>
        <v>0</v>
      </c>
      <c r="BV22" s="37">
        <f t="shared" si="9"/>
        <v>0</v>
      </c>
      <c r="BW22" s="37">
        <f t="shared" si="10"/>
        <v>0</v>
      </c>
      <c r="BX22" s="37">
        <f t="shared" si="11"/>
        <v>0</v>
      </c>
      <c r="BY22" s="37">
        <f t="shared" si="12"/>
        <v>0</v>
      </c>
    </row>
    <row r="23" spans="1:77" x14ac:dyDescent="0.25">
      <c r="A23" s="59" t="s">
        <v>43</v>
      </c>
      <c r="B23" s="73">
        <f t="shared" si="1"/>
        <v>0</v>
      </c>
      <c r="C23" s="74">
        <f>SUM(E23+G23+I23+K23+M23+O23+Q23+S23+U23+W23+Y23+AA23+AC23+AE23+AG23+AI23+AK23+AM23)</f>
        <v>0</v>
      </c>
      <c r="D23" s="65">
        <f>SUM(F23+H23+J23+L23+N23+P23+R23+T23+V23+X23+Z23+AB23+AD23+AF23+AH23+AJ23+AL23+AN23)</f>
        <v>0</v>
      </c>
      <c r="E23" s="75"/>
      <c r="F23" s="76"/>
      <c r="G23" s="75"/>
      <c r="H23" s="76"/>
      <c r="I23" s="75"/>
      <c r="J23" s="67"/>
      <c r="K23" s="62"/>
      <c r="L23" s="67"/>
      <c r="M23" s="75"/>
      <c r="N23" s="67"/>
      <c r="O23" s="75"/>
      <c r="P23" s="67"/>
      <c r="Q23" s="75"/>
      <c r="R23" s="67"/>
      <c r="S23" s="75"/>
      <c r="T23" s="67"/>
      <c r="U23" s="75"/>
      <c r="V23" s="67"/>
      <c r="W23" s="75"/>
      <c r="X23" s="67"/>
      <c r="Y23" s="75"/>
      <c r="Z23" s="67"/>
      <c r="AA23" s="75"/>
      <c r="AB23" s="67"/>
      <c r="AC23" s="75"/>
      <c r="AD23" s="67"/>
      <c r="AE23" s="75"/>
      <c r="AF23" s="67"/>
      <c r="AG23" s="75"/>
      <c r="AH23" s="67"/>
      <c r="AI23" s="75"/>
      <c r="AJ23" s="67"/>
      <c r="AK23" s="75"/>
      <c r="AL23" s="67"/>
      <c r="AM23" s="77"/>
      <c r="AN23" s="72"/>
      <c r="AO23" s="70"/>
      <c r="AP23" s="70"/>
      <c r="AQ23" s="71"/>
      <c r="AR23" s="71"/>
      <c r="AS23" s="71"/>
      <c r="AT23" t="str">
        <f t="shared" si="2"/>
        <v/>
      </c>
      <c r="BO23" s="36" t="str">
        <f t="shared" si="3"/>
        <v/>
      </c>
      <c r="BP23" s="36" t="str">
        <f t="shared" si="4"/>
        <v/>
      </c>
      <c r="BQ23" s="36" t="str">
        <f t="shared" si="5"/>
        <v/>
      </c>
      <c r="BR23" s="36" t="str">
        <f t="shared" si="6"/>
        <v/>
      </c>
      <c r="BS23" s="36" t="str">
        <f t="shared" si="7"/>
        <v/>
      </c>
      <c r="BU23" s="37">
        <f t="shared" si="8"/>
        <v>0</v>
      </c>
      <c r="BV23" s="37">
        <f t="shared" si="9"/>
        <v>0</v>
      </c>
      <c r="BW23" s="37">
        <f t="shared" si="10"/>
        <v>0</v>
      </c>
      <c r="BX23" s="37">
        <f t="shared" si="11"/>
        <v>0</v>
      </c>
      <c r="BY23" s="37">
        <f t="shared" si="12"/>
        <v>0</v>
      </c>
    </row>
    <row r="24" spans="1:77" x14ac:dyDescent="0.25">
      <c r="A24" s="59" t="s">
        <v>44</v>
      </c>
      <c r="B24" s="39">
        <f t="shared" si="1"/>
        <v>0</v>
      </c>
      <c r="C24" s="40">
        <f>SUM(G24+I24+K24+M24+O24+Q24+S24+U24+W24+Y24+AA24+AC24+AE24+AG24+AI24+AK24+AM24)</f>
        <v>0</v>
      </c>
      <c r="D24" s="41">
        <f>SUM(H24+J24+L24+N24+P24+R24+T24+V24+X24+Z24+AB24+AD24+AF24+AH24+AJ24+AL24+AN24)</f>
        <v>0</v>
      </c>
      <c r="E24" s="45"/>
      <c r="F24" s="46"/>
      <c r="G24" s="75"/>
      <c r="H24" s="76"/>
      <c r="I24" s="75"/>
      <c r="J24" s="67"/>
      <c r="K24" s="62"/>
      <c r="L24" s="67"/>
      <c r="M24" s="75"/>
      <c r="N24" s="67"/>
      <c r="O24" s="75"/>
      <c r="P24" s="67"/>
      <c r="Q24" s="75"/>
      <c r="R24" s="67"/>
      <c r="S24" s="75"/>
      <c r="T24" s="67"/>
      <c r="U24" s="75"/>
      <c r="V24" s="67"/>
      <c r="W24" s="75"/>
      <c r="X24" s="67"/>
      <c r="Y24" s="75"/>
      <c r="Z24" s="67"/>
      <c r="AA24" s="75"/>
      <c r="AB24" s="67"/>
      <c r="AC24" s="75"/>
      <c r="AD24" s="67"/>
      <c r="AE24" s="75"/>
      <c r="AF24" s="67"/>
      <c r="AG24" s="75"/>
      <c r="AH24" s="67"/>
      <c r="AI24" s="75"/>
      <c r="AJ24" s="67"/>
      <c r="AK24" s="75"/>
      <c r="AL24" s="67"/>
      <c r="AM24" s="77"/>
      <c r="AN24" s="72"/>
      <c r="AO24" s="70"/>
      <c r="AP24" s="70"/>
      <c r="AQ24" s="71"/>
      <c r="AR24" s="71"/>
      <c r="AS24" s="71"/>
      <c r="AT24" t="str">
        <f t="shared" si="2"/>
        <v/>
      </c>
      <c r="BO24" s="36" t="str">
        <f t="shared" si="3"/>
        <v/>
      </c>
      <c r="BP24" s="36" t="str">
        <f t="shared" si="4"/>
        <v/>
      </c>
      <c r="BQ24" s="36" t="str">
        <f t="shared" si="5"/>
        <v/>
      </c>
      <c r="BR24" s="36" t="str">
        <f t="shared" si="6"/>
        <v/>
      </c>
      <c r="BS24" s="36" t="str">
        <f t="shared" si="7"/>
        <v/>
      </c>
      <c r="BU24" s="37">
        <f t="shared" si="8"/>
        <v>0</v>
      </c>
      <c r="BV24" s="37">
        <f t="shared" si="9"/>
        <v>0</v>
      </c>
      <c r="BW24" s="37">
        <f t="shared" si="10"/>
        <v>0</v>
      </c>
      <c r="BX24" s="37">
        <f t="shared" si="11"/>
        <v>0</v>
      </c>
      <c r="BY24" s="37">
        <f t="shared" si="12"/>
        <v>0</v>
      </c>
    </row>
    <row r="25" spans="1:77" x14ac:dyDescent="0.25">
      <c r="A25" s="59" t="s">
        <v>45</v>
      </c>
      <c r="B25" s="39">
        <f t="shared" si="1"/>
        <v>0</v>
      </c>
      <c r="C25" s="40">
        <f>SUM(M25+O25+Q25+S25+U25+W25+Y25+AA25+AC25+AE25+AG25+AI25+AK25+AM25)</f>
        <v>0</v>
      </c>
      <c r="D25" s="41">
        <f>SUM(N25+P25+R25+T25+V25+X25+Z25+AB25+AD25+AF25+AH25+AJ25+AL25+AN25)</f>
        <v>0</v>
      </c>
      <c r="E25" s="78"/>
      <c r="F25" s="66"/>
      <c r="G25" s="57"/>
      <c r="H25" s="58"/>
      <c r="I25" s="57"/>
      <c r="J25" s="58"/>
      <c r="K25" s="57"/>
      <c r="L25" s="58"/>
      <c r="M25" s="75"/>
      <c r="N25" s="67"/>
      <c r="O25" s="75"/>
      <c r="P25" s="67"/>
      <c r="Q25" s="75"/>
      <c r="R25" s="67"/>
      <c r="S25" s="75"/>
      <c r="T25" s="67"/>
      <c r="U25" s="75"/>
      <c r="V25" s="67"/>
      <c r="W25" s="75"/>
      <c r="X25" s="67"/>
      <c r="Y25" s="75"/>
      <c r="Z25" s="67"/>
      <c r="AA25" s="75"/>
      <c r="AB25" s="67"/>
      <c r="AC25" s="75"/>
      <c r="AD25" s="67"/>
      <c r="AE25" s="75"/>
      <c r="AF25" s="67"/>
      <c r="AG25" s="75"/>
      <c r="AH25" s="67"/>
      <c r="AI25" s="75"/>
      <c r="AJ25" s="67"/>
      <c r="AK25" s="75"/>
      <c r="AL25" s="67"/>
      <c r="AM25" s="77"/>
      <c r="AN25" s="72"/>
      <c r="AO25" s="70"/>
      <c r="AP25" s="70"/>
      <c r="AQ25" s="71"/>
      <c r="AR25" s="71"/>
      <c r="AS25" s="71"/>
      <c r="AT25" t="str">
        <f t="shared" si="2"/>
        <v/>
      </c>
      <c r="BO25" s="36" t="str">
        <f t="shared" si="3"/>
        <v/>
      </c>
      <c r="BP25" s="36" t="str">
        <f t="shared" si="4"/>
        <v/>
      </c>
      <c r="BQ25" s="36" t="str">
        <f t="shared" si="5"/>
        <v/>
      </c>
      <c r="BR25" s="36" t="str">
        <f t="shared" si="6"/>
        <v/>
      </c>
      <c r="BS25" s="36" t="str">
        <f t="shared" si="7"/>
        <v/>
      </c>
      <c r="BU25" s="37">
        <f t="shared" si="8"/>
        <v>0</v>
      </c>
      <c r="BV25" s="37">
        <f t="shared" si="9"/>
        <v>0</v>
      </c>
      <c r="BW25" s="37">
        <f t="shared" si="10"/>
        <v>0</v>
      </c>
      <c r="BX25" s="37">
        <f t="shared" si="11"/>
        <v>0</v>
      </c>
      <c r="BY25" s="37">
        <f t="shared" si="12"/>
        <v>0</v>
      </c>
    </row>
    <row r="26" spans="1:77" x14ac:dyDescent="0.25">
      <c r="A26" s="79" t="s">
        <v>46</v>
      </c>
      <c r="B26" s="4315">
        <f t="shared" si="1"/>
        <v>0</v>
      </c>
      <c r="C26" s="4316">
        <f>SUM(E26+G26+I26+K26+M26+O26+Q26+S26+U26+W26+Y26+AA26+AC26+AE26+AG26+AI26+AK26+AM26)</f>
        <v>0</v>
      </c>
      <c r="D26" s="4317">
        <f>SUM(F26+H26+J26+L26+N26+P26+R26+T26+V26+X26+Z26+AB26+AD26+AF26+AH26+AJ26+AL26+AN26)</f>
        <v>0</v>
      </c>
      <c r="E26" s="4318"/>
      <c r="F26" s="84"/>
      <c r="G26" s="85"/>
      <c r="H26" s="86"/>
      <c r="I26" s="85"/>
      <c r="J26" s="84"/>
      <c r="K26" s="4319"/>
      <c r="L26" s="84"/>
      <c r="M26" s="85"/>
      <c r="N26" s="84"/>
      <c r="O26" s="85"/>
      <c r="P26" s="84"/>
      <c r="Q26" s="85"/>
      <c r="R26" s="84"/>
      <c r="S26" s="85"/>
      <c r="T26" s="84"/>
      <c r="U26" s="85"/>
      <c r="V26" s="84"/>
      <c r="W26" s="85"/>
      <c r="X26" s="84"/>
      <c r="Y26" s="85"/>
      <c r="Z26" s="84"/>
      <c r="AA26" s="85"/>
      <c r="AB26" s="84"/>
      <c r="AC26" s="85"/>
      <c r="AD26" s="84"/>
      <c r="AE26" s="85"/>
      <c r="AF26" s="84"/>
      <c r="AG26" s="85"/>
      <c r="AH26" s="84"/>
      <c r="AI26" s="85"/>
      <c r="AJ26" s="84"/>
      <c r="AK26" s="85"/>
      <c r="AL26" s="84"/>
      <c r="AM26" s="88"/>
      <c r="AN26" s="89"/>
      <c r="AO26" s="90"/>
      <c r="AP26" s="90"/>
      <c r="AQ26" s="91"/>
      <c r="AR26" s="91"/>
      <c r="AS26" s="91"/>
      <c r="AT26" t="str">
        <f t="shared" si="2"/>
        <v/>
      </c>
      <c r="BO26" s="36" t="str">
        <f t="shared" si="3"/>
        <v/>
      </c>
      <c r="BP26" s="36" t="str">
        <f t="shared" si="4"/>
        <v/>
      </c>
      <c r="BQ26" s="36" t="str">
        <f t="shared" si="5"/>
        <v/>
      </c>
      <c r="BR26" s="36" t="str">
        <f t="shared" si="6"/>
        <v/>
      </c>
      <c r="BS26" s="36" t="str">
        <f t="shared" si="7"/>
        <v/>
      </c>
      <c r="BU26" s="37">
        <f t="shared" si="8"/>
        <v>0</v>
      </c>
      <c r="BV26" s="37">
        <f t="shared" si="9"/>
        <v>0</v>
      </c>
      <c r="BW26" s="37">
        <f t="shared" si="10"/>
        <v>0</v>
      </c>
      <c r="BX26" s="37">
        <f t="shared" si="11"/>
        <v>0</v>
      </c>
      <c r="BY26" s="37">
        <f t="shared" si="12"/>
        <v>0</v>
      </c>
    </row>
    <row r="27" spans="1:77" x14ac:dyDescent="0.25">
      <c r="A27" s="5" t="s">
        <v>47</v>
      </c>
      <c r="B27" s="6"/>
      <c r="C27" s="6"/>
      <c r="D27" s="6"/>
      <c r="E27" s="6"/>
      <c r="F27" s="4320"/>
      <c r="G27" s="4320" t="s">
        <v>48</v>
      </c>
      <c r="H27" s="4321"/>
      <c r="I27" s="4321"/>
      <c r="J27" s="4320"/>
      <c r="K27" s="4320"/>
      <c r="L27" s="4320"/>
      <c r="M27" s="4320"/>
      <c r="N27" s="4320"/>
      <c r="O27" s="4320"/>
      <c r="P27" s="4320"/>
      <c r="Q27" s="4320"/>
      <c r="R27" s="4320"/>
      <c r="S27" s="4320"/>
      <c r="T27" s="4320"/>
      <c r="U27" s="4320"/>
      <c r="V27" s="4320"/>
      <c r="W27" s="4320"/>
      <c r="X27" s="4320"/>
      <c r="Y27" s="4322"/>
      <c r="Z27" s="4322"/>
      <c r="AA27" s="4322"/>
      <c r="AB27" s="4322"/>
      <c r="AC27" s="4322"/>
      <c r="AD27" s="4322"/>
      <c r="AE27" s="4322"/>
      <c r="AF27" s="4322"/>
      <c r="AG27" s="4322"/>
      <c r="AH27" s="4322"/>
      <c r="AI27" s="4322"/>
      <c r="AJ27" s="4322"/>
      <c r="AK27" s="4322"/>
      <c r="AL27" s="4322"/>
      <c r="AM27" s="4322"/>
      <c r="AN27" s="4322"/>
      <c r="AO27" s="4322"/>
      <c r="AP27" s="95"/>
      <c r="AQ27" s="95"/>
      <c r="AR27" s="2"/>
      <c r="AS27" s="3"/>
      <c r="BO27"/>
      <c r="BP27"/>
      <c r="BQ27"/>
      <c r="BR27"/>
      <c r="BS27"/>
      <c r="BU27"/>
      <c r="BV27"/>
      <c r="BW27"/>
    </row>
    <row r="28" spans="1:77" ht="15" customHeight="1" x14ac:dyDescent="0.25">
      <c r="A28" s="4281" t="s">
        <v>49</v>
      </c>
      <c r="B28" s="4282" t="s">
        <v>4</v>
      </c>
      <c r="C28" s="2984"/>
      <c r="D28" s="4283"/>
      <c r="E28" s="4284" t="s">
        <v>5</v>
      </c>
      <c r="F28" s="4285"/>
      <c r="G28" s="4285"/>
      <c r="H28" s="4285"/>
      <c r="I28" s="4285"/>
      <c r="J28" s="4285"/>
      <c r="K28" s="4285"/>
      <c r="L28" s="4285"/>
      <c r="M28" s="4285"/>
      <c r="N28" s="4285"/>
      <c r="O28" s="4285"/>
      <c r="P28" s="4285"/>
      <c r="Q28" s="4285"/>
      <c r="R28" s="4285"/>
      <c r="S28" s="4285"/>
      <c r="T28" s="4285"/>
      <c r="U28" s="4285"/>
      <c r="V28" s="4285"/>
      <c r="W28" s="4285"/>
      <c r="X28" s="4285"/>
      <c r="Y28" s="4285"/>
      <c r="Z28" s="4285"/>
      <c r="AA28" s="4285"/>
      <c r="AB28" s="4285"/>
      <c r="AC28" s="4285"/>
      <c r="AD28" s="4285"/>
      <c r="AE28" s="4285"/>
      <c r="AF28" s="4285"/>
      <c r="AG28" s="4285"/>
      <c r="AH28" s="4285"/>
      <c r="AI28" s="4285"/>
      <c r="AJ28" s="4285"/>
      <c r="AK28" s="4285"/>
      <c r="AL28" s="4285"/>
      <c r="AM28" s="4285"/>
      <c r="AN28" s="4286"/>
      <c r="AO28" s="4287" t="s">
        <v>6</v>
      </c>
      <c r="AP28" s="4287" t="s">
        <v>7</v>
      </c>
      <c r="AQ28" s="4287" t="s">
        <v>50</v>
      </c>
      <c r="AR28" s="4283" t="s">
        <v>8</v>
      </c>
      <c r="AS28" s="4283" t="s">
        <v>9</v>
      </c>
      <c r="BO28"/>
      <c r="BP28"/>
      <c r="BQ28"/>
      <c r="BR28"/>
      <c r="BS28"/>
      <c r="BU28"/>
      <c r="BV28"/>
      <c r="BW28"/>
    </row>
    <row r="29" spans="1:77" x14ac:dyDescent="0.25">
      <c r="A29" s="2981"/>
      <c r="B29" s="4323"/>
      <c r="C29" s="4324"/>
      <c r="D29" s="4299"/>
      <c r="E29" s="4288" t="s">
        <v>11</v>
      </c>
      <c r="F29" s="4289"/>
      <c r="G29" s="4288" t="s">
        <v>12</v>
      </c>
      <c r="H29" s="4290"/>
      <c r="I29" s="4288" t="s">
        <v>13</v>
      </c>
      <c r="J29" s="4290"/>
      <c r="K29" s="4288" t="s">
        <v>14</v>
      </c>
      <c r="L29" s="4290"/>
      <c r="M29" s="4288" t="s">
        <v>15</v>
      </c>
      <c r="N29" s="4290"/>
      <c r="O29" s="4288" t="s">
        <v>16</v>
      </c>
      <c r="P29" s="4290"/>
      <c r="Q29" s="4288" t="s">
        <v>17</v>
      </c>
      <c r="R29" s="4290"/>
      <c r="S29" s="4288" t="s">
        <v>18</v>
      </c>
      <c r="T29" s="4290"/>
      <c r="U29" s="4288" t="s">
        <v>19</v>
      </c>
      <c r="V29" s="4290"/>
      <c r="W29" s="4288" t="s">
        <v>20</v>
      </c>
      <c r="X29" s="4290"/>
      <c r="Y29" s="4288" t="s">
        <v>21</v>
      </c>
      <c r="Z29" s="4290"/>
      <c r="AA29" s="4288" t="s">
        <v>22</v>
      </c>
      <c r="AB29" s="4290"/>
      <c r="AC29" s="4288" t="s">
        <v>23</v>
      </c>
      <c r="AD29" s="4290"/>
      <c r="AE29" s="4288" t="s">
        <v>24</v>
      </c>
      <c r="AF29" s="4290"/>
      <c r="AG29" s="4288" t="s">
        <v>25</v>
      </c>
      <c r="AH29" s="4290"/>
      <c r="AI29" s="4288" t="s">
        <v>26</v>
      </c>
      <c r="AJ29" s="4290"/>
      <c r="AK29" s="4288" t="s">
        <v>27</v>
      </c>
      <c r="AL29" s="4290"/>
      <c r="AM29" s="4284" t="s">
        <v>28</v>
      </c>
      <c r="AN29" s="4286"/>
      <c r="AO29" s="2993"/>
      <c r="AP29" s="2993"/>
      <c r="AQ29" s="2993"/>
      <c r="AR29" s="2997"/>
      <c r="AS29" s="2997"/>
      <c r="BO29"/>
      <c r="BP29"/>
      <c r="BQ29"/>
      <c r="BR29"/>
      <c r="BS29"/>
      <c r="BU29"/>
      <c r="BV29"/>
      <c r="BW29"/>
    </row>
    <row r="30" spans="1:77" x14ac:dyDescent="0.25">
      <c r="A30" s="4291"/>
      <c r="B30" s="4292" t="s">
        <v>29</v>
      </c>
      <c r="C30" s="4293" t="s">
        <v>30</v>
      </c>
      <c r="D30" s="4325" t="s">
        <v>31</v>
      </c>
      <c r="E30" s="4326" t="s">
        <v>30</v>
      </c>
      <c r="F30" s="4327" t="s">
        <v>31</v>
      </c>
      <c r="G30" s="4326" t="s">
        <v>30</v>
      </c>
      <c r="H30" s="4327" t="s">
        <v>31</v>
      </c>
      <c r="I30" s="4326" t="s">
        <v>30</v>
      </c>
      <c r="J30" s="4327" t="s">
        <v>31</v>
      </c>
      <c r="K30" s="4326" t="s">
        <v>30</v>
      </c>
      <c r="L30" s="4327" t="s">
        <v>31</v>
      </c>
      <c r="M30" s="4326" t="s">
        <v>30</v>
      </c>
      <c r="N30" s="4327" t="s">
        <v>31</v>
      </c>
      <c r="O30" s="4326" t="s">
        <v>30</v>
      </c>
      <c r="P30" s="4327" t="s">
        <v>31</v>
      </c>
      <c r="Q30" s="4326" t="s">
        <v>30</v>
      </c>
      <c r="R30" s="4327" t="s">
        <v>31</v>
      </c>
      <c r="S30" s="4326" t="s">
        <v>30</v>
      </c>
      <c r="T30" s="4327" t="s">
        <v>31</v>
      </c>
      <c r="U30" s="4326" t="s">
        <v>30</v>
      </c>
      <c r="V30" s="4327" t="s">
        <v>31</v>
      </c>
      <c r="W30" s="4326" t="s">
        <v>30</v>
      </c>
      <c r="X30" s="4327" t="s">
        <v>31</v>
      </c>
      <c r="Y30" s="4326" t="s">
        <v>30</v>
      </c>
      <c r="Z30" s="4327" t="s">
        <v>31</v>
      </c>
      <c r="AA30" s="4326" t="s">
        <v>30</v>
      </c>
      <c r="AB30" s="4327" t="s">
        <v>31</v>
      </c>
      <c r="AC30" s="4326" t="s">
        <v>30</v>
      </c>
      <c r="AD30" s="4327" t="s">
        <v>31</v>
      </c>
      <c r="AE30" s="4326" t="s">
        <v>30</v>
      </c>
      <c r="AF30" s="4327" t="s">
        <v>31</v>
      </c>
      <c r="AG30" s="4326" t="s">
        <v>30</v>
      </c>
      <c r="AH30" s="4327" t="s">
        <v>31</v>
      </c>
      <c r="AI30" s="4326" t="s">
        <v>30</v>
      </c>
      <c r="AJ30" s="4327" t="s">
        <v>31</v>
      </c>
      <c r="AK30" s="4293" t="s">
        <v>30</v>
      </c>
      <c r="AL30" s="4327" t="s">
        <v>31</v>
      </c>
      <c r="AM30" s="4326" t="s">
        <v>30</v>
      </c>
      <c r="AN30" s="4328" t="s">
        <v>31</v>
      </c>
      <c r="AO30" s="4298"/>
      <c r="AP30" s="4298"/>
      <c r="AQ30" s="4298"/>
      <c r="AR30" s="4299"/>
      <c r="AS30" s="4299"/>
      <c r="BO30"/>
      <c r="BP30"/>
      <c r="BQ30"/>
      <c r="BR30"/>
      <c r="BS30"/>
      <c r="BU30"/>
      <c r="BV30"/>
      <c r="BW30"/>
    </row>
    <row r="31" spans="1:77" x14ac:dyDescent="0.25">
      <c r="A31" s="4329" t="s">
        <v>51</v>
      </c>
      <c r="B31" s="4330">
        <f t="shared" ref="B31:B45" si="14">SUM(C31:D31)</f>
        <v>0</v>
      </c>
      <c r="C31" s="4306">
        <f t="shared" ref="C31:D33" si="15">SUM(E31+G31+I31+K31+M31+O31+Q31+S31+U31+W31+Y31+AA31+AC31+AE31+AG31+AI31+AK31+AM31)</f>
        <v>0</v>
      </c>
      <c r="D31" s="4307">
        <f t="shared" si="15"/>
        <v>0</v>
      </c>
      <c r="E31" s="4308"/>
      <c r="F31" s="4309"/>
      <c r="G31" s="4308"/>
      <c r="H31" s="4310"/>
      <c r="I31" s="4308"/>
      <c r="J31" s="4310"/>
      <c r="K31" s="4308"/>
      <c r="L31" s="4310"/>
      <c r="M31" s="4308"/>
      <c r="N31" s="4310"/>
      <c r="O31" s="4308"/>
      <c r="P31" s="4310"/>
      <c r="Q31" s="4331"/>
      <c r="R31" s="4310"/>
      <c r="S31" s="4308"/>
      <c r="T31" s="4310"/>
      <c r="U31" s="4308"/>
      <c r="V31" s="4310"/>
      <c r="W31" s="4308"/>
      <c r="X31" s="4310"/>
      <c r="Y31" s="4308"/>
      <c r="Z31" s="4310"/>
      <c r="AA31" s="4308"/>
      <c r="AB31" s="4310"/>
      <c r="AC31" s="4331"/>
      <c r="AD31" s="4310"/>
      <c r="AE31" s="4308"/>
      <c r="AF31" s="4310"/>
      <c r="AG31" s="4331"/>
      <c r="AH31" s="4310"/>
      <c r="AI31" s="4308"/>
      <c r="AJ31" s="4310"/>
      <c r="AK31" s="4331"/>
      <c r="AL31" s="4310"/>
      <c r="AM31" s="4332"/>
      <c r="AN31" s="4312"/>
      <c r="AO31" s="4313"/>
      <c r="AP31" s="4313"/>
      <c r="AQ31" s="4313"/>
      <c r="AR31" s="4314"/>
      <c r="AS31" s="4314"/>
      <c r="AT31" t="str">
        <f>BO31&amp;BP31&amp;BQ31&amp;BR31&amp;BS31</f>
        <v/>
      </c>
      <c r="BO31" s="36" t="str">
        <f>IF(AND(B31&gt;0,AO31="")," * No olvide digitar la variable Pueblos originarios. Digite Cero si no tiene.",IF(AO31&gt;B31," * La variable Pueblos originarios No puede ser mayor al Total.",""))</f>
        <v/>
      </c>
      <c r="BP31" s="36" t="str">
        <f>IF(AND(B31&gt;0,AP31="")," * No olvide digitar la variable Migrantes. Digite Cero si no tiene.",IF(AP31&gt;B31," * La variable Migrantes No puede ser mayor al Total.",""))</f>
        <v/>
      </c>
      <c r="BQ31" s="36" t="str">
        <f>IF(AND(B31&gt;0,AQ31="")," * No olvide digitar la variable Espacios Amigables. Digite Cero si no tiene.",IF(AQ31&gt;B31," * La variable Espacios Amigables No puede ser mayor al Total.",""))</f>
        <v/>
      </c>
      <c r="BR31" s="36" t="str">
        <f>IF(AND(B31&gt;0,AR31="")," * No olvide digitar la variable Niños, Niñas, Adolescentes y Jóvenes SENAME. Digite Cero si no tiene.",IF(AR31&gt;B31," * La variable Niños, Niñas, Adolescentes y Jóvenes SENAME No puede ser mayor al Total.",""))</f>
        <v/>
      </c>
      <c r="BS31" s="36" t="str">
        <f>IF(AND(B31&gt;0,AS31="")," * No olvide digitar la variable Niños, Niñas, Adolescentes y Jóvenes Mejor Niñez. Digite Cero si no tiene.",IF(AS31&gt;B31," * La variable Niños, Niñas, Adolescentes y Jóvenes Mejor Niñez No puede ser mayor al Total.",""))</f>
        <v/>
      </c>
      <c r="BU31" s="37">
        <f>IF(AND(B31&gt;0,AO31=""),1,IF(AO31&gt;B31,1,0))</f>
        <v>0</v>
      </c>
      <c r="BV31" s="37">
        <f>IF(AND(B31&gt;0,AP31=""),1,IF(AP31&gt;B31,1,0))</f>
        <v>0</v>
      </c>
      <c r="BW31" s="37">
        <f>IF(AND(B31&gt;0,AQ31=""),1,IF(AQ31&gt;B31,1,0))</f>
        <v>0</v>
      </c>
      <c r="BX31" s="37">
        <f>IF(AND(B31&gt;0,AR31=""),1,IF(AR31&gt;B31,1,0))</f>
        <v>0</v>
      </c>
      <c r="BY31" s="37">
        <f>IF(AND(B31&gt;0,AS31=""),1,IF(AS31&gt;B31,1,0))</f>
        <v>0</v>
      </c>
    </row>
    <row r="32" spans="1:77" x14ac:dyDescent="0.25">
      <c r="A32" s="104" t="s">
        <v>52</v>
      </c>
      <c r="B32" s="39">
        <f t="shared" si="14"/>
        <v>0</v>
      </c>
      <c r="C32" s="40">
        <f t="shared" si="15"/>
        <v>0</v>
      </c>
      <c r="D32" s="41">
        <f t="shared" si="15"/>
        <v>0</v>
      </c>
      <c r="E32" s="42"/>
      <c r="F32" s="43"/>
      <c r="G32" s="42"/>
      <c r="H32" s="44"/>
      <c r="I32" s="42"/>
      <c r="J32" s="44"/>
      <c r="K32" s="42"/>
      <c r="L32" s="44"/>
      <c r="M32" s="42"/>
      <c r="N32" s="44"/>
      <c r="O32" s="42"/>
      <c r="P32" s="44"/>
      <c r="Q32" s="105"/>
      <c r="R32" s="44"/>
      <c r="S32" s="42"/>
      <c r="T32" s="44"/>
      <c r="U32" s="42"/>
      <c r="V32" s="44"/>
      <c r="W32" s="42"/>
      <c r="X32" s="44"/>
      <c r="Y32" s="42"/>
      <c r="Z32" s="44"/>
      <c r="AA32" s="42"/>
      <c r="AB32" s="44"/>
      <c r="AC32" s="105"/>
      <c r="AD32" s="44"/>
      <c r="AE32" s="42"/>
      <c r="AF32" s="44"/>
      <c r="AG32" s="105"/>
      <c r="AH32" s="44"/>
      <c r="AI32" s="42"/>
      <c r="AJ32" s="44"/>
      <c r="AK32" s="105"/>
      <c r="AL32" s="44"/>
      <c r="AM32" s="106"/>
      <c r="AN32" s="52"/>
      <c r="AO32" s="107"/>
      <c r="AP32" s="107"/>
      <c r="AQ32" s="107"/>
      <c r="AR32" s="108"/>
      <c r="AS32" s="108"/>
      <c r="AT32" t="str">
        <f t="shared" ref="AT32:AT46" si="16">BO32&amp;BP32&amp;BQ32&amp;BR32&amp;BS32</f>
        <v/>
      </c>
      <c r="BO32" s="36" t="str">
        <f t="shared" ref="BO32:BO46" si="17">IF(AND(B32&gt;0,AO32="")," * No olvide digitar la variable Pueblos originarios. Digite Cero si no tiene.",IF(AO32&gt;B32," * La variable Pueblos originarios No puede ser mayor al Total.",""))</f>
        <v/>
      </c>
      <c r="BP32" s="36" t="str">
        <f t="shared" ref="BP32:BP46" si="18">IF(AND(B32&gt;0,AP32="")," * No olvide digitar la variable Migrantes. Digite Cero si no tiene.",IF(AP32&gt;B32," * La variable Migrantes No puede ser mayor al Total.",""))</f>
        <v/>
      </c>
      <c r="BQ32" s="36" t="str">
        <f t="shared" ref="BQ32:BQ46" si="19">IF(AND(B32&gt;0,AQ32="")," * No olvide digitar la variable Espacios Amigables. Digite Cero si no tiene.",IF(AQ32&gt;B32," * La variable Espacios Amigables No puede ser mayor al Total.",""))</f>
        <v/>
      </c>
      <c r="BR32" s="36" t="str">
        <f t="shared" ref="BR32:BR46" si="20">IF(AND(B32&gt;0,AR32="")," * No olvide digitar la variable Niños, Niñas, Adolescentes y Jóvenes SENAME. Digite Cero si no tiene.",IF(AR32&gt;B32," * La variable Niños, Niñas, Adolescentes y Jóvenes SENAME No puede ser mayor al Total.",""))</f>
        <v/>
      </c>
      <c r="BS32" s="36" t="str">
        <f t="shared" ref="BS32:BS46" si="21">IF(AND(B32&gt;0,AS32="")," * No olvide digitar la variable Niños, Niñas, Adolescentes y Jóvenes Mejor Niñez. Digite Cero si no tiene.",IF(AS32&gt;B32," * La variable Niños, Niñas, Adolescentes y Jóvenes Mejor Niñez No puede ser mayor al Total.",""))</f>
        <v/>
      </c>
      <c r="BU32" s="37">
        <f t="shared" ref="BU32:BU46" si="22">IF(AND(B32&gt;0,AO32=""),1,IF(AO32&gt;B32,1,0))</f>
        <v>0</v>
      </c>
      <c r="BV32" s="37">
        <f t="shared" ref="BV32:BV46" si="23">IF(AND(B32&gt;0,AP32=""),1,IF(AP32&gt;B32,1,0))</f>
        <v>0</v>
      </c>
      <c r="BW32" s="37">
        <f t="shared" ref="BW32:BW46" si="24">IF(AND(B32&gt;0,AQ32=""),1,IF(AQ32&gt;B32,1,0))</f>
        <v>0</v>
      </c>
      <c r="BX32" s="37">
        <f t="shared" ref="BX32:BX46" si="25">IF(AND(B32&gt;0,AR32=""),1,IF(AR32&gt;B32,1,0))</f>
        <v>0</v>
      </c>
      <c r="BY32" s="37">
        <f t="shared" ref="BY32:BY46" si="26">IF(AND(B32&gt;0,AS32=""),1,IF(AS32&gt;B32,1,0))</f>
        <v>0</v>
      </c>
    </row>
    <row r="33" spans="1:77" x14ac:dyDescent="0.25">
      <c r="A33" s="109" t="s">
        <v>53</v>
      </c>
      <c r="B33" s="39">
        <f t="shared" si="14"/>
        <v>0</v>
      </c>
      <c r="C33" s="40">
        <f t="shared" si="15"/>
        <v>0</v>
      </c>
      <c r="D33" s="65">
        <f t="shared" si="15"/>
        <v>0</v>
      </c>
      <c r="E33" s="42"/>
      <c r="F33" s="43"/>
      <c r="G33" s="42"/>
      <c r="H33" s="44"/>
      <c r="I33" s="42"/>
      <c r="J33" s="44"/>
      <c r="K33" s="42"/>
      <c r="L33" s="44"/>
      <c r="M33" s="42"/>
      <c r="N33" s="44"/>
      <c r="O33" s="42"/>
      <c r="P33" s="44"/>
      <c r="Q33" s="105"/>
      <c r="R33" s="44"/>
      <c r="S33" s="42"/>
      <c r="T33" s="44"/>
      <c r="U33" s="42"/>
      <c r="V33" s="44"/>
      <c r="W33" s="42"/>
      <c r="X33" s="44"/>
      <c r="Y33" s="42"/>
      <c r="Z33" s="44"/>
      <c r="AA33" s="42"/>
      <c r="AB33" s="44"/>
      <c r="AC33" s="105"/>
      <c r="AD33" s="44"/>
      <c r="AE33" s="42"/>
      <c r="AF33" s="44"/>
      <c r="AG33" s="105"/>
      <c r="AH33" s="44"/>
      <c r="AI33" s="42"/>
      <c r="AJ33" s="44"/>
      <c r="AK33" s="105"/>
      <c r="AL33" s="44"/>
      <c r="AM33" s="106"/>
      <c r="AN33" s="52"/>
      <c r="AO33" s="48"/>
      <c r="AP33" s="48"/>
      <c r="AQ33" s="48"/>
      <c r="AR33" s="49"/>
      <c r="AS33" s="49"/>
      <c r="AT33" t="str">
        <f t="shared" si="16"/>
        <v/>
      </c>
      <c r="BO33" s="36" t="str">
        <f t="shared" si="17"/>
        <v/>
      </c>
      <c r="BP33" s="36" t="str">
        <f t="shared" si="18"/>
        <v/>
      </c>
      <c r="BQ33" s="36" t="str">
        <f t="shared" si="19"/>
        <v/>
      </c>
      <c r="BR33" s="36" t="str">
        <f t="shared" si="20"/>
        <v/>
      </c>
      <c r="BS33" s="36" t="str">
        <f t="shared" si="21"/>
        <v/>
      </c>
      <c r="BU33" s="37">
        <f t="shared" si="22"/>
        <v>0</v>
      </c>
      <c r="BV33" s="37">
        <f t="shared" si="23"/>
        <v>0</v>
      </c>
      <c r="BW33" s="37">
        <f t="shared" si="24"/>
        <v>0</v>
      </c>
      <c r="BX33" s="37">
        <f t="shared" si="25"/>
        <v>0</v>
      </c>
      <c r="BY33" s="37">
        <f t="shared" si="26"/>
        <v>0</v>
      </c>
    </row>
    <row r="34" spans="1:77" x14ac:dyDescent="0.25">
      <c r="A34" s="109" t="s">
        <v>54</v>
      </c>
      <c r="B34" s="39">
        <f t="shared" si="14"/>
        <v>0</v>
      </c>
      <c r="C34" s="40">
        <f>SUM(O34+Q34+S34+U34+W34+Y34+AA34)</f>
        <v>0</v>
      </c>
      <c r="D34" s="65">
        <f>SUM(P34+R34+T34+V34+X34+Z34+AB34)</f>
        <v>0</v>
      </c>
      <c r="E34" s="57"/>
      <c r="F34" s="58"/>
      <c r="G34" s="57"/>
      <c r="H34" s="66"/>
      <c r="I34" s="57"/>
      <c r="J34" s="66"/>
      <c r="K34" s="57"/>
      <c r="L34" s="66"/>
      <c r="M34" s="57"/>
      <c r="N34" s="66"/>
      <c r="O34" s="42"/>
      <c r="P34" s="44"/>
      <c r="Q34" s="105"/>
      <c r="R34" s="44"/>
      <c r="S34" s="42"/>
      <c r="T34" s="44"/>
      <c r="U34" s="42"/>
      <c r="V34" s="44"/>
      <c r="W34" s="42"/>
      <c r="X34" s="44"/>
      <c r="Y34" s="42"/>
      <c r="Z34" s="44"/>
      <c r="AA34" s="42"/>
      <c r="AB34" s="67"/>
      <c r="AC34" s="110"/>
      <c r="AD34" s="66"/>
      <c r="AE34" s="57"/>
      <c r="AF34" s="66"/>
      <c r="AG34" s="110"/>
      <c r="AH34" s="66"/>
      <c r="AI34" s="57"/>
      <c r="AJ34" s="66"/>
      <c r="AK34" s="110"/>
      <c r="AL34" s="66"/>
      <c r="AM34" s="111"/>
      <c r="AN34" s="47"/>
      <c r="AO34" s="48"/>
      <c r="AP34" s="48"/>
      <c r="AQ34" s="48"/>
      <c r="AR34" s="49"/>
      <c r="AS34" s="49"/>
      <c r="AT34" t="str">
        <f t="shared" si="16"/>
        <v/>
      </c>
      <c r="BO34" s="36" t="str">
        <f t="shared" si="17"/>
        <v/>
      </c>
      <c r="BP34" s="36" t="str">
        <f t="shared" si="18"/>
        <v/>
      </c>
      <c r="BQ34" s="36" t="str">
        <f t="shared" si="19"/>
        <v/>
      </c>
      <c r="BR34" s="36" t="str">
        <f t="shared" si="20"/>
        <v/>
      </c>
      <c r="BS34" s="36" t="str">
        <f t="shared" si="21"/>
        <v/>
      </c>
      <c r="BU34" s="37">
        <f t="shared" si="22"/>
        <v>0</v>
      </c>
      <c r="BV34" s="37">
        <f t="shared" si="23"/>
        <v>0</v>
      </c>
      <c r="BW34" s="37">
        <f t="shared" si="24"/>
        <v>0</v>
      </c>
      <c r="BX34" s="37">
        <f t="shared" si="25"/>
        <v>0</v>
      </c>
      <c r="BY34" s="37">
        <f t="shared" si="26"/>
        <v>0</v>
      </c>
    </row>
    <row r="35" spans="1:77" x14ac:dyDescent="0.25">
      <c r="A35" s="109" t="s">
        <v>55</v>
      </c>
      <c r="B35" s="39">
        <f>SUM(C35:D35)</f>
        <v>0</v>
      </c>
      <c r="C35" s="40">
        <f>SUM(E35+G35+I35+K35+M35+O35+Q35+S35+U35+W35+Y35+AA35+AC35+AE35+AG35+AI35+AK35+AM35)</f>
        <v>0</v>
      </c>
      <c r="D35" s="65">
        <f>SUM(F35+H35+J35+L35+N35+P35+R35+T35+V35+X35+Z35+AB35+AD35+AF35+AH35+AJ35+AL35+AN35)</f>
        <v>0</v>
      </c>
      <c r="E35" s="42"/>
      <c r="F35" s="43"/>
      <c r="G35" s="42"/>
      <c r="H35" s="44"/>
      <c r="I35" s="42"/>
      <c r="J35" s="44"/>
      <c r="K35" s="42"/>
      <c r="L35" s="44"/>
      <c r="M35" s="42"/>
      <c r="N35" s="44"/>
      <c r="O35" s="42"/>
      <c r="P35" s="44"/>
      <c r="Q35" s="105"/>
      <c r="R35" s="44"/>
      <c r="S35" s="42"/>
      <c r="T35" s="44"/>
      <c r="U35" s="42"/>
      <c r="V35" s="44"/>
      <c r="W35" s="42"/>
      <c r="X35" s="44"/>
      <c r="Y35" s="42"/>
      <c r="Z35" s="44"/>
      <c r="AA35" s="42"/>
      <c r="AB35" s="44"/>
      <c r="AC35" s="105"/>
      <c r="AD35" s="44"/>
      <c r="AE35" s="42"/>
      <c r="AF35" s="44"/>
      <c r="AG35" s="105"/>
      <c r="AH35" s="44"/>
      <c r="AI35" s="42"/>
      <c r="AJ35" s="44"/>
      <c r="AK35" s="105"/>
      <c r="AL35" s="44"/>
      <c r="AM35" s="106"/>
      <c r="AN35" s="52"/>
      <c r="AO35" s="107"/>
      <c r="AP35" s="107"/>
      <c r="AQ35" s="107"/>
      <c r="AR35" s="108"/>
      <c r="AS35" s="108"/>
      <c r="AT35" t="str">
        <f t="shared" si="16"/>
        <v/>
      </c>
      <c r="BO35" s="36" t="str">
        <f t="shared" si="17"/>
        <v/>
      </c>
      <c r="BP35" s="36" t="str">
        <f t="shared" si="18"/>
        <v/>
      </c>
      <c r="BQ35" s="36" t="str">
        <f t="shared" si="19"/>
        <v/>
      </c>
      <c r="BR35" s="36" t="str">
        <f t="shared" si="20"/>
        <v/>
      </c>
      <c r="BS35" s="36" t="str">
        <f t="shared" si="21"/>
        <v/>
      </c>
      <c r="BU35" s="37">
        <f t="shared" si="22"/>
        <v>0</v>
      </c>
      <c r="BV35" s="37">
        <f t="shared" si="23"/>
        <v>0</v>
      </c>
      <c r="BW35" s="37">
        <f t="shared" si="24"/>
        <v>0</v>
      </c>
      <c r="BX35" s="37">
        <f t="shared" si="25"/>
        <v>0</v>
      </c>
      <c r="BY35" s="37">
        <f t="shared" si="26"/>
        <v>0</v>
      </c>
    </row>
    <row r="36" spans="1:77" x14ac:dyDescent="0.25">
      <c r="A36" s="109" t="s">
        <v>56</v>
      </c>
      <c r="B36" s="39">
        <f>SUM(C36:D36)</f>
        <v>0</v>
      </c>
      <c r="C36" s="40">
        <f>SUM(K36+M36+O36+Q36+S36+U36+W36+Y36+AA36+AC36+AE36+AG36+AI36+AK36+AM36)</f>
        <v>0</v>
      </c>
      <c r="D36" s="65">
        <f>SUM(L36+N36+P36+R36+T36+V36+X36+Z36+AB36+AD36+AF36+AH36+AJ36+AL36+AN36)</f>
        <v>0</v>
      </c>
      <c r="E36" s="112"/>
      <c r="F36" s="113"/>
      <c r="G36" s="112"/>
      <c r="H36" s="114"/>
      <c r="I36" s="112"/>
      <c r="J36" s="114"/>
      <c r="K36" s="42"/>
      <c r="L36" s="44"/>
      <c r="M36" s="42"/>
      <c r="N36" s="44"/>
      <c r="O36" s="42"/>
      <c r="P36" s="44"/>
      <c r="Q36" s="105"/>
      <c r="R36" s="44"/>
      <c r="S36" s="42"/>
      <c r="T36" s="44"/>
      <c r="U36" s="42"/>
      <c r="V36" s="44"/>
      <c r="W36" s="42"/>
      <c r="X36" s="44"/>
      <c r="Y36" s="42"/>
      <c r="Z36" s="44"/>
      <c r="AA36" s="42"/>
      <c r="AB36" s="44"/>
      <c r="AC36" s="105"/>
      <c r="AD36" s="44"/>
      <c r="AE36" s="42"/>
      <c r="AF36" s="44"/>
      <c r="AG36" s="105"/>
      <c r="AH36" s="44"/>
      <c r="AI36" s="42"/>
      <c r="AJ36" s="44"/>
      <c r="AK36" s="105"/>
      <c r="AL36" s="44"/>
      <c r="AM36" s="106"/>
      <c r="AN36" s="52"/>
      <c r="AO36" s="107"/>
      <c r="AP36" s="107"/>
      <c r="AQ36" s="107"/>
      <c r="AR36" s="108"/>
      <c r="AS36" s="108"/>
      <c r="AT36" t="str">
        <f t="shared" si="16"/>
        <v/>
      </c>
      <c r="BO36" s="36" t="str">
        <f t="shared" si="17"/>
        <v/>
      </c>
      <c r="BP36" s="36" t="str">
        <f t="shared" si="18"/>
        <v/>
      </c>
      <c r="BQ36" s="36" t="str">
        <f t="shared" si="19"/>
        <v/>
      </c>
      <c r="BR36" s="36" t="str">
        <f t="shared" si="20"/>
        <v/>
      </c>
      <c r="BS36" s="36" t="str">
        <f t="shared" si="21"/>
        <v/>
      </c>
      <c r="BU36" s="37">
        <f t="shared" si="22"/>
        <v>0</v>
      </c>
      <c r="BV36" s="37">
        <f t="shared" si="23"/>
        <v>0</v>
      </c>
      <c r="BW36" s="37">
        <f t="shared" si="24"/>
        <v>0</v>
      </c>
      <c r="BX36" s="37">
        <f t="shared" si="25"/>
        <v>0</v>
      </c>
      <c r="BY36" s="37">
        <f t="shared" si="26"/>
        <v>0</v>
      </c>
    </row>
    <row r="37" spans="1:77" x14ac:dyDescent="0.25">
      <c r="A37" s="109" t="s">
        <v>57</v>
      </c>
      <c r="B37" s="115">
        <f>SUM(C37:D37)</f>
        <v>0</v>
      </c>
      <c r="C37" s="40">
        <f>SUM(K37+M37+O37+Q37+S37+U37+W37+Y37+AA37+AC37+AE37+AG37+AI37+AK37+AM37)</f>
        <v>0</v>
      </c>
      <c r="D37" s="65">
        <f>SUM(L37+N37+P37+R37+T37+V37+X37+Z37+AB37+AD37+AF37+AH37+AJ37+AL37+AN37)</f>
        <v>0</v>
      </c>
      <c r="E37" s="112"/>
      <c r="F37" s="113"/>
      <c r="G37" s="112"/>
      <c r="H37" s="114"/>
      <c r="I37" s="112"/>
      <c r="J37" s="114"/>
      <c r="K37" s="42"/>
      <c r="L37" s="44"/>
      <c r="M37" s="42"/>
      <c r="N37" s="44"/>
      <c r="O37" s="42"/>
      <c r="P37" s="44"/>
      <c r="Q37" s="105"/>
      <c r="R37" s="44"/>
      <c r="S37" s="42"/>
      <c r="T37" s="44"/>
      <c r="U37" s="42"/>
      <c r="V37" s="44"/>
      <c r="W37" s="42"/>
      <c r="X37" s="44"/>
      <c r="Y37" s="42"/>
      <c r="Z37" s="44"/>
      <c r="AA37" s="42"/>
      <c r="AB37" s="44"/>
      <c r="AC37" s="105"/>
      <c r="AD37" s="44"/>
      <c r="AE37" s="42"/>
      <c r="AF37" s="44"/>
      <c r="AG37" s="105"/>
      <c r="AH37" s="44"/>
      <c r="AI37" s="42"/>
      <c r="AJ37" s="44"/>
      <c r="AK37" s="105"/>
      <c r="AL37" s="44"/>
      <c r="AM37" s="106"/>
      <c r="AN37" s="52"/>
      <c r="AO37" s="107"/>
      <c r="AP37" s="107"/>
      <c r="AQ37" s="107"/>
      <c r="AR37" s="108"/>
      <c r="AS37" s="108"/>
      <c r="AT37" t="str">
        <f t="shared" si="16"/>
        <v/>
      </c>
      <c r="BO37" s="36" t="str">
        <f t="shared" si="17"/>
        <v/>
      </c>
      <c r="BP37" s="36" t="str">
        <f t="shared" si="18"/>
        <v/>
      </c>
      <c r="BQ37" s="36" t="str">
        <f t="shared" si="19"/>
        <v/>
      </c>
      <c r="BR37" s="36" t="str">
        <f t="shared" si="20"/>
        <v/>
      </c>
      <c r="BS37" s="36" t="str">
        <f t="shared" si="21"/>
        <v/>
      </c>
      <c r="BU37" s="37">
        <f t="shared" si="22"/>
        <v>0</v>
      </c>
      <c r="BV37" s="37">
        <f t="shared" si="23"/>
        <v>0</v>
      </c>
      <c r="BW37" s="37">
        <f t="shared" si="24"/>
        <v>0</v>
      </c>
      <c r="BX37" s="37">
        <f t="shared" si="25"/>
        <v>0</v>
      </c>
      <c r="BY37" s="37">
        <f t="shared" si="26"/>
        <v>0</v>
      </c>
    </row>
    <row r="38" spans="1:77" x14ac:dyDescent="0.25">
      <c r="A38" s="59" t="s">
        <v>58</v>
      </c>
      <c r="B38" s="39">
        <f t="shared" si="14"/>
        <v>0</v>
      </c>
      <c r="C38" s="40">
        <f t="shared" ref="C38:D46" si="27">SUM(E38+G38+I38+K38+M38+O38+Q38+S38+U38+W38+Y38+AA38+AC38+AE38+AG38+AI38+AK38+AM38)</f>
        <v>0</v>
      </c>
      <c r="D38" s="41">
        <f t="shared" si="27"/>
        <v>0</v>
      </c>
      <c r="E38" s="42"/>
      <c r="F38" s="43"/>
      <c r="G38" s="42"/>
      <c r="H38" s="44"/>
      <c r="I38" s="42"/>
      <c r="J38" s="44"/>
      <c r="K38" s="42"/>
      <c r="L38" s="44"/>
      <c r="M38" s="42"/>
      <c r="N38" s="44"/>
      <c r="O38" s="42"/>
      <c r="P38" s="44"/>
      <c r="Q38" s="105"/>
      <c r="R38" s="44"/>
      <c r="S38" s="42"/>
      <c r="T38" s="44"/>
      <c r="U38" s="42"/>
      <c r="V38" s="44"/>
      <c r="W38" s="42"/>
      <c r="X38" s="44"/>
      <c r="Y38" s="42"/>
      <c r="Z38" s="44"/>
      <c r="AA38" s="42"/>
      <c r="AB38" s="44"/>
      <c r="AC38" s="105"/>
      <c r="AD38" s="44"/>
      <c r="AE38" s="42"/>
      <c r="AF38" s="44"/>
      <c r="AG38" s="105"/>
      <c r="AH38" s="44"/>
      <c r="AI38" s="42"/>
      <c r="AJ38" s="44"/>
      <c r="AK38" s="105"/>
      <c r="AL38" s="44"/>
      <c r="AM38" s="106"/>
      <c r="AN38" s="52"/>
      <c r="AO38" s="48"/>
      <c r="AP38" s="48"/>
      <c r="AQ38" s="48"/>
      <c r="AR38" s="49"/>
      <c r="AS38" s="49"/>
      <c r="AT38" t="str">
        <f t="shared" si="16"/>
        <v/>
      </c>
      <c r="BO38" s="36" t="str">
        <f t="shared" si="17"/>
        <v/>
      </c>
      <c r="BP38" s="36" t="str">
        <f t="shared" si="18"/>
        <v/>
      </c>
      <c r="BQ38" s="36" t="str">
        <f t="shared" si="19"/>
        <v/>
      </c>
      <c r="BR38" s="36" t="str">
        <f t="shared" si="20"/>
        <v/>
      </c>
      <c r="BS38" s="36" t="str">
        <f t="shared" si="21"/>
        <v/>
      </c>
      <c r="BU38" s="37">
        <f t="shared" si="22"/>
        <v>0</v>
      </c>
      <c r="BV38" s="37">
        <f t="shared" si="23"/>
        <v>0</v>
      </c>
      <c r="BW38" s="37">
        <f t="shared" si="24"/>
        <v>0</v>
      </c>
      <c r="BX38" s="37">
        <f t="shared" si="25"/>
        <v>0</v>
      </c>
      <c r="BY38" s="37">
        <f t="shared" si="26"/>
        <v>0</v>
      </c>
    </row>
    <row r="39" spans="1:77" x14ac:dyDescent="0.25">
      <c r="A39" s="59" t="s">
        <v>59</v>
      </c>
      <c r="B39" s="39">
        <f>SUM(C39:D39)</f>
        <v>0</v>
      </c>
      <c r="C39" s="40">
        <f>SUM(E39+G39+I39+K39+M39+O39+Q39+S39+U39+W39+Y39+AA39+AC39+AE39+AG39+AI39+AK39+AM39)</f>
        <v>0</v>
      </c>
      <c r="D39" s="41">
        <f>SUM(F39+H39+J39+L39+N39+P39+R39+T39+V39+X39+Z39+AB39+AD39+AF39+AH39+AJ39+AL39+AN39)</f>
        <v>0</v>
      </c>
      <c r="E39" s="42"/>
      <c r="F39" s="43"/>
      <c r="G39" s="42"/>
      <c r="H39" s="44"/>
      <c r="I39" s="42"/>
      <c r="J39" s="44"/>
      <c r="K39" s="42"/>
      <c r="L39" s="44"/>
      <c r="M39" s="42"/>
      <c r="N39" s="44"/>
      <c r="O39" s="42"/>
      <c r="P39" s="44"/>
      <c r="Q39" s="105"/>
      <c r="R39" s="44"/>
      <c r="S39" s="42"/>
      <c r="T39" s="44"/>
      <c r="U39" s="42"/>
      <c r="V39" s="44"/>
      <c r="W39" s="42"/>
      <c r="X39" s="44"/>
      <c r="Y39" s="42"/>
      <c r="Z39" s="44"/>
      <c r="AA39" s="42"/>
      <c r="AB39" s="44"/>
      <c r="AC39" s="105"/>
      <c r="AD39" s="44"/>
      <c r="AE39" s="42"/>
      <c r="AF39" s="44"/>
      <c r="AG39" s="105"/>
      <c r="AH39" s="44"/>
      <c r="AI39" s="42"/>
      <c r="AJ39" s="44"/>
      <c r="AK39" s="105"/>
      <c r="AL39" s="44"/>
      <c r="AM39" s="106"/>
      <c r="AN39" s="52"/>
      <c r="AO39" s="48"/>
      <c r="AP39" s="48"/>
      <c r="AQ39" s="48"/>
      <c r="AR39" s="49"/>
      <c r="AS39" s="49"/>
      <c r="AT39" t="str">
        <f t="shared" si="16"/>
        <v/>
      </c>
      <c r="BO39" s="36" t="str">
        <f t="shared" si="17"/>
        <v/>
      </c>
      <c r="BP39" s="36" t="str">
        <f t="shared" si="18"/>
        <v/>
      </c>
      <c r="BQ39" s="36" t="str">
        <f t="shared" si="19"/>
        <v/>
      </c>
      <c r="BR39" s="36" t="str">
        <f t="shared" si="20"/>
        <v/>
      </c>
      <c r="BS39" s="36" t="str">
        <f t="shared" si="21"/>
        <v/>
      </c>
      <c r="BU39" s="37">
        <f t="shared" si="22"/>
        <v>0</v>
      </c>
      <c r="BV39" s="37">
        <f t="shared" si="23"/>
        <v>0</v>
      </c>
      <c r="BW39" s="37">
        <f t="shared" si="24"/>
        <v>0</v>
      </c>
      <c r="BX39" s="37">
        <f t="shared" si="25"/>
        <v>0</v>
      </c>
      <c r="BY39" s="37">
        <f t="shared" si="26"/>
        <v>0</v>
      </c>
    </row>
    <row r="40" spans="1:77" x14ac:dyDescent="0.25">
      <c r="A40" s="59" t="s">
        <v>60</v>
      </c>
      <c r="B40" s="39">
        <f>SUM(C40:D40)</f>
        <v>0</v>
      </c>
      <c r="C40" s="40">
        <f>SUM(E40+G40+I40+K40+M40+O40+Q40+S40+U40+W40+Y40+AA40+AC40+AE40+AG40+AI40+AK40+AM40)</f>
        <v>0</v>
      </c>
      <c r="D40" s="41">
        <f>SUM(F40+H40+J40+L40+N40+P40+R40+T40+V40+X40+Z40+AB40+AD40+AF40+AH40+AJ40+AL40+AN40)</f>
        <v>0</v>
      </c>
      <c r="E40" s="42"/>
      <c r="F40" s="43"/>
      <c r="G40" s="42"/>
      <c r="H40" s="44"/>
      <c r="I40" s="42"/>
      <c r="J40" s="44"/>
      <c r="K40" s="42"/>
      <c r="L40" s="44"/>
      <c r="M40" s="42"/>
      <c r="N40" s="44"/>
      <c r="O40" s="42"/>
      <c r="P40" s="44"/>
      <c r="Q40" s="105"/>
      <c r="R40" s="44"/>
      <c r="S40" s="42"/>
      <c r="T40" s="44"/>
      <c r="U40" s="42"/>
      <c r="V40" s="44"/>
      <c r="W40" s="42"/>
      <c r="X40" s="44"/>
      <c r="Y40" s="42"/>
      <c r="Z40" s="44"/>
      <c r="AA40" s="42"/>
      <c r="AB40" s="44"/>
      <c r="AC40" s="105"/>
      <c r="AD40" s="44"/>
      <c r="AE40" s="42"/>
      <c r="AF40" s="44"/>
      <c r="AG40" s="105"/>
      <c r="AH40" s="44"/>
      <c r="AI40" s="42"/>
      <c r="AJ40" s="44"/>
      <c r="AK40" s="105"/>
      <c r="AL40" s="44"/>
      <c r="AM40" s="106"/>
      <c r="AN40" s="52"/>
      <c r="AO40" s="48"/>
      <c r="AP40" s="48"/>
      <c r="AQ40" s="48"/>
      <c r="AR40" s="49"/>
      <c r="AS40" s="49"/>
      <c r="AT40" t="str">
        <f t="shared" si="16"/>
        <v/>
      </c>
      <c r="BO40" s="36" t="str">
        <f t="shared" si="17"/>
        <v/>
      </c>
      <c r="BP40" s="36" t="str">
        <f t="shared" si="18"/>
        <v/>
      </c>
      <c r="BQ40" s="36" t="str">
        <f t="shared" si="19"/>
        <v/>
      </c>
      <c r="BR40" s="36" t="str">
        <f t="shared" si="20"/>
        <v/>
      </c>
      <c r="BS40" s="36" t="str">
        <f t="shared" si="21"/>
        <v/>
      </c>
      <c r="BU40" s="37">
        <f t="shared" si="22"/>
        <v>0</v>
      </c>
      <c r="BV40" s="37">
        <f t="shared" si="23"/>
        <v>0</v>
      </c>
      <c r="BW40" s="37">
        <f t="shared" si="24"/>
        <v>0</v>
      </c>
      <c r="BX40" s="37">
        <f t="shared" si="25"/>
        <v>0</v>
      </c>
      <c r="BY40" s="37">
        <f t="shared" si="26"/>
        <v>0</v>
      </c>
    </row>
    <row r="41" spans="1:77" x14ac:dyDescent="0.25">
      <c r="A41" s="59" t="s">
        <v>61</v>
      </c>
      <c r="B41" s="39">
        <f t="shared" si="14"/>
        <v>0</v>
      </c>
      <c r="C41" s="40">
        <f t="shared" si="27"/>
        <v>0</v>
      </c>
      <c r="D41" s="41">
        <f t="shared" si="27"/>
        <v>0</v>
      </c>
      <c r="E41" s="42"/>
      <c r="F41" s="43"/>
      <c r="G41" s="42"/>
      <c r="H41" s="44"/>
      <c r="I41" s="42"/>
      <c r="J41" s="44"/>
      <c r="K41" s="42"/>
      <c r="L41" s="44"/>
      <c r="M41" s="42"/>
      <c r="N41" s="44"/>
      <c r="O41" s="42"/>
      <c r="P41" s="44"/>
      <c r="Q41" s="105"/>
      <c r="R41" s="44"/>
      <c r="S41" s="42"/>
      <c r="T41" s="44"/>
      <c r="U41" s="42"/>
      <c r="V41" s="44"/>
      <c r="W41" s="42"/>
      <c r="X41" s="44"/>
      <c r="Y41" s="42"/>
      <c r="Z41" s="44"/>
      <c r="AA41" s="42"/>
      <c r="AB41" s="44"/>
      <c r="AC41" s="105"/>
      <c r="AD41" s="44"/>
      <c r="AE41" s="42"/>
      <c r="AF41" s="44"/>
      <c r="AG41" s="105"/>
      <c r="AH41" s="44"/>
      <c r="AI41" s="42"/>
      <c r="AJ41" s="44"/>
      <c r="AK41" s="105"/>
      <c r="AL41" s="44"/>
      <c r="AM41" s="106"/>
      <c r="AN41" s="52"/>
      <c r="AO41" s="48"/>
      <c r="AP41" s="48"/>
      <c r="AQ41" s="48"/>
      <c r="AR41" s="49"/>
      <c r="AS41" s="49"/>
      <c r="AT41" t="str">
        <f t="shared" si="16"/>
        <v/>
      </c>
      <c r="BO41" s="36" t="str">
        <f t="shared" si="17"/>
        <v/>
      </c>
      <c r="BP41" s="36" t="str">
        <f t="shared" si="18"/>
        <v/>
      </c>
      <c r="BQ41" s="36" t="str">
        <f t="shared" si="19"/>
        <v/>
      </c>
      <c r="BR41" s="36" t="str">
        <f t="shared" si="20"/>
        <v/>
      </c>
      <c r="BS41" s="36" t="str">
        <f t="shared" si="21"/>
        <v/>
      </c>
      <c r="BU41" s="37">
        <f t="shared" si="22"/>
        <v>0</v>
      </c>
      <c r="BV41" s="37">
        <f t="shared" si="23"/>
        <v>0</v>
      </c>
      <c r="BW41" s="37">
        <f t="shared" si="24"/>
        <v>0</v>
      </c>
      <c r="BX41" s="37">
        <f t="shared" si="25"/>
        <v>0</v>
      </c>
      <c r="BY41" s="37">
        <f t="shared" si="26"/>
        <v>0</v>
      </c>
    </row>
    <row r="42" spans="1:77" x14ac:dyDescent="0.25">
      <c r="A42" s="59" t="s">
        <v>62</v>
      </c>
      <c r="B42" s="39">
        <f t="shared" si="14"/>
        <v>0</v>
      </c>
      <c r="C42" s="40">
        <f t="shared" si="27"/>
        <v>0</v>
      </c>
      <c r="D42" s="41">
        <f t="shared" si="27"/>
        <v>0</v>
      </c>
      <c r="E42" s="42"/>
      <c r="F42" s="43"/>
      <c r="G42" s="42"/>
      <c r="H42" s="44"/>
      <c r="I42" s="42"/>
      <c r="J42" s="44"/>
      <c r="K42" s="42"/>
      <c r="L42" s="44"/>
      <c r="M42" s="42"/>
      <c r="N42" s="44"/>
      <c r="O42" s="42"/>
      <c r="P42" s="44"/>
      <c r="Q42" s="105"/>
      <c r="R42" s="44"/>
      <c r="S42" s="42"/>
      <c r="T42" s="44"/>
      <c r="U42" s="42"/>
      <c r="V42" s="44"/>
      <c r="W42" s="42"/>
      <c r="X42" s="44"/>
      <c r="Y42" s="42"/>
      <c r="Z42" s="44"/>
      <c r="AA42" s="42"/>
      <c r="AB42" s="44"/>
      <c r="AC42" s="105"/>
      <c r="AD42" s="44"/>
      <c r="AE42" s="42"/>
      <c r="AF42" s="44"/>
      <c r="AG42" s="105"/>
      <c r="AH42" s="44"/>
      <c r="AI42" s="42"/>
      <c r="AJ42" s="44"/>
      <c r="AK42" s="105"/>
      <c r="AL42" s="44"/>
      <c r="AM42" s="106"/>
      <c r="AN42" s="52"/>
      <c r="AO42" s="70"/>
      <c r="AP42" s="70"/>
      <c r="AQ42" s="70"/>
      <c r="AR42" s="71"/>
      <c r="AS42" s="71"/>
      <c r="AT42" t="str">
        <f t="shared" si="16"/>
        <v/>
      </c>
      <c r="BO42" s="36" t="str">
        <f t="shared" si="17"/>
        <v/>
      </c>
      <c r="BP42" s="36" t="str">
        <f t="shared" si="18"/>
        <v/>
      </c>
      <c r="BQ42" s="36" t="str">
        <f t="shared" si="19"/>
        <v/>
      </c>
      <c r="BR42" s="36" t="str">
        <f t="shared" si="20"/>
        <v/>
      </c>
      <c r="BS42" s="36" t="str">
        <f t="shared" si="21"/>
        <v/>
      </c>
      <c r="BU42" s="37">
        <f t="shared" si="22"/>
        <v>0</v>
      </c>
      <c r="BV42" s="37">
        <f t="shared" si="23"/>
        <v>0</v>
      </c>
      <c r="BW42" s="37">
        <f t="shared" si="24"/>
        <v>0</v>
      </c>
      <c r="BX42" s="37">
        <f t="shared" si="25"/>
        <v>0</v>
      </c>
      <c r="BY42" s="37">
        <f t="shared" si="26"/>
        <v>0</v>
      </c>
    </row>
    <row r="43" spans="1:77" x14ac:dyDescent="0.25">
      <c r="A43" s="59" t="s">
        <v>63</v>
      </c>
      <c r="B43" s="39">
        <f t="shared" si="14"/>
        <v>0</v>
      </c>
      <c r="C43" s="40">
        <f t="shared" si="27"/>
        <v>0</v>
      </c>
      <c r="D43" s="41">
        <f t="shared" si="27"/>
        <v>0</v>
      </c>
      <c r="E43" s="42"/>
      <c r="F43" s="43"/>
      <c r="G43" s="42"/>
      <c r="H43" s="44"/>
      <c r="I43" s="42"/>
      <c r="J43" s="44"/>
      <c r="K43" s="42"/>
      <c r="L43" s="44"/>
      <c r="M43" s="42"/>
      <c r="N43" s="44"/>
      <c r="O43" s="42"/>
      <c r="P43" s="44"/>
      <c r="Q43" s="105"/>
      <c r="R43" s="44"/>
      <c r="S43" s="42"/>
      <c r="T43" s="44"/>
      <c r="U43" s="42"/>
      <c r="V43" s="44"/>
      <c r="W43" s="42"/>
      <c r="X43" s="44"/>
      <c r="Y43" s="42"/>
      <c r="Z43" s="44"/>
      <c r="AA43" s="42"/>
      <c r="AB43" s="44"/>
      <c r="AC43" s="105"/>
      <c r="AD43" s="44"/>
      <c r="AE43" s="42"/>
      <c r="AF43" s="44"/>
      <c r="AG43" s="105"/>
      <c r="AH43" s="44"/>
      <c r="AI43" s="42"/>
      <c r="AJ43" s="44"/>
      <c r="AK43" s="105"/>
      <c r="AL43" s="44"/>
      <c r="AM43" s="106"/>
      <c r="AN43" s="52"/>
      <c r="AO43" s="70"/>
      <c r="AP43" s="70"/>
      <c r="AQ43" s="70"/>
      <c r="AR43" s="71"/>
      <c r="AS43" s="71"/>
      <c r="AT43" t="str">
        <f t="shared" si="16"/>
        <v/>
      </c>
      <c r="BO43" s="36" t="str">
        <f t="shared" si="17"/>
        <v/>
      </c>
      <c r="BP43" s="36" t="str">
        <f t="shared" si="18"/>
        <v/>
      </c>
      <c r="BQ43" s="36" t="str">
        <f t="shared" si="19"/>
        <v/>
      </c>
      <c r="BR43" s="36" t="str">
        <f t="shared" si="20"/>
        <v/>
      </c>
      <c r="BS43" s="36" t="str">
        <f t="shared" si="21"/>
        <v/>
      </c>
      <c r="BU43" s="37">
        <f t="shared" si="22"/>
        <v>0</v>
      </c>
      <c r="BV43" s="37">
        <f t="shared" si="23"/>
        <v>0</v>
      </c>
      <c r="BW43" s="37">
        <f t="shared" si="24"/>
        <v>0</v>
      </c>
      <c r="BX43" s="37">
        <f t="shared" si="25"/>
        <v>0</v>
      </c>
      <c r="BY43" s="37">
        <f t="shared" si="26"/>
        <v>0</v>
      </c>
    </row>
    <row r="44" spans="1:77" x14ac:dyDescent="0.25">
      <c r="A44" s="59" t="s">
        <v>64</v>
      </c>
      <c r="B44" s="39">
        <f t="shared" si="14"/>
        <v>0</v>
      </c>
      <c r="C44" s="40">
        <f t="shared" si="27"/>
        <v>0</v>
      </c>
      <c r="D44" s="41">
        <f t="shared" si="27"/>
        <v>0</v>
      </c>
      <c r="E44" s="42"/>
      <c r="F44" s="43"/>
      <c r="G44" s="42"/>
      <c r="H44" s="44"/>
      <c r="I44" s="42"/>
      <c r="J44" s="44"/>
      <c r="K44" s="42"/>
      <c r="L44" s="44"/>
      <c r="M44" s="42"/>
      <c r="N44" s="44"/>
      <c r="O44" s="42"/>
      <c r="P44" s="44"/>
      <c r="Q44" s="105"/>
      <c r="R44" s="44"/>
      <c r="S44" s="42"/>
      <c r="T44" s="44"/>
      <c r="U44" s="42"/>
      <c r="V44" s="44"/>
      <c r="W44" s="42"/>
      <c r="X44" s="44"/>
      <c r="Y44" s="42"/>
      <c r="Z44" s="44"/>
      <c r="AA44" s="42"/>
      <c r="AB44" s="44"/>
      <c r="AC44" s="105"/>
      <c r="AD44" s="44"/>
      <c r="AE44" s="42"/>
      <c r="AF44" s="44"/>
      <c r="AG44" s="105"/>
      <c r="AH44" s="44"/>
      <c r="AI44" s="42"/>
      <c r="AJ44" s="44"/>
      <c r="AK44" s="105"/>
      <c r="AL44" s="44"/>
      <c r="AM44" s="106"/>
      <c r="AN44" s="52"/>
      <c r="AO44" s="70"/>
      <c r="AP44" s="70"/>
      <c r="AQ44" s="70"/>
      <c r="AR44" s="71"/>
      <c r="AS44" s="71"/>
      <c r="AT44" t="str">
        <f t="shared" si="16"/>
        <v/>
      </c>
      <c r="BO44" s="36" t="str">
        <f t="shared" si="17"/>
        <v/>
      </c>
      <c r="BP44" s="36" t="str">
        <f t="shared" si="18"/>
        <v/>
      </c>
      <c r="BQ44" s="36" t="str">
        <f t="shared" si="19"/>
        <v/>
      </c>
      <c r="BR44" s="36" t="str">
        <f t="shared" si="20"/>
        <v/>
      </c>
      <c r="BS44" s="36" t="str">
        <f t="shared" si="21"/>
        <v/>
      </c>
      <c r="BU44" s="37">
        <f t="shared" si="22"/>
        <v>0</v>
      </c>
      <c r="BV44" s="37">
        <f t="shared" si="23"/>
        <v>0</v>
      </c>
      <c r="BW44" s="37">
        <f t="shared" si="24"/>
        <v>0</v>
      </c>
      <c r="BX44" s="37">
        <f t="shared" si="25"/>
        <v>0</v>
      </c>
      <c r="BY44" s="37">
        <f t="shared" si="26"/>
        <v>0</v>
      </c>
    </row>
    <row r="45" spans="1:77" x14ac:dyDescent="0.25">
      <c r="A45" s="63" t="s">
        <v>65</v>
      </c>
      <c r="B45" s="39">
        <f t="shared" si="14"/>
        <v>0</v>
      </c>
      <c r="C45" s="40">
        <f t="shared" si="27"/>
        <v>0</v>
      </c>
      <c r="D45" s="41">
        <f t="shared" si="27"/>
        <v>0</v>
      </c>
      <c r="E45" s="75"/>
      <c r="F45" s="76"/>
      <c r="G45" s="75"/>
      <c r="H45" s="67"/>
      <c r="I45" s="75"/>
      <c r="J45" s="67"/>
      <c r="K45" s="75"/>
      <c r="L45" s="67"/>
      <c r="M45" s="75"/>
      <c r="N45" s="67"/>
      <c r="O45" s="75"/>
      <c r="P45" s="67"/>
      <c r="Q45" s="116"/>
      <c r="R45" s="67"/>
      <c r="S45" s="75"/>
      <c r="T45" s="67"/>
      <c r="U45" s="75"/>
      <c r="V45" s="67"/>
      <c r="W45" s="75"/>
      <c r="X45" s="67"/>
      <c r="Y45" s="75"/>
      <c r="Z45" s="67"/>
      <c r="AA45" s="75"/>
      <c r="AB45" s="67"/>
      <c r="AC45" s="116"/>
      <c r="AD45" s="67"/>
      <c r="AE45" s="75"/>
      <c r="AF45" s="67"/>
      <c r="AG45" s="116"/>
      <c r="AH45" s="67"/>
      <c r="AI45" s="75"/>
      <c r="AJ45" s="67"/>
      <c r="AK45" s="116"/>
      <c r="AL45" s="67"/>
      <c r="AM45" s="117"/>
      <c r="AN45" s="72"/>
      <c r="AO45" s="70"/>
      <c r="AP45" s="70"/>
      <c r="AQ45" s="70"/>
      <c r="AR45" s="71"/>
      <c r="AS45" s="71"/>
      <c r="AT45" t="str">
        <f t="shared" si="16"/>
        <v/>
      </c>
      <c r="BO45" s="36" t="str">
        <f t="shared" si="17"/>
        <v/>
      </c>
      <c r="BP45" s="36" t="str">
        <f t="shared" si="18"/>
        <v/>
      </c>
      <c r="BQ45" s="36" t="str">
        <f t="shared" si="19"/>
        <v/>
      </c>
      <c r="BR45" s="36" t="str">
        <f t="shared" si="20"/>
        <v/>
      </c>
      <c r="BS45" s="36" t="str">
        <f t="shared" si="21"/>
        <v/>
      </c>
      <c r="BU45" s="37">
        <f t="shared" si="22"/>
        <v>0</v>
      </c>
      <c r="BV45" s="37">
        <f t="shared" si="23"/>
        <v>0</v>
      </c>
      <c r="BW45" s="37">
        <f t="shared" si="24"/>
        <v>0</v>
      </c>
      <c r="BX45" s="37">
        <f t="shared" si="25"/>
        <v>0</v>
      </c>
      <c r="BY45" s="37">
        <f t="shared" si="26"/>
        <v>0</v>
      </c>
    </row>
    <row r="46" spans="1:77" x14ac:dyDescent="0.25">
      <c r="A46" s="118" t="s">
        <v>66</v>
      </c>
      <c r="B46" s="119">
        <f>SUM(C46:D46)</f>
        <v>0</v>
      </c>
      <c r="C46" s="120">
        <f>SUM(E46+G46+I46+K46+M46+O46+Q46+S46+U46+W46+Y46+AA46+AC46+AE46+AG46+AI46+AK46+AM46)</f>
        <v>0</v>
      </c>
      <c r="D46" s="121">
        <f t="shared" si="27"/>
        <v>0</v>
      </c>
      <c r="E46" s="85"/>
      <c r="F46" s="86"/>
      <c r="G46" s="85"/>
      <c r="H46" s="84"/>
      <c r="I46" s="85"/>
      <c r="J46" s="84"/>
      <c r="K46" s="85"/>
      <c r="L46" s="84"/>
      <c r="M46" s="85"/>
      <c r="N46" s="84"/>
      <c r="O46" s="85"/>
      <c r="P46" s="84"/>
      <c r="Q46" s="122"/>
      <c r="R46" s="84"/>
      <c r="S46" s="85"/>
      <c r="T46" s="84"/>
      <c r="U46" s="85"/>
      <c r="V46" s="84"/>
      <c r="W46" s="85"/>
      <c r="X46" s="84"/>
      <c r="Y46" s="85"/>
      <c r="Z46" s="84"/>
      <c r="AA46" s="85"/>
      <c r="AB46" s="84"/>
      <c r="AC46" s="122"/>
      <c r="AD46" s="84"/>
      <c r="AE46" s="85"/>
      <c r="AF46" s="84"/>
      <c r="AG46" s="122"/>
      <c r="AH46" s="84"/>
      <c r="AI46" s="85"/>
      <c r="AJ46" s="84"/>
      <c r="AK46" s="122"/>
      <c r="AL46" s="84"/>
      <c r="AM46" s="123"/>
      <c r="AN46" s="89"/>
      <c r="AO46" s="90"/>
      <c r="AP46" s="90"/>
      <c r="AQ46" s="90"/>
      <c r="AR46" s="91"/>
      <c r="AS46" s="91"/>
      <c r="AT46" t="str">
        <f t="shared" si="16"/>
        <v/>
      </c>
      <c r="BO46" s="36" t="str">
        <f t="shared" si="17"/>
        <v/>
      </c>
      <c r="BP46" s="36" t="str">
        <f t="shared" si="18"/>
        <v/>
      </c>
      <c r="BQ46" s="36" t="str">
        <f t="shared" si="19"/>
        <v/>
      </c>
      <c r="BR46" s="36" t="str">
        <f t="shared" si="20"/>
        <v/>
      </c>
      <c r="BS46" s="36" t="str">
        <f t="shared" si="21"/>
        <v/>
      </c>
      <c r="BU46" s="37">
        <f t="shared" si="22"/>
        <v>0</v>
      </c>
      <c r="BV46" s="37">
        <f t="shared" si="23"/>
        <v>0</v>
      </c>
      <c r="BW46" s="37">
        <f t="shared" si="24"/>
        <v>0</v>
      </c>
      <c r="BX46" s="37">
        <f t="shared" si="25"/>
        <v>0</v>
      </c>
      <c r="BY46" s="37">
        <f t="shared" si="26"/>
        <v>0</v>
      </c>
    </row>
    <row r="47" spans="1:77" x14ac:dyDescent="0.25">
      <c r="A47" s="5" t="s">
        <v>67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BO47"/>
      <c r="BP47"/>
      <c r="BQ47"/>
      <c r="BR47"/>
      <c r="BS47"/>
      <c r="BU47"/>
      <c r="BV47"/>
      <c r="BW47"/>
    </row>
    <row r="48" spans="1:77" ht="15" customHeight="1" x14ac:dyDescent="0.25">
      <c r="A48" s="4281" t="s">
        <v>49</v>
      </c>
      <c r="B48" s="4287" t="s">
        <v>4</v>
      </c>
      <c r="C48" s="4288" t="s">
        <v>68</v>
      </c>
      <c r="D48" s="4333"/>
      <c r="E48" s="4333"/>
      <c r="F48" s="4290"/>
      <c r="G48" s="4333" t="s">
        <v>69</v>
      </c>
      <c r="H48" s="4333"/>
      <c r="I48" s="4333"/>
      <c r="J48" s="4334"/>
      <c r="K48" s="4283" t="s">
        <v>6</v>
      </c>
      <c r="L48" s="4283" t="s">
        <v>7</v>
      </c>
      <c r="M48" s="4283" t="s">
        <v>70</v>
      </c>
      <c r="BO48"/>
      <c r="BP48"/>
      <c r="BQ48"/>
      <c r="BR48"/>
      <c r="BS48"/>
      <c r="BU48"/>
      <c r="BV48"/>
      <c r="BW48"/>
    </row>
    <row r="49" spans="1:75" ht="21" x14ac:dyDescent="0.25">
      <c r="A49" s="4291"/>
      <c r="B49" s="4298"/>
      <c r="C49" s="4335" t="s">
        <v>14</v>
      </c>
      <c r="D49" s="4335" t="s">
        <v>15</v>
      </c>
      <c r="E49" s="4336" t="s">
        <v>16</v>
      </c>
      <c r="F49" s="4294" t="s">
        <v>71</v>
      </c>
      <c r="G49" s="4335" t="s">
        <v>14</v>
      </c>
      <c r="H49" s="4335" t="s">
        <v>15</v>
      </c>
      <c r="I49" s="4336" t="s">
        <v>16</v>
      </c>
      <c r="J49" s="4337" t="s">
        <v>71</v>
      </c>
      <c r="K49" s="4299"/>
      <c r="L49" s="4299"/>
      <c r="M49" s="4299"/>
      <c r="BO49"/>
      <c r="BP49"/>
      <c r="BQ49"/>
      <c r="BR49"/>
      <c r="BS49"/>
      <c r="BU49"/>
      <c r="BV49"/>
      <c r="BW49"/>
    </row>
    <row r="50" spans="1:75" x14ac:dyDescent="0.25">
      <c r="A50" s="4338" t="s">
        <v>72</v>
      </c>
      <c r="B50" s="128">
        <f>SUM(C50:J50)</f>
        <v>0</v>
      </c>
      <c r="C50" s="4308"/>
      <c r="D50" s="948"/>
      <c r="E50" s="948"/>
      <c r="F50" s="4309"/>
      <c r="G50" s="4308"/>
      <c r="H50" s="948"/>
      <c r="I50" s="948"/>
      <c r="J50" s="4312"/>
      <c r="K50" s="4309"/>
      <c r="L50" s="4309"/>
      <c r="M50" s="4309"/>
      <c r="N50" t="str">
        <f>BO50&amp;BP50&amp;BQ50</f>
        <v/>
      </c>
      <c r="BO50" s="36" t="str">
        <f>IF(AND(B50&gt;0,K50=""),"  * No olvide digitar la variable Pueblos originarios. Digite Cero si no tiene.",IF(K50&gt;B50,"  * La variable Pueblos originarios No puede ser mayor al Total.",""))</f>
        <v/>
      </c>
      <c r="BP50" s="36" t="str">
        <f>IF(AND(B50&gt;0,L50=""),"  * No olvide digitar la variable Migrantes. Digite Cero si no tiene.",IF(L50&gt;B50,"  * La variable Migrantes No puede ser mayor al Total.",""))</f>
        <v/>
      </c>
      <c r="BQ50" s="36" t="str">
        <f>IF(AND(B50&gt;0,M50=""),"  * No olvide digitar la variable Espacios Amigables/Adolescentes. Digite Cero si no tiene.",IF(M50&gt;B50,"  * La variable Espacios Amigables/Adolescentes No puede ser mayor al Total.",""))</f>
        <v/>
      </c>
      <c r="BU50" s="37">
        <f>IF(AND(B50&gt;0,K50=""),1,IF(K50&gt;B50,1,0))</f>
        <v>0</v>
      </c>
      <c r="BV50" s="37">
        <f>IF(AND(B50&gt;0,L50=""),1,IF(L50&gt;B50,1,0))</f>
        <v>0</v>
      </c>
      <c r="BW50" s="37">
        <f>IF(AND(B50&gt;0,M50=""),1,IF(M50&gt;B50,1,0))</f>
        <v>0</v>
      </c>
    </row>
    <row r="51" spans="1:75" x14ac:dyDescent="0.25">
      <c r="A51" s="79" t="s">
        <v>73</v>
      </c>
      <c r="B51" s="131">
        <f>SUM(C51:J51)</f>
        <v>0</v>
      </c>
      <c r="C51" s="85"/>
      <c r="D51" s="132"/>
      <c r="E51" s="132"/>
      <c r="F51" s="86"/>
      <c r="G51" s="85"/>
      <c r="H51" s="132"/>
      <c r="I51" s="132"/>
      <c r="J51" s="89"/>
      <c r="K51" s="86"/>
      <c r="L51" s="86"/>
      <c r="M51" s="86"/>
      <c r="N51" t="str">
        <f>BO51&amp;BP51&amp;BQ51</f>
        <v/>
      </c>
      <c r="BO51" s="36" t="str">
        <f>IF(AND(B51&gt;0,K51=""),"  * No olvide digitar la variable Pueblos originarios. Digite Cero si no tiene.",IF(K51&gt;B51,"  * La variable Pueblos originarios No puede ser mayor al Total.",""))</f>
        <v/>
      </c>
      <c r="BP51" s="36" t="str">
        <f>IF(AND(B51&gt;0,L51=""),"  * No olvide digitar la variable Migrantes. Digite Cero si no tiene.",IF(L51&gt;B51,"  * La variable Migrantes No puede ser mayor al Total.",""))</f>
        <v/>
      </c>
      <c r="BQ51" s="36" t="str">
        <f>IF(AND(B51&gt;0,M51=""),"  * No olvide digitar la variable Espacios Amigables/Adolescentes. Digite Cero si no tiene.",IF(M51&gt;B51,"  * La variable Espacios Amigables/Adolescentes No puede ser mayor al Total.",""))</f>
        <v/>
      </c>
      <c r="BU51" s="37">
        <f>IF(AND(B51&gt;0,K51=""),1,IF(K51&gt;B51,1,0))</f>
        <v>0</v>
      </c>
      <c r="BV51" s="37">
        <f t="shared" ref="BV51" si="28">IF(AND(B51&gt;0,L51=""),1,IF(L51&gt;B51,1,0))</f>
        <v>0</v>
      </c>
      <c r="BW51" s="37">
        <f>IF(AND(B51&gt;0,M51=""),1,IF(M51&gt;B51,1,0))</f>
        <v>0</v>
      </c>
    </row>
    <row r="52" spans="1:75" x14ac:dyDescent="0.25">
      <c r="A52" s="4339" t="s">
        <v>74</v>
      </c>
      <c r="B52" s="4340"/>
      <c r="C52" s="4340"/>
      <c r="D52" s="4340"/>
      <c r="E52" s="4340"/>
      <c r="F52" s="4340"/>
      <c r="G52" s="4341"/>
      <c r="H52" s="4341"/>
      <c r="I52" s="4341"/>
      <c r="J52" s="4341"/>
      <c r="K52" s="4341"/>
      <c r="L52" s="4341"/>
      <c r="M52" s="4341"/>
      <c r="N52" s="4341"/>
      <c r="O52" s="4342"/>
      <c r="P52" s="4340"/>
      <c r="Q52" s="4341"/>
      <c r="R52" s="4341"/>
      <c r="S52" s="4342"/>
      <c r="T52" s="4340"/>
      <c r="U52" s="4341"/>
      <c r="V52" s="4342"/>
      <c r="W52" s="4343"/>
      <c r="X52" s="2"/>
      <c r="BO52"/>
      <c r="BP52"/>
      <c r="BQ52"/>
      <c r="BR52"/>
      <c r="BS52"/>
      <c r="BU52"/>
      <c r="BV52"/>
      <c r="BW52"/>
    </row>
    <row r="53" spans="1:75" ht="15" customHeight="1" x14ac:dyDescent="0.25">
      <c r="A53" s="4344" t="s">
        <v>75</v>
      </c>
      <c r="B53" s="4345" t="s">
        <v>32</v>
      </c>
      <c r="C53" s="2984"/>
      <c r="D53" s="4346"/>
      <c r="E53" s="4347" t="s">
        <v>76</v>
      </c>
      <c r="F53" s="4348"/>
      <c r="G53" s="4348"/>
      <c r="H53" s="4348"/>
      <c r="I53" s="4348"/>
      <c r="J53" s="4348"/>
      <c r="K53" s="4348"/>
      <c r="L53" s="4348"/>
      <c r="M53" s="4348"/>
      <c r="N53" s="4348"/>
      <c r="O53" s="4348"/>
      <c r="P53" s="4348"/>
      <c r="Q53" s="4348"/>
      <c r="R53" s="4348"/>
      <c r="S53" s="4348"/>
      <c r="T53" s="4348"/>
      <c r="U53" s="4348"/>
      <c r="V53" s="4349"/>
      <c r="W53" s="4346" t="s">
        <v>6</v>
      </c>
      <c r="X53" s="4350" t="s">
        <v>7</v>
      </c>
      <c r="BO53"/>
      <c r="BP53"/>
      <c r="BQ53"/>
      <c r="BR53"/>
      <c r="BS53"/>
      <c r="BU53"/>
      <c r="BV53"/>
      <c r="BW53"/>
    </row>
    <row r="54" spans="1:75" ht="15" customHeight="1" x14ac:dyDescent="0.25">
      <c r="A54" s="2981"/>
      <c r="B54" s="4217"/>
      <c r="C54" s="4126"/>
      <c r="D54" s="4211"/>
      <c r="E54" s="4350" t="s">
        <v>11</v>
      </c>
      <c r="F54" s="4350" t="s">
        <v>12</v>
      </c>
      <c r="G54" s="4346" t="s">
        <v>13</v>
      </c>
      <c r="H54" s="4344" t="s">
        <v>14</v>
      </c>
      <c r="I54" s="4344" t="s">
        <v>15</v>
      </c>
      <c r="J54" s="4346" t="s">
        <v>16</v>
      </c>
      <c r="K54" s="4346" t="s">
        <v>17</v>
      </c>
      <c r="L54" s="4346" t="s">
        <v>18</v>
      </c>
      <c r="M54" s="4346" t="s">
        <v>19</v>
      </c>
      <c r="N54" s="4346" t="s">
        <v>20</v>
      </c>
      <c r="O54" s="4346" t="s">
        <v>21</v>
      </c>
      <c r="P54" s="4346" t="s">
        <v>22</v>
      </c>
      <c r="Q54" s="4346" t="s">
        <v>23</v>
      </c>
      <c r="R54" s="4346" t="s">
        <v>24</v>
      </c>
      <c r="S54" s="4346" t="s">
        <v>25</v>
      </c>
      <c r="T54" s="4346" t="s">
        <v>26</v>
      </c>
      <c r="U54" s="4346" t="s">
        <v>27</v>
      </c>
      <c r="V54" s="4351" t="s">
        <v>28</v>
      </c>
      <c r="W54" s="2997"/>
      <c r="X54" s="2993"/>
      <c r="BO54"/>
      <c r="BP54"/>
      <c r="BQ54"/>
      <c r="BR54"/>
      <c r="BS54"/>
      <c r="BU54"/>
      <c r="BV54"/>
      <c r="BW54"/>
    </row>
    <row r="55" spans="1:75" x14ac:dyDescent="0.25">
      <c r="A55" s="4291"/>
      <c r="B55" s="4352" t="s">
        <v>29</v>
      </c>
      <c r="C55" s="4353" t="s">
        <v>30</v>
      </c>
      <c r="D55" s="4354" t="s">
        <v>31</v>
      </c>
      <c r="E55" s="4298"/>
      <c r="F55" s="4298"/>
      <c r="G55" s="4211"/>
      <c r="H55" s="4291"/>
      <c r="I55" s="4291"/>
      <c r="J55" s="4211"/>
      <c r="K55" s="4211"/>
      <c r="L55" s="4211"/>
      <c r="M55" s="4211"/>
      <c r="N55" s="4211"/>
      <c r="O55" s="4211"/>
      <c r="P55" s="4211"/>
      <c r="Q55" s="4211"/>
      <c r="R55" s="4211"/>
      <c r="S55" s="4211"/>
      <c r="T55" s="4211"/>
      <c r="U55" s="4211"/>
      <c r="V55" s="4216"/>
      <c r="W55" s="4211"/>
      <c r="X55" s="4298"/>
      <c r="BO55"/>
      <c r="BP55"/>
      <c r="BQ55"/>
      <c r="BR55"/>
      <c r="BS55"/>
      <c r="BU55"/>
      <c r="BV55"/>
      <c r="BW55"/>
    </row>
    <row r="56" spans="1:75" x14ac:dyDescent="0.25">
      <c r="A56" s="4355" t="s">
        <v>77</v>
      </c>
      <c r="B56" s="4356">
        <f>SUM(B57:B58)</f>
        <v>0</v>
      </c>
      <c r="C56" s="4357">
        <f>SUM(C57:C58)</f>
        <v>0</v>
      </c>
      <c r="D56" s="4358">
        <f t="shared" ref="D56:V56" si="29">SUM(D57:D58)</f>
        <v>0</v>
      </c>
      <c r="E56" s="4359">
        <f t="shared" si="29"/>
        <v>0</v>
      </c>
      <c r="F56" s="4359">
        <f t="shared" si="29"/>
        <v>0</v>
      </c>
      <c r="G56" s="4360">
        <f t="shared" si="29"/>
        <v>0</v>
      </c>
      <c r="H56" s="4359">
        <f t="shared" si="29"/>
        <v>0</v>
      </c>
      <c r="I56" s="4359">
        <f t="shared" si="29"/>
        <v>0</v>
      </c>
      <c r="J56" s="4361">
        <f t="shared" si="29"/>
        <v>0</v>
      </c>
      <c r="K56" s="4359">
        <f t="shared" si="29"/>
        <v>0</v>
      </c>
      <c r="L56" s="4361">
        <f t="shared" si="29"/>
        <v>0</v>
      </c>
      <c r="M56" s="4359">
        <f t="shared" si="29"/>
        <v>0</v>
      </c>
      <c r="N56" s="4361">
        <f t="shared" si="29"/>
        <v>0</v>
      </c>
      <c r="O56" s="4359">
        <f t="shared" si="29"/>
        <v>0</v>
      </c>
      <c r="P56" s="4361">
        <f t="shared" si="29"/>
        <v>0</v>
      </c>
      <c r="Q56" s="4359">
        <f t="shared" si="29"/>
        <v>0</v>
      </c>
      <c r="R56" s="4361">
        <f t="shared" si="29"/>
        <v>0</v>
      </c>
      <c r="S56" s="4359">
        <f t="shared" si="29"/>
        <v>0</v>
      </c>
      <c r="T56" s="4361">
        <f t="shared" si="29"/>
        <v>0</v>
      </c>
      <c r="U56" s="4359">
        <f t="shared" si="29"/>
        <v>0</v>
      </c>
      <c r="V56" s="4362">
        <f t="shared" si="29"/>
        <v>0</v>
      </c>
      <c r="W56" s="4360">
        <f>SUM(W57:W58)</f>
        <v>0</v>
      </c>
      <c r="X56" s="4359">
        <f>SUM(X57:X58)</f>
        <v>0</v>
      </c>
      <c r="BO56"/>
      <c r="BP56"/>
      <c r="BQ56"/>
      <c r="BR56"/>
      <c r="BS56"/>
      <c r="BU56"/>
      <c r="BV56"/>
      <c r="BW56"/>
    </row>
    <row r="57" spans="1:75" x14ac:dyDescent="0.25">
      <c r="A57" s="4338" t="s">
        <v>72</v>
      </c>
      <c r="B57" s="150">
        <f>SUM(C57:D57)</f>
        <v>0</v>
      </c>
      <c r="C57" s="2567"/>
      <c r="D57" s="2568"/>
      <c r="E57" s="153"/>
      <c r="F57" s="154"/>
      <c r="G57" s="153"/>
      <c r="H57" s="154"/>
      <c r="I57" s="153"/>
      <c r="J57" s="154"/>
      <c r="K57" s="153"/>
      <c r="L57" s="154"/>
      <c r="M57" s="153"/>
      <c r="N57" s="154"/>
      <c r="O57" s="153"/>
      <c r="P57" s="154"/>
      <c r="Q57" s="153"/>
      <c r="R57" s="154"/>
      <c r="S57" s="153"/>
      <c r="T57" s="154"/>
      <c r="U57" s="153"/>
      <c r="V57" s="155"/>
      <c r="W57" s="156"/>
      <c r="X57" s="153"/>
      <c r="Y57" t="str">
        <f>BO57&amp;BP57&amp;BQ57</f>
        <v/>
      </c>
      <c r="BO57" s="36" t="str">
        <f>IF(AND(B57&gt;0,W57="")," * No olvide digitar la variable Pueblos originarios. Digite Cero si no tiene.",IF(W57&gt;B57,"  * La variable Pueblos originarios No puede ser mayor al Total.",""))</f>
        <v/>
      </c>
      <c r="BP57" s="36" t="str">
        <f>IF(AND(B57&gt;0,X57="")," * No olvide digitar la variable Migrantes. Digite Cero si no tiene.",IF(X57&gt;B57,"  * La variable Migrantes No puede ser mayor al Total.",""))</f>
        <v/>
      </c>
      <c r="BQ57" s="130" t="str">
        <f>IF((C57+D57)&lt;&gt;SUM(E57:V57)," * Los datos desglosados por edad debe ser igual al total de ambos sexos.","")</f>
        <v/>
      </c>
      <c r="BU57" s="37">
        <f>IF(AND(B57&gt;0,W57=""),1,IF(W57&gt;B57,1,0))</f>
        <v>0</v>
      </c>
      <c r="BV57" s="37">
        <f>IF(AND(B57&gt;0,X57=""),1,IF(X57&gt;B57,1,0))</f>
        <v>0</v>
      </c>
      <c r="BW57" s="37">
        <f>IF((C57+D57)&lt;&gt;SUM(E57:V57),1,0)</f>
        <v>0</v>
      </c>
    </row>
    <row r="58" spans="1:75" x14ac:dyDescent="0.25">
      <c r="A58" s="157" t="s">
        <v>78</v>
      </c>
      <c r="B58" s="158">
        <f>SUM(C58:D58)</f>
        <v>0</v>
      </c>
      <c r="C58" s="4363"/>
      <c r="D58" s="4364"/>
      <c r="E58" s="161"/>
      <c r="F58" s="123"/>
      <c r="G58" s="161"/>
      <c r="H58" s="123"/>
      <c r="I58" s="161"/>
      <c r="J58" s="123"/>
      <c r="K58" s="161"/>
      <c r="L58" s="123"/>
      <c r="M58" s="161"/>
      <c r="N58" s="123"/>
      <c r="O58" s="161"/>
      <c r="P58" s="123"/>
      <c r="Q58" s="161"/>
      <c r="R58" s="123"/>
      <c r="S58" s="161"/>
      <c r="T58" s="123"/>
      <c r="U58" s="161"/>
      <c r="V58" s="162"/>
      <c r="W58" s="86"/>
      <c r="X58" s="161"/>
      <c r="Y58" t="str">
        <f>BO58&amp;BP58&amp;BQ58</f>
        <v/>
      </c>
      <c r="BO58" s="36" t="str">
        <f>IF(AND(B58&gt;0,W58="")," * No olvide digitar la variable Pueblos originarios. Digite Cero si no tiene.",IF(W58&gt;B58,"  * La variable Pueblos originarios No puede ser mayor al Total.",""))</f>
        <v/>
      </c>
      <c r="BP58" s="36" t="str">
        <f>IF(AND(B58&gt;0,X58="")," * No olvide digitar la variable Migrantes. Digite Cero si no tiene.",IF(X58&gt;B58,"  * La variable Migrantes No puede ser mayor al Total.",""))</f>
        <v/>
      </c>
      <c r="BQ58" s="130" t="str">
        <f>IF((C58+D58)&lt;&gt;SUM(E58:V58)," * Los datos desglosados por edad debe ser igual al total de ambos sexos.","")</f>
        <v/>
      </c>
      <c r="BU58" s="37">
        <f>IF(AND(B58&gt;0,W58=""),1,IF(W58&gt;B58,1,0))</f>
        <v>0</v>
      </c>
      <c r="BV58" s="37">
        <f>IF(AND(B58&gt;0,X58=""),1,IF(X58&gt;B58,1,0))</f>
        <v>0</v>
      </c>
      <c r="BW58" s="37">
        <f>IF((C58+D58)&lt;&gt;SUM(E58:V58),1,0)</f>
        <v>0</v>
      </c>
    </row>
    <row r="59" spans="1:75" x14ac:dyDescent="0.25">
      <c r="A59" s="4365" t="s">
        <v>79</v>
      </c>
      <c r="B59" s="4366">
        <f>SUM(B60:B61)</f>
        <v>0</v>
      </c>
      <c r="C59" s="4367">
        <f>SUM(C60:C61)</f>
        <v>0</v>
      </c>
      <c r="D59" s="4358">
        <f t="shared" ref="D59:V59" si="30">SUM(D60:D61)</f>
        <v>0</v>
      </c>
      <c r="E59" s="4368">
        <f t="shared" si="30"/>
        <v>0</v>
      </c>
      <c r="F59" s="4361">
        <f t="shared" si="30"/>
        <v>0</v>
      </c>
      <c r="G59" s="4368">
        <f t="shared" si="30"/>
        <v>0</v>
      </c>
      <c r="H59" s="4361">
        <f t="shared" si="30"/>
        <v>0</v>
      </c>
      <c r="I59" s="4368">
        <f t="shared" si="30"/>
        <v>0</v>
      </c>
      <c r="J59" s="4361">
        <f t="shared" si="30"/>
        <v>0</v>
      </c>
      <c r="K59" s="4368">
        <f t="shared" si="30"/>
        <v>0</v>
      </c>
      <c r="L59" s="4361">
        <f t="shared" si="30"/>
        <v>0</v>
      </c>
      <c r="M59" s="4368">
        <f t="shared" si="30"/>
        <v>0</v>
      </c>
      <c r="N59" s="4361">
        <f t="shared" si="30"/>
        <v>0</v>
      </c>
      <c r="O59" s="4368">
        <f t="shared" si="30"/>
        <v>0</v>
      </c>
      <c r="P59" s="4361">
        <f t="shared" si="30"/>
        <v>0</v>
      </c>
      <c r="Q59" s="4368">
        <f t="shared" si="30"/>
        <v>0</v>
      </c>
      <c r="R59" s="4361">
        <f t="shared" si="30"/>
        <v>0</v>
      </c>
      <c r="S59" s="4368">
        <f t="shared" si="30"/>
        <v>0</v>
      </c>
      <c r="T59" s="4361">
        <f t="shared" si="30"/>
        <v>0</v>
      </c>
      <c r="U59" s="4368">
        <f t="shared" si="30"/>
        <v>0</v>
      </c>
      <c r="V59" s="4369">
        <f t="shared" si="30"/>
        <v>0</v>
      </c>
      <c r="W59" s="4360">
        <f>SUM(W60:W61)</f>
        <v>0</v>
      </c>
      <c r="X59" s="4368">
        <f>SUM(X60:X61)</f>
        <v>0</v>
      </c>
      <c r="BO59"/>
      <c r="BP59"/>
      <c r="BQ59"/>
      <c r="BR59"/>
      <c r="BS59"/>
      <c r="BU59"/>
      <c r="BV59"/>
      <c r="BW59"/>
    </row>
    <row r="60" spans="1:75" x14ac:dyDescent="0.25">
      <c r="A60" s="4370" t="s">
        <v>72</v>
      </c>
      <c r="B60" s="150">
        <f>SUM(C60:D60)</f>
        <v>0</v>
      </c>
      <c r="C60" s="2567"/>
      <c r="D60" s="2568"/>
      <c r="E60" s="153"/>
      <c r="F60" s="154"/>
      <c r="G60" s="153"/>
      <c r="H60" s="154"/>
      <c r="I60" s="153"/>
      <c r="J60" s="154"/>
      <c r="K60" s="153"/>
      <c r="L60" s="154"/>
      <c r="M60" s="153"/>
      <c r="N60" s="154"/>
      <c r="O60" s="153"/>
      <c r="P60" s="154"/>
      <c r="Q60" s="153"/>
      <c r="R60" s="154"/>
      <c r="S60" s="153"/>
      <c r="T60" s="154"/>
      <c r="U60" s="153"/>
      <c r="V60" s="155"/>
      <c r="W60" s="156"/>
      <c r="X60" s="153"/>
      <c r="Y60" t="str">
        <f t="shared" ref="Y60:Y61" si="31">BO60&amp;BP60&amp;BQ60</f>
        <v/>
      </c>
      <c r="BO60" s="36" t="str">
        <f t="shared" ref="BO60:BO61" si="32">IF(AND(B60&gt;0,W60="")," * No olvide digitar la variable Pueblos originarios. Digite Cero si no tiene.",IF(W60&gt;B60,"  * La variable Pueblos originarios No puede ser mayor al Total.",""))</f>
        <v/>
      </c>
      <c r="BP60" s="36" t="str">
        <f t="shared" ref="BP60:BP61" si="33">IF(AND(B60&gt;0,X60="")," * No olvide digitar la variable Migrantes. Digite Cero si no tiene.",IF(X60&gt;B60,"  * La variable Migrantes No puede ser mayor al Total.",""))</f>
        <v/>
      </c>
      <c r="BQ60" s="130" t="str">
        <f>IF((C60+D60)&lt;&gt;SUM(E60:V60)," * Los datos desglosados por edad debe ser igual al total de ambos sexos.","")</f>
        <v/>
      </c>
      <c r="BU60" s="37">
        <f t="shared" ref="BU60:BU61" si="34">IF(AND(B60&gt;0,W60=""),1,IF(W60&gt;B60,1,0))</f>
        <v>0</v>
      </c>
      <c r="BV60" s="37">
        <f t="shared" ref="BV60:BV61" si="35">IF(AND(B60&gt;0,X60=""),1,IF(X60&gt;B60,1,0))</f>
        <v>0</v>
      </c>
      <c r="BW60" s="37">
        <f t="shared" ref="BW60:BW61" si="36">IF((C60+D60)&lt;&gt;SUM(E60:V60),1,0)</f>
        <v>0</v>
      </c>
    </row>
    <row r="61" spans="1:75" x14ac:dyDescent="0.25">
      <c r="A61" s="157" t="s">
        <v>78</v>
      </c>
      <c r="B61" s="158">
        <f>SUM(C61:D61)</f>
        <v>0</v>
      </c>
      <c r="C61" s="4363"/>
      <c r="D61" s="4364"/>
      <c r="E61" s="161"/>
      <c r="F61" s="123"/>
      <c r="G61" s="161"/>
      <c r="H61" s="123"/>
      <c r="I61" s="161"/>
      <c r="J61" s="123"/>
      <c r="K61" s="161"/>
      <c r="L61" s="123"/>
      <c r="M61" s="161"/>
      <c r="N61" s="123"/>
      <c r="O61" s="161"/>
      <c r="P61" s="123"/>
      <c r="Q61" s="161"/>
      <c r="R61" s="123"/>
      <c r="S61" s="161"/>
      <c r="T61" s="123"/>
      <c r="U61" s="161"/>
      <c r="V61" s="162"/>
      <c r="W61" s="86"/>
      <c r="X61" s="161"/>
      <c r="Y61" t="str">
        <f t="shared" si="31"/>
        <v/>
      </c>
      <c r="BO61" s="36" t="str">
        <f t="shared" si="32"/>
        <v/>
      </c>
      <c r="BP61" s="36" t="str">
        <f t="shared" si="33"/>
        <v/>
      </c>
      <c r="BQ61" s="130" t="str">
        <f>IF((C61+D61)&lt;&gt;SUM(E61:V61)," * Los datos desglosados por edad debe ser igual al total de ambos sexos.","")</f>
        <v/>
      </c>
      <c r="BU61" s="37">
        <f t="shared" si="34"/>
        <v>0</v>
      </c>
      <c r="BV61" s="37">
        <f t="shared" si="35"/>
        <v>0</v>
      </c>
      <c r="BW61" s="37">
        <f t="shared" si="36"/>
        <v>0</v>
      </c>
    </row>
    <row r="62" spans="1:75" x14ac:dyDescent="0.25">
      <c r="A62" s="2579" t="s">
        <v>80</v>
      </c>
      <c r="B62" s="6"/>
      <c r="BO62"/>
      <c r="BP62"/>
      <c r="BQ62"/>
      <c r="BR62"/>
      <c r="BS62"/>
      <c r="BU62"/>
      <c r="BV62"/>
      <c r="BW62"/>
    </row>
    <row r="63" spans="1:75" x14ac:dyDescent="0.25">
      <c r="A63" s="4371" t="s">
        <v>49</v>
      </c>
      <c r="B63" s="4371" t="s">
        <v>32</v>
      </c>
      <c r="BO63"/>
      <c r="BP63"/>
      <c r="BQ63"/>
      <c r="BR63"/>
      <c r="BS63"/>
      <c r="BU63"/>
      <c r="BV63"/>
      <c r="BW63"/>
    </row>
    <row r="64" spans="1:75" x14ac:dyDescent="0.25">
      <c r="A64" s="4338" t="s">
        <v>72</v>
      </c>
      <c r="B64" s="4313"/>
      <c r="BO64"/>
      <c r="BP64"/>
      <c r="BQ64"/>
      <c r="BR64"/>
      <c r="BS64"/>
      <c r="BU64"/>
      <c r="BV64"/>
      <c r="BW64"/>
    </row>
    <row r="65" spans="1:75" x14ac:dyDescent="0.25">
      <c r="A65" s="79" t="s">
        <v>73</v>
      </c>
      <c r="B65" s="90"/>
      <c r="BO65"/>
      <c r="BP65"/>
      <c r="BQ65"/>
      <c r="BR65"/>
      <c r="BS65"/>
      <c r="BU65"/>
      <c r="BV65"/>
      <c r="BW65"/>
    </row>
    <row r="66" spans="1:75" x14ac:dyDescent="0.25">
      <c r="A66" s="171" t="s">
        <v>81</v>
      </c>
      <c r="B66" s="172"/>
      <c r="BO66"/>
      <c r="BP66"/>
      <c r="BQ66"/>
      <c r="BR66"/>
      <c r="BS66"/>
      <c r="BU66"/>
      <c r="BV66"/>
      <c r="BW66"/>
    </row>
    <row r="67" spans="1:75" x14ac:dyDescent="0.25">
      <c r="A67" s="4372" t="s">
        <v>49</v>
      </c>
      <c r="B67" s="4372" t="s">
        <v>32</v>
      </c>
      <c r="BO67"/>
      <c r="BP67"/>
      <c r="BQ67"/>
      <c r="BR67"/>
      <c r="BS67"/>
      <c r="BU67"/>
      <c r="BV67"/>
      <c r="BW67"/>
    </row>
    <row r="68" spans="1:75" x14ac:dyDescent="0.25">
      <c r="A68" s="4373" t="s">
        <v>82</v>
      </c>
      <c r="B68" s="4374"/>
      <c r="BO68"/>
      <c r="BP68"/>
      <c r="BQ68"/>
      <c r="BR68"/>
      <c r="BS68"/>
      <c r="BU68"/>
      <c r="BV68"/>
      <c r="BW68"/>
    </row>
    <row r="69" spans="1:75" x14ac:dyDescent="0.25">
      <c r="A69" s="176" t="s">
        <v>83</v>
      </c>
      <c r="B69" s="177"/>
      <c r="BO69"/>
      <c r="BP69"/>
      <c r="BQ69"/>
      <c r="BR69"/>
      <c r="BS69"/>
      <c r="BU69"/>
      <c r="BV69"/>
      <c r="BW69"/>
    </row>
    <row r="70" spans="1:75" x14ac:dyDescent="0.25">
      <c r="A70" s="176" t="s">
        <v>51</v>
      </c>
      <c r="B70" s="178"/>
      <c r="BO70"/>
      <c r="BP70"/>
      <c r="BQ70"/>
      <c r="BR70"/>
      <c r="BS70"/>
      <c r="BU70"/>
      <c r="BV70"/>
      <c r="BW70"/>
    </row>
    <row r="71" spans="1:75" x14ac:dyDescent="0.25">
      <c r="A71" s="176" t="s">
        <v>84</v>
      </c>
      <c r="B71" s="177"/>
      <c r="BO71"/>
      <c r="BP71"/>
      <c r="BQ71"/>
      <c r="BR71"/>
      <c r="BS71"/>
      <c r="BU71"/>
      <c r="BV71"/>
      <c r="BW71"/>
    </row>
    <row r="72" spans="1:75" x14ac:dyDescent="0.25">
      <c r="A72" s="176" t="s">
        <v>63</v>
      </c>
      <c r="B72" s="177"/>
      <c r="BO72"/>
      <c r="BP72"/>
      <c r="BQ72"/>
      <c r="BR72"/>
      <c r="BS72"/>
      <c r="BU72"/>
      <c r="BV72"/>
      <c r="BW72"/>
    </row>
    <row r="73" spans="1:75" x14ac:dyDescent="0.25">
      <c r="A73" s="176" t="s">
        <v>85</v>
      </c>
      <c r="B73" s="177"/>
      <c r="BO73"/>
      <c r="BP73"/>
      <c r="BQ73"/>
      <c r="BR73"/>
      <c r="BS73"/>
      <c r="BU73"/>
      <c r="BV73"/>
      <c r="BW73"/>
    </row>
    <row r="74" spans="1:75" x14ac:dyDescent="0.25">
      <c r="A74" s="176" t="s">
        <v>86</v>
      </c>
      <c r="B74" s="177"/>
      <c r="BO74"/>
      <c r="BP74"/>
      <c r="BQ74"/>
      <c r="BR74"/>
      <c r="BS74"/>
      <c r="BU74"/>
      <c r="BV74"/>
      <c r="BW74"/>
    </row>
    <row r="75" spans="1:75" x14ac:dyDescent="0.25">
      <c r="A75" s="179" t="s">
        <v>87</v>
      </c>
      <c r="B75" s="180"/>
      <c r="BO75"/>
      <c r="BP75"/>
      <c r="BQ75"/>
      <c r="BR75"/>
      <c r="BS75"/>
      <c r="BU75"/>
      <c r="BV75"/>
      <c r="BW75"/>
    </row>
    <row r="76" spans="1:75" x14ac:dyDescent="0.25">
      <c r="A76" s="5" t="s">
        <v>88</v>
      </c>
      <c r="B76" s="6"/>
      <c r="C76" s="4375"/>
      <c r="D76" s="4375"/>
      <c r="E76" s="2"/>
      <c r="F76" s="2"/>
      <c r="G76" s="2"/>
      <c r="H76" s="2"/>
      <c r="I76" s="2"/>
      <c r="J76" s="4376"/>
      <c r="K76" s="4376"/>
      <c r="L76" s="4376"/>
      <c r="M76" s="4376"/>
      <c r="N76" s="4376"/>
      <c r="O76" s="4376"/>
      <c r="P76" s="4376"/>
      <c r="Q76" s="4376"/>
      <c r="R76" s="4376"/>
      <c r="S76" s="4376"/>
      <c r="T76" s="4377"/>
      <c r="U76" s="4377"/>
      <c r="BO76"/>
      <c r="BP76"/>
      <c r="BQ76"/>
      <c r="BR76"/>
      <c r="BS76"/>
      <c r="BU76"/>
      <c r="BV76"/>
      <c r="BW76"/>
    </row>
    <row r="77" spans="1:75" ht="15" customHeight="1" x14ac:dyDescent="0.25">
      <c r="A77" s="4378" t="s">
        <v>89</v>
      </c>
      <c r="B77" s="4379" t="s">
        <v>32</v>
      </c>
      <c r="C77" s="4380" t="s">
        <v>76</v>
      </c>
      <c r="D77" s="4381"/>
      <c r="E77" s="4381"/>
      <c r="F77" s="4381"/>
      <c r="G77" s="4381"/>
      <c r="H77" s="4381"/>
      <c r="I77" s="4381"/>
      <c r="J77" s="4381"/>
      <c r="K77" s="4381"/>
      <c r="L77" s="4381"/>
      <c r="M77" s="4381"/>
      <c r="N77" s="4381"/>
      <c r="O77" s="4381"/>
      <c r="P77" s="4381"/>
      <c r="Q77" s="4381"/>
      <c r="R77" s="4381"/>
      <c r="S77" s="4382"/>
      <c r="T77" s="4346" t="s">
        <v>6</v>
      </c>
      <c r="U77" s="4346" t="s">
        <v>90</v>
      </c>
      <c r="BO77"/>
      <c r="BP77"/>
      <c r="BQ77"/>
      <c r="BR77"/>
      <c r="BS77"/>
      <c r="BU77"/>
      <c r="BV77"/>
      <c r="BW77"/>
    </row>
    <row r="78" spans="1:75" x14ac:dyDescent="0.25">
      <c r="A78" s="4291"/>
      <c r="B78" s="4298"/>
      <c r="C78" s="4353" t="s">
        <v>91</v>
      </c>
      <c r="D78" s="4336" t="s">
        <v>92</v>
      </c>
      <c r="E78" s="4336" t="s">
        <v>14</v>
      </c>
      <c r="F78" s="2828" t="s">
        <v>15</v>
      </c>
      <c r="G78" s="4383" t="s">
        <v>16</v>
      </c>
      <c r="H78" s="4383" t="s">
        <v>17</v>
      </c>
      <c r="I78" s="4383" t="s">
        <v>18</v>
      </c>
      <c r="J78" s="4336" t="s">
        <v>19</v>
      </c>
      <c r="K78" s="4336" t="s">
        <v>20</v>
      </c>
      <c r="L78" s="4384" t="s">
        <v>21</v>
      </c>
      <c r="M78" s="4336" t="s">
        <v>22</v>
      </c>
      <c r="N78" s="4336" t="s">
        <v>23</v>
      </c>
      <c r="O78" s="4336" t="s">
        <v>24</v>
      </c>
      <c r="P78" s="4336" t="s">
        <v>25</v>
      </c>
      <c r="Q78" s="4336" t="s">
        <v>26</v>
      </c>
      <c r="R78" s="4336" t="s">
        <v>27</v>
      </c>
      <c r="S78" s="4385" t="s">
        <v>28</v>
      </c>
      <c r="T78" s="4211"/>
      <c r="U78" s="4211"/>
      <c r="BO78"/>
      <c r="BP78"/>
      <c r="BQ78"/>
      <c r="BR78"/>
      <c r="BS78"/>
      <c r="BU78"/>
      <c r="BV78"/>
      <c r="BW78"/>
    </row>
    <row r="79" spans="1:75" x14ac:dyDescent="0.25">
      <c r="A79" s="4386" t="s">
        <v>93</v>
      </c>
      <c r="B79" s="191">
        <f>SUM(C79:S79)</f>
        <v>0</v>
      </c>
      <c r="C79" s="4387"/>
      <c r="D79" s="4388"/>
      <c r="E79" s="4388"/>
      <c r="F79" s="4388"/>
      <c r="G79" s="4388"/>
      <c r="H79" s="4388"/>
      <c r="I79" s="4388"/>
      <c r="J79" s="4388"/>
      <c r="K79" s="4388"/>
      <c r="L79" s="4388"/>
      <c r="M79" s="4388"/>
      <c r="N79" s="4388"/>
      <c r="O79" s="4388"/>
      <c r="P79" s="4388"/>
      <c r="Q79" s="4388"/>
      <c r="R79" s="4388"/>
      <c r="S79" s="4389"/>
      <c r="T79" s="4390"/>
      <c r="U79" s="4390"/>
      <c r="V79" t="str">
        <f>BO79&amp;BP79</f>
        <v/>
      </c>
      <c r="BO79" s="36" t="str">
        <f>IF(AND(B79&gt;0,T79=""),"  * No olvide digitar la variable Pueblos originarios. Digite Cero si no tiene.",IF(T79&gt;B79,"  * La variable Pueblos originarios No puede ser mayor al Total.",""))</f>
        <v/>
      </c>
      <c r="BP79" s="36" t="str">
        <f>IF(AND(B79&gt;0,U79=""),"  * No olvide digitar la variable Pueblos No originarios. Digite Cero si no tiene.",IF(U79&gt;B79,"  * La variable Pueblos No originarios No puede ser mayor al Total.",""))</f>
        <v/>
      </c>
      <c r="BU79" s="37">
        <f>IF(AND(B79&gt;0,T79=""),1,IF(T79&gt;B79,1,0))</f>
        <v>0</v>
      </c>
      <c r="BV79" s="37">
        <f>IF(AND(B79&gt;0,U79=""),1,IF(U79&gt;B79,1,0))</f>
        <v>0</v>
      </c>
    </row>
    <row r="80" spans="1:75" x14ac:dyDescent="0.25">
      <c r="A80" s="4391" t="s">
        <v>94</v>
      </c>
      <c r="B80" s="4391"/>
      <c r="C80" s="4391"/>
      <c r="D80" s="4391"/>
      <c r="E80" s="4391"/>
      <c r="F80" s="4391"/>
      <c r="G80" s="4391"/>
      <c r="H80" s="6"/>
      <c r="I80" s="6"/>
      <c r="J80" s="6"/>
      <c r="K80" s="6"/>
      <c r="L80" s="6"/>
      <c r="M80" s="6"/>
      <c r="N80" s="2"/>
      <c r="O80" s="2"/>
      <c r="P80" s="2"/>
      <c r="Q80" s="196"/>
      <c r="R80" s="196"/>
      <c r="S80" s="196"/>
      <c r="T80" s="196"/>
      <c r="U80" s="196"/>
      <c r="V80" s="196"/>
      <c r="W80" s="2"/>
      <c r="X80" s="196"/>
      <c r="Y80" s="196"/>
      <c r="Z80" s="196"/>
      <c r="AA80" s="2837"/>
      <c r="AB80" s="2837"/>
      <c r="AC80" s="2837"/>
      <c r="AD80" s="2837"/>
      <c r="AE80" s="2838"/>
      <c r="AF80" s="2838"/>
      <c r="AG80" s="2838"/>
      <c r="AH80" s="4392"/>
      <c r="AI80" s="4393"/>
      <c r="AJ80" s="4393"/>
      <c r="AK80" s="4393"/>
      <c r="AL80" s="4393"/>
      <c r="AM80" s="4393"/>
      <c r="AN80" s="4393"/>
      <c r="BO80"/>
      <c r="BP80"/>
      <c r="BQ80"/>
      <c r="BR80"/>
      <c r="BS80"/>
      <c r="BU80"/>
      <c r="BV80"/>
      <c r="BW80"/>
    </row>
    <row r="81" spans="1:77" ht="15" customHeight="1" x14ac:dyDescent="0.25">
      <c r="A81" s="4378" t="s">
        <v>49</v>
      </c>
      <c r="B81" s="4394" t="s">
        <v>95</v>
      </c>
      <c r="C81" s="4394" t="s">
        <v>32</v>
      </c>
      <c r="D81" s="2984"/>
      <c r="E81" s="4283"/>
      <c r="F81" s="4284" t="s">
        <v>5</v>
      </c>
      <c r="G81" s="4285"/>
      <c r="H81" s="4285"/>
      <c r="I81" s="4285"/>
      <c r="J81" s="4285"/>
      <c r="K81" s="4285"/>
      <c r="L81" s="4285"/>
      <c r="M81" s="4285"/>
      <c r="N81" s="4285"/>
      <c r="O81" s="4285"/>
      <c r="P81" s="4285"/>
      <c r="Q81" s="4285"/>
      <c r="R81" s="4285"/>
      <c r="S81" s="4285"/>
      <c r="T81" s="4285"/>
      <c r="U81" s="4285"/>
      <c r="V81" s="4285"/>
      <c r="W81" s="4285"/>
      <c r="X81" s="4285"/>
      <c r="Y81" s="4285"/>
      <c r="Z81" s="4285"/>
      <c r="AA81" s="4285"/>
      <c r="AB81" s="4285"/>
      <c r="AC81" s="4285"/>
      <c r="AD81" s="4285"/>
      <c r="AE81" s="4285"/>
      <c r="AF81" s="4285"/>
      <c r="AG81" s="4285"/>
      <c r="AH81" s="4285"/>
      <c r="AI81" s="4286"/>
      <c r="AJ81" s="4395" t="s">
        <v>96</v>
      </c>
      <c r="AK81" s="4287" t="s">
        <v>97</v>
      </c>
      <c r="AL81" s="4283" t="s">
        <v>6</v>
      </c>
      <c r="AM81" s="4283" t="s">
        <v>7</v>
      </c>
      <c r="AN81" s="4283" t="s">
        <v>70</v>
      </c>
      <c r="BO81"/>
      <c r="BP81"/>
      <c r="BQ81"/>
      <c r="BR81"/>
      <c r="BS81"/>
      <c r="BU81"/>
      <c r="BV81"/>
      <c r="BW81"/>
    </row>
    <row r="82" spans="1:77" x14ac:dyDescent="0.25">
      <c r="A82" s="2981"/>
      <c r="B82" s="3019"/>
      <c r="C82" s="4217"/>
      <c r="D82" s="4126"/>
      <c r="E82" s="4211"/>
      <c r="F82" s="4284" t="s">
        <v>98</v>
      </c>
      <c r="G82" s="4289"/>
      <c r="H82" s="4284" t="s">
        <v>99</v>
      </c>
      <c r="I82" s="4289"/>
      <c r="J82" s="4288" t="s">
        <v>13</v>
      </c>
      <c r="K82" s="4290"/>
      <c r="L82" s="4288" t="s">
        <v>14</v>
      </c>
      <c r="M82" s="4290"/>
      <c r="N82" s="4284" t="s">
        <v>100</v>
      </c>
      <c r="O82" s="4289"/>
      <c r="P82" s="4284" t="s">
        <v>101</v>
      </c>
      <c r="Q82" s="4289"/>
      <c r="R82" s="4288" t="s">
        <v>16</v>
      </c>
      <c r="S82" s="4290"/>
      <c r="T82" s="4288" t="s">
        <v>17</v>
      </c>
      <c r="U82" s="4290"/>
      <c r="V82" s="4288" t="s">
        <v>18</v>
      </c>
      <c r="W82" s="4290"/>
      <c r="X82" s="4288" t="s">
        <v>19</v>
      </c>
      <c r="Y82" s="4290"/>
      <c r="Z82" s="4288" t="s">
        <v>20</v>
      </c>
      <c r="AA82" s="4290"/>
      <c r="AB82" s="4288" t="s">
        <v>21</v>
      </c>
      <c r="AC82" s="4290"/>
      <c r="AD82" s="4288" t="s">
        <v>22</v>
      </c>
      <c r="AE82" s="4290"/>
      <c r="AF82" s="4288" t="s">
        <v>23</v>
      </c>
      <c r="AG82" s="4290"/>
      <c r="AH82" s="4288" t="s">
        <v>24</v>
      </c>
      <c r="AI82" s="4290"/>
      <c r="AJ82" s="3027"/>
      <c r="AK82" s="2993"/>
      <c r="AL82" s="2997"/>
      <c r="AM82" s="2997"/>
      <c r="AN82" s="2997"/>
      <c r="BO82"/>
      <c r="BP82"/>
      <c r="BQ82"/>
      <c r="BR82"/>
      <c r="BS82"/>
      <c r="BU82"/>
      <c r="BV82"/>
      <c r="BW82"/>
    </row>
    <row r="83" spans="1:77" x14ac:dyDescent="0.25">
      <c r="A83" s="4396"/>
      <c r="B83" s="4217"/>
      <c r="C83" s="4326" t="s">
        <v>29</v>
      </c>
      <c r="D83" s="4397" t="s">
        <v>30</v>
      </c>
      <c r="E83" s="4294" t="s">
        <v>31</v>
      </c>
      <c r="F83" s="4326" t="s">
        <v>30</v>
      </c>
      <c r="G83" s="4294" t="s">
        <v>31</v>
      </c>
      <c r="H83" s="4293" t="s">
        <v>30</v>
      </c>
      <c r="I83" s="4294" t="s">
        <v>31</v>
      </c>
      <c r="J83" s="4326" t="s">
        <v>30</v>
      </c>
      <c r="K83" s="4294" t="s">
        <v>31</v>
      </c>
      <c r="L83" s="4326" t="s">
        <v>30</v>
      </c>
      <c r="M83" s="4294" t="s">
        <v>31</v>
      </c>
      <c r="N83" s="4326" t="s">
        <v>30</v>
      </c>
      <c r="O83" s="4294" t="s">
        <v>31</v>
      </c>
      <c r="P83" s="4326" t="s">
        <v>30</v>
      </c>
      <c r="Q83" s="4294" t="s">
        <v>31</v>
      </c>
      <c r="R83" s="4326" t="s">
        <v>30</v>
      </c>
      <c r="S83" s="4294" t="s">
        <v>31</v>
      </c>
      <c r="T83" s="4326" t="s">
        <v>30</v>
      </c>
      <c r="U83" s="4294" t="s">
        <v>31</v>
      </c>
      <c r="V83" s="4326" t="s">
        <v>30</v>
      </c>
      <c r="W83" s="4294" t="s">
        <v>31</v>
      </c>
      <c r="X83" s="4326" t="s">
        <v>30</v>
      </c>
      <c r="Y83" s="4294" t="s">
        <v>31</v>
      </c>
      <c r="Z83" s="4326" t="s">
        <v>30</v>
      </c>
      <c r="AA83" s="4294" t="s">
        <v>31</v>
      </c>
      <c r="AB83" s="4326" t="s">
        <v>30</v>
      </c>
      <c r="AC83" s="4294" t="s">
        <v>31</v>
      </c>
      <c r="AD83" s="4326" t="s">
        <v>30</v>
      </c>
      <c r="AE83" s="4294" t="s">
        <v>31</v>
      </c>
      <c r="AF83" s="4326" t="s">
        <v>30</v>
      </c>
      <c r="AG83" s="4294" t="s">
        <v>31</v>
      </c>
      <c r="AH83" s="4326" t="s">
        <v>30</v>
      </c>
      <c r="AI83" s="4398" t="s">
        <v>31</v>
      </c>
      <c r="AJ83" s="4399"/>
      <c r="AK83" s="4400"/>
      <c r="AL83" s="4211"/>
      <c r="AM83" s="4211"/>
      <c r="AN83" s="4211"/>
      <c r="BO83"/>
      <c r="BP83"/>
      <c r="BQ83"/>
      <c r="BR83"/>
      <c r="BS83"/>
      <c r="BU83"/>
      <c r="BV83"/>
      <c r="BW83"/>
    </row>
    <row r="84" spans="1:77" x14ac:dyDescent="0.25">
      <c r="A84" s="4401" t="s">
        <v>102</v>
      </c>
      <c r="B84" s="2607" t="s">
        <v>103</v>
      </c>
      <c r="C84" s="4402">
        <f>SUM(D84:E84)</f>
        <v>0</v>
      </c>
      <c r="D84" s="4403">
        <f>SUM(F84,H84,J84,L84,N84,P84,R84,T84,V84,X84,Z84,AB84,AD84,AF84,AH84)</f>
        <v>0</v>
      </c>
      <c r="E84" s="4404">
        <f>SUM(G84,I84,K84,M84,O84,Q84,S84,U84,W84,Y84,AA84,AC84,AE84,AG84,AI84)</f>
        <v>0</v>
      </c>
      <c r="F84" s="4405"/>
      <c r="G84" s="4406"/>
      <c r="H84" s="4407"/>
      <c r="I84" s="4406"/>
      <c r="J84" s="4405"/>
      <c r="K84" s="4408"/>
      <c r="L84" s="4405"/>
      <c r="M84" s="4408"/>
      <c r="N84" s="4405"/>
      <c r="O84" s="4408"/>
      <c r="P84" s="4405"/>
      <c r="Q84" s="4408"/>
      <c r="R84" s="4405"/>
      <c r="S84" s="4408"/>
      <c r="T84" s="4405"/>
      <c r="U84" s="4408"/>
      <c r="V84" s="4405"/>
      <c r="W84" s="4408"/>
      <c r="X84" s="4405"/>
      <c r="Y84" s="4408"/>
      <c r="Z84" s="4405"/>
      <c r="AA84" s="4408"/>
      <c r="AB84" s="4405"/>
      <c r="AC84" s="4408"/>
      <c r="AD84" s="4405"/>
      <c r="AE84" s="4408"/>
      <c r="AF84" s="4405"/>
      <c r="AG84" s="4408"/>
      <c r="AH84" s="4405"/>
      <c r="AI84" s="4409"/>
      <c r="AJ84" s="4410"/>
      <c r="AK84" s="4411"/>
      <c r="AL84" s="4406"/>
      <c r="AM84" s="4406"/>
      <c r="AN84" s="4406"/>
      <c r="AO84" t="str">
        <f>BO84&amp;BP84&amp;BQ84&amp;BR84&amp;BS84</f>
        <v/>
      </c>
      <c r="BO84" s="36" t="str">
        <f>IF(AND(E84&gt;0,AJ84="")," *  No olvide digitar la variable Gestantes. Digite Cero si no tiene.",IF(AJ84&gt;E84,"  * La variable Gestantes No puede ser mayor al Total Mujeres.",""))</f>
        <v/>
      </c>
      <c r="BP84" s="36" t="str">
        <f>IF(AND(E84&gt;0,AK84="")," *  No olvide digitar la variable Postparto. Digite Cero si no tiene.",IF(AK84&gt;E84,"  * La variable Postparto No puede ser mayor al Total Mujeres.",""))</f>
        <v/>
      </c>
      <c r="BQ84" s="36" t="str">
        <f>IF(AND(C84&gt;0,AL84="")," *  No olvide digitar la variable Pueblos originarios. Digite Cero si no tiene.",IF(AL84&gt;C84,"  * La variable Pueblos originarios No puede ser mayor al Total.",""))</f>
        <v/>
      </c>
      <c r="BR84" s="36" t="str">
        <f>IF(AND(C84&gt;0,AM84="")," *  No olvide digitar la variable Migrantes. Digite Cero si no tiene.",IF(AM84&gt;C84,"  * La variable Migrantes No puede ser mayor al Total.",""))</f>
        <v/>
      </c>
      <c r="BS84" s="36" t="str">
        <f>IF(AND(C84&gt;0,AN84="")," *  No olvide digitar la variable Espacios Amigables/adolescentes. Digite Cero si no tiene.",IF(AN84&gt;C84,"  * La variable Espacios Amigables/adolescentes No puede ser mayor al Total.",""))</f>
        <v/>
      </c>
      <c r="BU84" s="37">
        <f>IF(AND(E84&gt;0,AJ84=""),1,IF(AJ84&gt;E84,1,0))</f>
        <v>0</v>
      </c>
      <c r="BV84" s="37">
        <f>IF(AND(E84&gt;0,AK84=""),1,IF(AK84&gt;E84,1,0))</f>
        <v>0</v>
      </c>
      <c r="BW84" s="37">
        <f>IF(AND(C84&gt;0,AL84=""),1,IF(AL84&gt;C84,1,0))</f>
        <v>0</v>
      </c>
      <c r="BX84" s="37">
        <f>IF(AND(C84&gt;0,AM84=""),1,IF(AM84&gt;C84,1,0))</f>
        <v>0</v>
      </c>
      <c r="BY84" s="37">
        <f>IF(AND(C84&gt;0,AN84=""),1,IF(AN84&gt;C84,1,0))</f>
        <v>0</v>
      </c>
    </row>
    <row r="85" spans="1:77" x14ac:dyDescent="0.25">
      <c r="A85" s="4412" t="s">
        <v>104</v>
      </c>
      <c r="B85" s="4413" t="s">
        <v>105</v>
      </c>
      <c r="C85" s="219">
        <f>SUM(D85:E85)</f>
        <v>0</v>
      </c>
      <c r="D85" s="220">
        <f t="shared" ref="D85:E87" si="37">SUM(F85,H85,J85,L85,N85,P85,R85,T85,V85,X85,Z85,AB85,AD85,AF85,AH85)</f>
        <v>0</v>
      </c>
      <c r="E85" s="220">
        <f t="shared" si="37"/>
        <v>0</v>
      </c>
      <c r="F85" s="221"/>
      <c r="G85" s="222"/>
      <c r="H85" s="223"/>
      <c r="I85" s="222"/>
      <c r="J85" s="221"/>
      <c r="K85" s="224"/>
      <c r="L85" s="221"/>
      <c r="M85" s="224"/>
      <c r="N85" s="221"/>
      <c r="O85" s="224"/>
      <c r="P85" s="221"/>
      <c r="Q85" s="224"/>
      <c r="R85" s="221"/>
      <c r="S85" s="224"/>
      <c r="T85" s="221"/>
      <c r="U85" s="224"/>
      <c r="V85" s="221"/>
      <c r="W85" s="224"/>
      <c r="X85" s="221"/>
      <c r="Y85" s="224"/>
      <c r="Z85" s="221"/>
      <c r="AA85" s="224"/>
      <c r="AB85" s="221"/>
      <c r="AC85" s="224"/>
      <c r="AD85" s="221"/>
      <c r="AE85" s="224"/>
      <c r="AF85" s="221"/>
      <c r="AG85" s="224"/>
      <c r="AH85" s="221"/>
      <c r="AI85" s="225"/>
      <c r="AJ85" s="226"/>
      <c r="AK85" s="227"/>
      <c r="AL85" s="222"/>
      <c r="AM85" s="222"/>
      <c r="AN85" s="222"/>
      <c r="AO85" t="str">
        <f t="shared" ref="AO85:AO87" si="38">BO85&amp;BP85&amp;BQ85&amp;BR85&amp;BS85</f>
        <v/>
      </c>
      <c r="BO85" s="36" t="str">
        <f t="shared" ref="BO85:BO87" si="39">IF(AND(E85&gt;0,AJ85="")," *  No olvide digitar la variable Gestantes. Digite Cero si no tiene.",IF(AJ85&gt;E85,"  * La variable Gestantes No puede ser mayor al Total Mujeres.",""))</f>
        <v/>
      </c>
      <c r="BP85" s="36" t="str">
        <f t="shared" ref="BP85:BP87" si="40">IF(AND(E85&gt;0,AK85="")," *  No olvide digitar la variable Postparto. Digite Cero si no tiene.",IF(AK85&gt;E85,"  * La variable Postparto No puede ser mayor al Total Mujeres.",""))</f>
        <v/>
      </c>
      <c r="BQ85" s="36" t="str">
        <f t="shared" ref="BQ85:BQ87" si="41">IF(AND(C85&gt;0,AL85="")," *  No olvide digitar la variable Pueblos originarios. Digite Cero si no tiene.",IF(AL85&gt;C85,"  * La variable Pueblos originarios No puede ser mayor al Total.",""))</f>
        <v/>
      </c>
      <c r="BR85" s="36" t="str">
        <f t="shared" ref="BR85:BR87" si="42">IF(AND(C85&gt;0,AM85="")," *  No olvide digitar la variable Migrantes. Digite Cero si no tiene.",IF(AM85&gt;C85,"  * La variable Migrantes No puede ser mayor al Total.",""))</f>
        <v/>
      </c>
      <c r="BS85" s="36" t="str">
        <f t="shared" ref="BS85:BS87" si="43">IF(AND(C85&gt;0,AN85="")," *  No olvide digitar la variable Espacios Amigables/adolescentes. Digite Cero si no tiene.",IF(AN85&gt;C85,"  * La variable Espacios Amigables/adolescentes No puede ser mayor al Total.",""))</f>
        <v/>
      </c>
      <c r="BU85" s="37">
        <f t="shared" ref="BU85:BU87" si="44">IF(AND(E85&gt;0,AJ85=""),1,IF(AJ85&gt;E85,1,0))</f>
        <v>0</v>
      </c>
      <c r="BV85" s="37">
        <f t="shared" ref="BV85:BV87" si="45">IF(AND(E85&gt;0,AK85=""),1,IF(AK85&gt;E85,1,0))</f>
        <v>0</v>
      </c>
      <c r="BW85" s="37">
        <f t="shared" ref="BW85:BW87" si="46">IF(AND(C85&gt;0,AL85=""),1,IF(AL85&gt;C85,1,0))</f>
        <v>0</v>
      </c>
      <c r="BX85" s="37">
        <f t="shared" ref="BX85:BX87" si="47">IF(AND(C85&gt;0,AM85=""),1,IF(AM85&gt;C85,1,0))</f>
        <v>0</v>
      </c>
      <c r="BY85" s="37">
        <f t="shared" ref="BY85:BY87" si="48">IF(AND(C85&gt;0,AN85=""),1,IF(AN85&gt;C85,1,0))</f>
        <v>0</v>
      </c>
    </row>
    <row r="86" spans="1:77" x14ac:dyDescent="0.25">
      <c r="A86" s="4412"/>
      <c r="B86" s="228" t="s">
        <v>106</v>
      </c>
      <c r="C86" s="229">
        <f>SUM(D86:E86)</f>
        <v>0</v>
      </c>
      <c r="D86" s="220">
        <f t="shared" si="37"/>
        <v>0</v>
      </c>
      <c r="E86" s="220">
        <f t="shared" si="37"/>
        <v>0</v>
      </c>
      <c r="F86" s="230"/>
      <c r="G86" s="231"/>
      <c r="H86" s="232"/>
      <c r="I86" s="231"/>
      <c r="J86" s="230"/>
      <c r="K86" s="233"/>
      <c r="L86" s="230"/>
      <c r="M86" s="233"/>
      <c r="N86" s="230"/>
      <c r="O86" s="233"/>
      <c r="P86" s="230"/>
      <c r="Q86" s="233"/>
      <c r="R86" s="230"/>
      <c r="S86" s="233"/>
      <c r="T86" s="230"/>
      <c r="U86" s="233"/>
      <c r="V86" s="230"/>
      <c r="W86" s="233"/>
      <c r="X86" s="230"/>
      <c r="Y86" s="233"/>
      <c r="Z86" s="230"/>
      <c r="AA86" s="233"/>
      <c r="AB86" s="230"/>
      <c r="AC86" s="233"/>
      <c r="AD86" s="230"/>
      <c r="AE86" s="233"/>
      <c r="AF86" s="230"/>
      <c r="AG86" s="233"/>
      <c r="AH86" s="230"/>
      <c r="AI86" s="234"/>
      <c r="AJ86" s="235"/>
      <c r="AK86" s="236"/>
      <c r="AL86" s="231"/>
      <c r="AM86" s="231"/>
      <c r="AN86" s="231"/>
      <c r="AO86" t="str">
        <f t="shared" si="38"/>
        <v/>
      </c>
      <c r="BO86" s="36" t="str">
        <f t="shared" si="39"/>
        <v/>
      </c>
      <c r="BP86" s="36" t="str">
        <f t="shared" si="40"/>
        <v/>
      </c>
      <c r="BQ86" s="36" t="str">
        <f t="shared" si="41"/>
        <v/>
      </c>
      <c r="BR86" s="36" t="str">
        <f t="shared" si="42"/>
        <v/>
      </c>
      <c r="BS86" s="36" t="str">
        <f t="shared" si="43"/>
        <v/>
      </c>
      <c r="BU86" s="37">
        <f t="shared" si="44"/>
        <v>0</v>
      </c>
      <c r="BV86" s="37">
        <f t="shared" si="45"/>
        <v>0</v>
      </c>
      <c r="BW86" s="37">
        <f t="shared" si="46"/>
        <v>0</v>
      </c>
      <c r="BX86" s="37">
        <f t="shared" si="47"/>
        <v>0</v>
      </c>
      <c r="BY86" s="37">
        <f t="shared" si="48"/>
        <v>0</v>
      </c>
    </row>
    <row r="87" spans="1:77" x14ac:dyDescent="0.25">
      <c r="A87" s="4414" t="s">
        <v>61</v>
      </c>
      <c r="B87" s="4415" t="s">
        <v>107</v>
      </c>
      <c r="C87" s="4357">
        <f>SUM(D87:E87)</f>
        <v>0</v>
      </c>
      <c r="D87" s="4416">
        <f t="shared" si="37"/>
        <v>0</v>
      </c>
      <c r="E87" s="4417">
        <f t="shared" si="37"/>
        <v>0</v>
      </c>
      <c r="F87" s="4418"/>
      <c r="G87" s="4419"/>
      <c r="H87" s="4420"/>
      <c r="I87" s="4419"/>
      <c r="J87" s="4418"/>
      <c r="K87" s="4421"/>
      <c r="L87" s="4418"/>
      <c r="M87" s="4421"/>
      <c r="N87" s="4418"/>
      <c r="O87" s="4421"/>
      <c r="P87" s="4418"/>
      <c r="Q87" s="4421"/>
      <c r="R87" s="4418"/>
      <c r="S87" s="4421"/>
      <c r="T87" s="4418"/>
      <c r="U87" s="4421"/>
      <c r="V87" s="4418"/>
      <c r="W87" s="4421"/>
      <c r="X87" s="4418"/>
      <c r="Y87" s="4421"/>
      <c r="Z87" s="4418"/>
      <c r="AA87" s="4421"/>
      <c r="AB87" s="4418"/>
      <c r="AC87" s="4421"/>
      <c r="AD87" s="4418"/>
      <c r="AE87" s="4421"/>
      <c r="AF87" s="4418"/>
      <c r="AG87" s="4421"/>
      <c r="AH87" s="4418"/>
      <c r="AI87" s="4422"/>
      <c r="AJ87" s="4423"/>
      <c r="AK87" s="4424"/>
      <c r="AL87" s="4419"/>
      <c r="AM87" s="4419"/>
      <c r="AN87" s="4419"/>
      <c r="AO87" t="str">
        <f t="shared" si="38"/>
        <v/>
      </c>
      <c r="BO87" s="36" t="str">
        <f t="shared" si="39"/>
        <v/>
      </c>
      <c r="BP87" s="36" t="str">
        <f t="shared" si="40"/>
        <v/>
      </c>
      <c r="BQ87" s="36" t="str">
        <f t="shared" si="41"/>
        <v/>
      </c>
      <c r="BR87" s="36" t="str">
        <f t="shared" si="42"/>
        <v/>
      </c>
      <c r="BS87" s="36" t="str">
        <f t="shared" si="43"/>
        <v/>
      </c>
      <c r="BU87" s="37">
        <f t="shared" si="44"/>
        <v>0</v>
      </c>
      <c r="BV87" s="37">
        <f t="shared" si="45"/>
        <v>0</v>
      </c>
      <c r="BW87" s="37">
        <f t="shared" si="46"/>
        <v>0</v>
      </c>
      <c r="BX87" s="37">
        <f t="shared" si="47"/>
        <v>0</v>
      </c>
      <c r="BY87" s="37">
        <f t="shared" si="48"/>
        <v>0</v>
      </c>
    </row>
    <row r="88" spans="1:77" x14ac:dyDescent="0.25">
      <c r="A88" s="5" t="s">
        <v>108</v>
      </c>
      <c r="B88" s="2"/>
      <c r="C88" s="2"/>
      <c r="D88" s="2"/>
      <c r="E88" s="2"/>
      <c r="F88" s="2"/>
      <c r="BO88"/>
      <c r="BP88"/>
      <c r="BQ88"/>
      <c r="BR88"/>
      <c r="BS88"/>
      <c r="BU88"/>
      <c r="BV88"/>
      <c r="BW88"/>
    </row>
    <row r="89" spans="1:77" ht="15" customHeight="1" x14ac:dyDescent="0.25">
      <c r="A89" s="4425" t="s">
        <v>89</v>
      </c>
      <c r="B89" s="4426" t="s">
        <v>32</v>
      </c>
      <c r="C89" s="4426" t="s">
        <v>109</v>
      </c>
      <c r="D89" s="4427" t="s">
        <v>110</v>
      </c>
      <c r="E89" s="4428" t="s">
        <v>111</v>
      </c>
      <c r="F89" s="4426" t="s">
        <v>112</v>
      </c>
      <c r="BO89"/>
      <c r="BP89"/>
      <c r="BQ89"/>
      <c r="BR89"/>
      <c r="BS89"/>
      <c r="BU89"/>
      <c r="BV89"/>
      <c r="BW89"/>
    </row>
    <row r="90" spans="1:77" x14ac:dyDescent="0.25">
      <c r="A90" s="4425"/>
      <c r="B90" s="4426"/>
      <c r="C90" s="4426"/>
      <c r="D90" s="4427"/>
      <c r="E90" s="4428"/>
      <c r="F90" s="4426"/>
      <c r="BO90"/>
      <c r="BP90"/>
      <c r="BQ90"/>
      <c r="BR90"/>
      <c r="BS90"/>
      <c r="BU90"/>
      <c r="BV90"/>
      <c r="BW90"/>
    </row>
    <row r="91" spans="1:77" x14ac:dyDescent="0.25">
      <c r="A91" s="4429" t="s">
        <v>113</v>
      </c>
      <c r="B91" s="4430"/>
      <c r="C91" s="4430"/>
      <c r="D91" s="4430"/>
      <c r="E91" s="4430"/>
      <c r="F91" s="4431"/>
      <c r="BO91"/>
      <c r="BP91"/>
      <c r="BQ91"/>
      <c r="BR91"/>
      <c r="BS91"/>
      <c r="BU91"/>
      <c r="BV91"/>
      <c r="BW91"/>
    </row>
    <row r="92" spans="1:77" x14ac:dyDescent="0.25">
      <c r="A92" s="4432" t="s">
        <v>114</v>
      </c>
      <c r="B92" s="4433">
        <f>SUM(C92:D92)</f>
        <v>456</v>
      </c>
      <c r="C92" s="4434">
        <v>63</v>
      </c>
      <c r="D92" s="4435">
        <v>393</v>
      </c>
      <c r="E92" s="4309">
        <v>456</v>
      </c>
      <c r="F92" s="4434"/>
    </row>
    <row r="93" spans="1:77" x14ac:dyDescent="0.25">
      <c r="A93" s="252" t="s">
        <v>115</v>
      </c>
      <c r="B93" s="253">
        <f>SUM(C93:D93)</f>
        <v>0</v>
      </c>
      <c r="C93" s="254"/>
      <c r="D93" s="255"/>
      <c r="E93" s="43"/>
      <c r="F93" s="254"/>
    </row>
    <row r="94" spans="1:77" x14ac:dyDescent="0.25">
      <c r="A94" s="252" t="s">
        <v>116</v>
      </c>
      <c r="B94" s="253">
        <f>SUM(C94:D94)</f>
        <v>0</v>
      </c>
      <c r="C94" s="254"/>
      <c r="D94" s="255"/>
      <c r="E94" s="43"/>
      <c r="F94" s="254"/>
    </row>
    <row r="95" spans="1:77" x14ac:dyDescent="0.25">
      <c r="A95" s="252" t="s">
        <v>117</v>
      </c>
      <c r="B95" s="253">
        <f>SUM(C95:D95)</f>
        <v>0</v>
      </c>
      <c r="C95" s="254"/>
      <c r="D95" s="255"/>
      <c r="E95" s="43"/>
      <c r="F95" s="254"/>
    </row>
    <row r="96" spans="1:77" x14ac:dyDescent="0.25">
      <c r="A96" s="256" t="s">
        <v>118</v>
      </c>
      <c r="B96" s="257">
        <f>SUM(C96:D96)</f>
        <v>30</v>
      </c>
      <c r="C96" s="153"/>
      <c r="D96" s="4436">
        <v>30</v>
      </c>
      <c r="E96" s="156">
        <v>30</v>
      </c>
      <c r="F96" s="153"/>
    </row>
    <row r="97" spans="1:18" customFormat="1" x14ac:dyDescent="0.25">
      <c r="A97" s="4429" t="s">
        <v>119</v>
      </c>
      <c r="B97" s="4430"/>
      <c r="C97" s="4430"/>
      <c r="D97" s="4430"/>
      <c r="E97" s="4430"/>
      <c r="F97" s="4431"/>
    </row>
    <row r="98" spans="1:18" customFormat="1" x14ac:dyDescent="0.25">
      <c r="A98" s="4437" t="s">
        <v>120</v>
      </c>
      <c r="B98" s="4330">
        <f>SUM(C98:D98)</f>
        <v>0</v>
      </c>
      <c r="C98" s="4434"/>
      <c r="D98" s="4435"/>
      <c r="E98" s="4309"/>
      <c r="F98" s="4434"/>
    </row>
    <row r="99" spans="1:18" customFormat="1" x14ac:dyDescent="0.25">
      <c r="A99" s="228" t="s">
        <v>121</v>
      </c>
      <c r="B99" s="39">
        <f>SUM(C99:D99)</f>
        <v>0</v>
      </c>
      <c r="C99" s="254"/>
      <c r="D99" s="255"/>
      <c r="E99" s="43"/>
      <c r="F99" s="254"/>
    </row>
    <row r="100" spans="1:18" customFormat="1" ht="21" x14ac:dyDescent="0.25">
      <c r="A100" s="4438" t="s">
        <v>122</v>
      </c>
      <c r="B100" s="119">
        <f>SUM(C100:D100)</f>
        <v>0</v>
      </c>
      <c r="C100" s="4439"/>
      <c r="D100" s="4436"/>
      <c r="E100" s="4440"/>
      <c r="F100" s="4439"/>
    </row>
    <row r="101" spans="1:18" customFormat="1" x14ac:dyDescent="0.25">
      <c r="A101" s="4441" t="s">
        <v>123</v>
      </c>
      <c r="B101" s="4441"/>
      <c r="C101" s="4441"/>
      <c r="D101" s="4441"/>
      <c r="E101" s="4441"/>
      <c r="F101" s="4442"/>
      <c r="G101" s="4443"/>
      <c r="H101" s="4443"/>
      <c r="I101" s="4443"/>
      <c r="J101" s="4443"/>
      <c r="K101" s="4443"/>
      <c r="L101" s="4443"/>
      <c r="M101" s="4443"/>
      <c r="N101" s="4443"/>
      <c r="O101" s="4443"/>
    </row>
    <row r="102" spans="1:18" customFormat="1" ht="15" customHeight="1" x14ac:dyDescent="0.25">
      <c r="A102" s="4444" t="s">
        <v>124</v>
      </c>
      <c r="B102" s="4445" t="s">
        <v>125</v>
      </c>
      <c r="C102" s="3062"/>
      <c r="D102" s="4446"/>
      <c r="E102" s="4445" t="s">
        <v>126</v>
      </c>
      <c r="F102" s="4446"/>
      <c r="G102" s="4445" t="s">
        <v>127</v>
      </c>
      <c r="H102" s="4447"/>
      <c r="I102" s="4448" t="s">
        <v>128</v>
      </c>
      <c r="J102" s="4449"/>
      <c r="K102" s="4450" t="s">
        <v>129</v>
      </c>
      <c r="L102" s="4451" t="s">
        <v>130</v>
      </c>
      <c r="M102" s="3051"/>
      <c r="N102" s="4450"/>
      <c r="O102" s="4451" t="s">
        <v>131</v>
      </c>
      <c r="P102" s="4450"/>
      <c r="Q102" s="4451" t="s">
        <v>132</v>
      </c>
      <c r="R102" s="4450"/>
    </row>
    <row r="103" spans="1:18" customFormat="1" x14ac:dyDescent="0.25">
      <c r="A103" s="3060"/>
      <c r="B103" s="4452"/>
      <c r="C103" s="4151"/>
      <c r="D103" s="4453"/>
      <c r="E103" s="4452"/>
      <c r="F103" s="4453"/>
      <c r="G103" s="4452"/>
      <c r="H103" s="4454"/>
      <c r="I103" s="4455"/>
      <c r="J103" s="4456"/>
      <c r="K103" s="3048"/>
      <c r="L103" s="4457"/>
      <c r="M103" s="4143"/>
      <c r="N103" s="4458"/>
      <c r="O103" s="4457"/>
      <c r="P103" s="4458"/>
      <c r="Q103" s="4457"/>
      <c r="R103" s="4458"/>
    </row>
    <row r="104" spans="1:18" customFormat="1" ht="31.5" x14ac:dyDescent="0.25">
      <c r="A104" s="4459"/>
      <c r="B104" s="4460" t="s">
        <v>133</v>
      </c>
      <c r="C104" s="4460" t="s">
        <v>134</v>
      </c>
      <c r="D104" s="4461" t="s">
        <v>135</v>
      </c>
      <c r="E104" s="4462" t="s">
        <v>136</v>
      </c>
      <c r="F104" s="4463" t="s">
        <v>137</v>
      </c>
      <c r="G104" s="4462" t="s">
        <v>138</v>
      </c>
      <c r="H104" s="4464" t="s">
        <v>139</v>
      </c>
      <c r="I104" s="4465" t="s">
        <v>136</v>
      </c>
      <c r="J104" s="4466" t="s">
        <v>137</v>
      </c>
      <c r="K104" s="4458"/>
      <c r="L104" s="2757" t="s">
        <v>140</v>
      </c>
      <c r="M104" s="4467" t="s">
        <v>134</v>
      </c>
      <c r="N104" s="4468" t="s">
        <v>141</v>
      </c>
      <c r="O104" s="4460" t="s">
        <v>138</v>
      </c>
      <c r="P104" s="4469" t="s">
        <v>139</v>
      </c>
      <c r="Q104" s="4460" t="s">
        <v>142</v>
      </c>
      <c r="R104" s="4469" t="s">
        <v>143</v>
      </c>
    </row>
    <row r="105" spans="1:18" customFormat="1" x14ac:dyDescent="0.25">
      <c r="A105" s="4470" t="s">
        <v>144</v>
      </c>
      <c r="B105" s="274">
        <f>SUM(C105:D105)</f>
        <v>13730</v>
      </c>
      <c r="C105" s="4471">
        <v>13120</v>
      </c>
      <c r="D105" s="4472">
        <v>610</v>
      </c>
      <c r="E105" s="4471">
        <v>11113</v>
      </c>
      <c r="F105" s="4472">
        <v>0</v>
      </c>
      <c r="G105" s="4471">
        <v>46167</v>
      </c>
      <c r="H105" s="4473">
        <v>628</v>
      </c>
      <c r="I105" s="4474">
        <v>2617</v>
      </c>
      <c r="J105" s="4475">
        <v>0</v>
      </c>
      <c r="K105" s="4472">
        <v>10503</v>
      </c>
      <c r="L105" s="4471"/>
      <c r="M105" s="1040"/>
      <c r="N105" s="4476"/>
      <c r="O105" s="4471"/>
      <c r="P105" s="4476"/>
      <c r="Q105" s="279"/>
      <c r="R105" s="280"/>
    </row>
    <row r="106" spans="1:18" customFormat="1" x14ac:dyDescent="0.25">
      <c r="A106" s="281" t="s">
        <v>145</v>
      </c>
      <c r="B106" s="274">
        <f>SUM(C106:D106)</f>
        <v>1070</v>
      </c>
      <c r="C106" s="282">
        <v>992</v>
      </c>
      <c r="D106" s="283">
        <v>78</v>
      </c>
      <c r="E106" s="282">
        <v>1070</v>
      </c>
      <c r="F106" s="283">
        <v>0</v>
      </c>
      <c r="G106" s="282">
        <v>3013</v>
      </c>
      <c r="H106" s="284">
        <v>82</v>
      </c>
      <c r="I106" s="285">
        <v>0</v>
      </c>
      <c r="J106" s="286">
        <v>0</v>
      </c>
      <c r="K106" s="283">
        <v>992</v>
      </c>
      <c r="L106" s="279"/>
      <c r="M106" s="287"/>
      <c r="N106" s="280"/>
      <c r="O106" s="279"/>
      <c r="P106" s="280"/>
      <c r="Q106" s="4471">
        <v>2238</v>
      </c>
      <c r="R106" s="4476">
        <v>7276</v>
      </c>
    </row>
    <row r="107" spans="1:18" customFormat="1" x14ac:dyDescent="0.25">
      <c r="A107" s="281" t="s">
        <v>146</v>
      </c>
      <c r="B107" s="288">
        <f>SUM(C107:D107)</f>
        <v>825</v>
      </c>
      <c r="C107" s="289">
        <v>825</v>
      </c>
      <c r="D107" s="290">
        <v>0</v>
      </c>
      <c r="E107" s="291">
        <v>825</v>
      </c>
      <c r="F107" s="290">
        <v>0</v>
      </c>
      <c r="G107" s="289">
        <v>825</v>
      </c>
      <c r="H107" s="292">
        <v>0</v>
      </c>
      <c r="I107" s="293">
        <v>0</v>
      </c>
      <c r="J107" s="294">
        <v>0</v>
      </c>
      <c r="K107" s="290">
        <v>825</v>
      </c>
      <c r="L107" s="295"/>
      <c r="M107" s="296"/>
      <c r="N107" s="297"/>
      <c r="O107" s="298"/>
      <c r="P107" s="297"/>
      <c r="Q107" s="289">
        <v>194</v>
      </c>
      <c r="R107" s="299">
        <v>194</v>
      </c>
    </row>
    <row r="108" spans="1:18" customFormat="1" x14ac:dyDescent="0.25">
      <c r="A108" s="4477" t="s">
        <v>32</v>
      </c>
      <c r="B108" s="4478">
        <f>SUM(C108:D108)</f>
        <v>15625</v>
      </c>
      <c r="C108" s="4478">
        <f t="shared" ref="C108:K108" si="49">SUM(C105:C107)</f>
        <v>14937</v>
      </c>
      <c r="D108" s="4479">
        <f t="shared" si="49"/>
        <v>688</v>
      </c>
      <c r="E108" s="4478">
        <f t="shared" si="49"/>
        <v>13008</v>
      </c>
      <c r="F108" s="4479">
        <f t="shared" si="49"/>
        <v>0</v>
      </c>
      <c r="G108" s="4478">
        <f t="shared" si="49"/>
        <v>50005</v>
      </c>
      <c r="H108" s="4480">
        <f t="shared" si="49"/>
        <v>710</v>
      </c>
      <c r="I108" s="4481">
        <f t="shared" si="49"/>
        <v>2617</v>
      </c>
      <c r="J108" s="4482">
        <f t="shared" si="49"/>
        <v>0</v>
      </c>
      <c r="K108" s="4479">
        <f t="shared" si="49"/>
        <v>12320</v>
      </c>
      <c r="L108" s="4483">
        <f>SUM(L105)</f>
        <v>0</v>
      </c>
      <c r="M108" s="4478">
        <f>+M105</f>
        <v>0</v>
      </c>
      <c r="N108" s="4484">
        <f>+N105</f>
        <v>0</v>
      </c>
      <c r="O108" s="4478">
        <f>+O105</f>
        <v>0</v>
      </c>
      <c r="P108" s="4484">
        <f>+P105</f>
        <v>0</v>
      </c>
      <c r="Q108" s="4478">
        <f>SUM(Q106:Q107)</f>
        <v>2432</v>
      </c>
      <c r="R108" s="4478">
        <f>SUM(R106:R107)</f>
        <v>7470</v>
      </c>
    </row>
    <row r="109" spans="1:18" customFormat="1" ht="19.5" x14ac:dyDescent="0.25">
      <c r="A109" s="4485" t="s">
        <v>147</v>
      </c>
      <c r="B109" s="4486"/>
      <c r="C109" s="2667"/>
      <c r="D109" s="311"/>
      <c r="E109" s="4487"/>
      <c r="F109" s="4487"/>
      <c r="G109" s="4487"/>
      <c r="H109" s="4487"/>
      <c r="I109" s="4488"/>
      <c r="J109" s="3"/>
      <c r="K109" s="4488"/>
      <c r="L109" s="3"/>
      <c r="M109" s="314"/>
    </row>
    <row r="110" spans="1:18" customFormat="1" ht="15" customHeight="1" x14ac:dyDescent="0.25">
      <c r="A110" s="4489" t="s">
        <v>148</v>
      </c>
      <c r="B110" s="4444" t="s">
        <v>149</v>
      </c>
      <c r="C110" s="4490" t="s">
        <v>150</v>
      </c>
      <c r="D110" s="4491"/>
      <c r="E110" s="4491"/>
      <c r="F110" s="4491"/>
      <c r="G110" s="4491"/>
      <c r="H110" s="4491"/>
      <c r="I110" s="4491"/>
      <c r="J110" s="4491"/>
      <c r="K110" s="4491"/>
      <c r="L110" s="4492"/>
      <c r="M110" s="4444" t="s">
        <v>151</v>
      </c>
    </row>
    <row r="111" spans="1:18" customFormat="1" ht="21" x14ac:dyDescent="0.25">
      <c r="A111" s="4493"/>
      <c r="B111" s="4494"/>
      <c r="C111" s="4495" t="s">
        <v>72</v>
      </c>
      <c r="D111" s="4335" t="s">
        <v>152</v>
      </c>
      <c r="E111" s="4335" t="s">
        <v>51</v>
      </c>
      <c r="F111" s="4335" t="s">
        <v>73</v>
      </c>
      <c r="G111" s="4335" t="s">
        <v>153</v>
      </c>
      <c r="H111" s="4336" t="s">
        <v>85</v>
      </c>
      <c r="I111" s="4336" t="s">
        <v>154</v>
      </c>
      <c r="J111" s="4335" t="s">
        <v>155</v>
      </c>
      <c r="K111" s="4336" t="s">
        <v>156</v>
      </c>
      <c r="L111" s="4496" t="s">
        <v>157</v>
      </c>
      <c r="M111" s="4494"/>
    </row>
    <row r="112" spans="1:18" customFormat="1" x14ac:dyDescent="0.25">
      <c r="A112" s="4329" t="s">
        <v>158</v>
      </c>
      <c r="B112" s="4472"/>
      <c r="C112" s="4471"/>
      <c r="D112" s="1040"/>
      <c r="E112" s="1040"/>
      <c r="F112" s="1040"/>
      <c r="G112" s="1040"/>
      <c r="H112" s="1040"/>
      <c r="I112" s="1040"/>
      <c r="J112" s="1040"/>
      <c r="K112" s="1040"/>
      <c r="L112" s="4472"/>
      <c r="M112" s="4497"/>
    </row>
    <row r="113" spans="1:76" x14ac:dyDescent="0.25">
      <c r="A113" s="104" t="s">
        <v>159</v>
      </c>
      <c r="B113" s="290"/>
      <c r="C113" s="291"/>
      <c r="D113" s="320"/>
      <c r="E113" s="320"/>
      <c r="F113" s="320"/>
      <c r="G113" s="320"/>
      <c r="H113" s="320"/>
      <c r="I113" s="320"/>
      <c r="J113" s="320"/>
      <c r="K113" s="320"/>
      <c r="L113" s="290"/>
      <c r="M113" s="321"/>
    </row>
    <row r="114" spans="1:76" x14ac:dyDescent="0.25">
      <c r="A114" s="191" t="s">
        <v>160</v>
      </c>
      <c r="B114" s="322"/>
      <c r="C114" s="289"/>
      <c r="D114" s="323"/>
      <c r="E114" s="323"/>
      <c r="F114" s="323"/>
      <c r="G114" s="323"/>
      <c r="H114" s="323"/>
      <c r="I114" s="323"/>
      <c r="J114" s="323"/>
      <c r="K114" s="323"/>
      <c r="L114" s="322"/>
      <c r="M114" s="324"/>
    </row>
    <row r="115" spans="1:76" x14ac:dyDescent="0.25">
      <c r="A115" s="5" t="s">
        <v>161</v>
      </c>
      <c r="B115" s="2675"/>
      <c r="C115" s="2675"/>
      <c r="D115" s="2675"/>
      <c r="E115" s="2675"/>
      <c r="F115" s="2675"/>
      <c r="G115" s="2675"/>
      <c r="H115" s="2675"/>
      <c r="I115" s="2675"/>
      <c r="J115" s="2675"/>
      <c r="K115" s="2675"/>
      <c r="L115" s="2675"/>
      <c r="M115" s="2675"/>
      <c r="N115" s="2675"/>
      <c r="O115" s="2675"/>
      <c r="P115" s="2675"/>
      <c r="Q115" s="2675"/>
      <c r="R115" s="2675"/>
      <c r="S115" s="2675"/>
      <c r="T115" s="2675"/>
      <c r="U115" s="2675"/>
      <c r="V115" s="2675"/>
      <c r="W115" s="2675"/>
      <c r="X115" s="2675"/>
      <c r="Y115" s="2675"/>
      <c r="Z115" s="2675"/>
      <c r="AA115" s="2675"/>
      <c r="AB115" s="2675"/>
      <c r="AC115" s="2675"/>
      <c r="AD115" s="2675"/>
      <c r="AE115" s="2675"/>
      <c r="AF115" s="2675"/>
      <c r="AG115" s="2675"/>
      <c r="AH115" s="2675"/>
      <c r="AI115" s="2675"/>
      <c r="AJ115" s="2675"/>
      <c r="AK115" s="2675"/>
      <c r="AL115" s="2675"/>
      <c r="AM115" s="2675"/>
      <c r="AN115" s="2675"/>
      <c r="AO115" s="4498"/>
      <c r="AP115" s="4498"/>
      <c r="AQ115" s="196"/>
      <c r="AR115" s="196"/>
      <c r="BO115"/>
      <c r="BP115"/>
      <c r="BQ115"/>
      <c r="BR115"/>
      <c r="BS115"/>
      <c r="BU115"/>
      <c r="BV115"/>
      <c r="BW115"/>
    </row>
    <row r="116" spans="1:76" ht="15" customHeight="1" x14ac:dyDescent="0.25">
      <c r="A116" s="4499" t="s">
        <v>162</v>
      </c>
      <c r="B116" s="4500" t="s">
        <v>4</v>
      </c>
      <c r="C116" s="2984"/>
      <c r="D116" s="3140"/>
      <c r="E116" s="4501" t="s">
        <v>5</v>
      </c>
      <c r="F116" s="4502"/>
      <c r="G116" s="4502"/>
      <c r="H116" s="4502"/>
      <c r="I116" s="4502"/>
      <c r="J116" s="4502"/>
      <c r="K116" s="4502"/>
      <c r="L116" s="4502"/>
      <c r="M116" s="4502"/>
      <c r="N116" s="4502"/>
      <c r="O116" s="4502"/>
      <c r="P116" s="4502"/>
      <c r="Q116" s="4502"/>
      <c r="R116" s="4502"/>
      <c r="S116" s="4502"/>
      <c r="T116" s="4502"/>
      <c r="U116" s="4502"/>
      <c r="V116" s="4502"/>
      <c r="W116" s="4502"/>
      <c r="X116" s="4502"/>
      <c r="Y116" s="4502"/>
      <c r="Z116" s="4502"/>
      <c r="AA116" s="4502"/>
      <c r="AB116" s="4502"/>
      <c r="AC116" s="4502"/>
      <c r="AD116" s="4502"/>
      <c r="AE116" s="4502"/>
      <c r="AF116" s="4502"/>
      <c r="AG116" s="4502"/>
      <c r="AH116" s="4502"/>
      <c r="AI116" s="4502"/>
      <c r="AJ116" s="4502"/>
      <c r="AK116" s="4502"/>
      <c r="AL116" s="4502"/>
      <c r="AM116" s="4502"/>
      <c r="AN116" s="4503"/>
      <c r="AO116" s="2997" t="s">
        <v>163</v>
      </c>
      <c r="AP116" s="2993" t="s">
        <v>164</v>
      </c>
      <c r="AQ116" s="3140" t="s">
        <v>8</v>
      </c>
      <c r="AR116" s="3140" t="s">
        <v>9</v>
      </c>
      <c r="BO116"/>
      <c r="BP116"/>
      <c r="BQ116"/>
      <c r="BR116"/>
      <c r="BS116"/>
      <c r="BU116"/>
      <c r="BV116"/>
      <c r="BW116"/>
    </row>
    <row r="117" spans="1:76" x14ac:dyDescent="0.25">
      <c r="A117" s="2981"/>
      <c r="B117" s="4323"/>
      <c r="C117" s="4126"/>
      <c r="D117" s="4299"/>
      <c r="E117" s="4504" t="s">
        <v>11</v>
      </c>
      <c r="F117" s="4505"/>
      <c r="G117" s="4501" t="s">
        <v>12</v>
      </c>
      <c r="H117" s="4505"/>
      <c r="I117" s="4501" t="s">
        <v>13</v>
      </c>
      <c r="J117" s="4505"/>
      <c r="K117" s="4501" t="s">
        <v>14</v>
      </c>
      <c r="L117" s="4505"/>
      <c r="M117" s="4501" t="s">
        <v>15</v>
      </c>
      <c r="N117" s="4505"/>
      <c r="O117" s="4501" t="s">
        <v>16</v>
      </c>
      <c r="P117" s="4505"/>
      <c r="Q117" s="4502" t="s">
        <v>17</v>
      </c>
      <c r="R117" s="4505"/>
      <c r="S117" s="4501" t="s">
        <v>18</v>
      </c>
      <c r="T117" s="4505"/>
      <c r="U117" s="4501" t="s">
        <v>19</v>
      </c>
      <c r="V117" s="4505"/>
      <c r="W117" s="4501" t="s">
        <v>20</v>
      </c>
      <c r="X117" s="4505"/>
      <c r="Y117" s="4501" t="s">
        <v>21</v>
      </c>
      <c r="Z117" s="4505"/>
      <c r="AA117" s="4501" t="s">
        <v>22</v>
      </c>
      <c r="AB117" s="4505"/>
      <c r="AC117" s="4501" t="s">
        <v>23</v>
      </c>
      <c r="AD117" s="4505"/>
      <c r="AE117" s="4501" t="s">
        <v>24</v>
      </c>
      <c r="AF117" s="4505"/>
      <c r="AG117" s="4501" t="s">
        <v>25</v>
      </c>
      <c r="AH117" s="4505"/>
      <c r="AI117" s="4501" t="s">
        <v>26</v>
      </c>
      <c r="AJ117" s="4505"/>
      <c r="AK117" s="4501" t="s">
        <v>27</v>
      </c>
      <c r="AL117" s="4505"/>
      <c r="AM117" s="4502" t="s">
        <v>28</v>
      </c>
      <c r="AN117" s="4503"/>
      <c r="AO117" s="2997"/>
      <c r="AP117" s="2993"/>
      <c r="AQ117" s="2997"/>
      <c r="AR117" s="2997"/>
      <c r="BO117"/>
      <c r="BP117"/>
      <c r="BQ117"/>
      <c r="BR117"/>
      <c r="BS117"/>
      <c r="BU117"/>
      <c r="BV117"/>
      <c r="BW117"/>
    </row>
    <row r="118" spans="1:76" x14ac:dyDescent="0.25">
      <c r="A118" s="4506"/>
      <c r="B118" s="4507" t="s">
        <v>29</v>
      </c>
      <c r="C118" s="4508" t="s">
        <v>30</v>
      </c>
      <c r="D118" s="4325" t="s">
        <v>31</v>
      </c>
      <c r="E118" s="4509" t="s">
        <v>30</v>
      </c>
      <c r="F118" s="4510" t="s">
        <v>31</v>
      </c>
      <c r="G118" s="4509" t="s">
        <v>30</v>
      </c>
      <c r="H118" s="4510" t="s">
        <v>31</v>
      </c>
      <c r="I118" s="4509" t="s">
        <v>30</v>
      </c>
      <c r="J118" s="4510" t="s">
        <v>31</v>
      </c>
      <c r="K118" s="4509" t="s">
        <v>30</v>
      </c>
      <c r="L118" s="4510" t="s">
        <v>31</v>
      </c>
      <c r="M118" s="4509" t="s">
        <v>30</v>
      </c>
      <c r="N118" s="4510" t="s">
        <v>31</v>
      </c>
      <c r="O118" s="4509" t="s">
        <v>30</v>
      </c>
      <c r="P118" s="4510" t="s">
        <v>31</v>
      </c>
      <c r="Q118" s="4509" t="s">
        <v>30</v>
      </c>
      <c r="R118" s="4510" t="s">
        <v>31</v>
      </c>
      <c r="S118" s="4509" t="s">
        <v>30</v>
      </c>
      <c r="T118" s="4510" t="s">
        <v>31</v>
      </c>
      <c r="U118" s="4509" t="s">
        <v>30</v>
      </c>
      <c r="V118" s="4510" t="s">
        <v>31</v>
      </c>
      <c r="W118" s="4509" t="s">
        <v>30</v>
      </c>
      <c r="X118" s="4510" t="s">
        <v>31</v>
      </c>
      <c r="Y118" s="4509" t="s">
        <v>30</v>
      </c>
      <c r="Z118" s="4510" t="s">
        <v>31</v>
      </c>
      <c r="AA118" s="4509" t="s">
        <v>30</v>
      </c>
      <c r="AB118" s="4510" t="s">
        <v>31</v>
      </c>
      <c r="AC118" s="4509" t="s">
        <v>30</v>
      </c>
      <c r="AD118" s="4510" t="s">
        <v>31</v>
      </c>
      <c r="AE118" s="4509" t="s">
        <v>30</v>
      </c>
      <c r="AF118" s="4510" t="s">
        <v>31</v>
      </c>
      <c r="AG118" s="4509" t="s">
        <v>30</v>
      </c>
      <c r="AH118" s="4510" t="s">
        <v>31</v>
      </c>
      <c r="AI118" s="4509" t="s">
        <v>30</v>
      </c>
      <c r="AJ118" s="4510" t="s">
        <v>31</v>
      </c>
      <c r="AK118" s="4509" t="s">
        <v>30</v>
      </c>
      <c r="AL118" s="4510" t="s">
        <v>31</v>
      </c>
      <c r="AM118" s="4509" t="s">
        <v>30</v>
      </c>
      <c r="AN118" s="4511" t="s">
        <v>31</v>
      </c>
      <c r="AO118" s="4299"/>
      <c r="AP118" s="4512"/>
      <c r="AQ118" s="4299"/>
      <c r="AR118" s="4299"/>
      <c r="BO118"/>
      <c r="BP118"/>
      <c r="BQ118"/>
      <c r="BR118"/>
      <c r="BS118"/>
      <c r="BU118"/>
      <c r="BV118"/>
      <c r="BW118"/>
    </row>
    <row r="119" spans="1:76" x14ac:dyDescent="0.25">
      <c r="A119" s="330" t="s">
        <v>165</v>
      </c>
      <c r="B119" s="104">
        <f>SUM(C119:D119)</f>
        <v>0</v>
      </c>
      <c r="C119" s="331">
        <f>SUM(E119+G119+I119+K119+M119+O119+Q119+S119+U119+W119+Y119+AA119+AC119+AE119+AG119+AI119+AK119+AM119)</f>
        <v>0</v>
      </c>
      <c r="D119" s="332">
        <f t="shared" ref="C119:D121" si="50">SUM(F119+H119+J119+L119+N119+P119+R119+T119+V119+X119+Z119+AB119+AD119+AF119+AH119+AJ119+AL119+AN119)</f>
        <v>0</v>
      </c>
      <c r="E119" s="62"/>
      <c r="F119" s="156"/>
      <c r="G119" s="62"/>
      <c r="H119" s="333"/>
      <c r="I119" s="62"/>
      <c r="J119" s="333"/>
      <c r="K119" s="62"/>
      <c r="L119" s="333"/>
      <c r="M119" s="62"/>
      <c r="N119" s="333"/>
      <c r="O119" s="62"/>
      <c r="P119" s="333"/>
      <c r="Q119" s="334"/>
      <c r="R119" s="333"/>
      <c r="S119" s="62"/>
      <c r="T119" s="333"/>
      <c r="U119" s="62"/>
      <c r="V119" s="333"/>
      <c r="W119" s="62"/>
      <c r="X119" s="333"/>
      <c r="Y119" s="62"/>
      <c r="Z119" s="333"/>
      <c r="AA119" s="62"/>
      <c r="AB119" s="333"/>
      <c r="AC119" s="62"/>
      <c r="AD119" s="333"/>
      <c r="AE119" s="62"/>
      <c r="AF119" s="333"/>
      <c r="AG119" s="62"/>
      <c r="AH119" s="333"/>
      <c r="AI119" s="62"/>
      <c r="AJ119" s="333"/>
      <c r="AK119" s="62"/>
      <c r="AL119" s="333"/>
      <c r="AM119" s="154"/>
      <c r="AN119" s="335"/>
      <c r="AO119" s="108"/>
      <c r="AP119" s="108"/>
      <c r="AQ119" s="4513"/>
      <c r="AR119" s="4513"/>
      <c r="AS119" t="str">
        <f>BO119&amp;BP119&amp;BQ119&amp;BR119&amp;BS119</f>
        <v/>
      </c>
      <c r="BO119" s="36" t="str">
        <f>IF(AND(B119&gt;0,AO119="")," * No olvide digitar la variable Beneficiarios. Digite Cero si no tiene.",IF(AO119&gt;B119,"  * La variable Beneficiarios No puede ser mayor al Total.",""))</f>
        <v/>
      </c>
      <c r="BP119" s="36" t="str">
        <f>IF(AND(D119&gt;0,AP119="")," * No olvide digitar la variable Embarazadas. Digite Cero si no tiene.",IF(AP119&gt;D119,"  * La variable Embarazadas No puede ser mayor al Total Mujeres.",""))</f>
        <v/>
      </c>
      <c r="BQ119" s="36" t="str">
        <f>IF(AND(B119&gt;0,AQ119="")," * No olvide digitar la variable Niños, Niñas, adolescentes y jóvenes SENAME. Digite Cero si no tiene.",IF(AQ119&gt;B119,"  * La variable Niños, Niñas, adolescentes y jóvenes SENAME No puede ser mayor al Total.",""))</f>
        <v/>
      </c>
      <c r="BR119" s="36" t="str">
        <f>IF(AND(B119&gt;0,AR119="")," * No olvide digitar la variable Niños, Niñas, adolescentes y jóvenes Mejor niñez. Digite Cero si no tiene.",IF(AR119&gt;B119,"  * La variable Niños, Niñas, adolescentes y jóvenes Mejor Niñez No puede ser mayor al Total.",""))</f>
        <v/>
      </c>
      <c r="BU119" s="37">
        <f>IF(AND(B119&gt;0,AO119=""),1,IF(AO119&gt;B119,1,0))</f>
        <v>0</v>
      </c>
      <c r="BV119" s="37">
        <f>IF(AND(D119&gt;0,AP119=""),1,IF(AP119&gt;D119,1,0))</f>
        <v>0</v>
      </c>
      <c r="BW119" s="37">
        <f>IF(AND(B119&gt;0,AQ119=""),1,IF(AQ119&gt;B119,1,0))</f>
        <v>0</v>
      </c>
      <c r="BX119" s="37">
        <f>IF(AND(B119&gt;0,AR119=""),1,IF(AR119&gt;B119,1,0))</f>
        <v>0</v>
      </c>
    </row>
    <row r="120" spans="1:76" x14ac:dyDescent="0.25">
      <c r="A120" s="337" t="s">
        <v>166</v>
      </c>
      <c r="B120" s="104">
        <f>SUM(C120:D120)</f>
        <v>0</v>
      </c>
      <c r="C120" s="331">
        <f t="shared" si="50"/>
        <v>0</v>
      </c>
      <c r="D120" s="332">
        <f t="shared" si="50"/>
        <v>0</v>
      </c>
      <c r="E120" s="42"/>
      <c r="F120" s="43"/>
      <c r="G120" s="42"/>
      <c r="H120" s="44"/>
      <c r="I120" s="42"/>
      <c r="J120" s="44"/>
      <c r="K120" s="42"/>
      <c r="L120" s="44"/>
      <c r="M120" s="42"/>
      <c r="N120" s="44"/>
      <c r="O120" s="42"/>
      <c r="P120" s="44"/>
      <c r="Q120" s="105"/>
      <c r="R120" s="44"/>
      <c r="S120" s="42"/>
      <c r="T120" s="44"/>
      <c r="U120" s="42"/>
      <c r="V120" s="44"/>
      <c r="W120" s="42"/>
      <c r="X120" s="44"/>
      <c r="Y120" s="42"/>
      <c r="Z120" s="44"/>
      <c r="AA120" s="42"/>
      <c r="AB120" s="44"/>
      <c r="AC120" s="42"/>
      <c r="AD120" s="44"/>
      <c r="AE120" s="42"/>
      <c r="AF120" s="44"/>
      <c r="AG120" s="42"/>
      <c r="AH120" s="44"/>
      <c r="AI120" s="42"/>
      <c r="AJ120" s="44"/>
      <c r="AK120" s="42"/>
      <c r="AL120" s="44"/>
      <c r="AM120" s="106"/>
      <c r="AN120" s="52"/>
      <c r="AO120" s="49"/>
      <c r="AP120" s="49"/>
      <c r="AQ120" s="108"/>
      <c r="AR120" s="108"/>
      <c r="AS120" t="str">
        <f t="shared" ref="AS120:AS121" si="51">BO120&amp;BP120&amp;BQ120&amp;BR120&amp;BS120</f>
        <v/>
      </c>
      <c r="BO120" s="36" t="str">
        <f t="shared" ref="BO120:BO121" si="52">IF(AND(B120&gt;0,AO120="")," * No olvide digitar la variable Beneficiarios. Digite Cero si no tiene.",IF(AO120&gt;B120,"  * La variable Beneficiarios No puede ser mayor al Total.",""))</f>
        <v/>
      </c>
      <c r="BP120" s="36" t="str">
        <f t="shared" ref="BP120:BP121" si="53">IF(AND(D120&gt;0,AP120="")," * No olvide digitar la variable Embarazadas. Digite Cero si no tiene.",IF(AP120&gt;D120,"  * La variable Embarazadas No puede ser mayor al Total Mujeres.",""))</f>
        <v/>
      </c>
      <c r="BQ120" s="36" t="str">
        <f t="shared" ref="BQ120:BQ121" si="54">IF(AND(B120&gt;0,AQ120="")," * No olvide digitar la variable Niños, Niñas, adolescentes y jóvenes SENAME. Digite Cero si no tiene.",IF(AQ120&gt;B120,"  * La variable Niños, Niñas, adolescentes y jóvenes SENAME No puede ser mayor al Total.",""))</f>
        <v/>
      </c>
      <c r="BR120" s="36" t="str">
        <f t="shared" ref="BR120:BR121" si="55">IF(AND(B120&gt;0,AR120="")," * No olvide digitar la variable Niños, Niñas, adolescentes y jóvenes Mejor niñez. Digite Cero si no tiene.",IF(AR120&gt;B120,"  * La variable Niños, Niñas, adolescentes y jóvenes Mejor Niñez No puede ser mayor al Total.",""))</f>
        <v/>
      </c>
      <c r="BU120" s="37">
        <f t="shared" ref="BU120:BU121" si="56">IF(AND(B120&gt;0,AO120=""),1,IF(AO120&gt;B120,1,0))</f>
        <v>0</v>
      </c>
      <c r="BV120" s="37">
        <f t="shared" ref="BV120:BV121" si="57">IF(AND(D120&gt;0,AP120=""),1,IF(AP120&gt;D120,1,0))</f>
        <v>0</v>
      </c>
      <c r="BW120" s="37">
        <f t="shared" ref="BW120:BW121" si="58">IF(AND(B120&gt;0,AQ120=""),1,IF(AQ120&gt;B120,1,0))</f>
        <v>0</v>
      </c>
      <c r="BX120" s="37">
        <f t="shared" ref="BX120:BX121" si="59">IF(AND(B120&gt;0,AR120=""),1,IF(AR120&gt;B120,1,0))</f>
        <v>0</v>
      </c>
    </row>
    <row r="121" spans="1:76" x14ac:dyDescent="0.25">
      <c r="A121" s="4514" t="s">
        <v>167</v>
      </c>
      <c r="B121" s="191">
        <f>SUM(C121:D121)</f>
        <v>0</v>
      </c>
      <c r="C121" s="339">
        <f t="shared" si="50"/>
        <v>0</v>
      </c>
      <c r="D121" s="340">
        <f t="shared" si="50"/>
        <v>0</v>
      </c>
      <c r="E121" s="85"/>
      <c r="F121" s="86"/>
      <c r="G121" s="85"/>
      <c r="H121" s="84"/>
      <c r="I121" s="85"/>
      <c r="J121" s="84"/>
      <c r="K121" s="85"/>
      <c r="L121" s="84"/>
      <c r="M121" s="85"/>
      <c r="N121" s="84"/>
      <c r="O121" s="85"/>
      <c r="P121" s="84"/>
      <c r="Q121" s="122"/>
      <c r="R121" s="84"/>
      <c r="S121" s="85"/>
      <c r="T121" s="84"/>
      <c r="U121" s="85"/>
      <c r="V121" s="84"/>
      <c r="W121" s="85"/>
      <c r="X121" s="84"/>
      <c r="Y121" s="85"/>
      <c r="Z121" s="84"/>
      <c r="AA121" s="85"/>
      <c r="AB121" s="84"/>
      <c r="AC121" s="85"/>
      <c r="AD121" s="84"/>
      <c r="AE121" s="85"/>
      <c r="AF121" s="84"/>
      <c r="AG121" s="85"/>
      <c r="AH121" s="84"/>
      <c r="AI121" s="85"/>
      <c r="AJ121" s="84"/>
      <c r="AK121" s="85"/>
      <c r="AL121" s="84"/>
      <c r="AM121" s="123"/>
      <c r="AN121" s="89"/>
      <c r="AO121" s="91"/>
      <c r="AP121" s="91"/>
      <c r="AQ121" s="90"/>
      <c r="AR121" s="91"/>
      <c r="AS121" t="str">
        <f t="shared" si="51"/>
        <v/>
      </c>
      <c r="BO121" s="36" t="str">
        <f t="shared" si="52"/>
        <v/>
      </c>
      <c r="BP121" s="36" t="str">
        <f t="shared" si="53"/>
        <v/>
      </c>
      <c r="BQ121" s="36" t="str">
        <f t="shared" si="54"/>
        <v/>
      </c>
      <c r="BR121" s="36" t="str">
        <f t="shared" si="55"/>
        <v/>
      </c>
      <c r="BU121" s="37">
        <f t="shared" si="56"/>
        <v>0</v>
      </c>
      <c r="BV121" s="37">
        <f t="shared" si="57"/>
        <v>0</v>
      </c>
      <c r="BW121" s="37">
        <f t="shared" si="58"/>
        <v>0</v>
      </c>
      <c r="BX121" s="37">
        <f t="shared" si="59"/>
        <v>0</v>
      </c>
    </row>
    <row r="122" spans="1:76" x14ac:dyDescent="0.25">
      <c r="A122" s="5" t="s">
        <v>168</v>
      </c>
      <c r="B122" s="341"/>
      <c r="C122" s="341"/>
      <c r="D122" s="2"/>
      <c r="E122" s="341"/>
      <c r="F122" s="2"/>
      <c r="G122" s="2"/>
      <c r="H122" s="2"/>
      <c r="I122" s="2"/>
      <c r="J122" s="2"/>
      <c r="K122" s="2"/>
      <c r="BO122"/>
      <c r="BP122"/>
      <c r="BQ122"/>
      <c r="BR122"/>
      <c r="BS122"/>
      <c r="BU122"/>
      <c r="BV122"/>
      <c r="BW122"/>
    </row>
    <row r="123" spans="1:76" ht="15" customHeight="1" x14ac:dyDescent="0.25">
      <c r="A123" s="3080" t="s">
        <v>169</v>
      </c>
      <c r="B123" s="3309"/>
      <c r="C123" s="4245" t="s">
        <v>32</v>
      </c>
      <c r="D123" s="4501" t="s">
        <v>76</v>
      </c>
      <c r="E123" s="4502"/>
      <c r="F123" s="4502"/>
      <c r="G123" s="4502"/>
      <c r="H123" s="4505"/>
      <c r="I123" s="3080" t="s">
        <v>96</v>
      </c>
      <c r="J123" s="4252" t="s">
        <v>6</v>
      </c>
      <c r="K123" s="3309" t="s">
        <v>7</v>
      </c>
      <c r="BO123"/>
      <c r="BP123"/>
      <c r="BQ123"/>
      <c r="BR123"/>
      <c r="BS123"/>
      <c r="BU123"/>
      <c r="BV123"/>
      <c r="BW123"/>
    </row>
    <row r="124" spans="1:76" ht="31.5" x14ac:dyDescent="0.25">
      <c r="A124" s="4168"/>
      <c r="B124" s="4515"/>
      <c r="C124" s="4506"/>
      <c r="D124" s="4516" t="s">
        <v>170</v>
      </c>
      <c r="E124" s="4517" t="s">
        <v>171</v>
      </c>
      <c r="F124" s="4517" t="s">
        <v>172</v>
      </c>
      <c r="G124" s="4517" t="s">
        <v>173</v>
      </c>
      <c r="H124" s="4518" t="s">
        <v>174</v>
      </c>
      <c r="I124" s="4168"/>
      <c r="J124" s="4519"/>
      <c r="K124" s="4515"/>
      <c r="BO124"/>
      <c r="BP124"/>
      <c r="BQ124"/>
      <c r="BR124"/>
      <c r="BS124"/>
      <c r="BU124"/>
      <c r="BV124"/>
      <c r="BW124"/>
    </row>
    <row r="125" spans="1:76" ht="22.5" x14ac:dyDescent="0.25">
      <c r="A125" s="4258" t="s">
        <v>175</v>
      </c>
      <c r="B125" s="2911" t="s">
        <v>176</v>
      </c>
      <c r="C125" s="4520">
        <f>SUM(D125:H125)</f>
        <v>0</v>
      </c>
      <c r="D125" s="4521"/>
      <c r="E125" s="4522"/>
      <c r="F125" s="4522"/>
      <c r="G125" s="4522"/>
      <c r="H125" s="2942"/>
      <c r="I125" s="347"/>
      <c r="J125" s="4523"/>
      <c r="K125" s="4524"/>
      <c r="L125" t="str">
        <f>BO125&amp;BP125&amp;BQ125</f>
        <v/>
      </c>
      <c r="BO125" s="350"/>
      <c r="BP125" s="130" t="str">
        <f>IF(AND(C125&gt;0,J125="")," * No olvide digitar la variable Pueblos originarios. Digite Cero si no tiene.",IF(J125&gt;C125," * La variable Pueblos originarios No puede ser mayor al Total.",""))</f>
        <v/>
      </c>
      <c r="BQ125" s="130" t="str">
        <f>IF(AND(C125&gt;0,K125="")," * No olvide digitar la variable Migrantes. Digite Cero si no tiene.",IF(K125&gt;C125," * La variable Migrantes No puede ser mayor al Total.",""))</f>
        <v/>
      </c>
      <c r="BR125"/>
      <c r="BS125"/>
      <c r="BU125"/>
      <c r="BV125" s="37">
        <f>IF(AND(C125&gt;0,J125=""),1,IF(J125&gt;C125,1,0))</f>
        <v>0</v>
      </c>
      <c r="BW125" s="37">
        <f>IF(AND(C125&gt;0,K125=""),1,IF(K125&gt;C125,1,0))</f>
        <v>0</v>
      </c>
    </row>
    <row r="126" spans="1:76" ht="22.5" x14ac:dyDescent="0.25">
      <c r="A126" s="3094"/>
      <c r="B126" s="351" t="s">
        <v>177</v>
      </c>
      <c r="C126" s="352">
        <f>SUM(D126:H126)</f>
        <v>0</v>
      </c>
      <c r="D126" s="4525"/>
      <c r="E126" s="4526"/>
      <c r="F126" s="4526"/>
      <c r="G126" s="4526"/>
      <c r="H126" s="4527"/>
      <c r="I126" s="347"/>
      <c r="J126" s="4528"/>
      <c r="K126" s="4529"/>
      <c r="L126" t="str">
        <f t="shared" ref="L126:L129" si="60">BO126&amp;BP126&amp;BQ126</f>
        <v/>
      </c>
      <c r="BO126" s="350"/>
      <c r="BP126" s="130" t="str">
        <f t="shared" ref="BP126:BP133" si="61">IF(AND(C126&gt;0,J126="")," * No olvide digitar la variable Pueblos originarios. Digite Cero si no tiene.",IF(J126&gt;C126," * La variable Pueblos originarios No puede ser mayor al Total.",""))</f>
        <v/>
      </c>
      <c r="BQ126" s="130" t="str">
        <f t="shared" ref="BQ126:BQ133" si="62">IF(AND(C126&gt;0,K126="")," * No olvide digitar la variable Migrantes. Digite Cero si no tiene.",IF(K126&gt;C126," * La variable Migrantes No puede ser mayor al Total.",""))</f>
        <v/>
      </c>
      <c r="BR126"/>
      <c r="BS126"/>
      <c r="BU126"/>
      <c r="BV126" s="37">
        <f t="shared" ref="BV126:BV133" si="63">IF(AND(C126&gt;0,J126=""),1,IF(J126&gt;C126,1,0))</f>
        <v>0</v>
      </c>
      <c r="BW126" s="37">
        <f t="shared" ref="BW126:BW133" si="64">IF(AND(C126&gt;0,K126=""),1,IF(K126&gt;C126,1,0))</f>
        <v>0</v>
      </c>
    </row>
    <row r="127" spans="1:76" ht="22.5" x14ac:dyDescent="0.25">
      <c r="A127" s="4530"/>
      <c r="B127" s="358" t="s">
        <v>178</v>
      </c>
      <c r="C127" s="4531">
        <f>SUM(D127:H127)</f>
        <v>0</v>
      </c>
      <c r="D127" s="4532"/>
      <c r="E127" s="4533"/>
      <c r="F127" s="4533"/>
      <c r="G127" s="4533"/>
      <c r="H127" s="4534"/>
      <c r="I127" s="347"/>
      <c r="J127" s="4535"/>
      <c r="K127" s="4536"/>
      <c r="L127" t="str">
        <f t="shared" si="60"/>
        <v/>
      </c>
      <c r="BO127" s="350"/>
      <c r="BP127" s="130" t="str">
        <f t="shared" si="61"/>
        <v/>
      </c>
      <c r="BQ127" s="130" t="str">
        <f t="shared" si="62"/>
        <v/>
      </c>
      <c r="BR127"/>
      <c r="BS127"/>
      <c r="BU127"/>
      <c r="BV127" s="37">
        <f t="shared" si="63"/>
        <v>0</v>
      </c>
      <c r="BW127" s="37">
        <f t="shared" si="64"/>
        <v>0</v>
      </c>
    </row>
    <row r="128" spans="1:76" ht="22.5" x14ac:dyDescent="0.25">
      <c r="A128" s="4537" t="s">
        <v>179</v>
      </c>
      <c r="B128" s="4538" t="s">
        <v>180</v>
      </c>
      <c r="C128" s="4520">
        <f>SUM(I128)</f>
        <v>0</v>
      </c>
      <c r="D128" s="4539"/>
      <c r="E128" s="876"/>
      <c r="F128" s="876"/>
      <c r="G128" s="876"/>
      <c r="H128" s="4540"/>
      <c r="I128" s="2933"/>
      <c r="J128" s="4541"/>
      <c r="K128" s="880"/>
      <c r="L128" t="str">
        <f t="shared" si="60"/>
        <v/>
      </c>
      <c r="BO128" s="372" t="str">
        <f>IF(AND(C128&gt;0,I128="")," * No olvide digitar la variable Gestantes. Digite Cero si no tiene.",IF(I128&gt;C128,"  * La variable Pueblos Gestantes No puede ser mayor al Total.",""))</f>
        <v/>
      </c>
      <c r="BP128" s="130" t="str">
        <f t="shared" si="61"/>
        <v/>
      </c>
      <c r="BQ128" s="130" t="str">
        <f t="shared" si="62"/>
        <v/>
      </c>
      <c r="BR128"/>
      <c r="BS128"/>
      <c r="BU128" s="130">
        <f>IF(AND(C128&gt;0,I128=""),1,IF(I128&gt;C128,1,0))</f>
        <v>0</v>
      </c>
      <c r="BV128" s="37">
        <f t="shared" si="63"/>
        <v>0</v>
      </c>
      <c r="BW128" s="37">
        <f t="shared" si="64"/>
        <v>0</v>
      </c>
    </row>
    <row r="129" spans="1:76" ht="22.5" x14ac:dyDescent="0.25">
      <c r="A129" s="4530"/>
      <c r="B129" s="4542" t="s">
        <v>181</v>
      </c>
      <c r="C129" s="4531">
        <f>SUM(D129:H129)</f>
        <v>0</v>
      </c>
      <c r="D129" s="4543"/>
      <c r="E129" s="4544"/>
      <c r="F129" s="4544"/>
      <c r="G129" s="4544"/>
      <c r="H129" s="4545"/>
      <c r="I129" s="2713"/>
      <c r="J129" s="4546"/>
      <c r="K129" s="4547"/>
      <c r="L129" t="str">
        <f t="shared" si="60"/>
        <v/>
      </c>
      <c r="BO129" s="350"/>
      <c r="BP129" s="130" t="str">
        <f t="shared" si="61"/>
        <v/>
      </c>
      <c r="BQ129" s="130" t="str">
        <f t="shared" si="62"/>
        <v/>
      </c>
      <c r="BR129"/>
      <c r="BS129"/>
      <c r="BU129"/>
      <c r="BV129" s="37">
        <f t="shared" si="63"/>
        <v>0</v>
      </c>
      <c r="BW129" s="37">
        <f t="shared" si="64"/>
        <v>0</v>
      </c>
    </row>
    <row r="130" spans="1:76" x14ac:dyDescent="0.25">
      <c r="A130" s="3094" t="s">
        <v>182</v>
      </c>
      <c r="B130" s="25" t="s">
        <v>72</v>
      </c>
      <c r="C130" s="380">
        <f>SUM(D130:I130)</f>
        <v>0</v>
      </c>
      <c r="D130" s="2716"/>
      <c r="E130" s="4548"/>
      <c r="F130" s="4548"/>
      <c r="G130" s="4548"/>
      <c r="H130" s="4549"/>
      <c r="I130" s="2256"/>
      <c r="J130" s="4550"/>
      <c r="K130" s="2258"/>
      <c r="L130" t="str">
        <f>BO130&amp;BP130&amp;BQ130</f>
        <v/>
      </c>
      <c r="BO130" s="130" t="str">
        <f>IF(AND(C130&gt;0,I130="")," * No olvide digitar la variable Gestantes. Digite Cero si no tiene.",IF(I130&gt;C130," * La variable Gestantes No puede ser mayor al Total.",""))</f>
        <v/>
      </c>
      <c r="BP130" s="130" t="str">
        <f t="shared" si="61"/>
        <v/>
      </c>
      <c r="BQ130" s="130" t="str">
        <f t="shared" si="62"/>
        <v/>
      </c>
      <c r="BR130" t="str">
        <f>IF(AND(C130&gt;0,I130="")," * No olvide digitar la variable Gestantes. Digite Cero si no tiene.",IF(I130&gt;C130," * La variable Gestantes No puede ser mayor al Total.",""))</f>
        <v/>
      </c>
      <c r="BS130"/>
      <c r="BU130"/>
      <c r="BV130" s="37">
        <f t="shared" si="63"/>
        <v>0</v>
      </c>
      <c r="BW130" s="37">
        <f t="shared" si="64"/>
        <v>0</v>
      </c>
      <c r="BX130" s="37">
        <f>IF(AND(C130&gt;0,I130=""),1,IF(I130&gt;C130,1,0))</f>
        <v>0</v>
      </c>
    </row>
    <row r="131" spans="1:76" x14ac:dyDescent="0.25">
      <c r="A131" s="3094"/>
      <c r="B131" s="25" t="s">
        <v>73</v>
      </c>
      <c r="C131" s="380">
        <f>SUM(D131:I131)</f>
        <v>0</v>
      </c>
      <c r="D131" s="2716"/>
      <c r="E131" s="4548"/>
      <c r="F131" s="4548"/>
      <c r="G131" s="4548"/>
      <c r="H131" s="4551"/>
      <c r="I131" s="2256"/>
      <c r="J131" s="4550"/>
      <c r="K131" s="2258"/>
      <c r="L131" t="str">
        <f t="shared" ref="L131:L133" si="65">BO131&amp;BP131&amp;BQ131</f>
        <v/>
      </c>
      <c r="BO131" s="130" t="str">
        <f t="shared" ref="BO131:BO133" si="66">IF(AND(C131&gt;0,I131="")," * No olvide digitar la variable Gestantes. Digite Cero si no tiene.",IF(I131&gt;C131," * La variable Gestantes No puede ser mayor al Total.",""))</f>
        <v/>
      </c>
      <c r="BP131" s="130" t="str">
        <f t="shared" si="61"/>
        <v/>
      </c>
      <c r="BQ131" s="130" t="str">
        <f t="shared" si="62"/>
        <v/>
      </c>
      <c r="BR131"/>
      <c r="BS131"/>
      <c r="BU131"/>
      <c r="BV131" s="37">
        <f t="shared" si="63"/>
        <v>0</v>
      </c>
      <c r="BW131" s="37">
        <f t="shared" si="64"/>
        <v>0</v>
      </c>
      <c r="BX131" s="37">
        <f t="shared" ref="BX131:BX133" si="67">IF(AND(C131&gt;0,I131=""),1,IF(I131&gt;C131,1,0))</f>
        <v>0</v>
      </c>
    </row>
    <row r="132" spans="1:76" x14ac:dyDescent="0.25">
      <c r="A132" s="3094"/>
      <c r="B132" s="38" t="s">
        <v>51</v>
      </c>
      <c r="C132" s="380">
        <f>SUM(D132:I132)</f>
        <v>0</v>
      </c>
      <c r="D132" s="4552"/>
      <c r="E132" s="4553"/>
      <c r="F132" s="4553"/>
      <c r="G132" s="4553"/>
      <c r="H132" s="4554"/>
      <c r="I132" s="4555"/>
      <c r="J132" s="4556"/>
      <c r="K132" s="4557"/>
      <c r="L132" t="str">
        <f t="shared" si="65"/>
        <v/>
      </c>
      <c r="BO132" s="130" t="str">
        <f t="shared" si="66"/>
        <v/>
      </c>
      <c r="BP132" s="130" t="str">
        <f t="shared" si="61"/>
        <v/>
      </c>
      <c r="BQ132" s="130" t="str">
        <f t="shared" si="62"/>
        <v/>
      </c>
      <c r="BR132"/>
      <c r="BS132"/>
      <c r="BU132"/>
      <c r="BV132" s="37">
        <f t="shared" si="63"/>
        <v>0</v>
      </c>
      <c r="BW132" s="37">
        <f t="shared" si="64"/>
        <v>0</v>
      </c>
      <c r="BX132" s="37">
        <f t="shared" si="67"/>
        <v>0</v>
      </c>
    </row>
    <row r="133" spans="1:76" x14ac:dyDescent="0.25">
      <c r="A133" s="3969"/>
      <c r="B133" s="394" t="s">
        <v>104</v>
      </c>
      <c r="C133" s="191">
        <f>SUM(D133:I133)</f>
        <v>0</v>
      </c>
      <c r="D133" s="4558"/>
      <c r="E133" s="4559"/>
      <c r="F133" s="4559"/>
      <c r="G133" s="4559"/>
      <c r="H133" s="4560"/>
      <c r="I133" s="4561"/>
      <c r="J133" s="4562"/>
      <c r="K133" s="4563"/>
      <c r="L133" t="str">
        <f t="shared" si="65"/>
        <v/>
      </c>
      <c r="BO133" s="130" t="str">
        <f t="shared" si="66"/>
        <v/>
      </c>
      <c r="BP133" s="130" t="str">
        <f t="shared" si="61"/>
        <v/>
      </c>
      <c r="BQ133" s="130" t="str">
        <f t="shared" si="62"/>
        <v/>
      </c>
      <c r="BR133"/>
      <c r="BS133"/>
      <c r="BU133"/>
      <c r="BV133" s="37">
        <f t="shared" si="63"/>
        <v>0</v>
      </c>
      <c r="BW133" s="37">
        <f t="shared" si="64"/>
        <v>0</v>
      </c>
      <c r="BX133" s="37">
        <f t="shared" si="67"/>
        <v>0</v>
      </c>
    </row>
    <row r="134" spans="1:76" x14ac:dyDescent="0.25">
      <c r="A134" s="399" t="s">
        <v>183</v>
      </c>
      <c r="AN134" s="400"/>
      <c r="AO134" s="400"/>
      <c r="BO134"/>
      <c r="BP134"/>
      <c r="BQ134"/>
      <c r="BR134"/>
      <c r="BS134"/>
      <c r="BU134"/>
      <c r="BV134"/>
      <c r="BW134"/>
    </row>
    <row r="135" spans="1:76" ht="15" customHeight="1" x14ac:dyDescent="0.25">
      <c r="A135" s="4564" t="s">
        <v>49</v>
      </c>
      <c r="B135" s="4564" t="s">
        <v>184</v>
      </c>
      <c r="C135" s="4565" t="s">
        <v>29</v>
      </c>
      <c r="D135" s="4566" t="s">
        <v>30</v>
      </c>
      <c r="E135" s="4567" t="s">
        <v>31</v>
      </c>
      <c r="F135" s="4568" t="s">
        <v>5</v>
      </c>
      <c r="G135" s="3119"/>
      <c r="H135" s="3119"/>
      <c r="I135" s="3119"/>
      <c r="J135" s="3119"/>
      <c r="K135" s="3119"/>
      <c r="L135" s="3119"/>
      <c r="M135" s="3119"/>
      <c r="N135" s="3119"/>
      <c r="O135" s="3119"/>
      <c r="P135" s="3119"/>
      <c r="Q135" s="3119"/>
      <c r="R135" s="3119"/>
      <c r="S135" s="3119"/>
      <c r="T135" s="3119"/>
      <c r="U135" s="3119"/>
      <c r="V135" s="3119"/>
      <c r="W135" s="3119"/>
      <c r="X135" s="3119"/>
      <c r="Y135" s="3119"/>
      <c r="Z135" s="3119"/>
      <c r="AA135" s="3119"/>
      <c r="AB135" s="3119"/>
      <c r="AC135" s="3119"/>
      <c r="AD135" s="3119"/>
      <c r="AE135" s="3119"/>
      <c r="AF135" s="3119"/>
      <c r="AG135" s="3119"/>
      <c r="AH135" s="3119"/>
      <c r="AI135" s="3119"/>
      <c r="AJ135" s="3119"/>
      <c r="AK135" s="3119"/>
      <c r="AL135" s="3119"/>
      <c r="AM135" s="4569"/>
      <c r="AN135" s="4566" t="s">
        <v>6</v>
      </c>
      <c r="AO135" s="4567" t="s">
        <v>7</v>
      </c>
      <c r="BO135"/>
      <c r="BP135"/>
      <c r="BQ135"/>
      <c r="BR135"/>
      <c r="BS135"/>
      <c r="BU135"/>
      <c r="BV135"/>
      <c r="BW135"/>
    </row>
    <row r="136" spans="1:76" ht="15" customHeight="1" x14ac:dyDescent="0.25">
      <c r="A136" s="3099"/>
      <c r="B136" s="3099"/>
      <c r="C136" s="3102"/>
      <c r="D136" s="3086"/>
      <c r="E136" s="3089"/>
      <c r="F136" s="4570" t="s">
        <v>91</v>
      </c>
      <c r="G136" s="4571"/>
      <c r="H136" s="4570" t="s">
        <v>13</v>
      </c>
      <c r="I136" s="4571"/>
      <c r="J136" s="4570" t="s">
        <v>14</v>
      </c>
      <c r="K136" s="4571"/>
      <c r="L136" s="4570" t="s">
        <v>15</v>
      </c>
      <c r="M136" s="4571"/>
      <c r="N136" s="4570" t="s">
        <v>16</v>
      </c>
      <c r="O136" s="4571"/>
      <c r="P136" s="4572" t="s">
        <v>17</v>
      </c>
      <c r="Q136" s="4571"/>
      <c r="R136" s="4570" t="s">
        <v>18</v>
      </c>
      <c r="S136" s="4571"/>
      <c r="T136" s="4570" t="s">
        <v>19</v>
      </c>
      <c r="U136" s="4571"/>
      <c r="V136" s="4570" t="s">
        <v>20</v>
      </c>
      <c r="W136" s="4571"/>
      <c r="X136" s="4570" t="s">
        <v>21</v>
      </c>
      <c r="Y136" s="4571"/>
      <c r="Z136" s="4570" t="s">
        <v>22</v>
      </c>
      <c r="AA136" s="4571"/>
      <c r="AB136" s="4570" t="s">
        <v>23</v>
      </c>
      <c r="AC136" s="4571"/>
      <c r="AD136" s="4570" t="s">
        <v>24</v>
      </c>
      <c r="AE136" s="4571"/>
      <c r="AF136" s="4570" t="s">
        <v>25</v>
      </c>
      <c r="AG136" s="4571"/>
      <c r="AH136" s="4570" t="s">
        <v>26</v>
      </c>
      <c r="AI136" s="4571"/>
      <c r="AJ136" s="4570" t="s">
        <v>27</v>
      </c>
      <c r="AK136" s="4571"/>
      <c r="AL136" s="4570" t="s">
        <v>185</v>
      </c>
      <c r="AM136" s="4573"/>
      <c r="AN136" s="3086"/>
      <c r="AO136" s="3089"/>
      <c r="BO136"/>
      <c r="BP136"/>
      <c r="BQ136"/>
      <c r="BR136"/>
      <c r="BS136"/>
      <c r="BU136"/>
      <c r="BV136"/>
      <c r="BW136"/>
    </row>
    <row r="137" spans="1:76" x14ac:dyDescent="0.25">
      <c r="A137" s="4574"/>
      <c r="B137" s="4574"/>
      <c r="C137" s="3973"/>
      <c r="D137" s="4575"/>
      <c r="E137" s="4576"/>
      <c r="F137" s="4577" t="s">
        <v>186</v>
      </c>
      <c r="G137" s="4578" t="s">
        <v>31</v>
      </c>
      <c r="H137" s="4577" t="s">
        <v>186</v>
      </c>
      <c r="I137" s="4578" t="s">
        <v>31</v>
      </c>
      <c r="J137" s="4577" t="s">
        <v>186</v>
      </c>
      <c r="K137" s="4578" t="s">
        <v>31</v>
      </c>
      <c r="L137" s="4577" t="s">
        <v>186</v>
      </c>
      <c r="M137" s="4578" t="s">
        <v>31</v>
      </c>
      <c r="N137" s="4577" t="s">
        <v>186</v>
      </c>
      <c r="O137" s="4578" t="s">
        <v>31</v>
      </c>
      <c r="P137" s="4577" t="s">
        <v>186</v>
      </c>
      <c r="Q137" s="4578" t="s">
        <v>31</v>
      </c>
      <c r="R137" s="4577" t="s">
        <v>186</v>
      </c>
      <c r="S137" s="4578" t="s">
        <v>31</v>
      </c>
      <c r="T137" s="4577" t="s">
        <v>186</v>
      </c>
      <c r="U137" s="4578" t="s">
        <v>31</v>
      </c>
      <c r="V137" s="4577" t="s">
        <v>186</v>
      </c>
      <c r="W137" s="4578" t="s">
        <v>31</v>
      </c>
      <c r="X137" s="4577" t="s">
        <v>186</v>
      </c>
      <c r="Y137" s="4578" t="s">
        <v>31</v>
      </c>
      <c r="Z137" s="4577" t="s">
        <v>186</v>
      </c>
      <c r="AA137" s="4578" t="s">
        <v>31</v>
      </c>
      <c r="AB137" s="4577" t="s">
        <v>186</v>
      </c>
      <c r="AC137" s="4578" t="s">
        <v>31</v>
      </c>
      <c r="AD137" s="4577" t="s">
        <v>186</v>
      </c>
      <c r="AE137" s="4578" t="s">
        <v>31</v>
      </c>
      <c r="AF137" s="4577" t="s">
        <v>186</v>
      </c>
      <c r="AG137" s="4578" t="s">
        <v>31</v>
      </c>
      <c r="AH137" s="4577" t="s">
        <v>186</v>
      </c>
      <c r="AI137" s="4578" t="s">
        <v>31</v>
      </c>
      <c r="AJ137" s="4577" t="s">
        <v>186</v>
      </c>
      <c r="AK137" s="4578" t="s">
        <v>31</v>
      </c>
      <c r="AL137" s="4577" t="s">
        <v>186</v>
      </c>
      <c r="AM137" s="4579" t="s">
        <v>31</v>
      </c>
      <c r="AN137" s="4575"/>
      <c r="AO137" s="4576"/>
      <c r="BO137"/>
      <c r="BP137"/>
      <c r="BQ137"/>
      <c r="BR137"/>
      <c r="BS137"/>
      <c r="BU137"/>
      <c r="BV137"/>
      <c r="BW137"/>
    </row>
    <row r="138" spans="1:76" x14ac:dyDescent="0.25">
      <c r="A138" s="4580" t="s">
        <v>72</v>
      </c>
      <c r="B138" s="4581" t="s">
        <v>187</v>
      </c>
      <c r="C138" s="4582">
        <f>SUM(D138:E138)</f>
        <v>0</v>
      </c>
      <c r="D138" s="4583">
        <f>+F138+H138+J138+L138+N138+P138+R138+T138+V138+X138+Z138+AB138+AD138+AF138+AH138+AJ138+AL138</f>
        <v>0</v>
      </c>
      <c r="E138" s="4584">
        <f>+G138+I138+K138+M138+O138+Q138+S138+U138+W138+Y138+AA138+AC138+AE138+AG138+AI138+AK138+AM138</f>
        <v>0</v>
      </c>
      <c r="F138" s="4585"/>
      <c r="G138" s="4586"/>
      <c r="H138" s="4585"/>
      <c r="I138" s="4586"/>
      <c r="J138" s="4585"/>
      <c r="K138" s="4586"/>
      <c r="L138" s="4585"/>
      <c r="M138" s="4586"/>
      <c r="N138" s="4585"/>
      <c r="O138" s="4586"/>
      <c r="P138" s="4585"/>
      <c r="Q138" s="4586"/>
      <c r="R138" s="4585"/>
      <c r="S138" s="4586"/>
      <c r="T138" s="4585"/>
      <c r="U138" s="4586"/>
      <c r="V138" s="4585"/>
      <c r="W138" s="4586"/>
      <c r="X138" s="4585"/>
      <c r="Y138" s="4586"/>
      <c r="Z138" s="4585"/>
      <c r="AA138" s="4586"/>
      <c r="AB138" s="4585"/>
      <c r="AC138" s="4586"/>
      <c r="AD138" s="4585"/>
      <c r="AE138" s="4586"/>
      <c r="AF138" s="4585"/>
      <c r="AG138" s="4586"/>
      <c r="AH138" s="4585"/>
      <c r="AI138" s="4586"/>
      <c r="AJ138" s="4585"/>
      <c r="AK138" s="4586"/>
      <c r="AL138" s="4585"/>
      <c r="AM138" s="4587"/>
      <c r="AN138" s="4588"/>
      <c r="AO138" s="4586"/>
      <c r="AP138" t="str">
        <f>BO138&amp;BP138</f>
        <v/>
      </c>
      <c r="BO138" s="36" t="str">
        <f>IF(AND(C138&gt;0,AN138=""),"  * No olvide digitar la variable Pueblos originarios. Digite Cero si no tiene.",IF(AN138&gt;C138,"  * La variable Pueblos originarios No puede ser mayor al Total.",""))</f>
        <v/>
      </c>
      <c r="BP138" s="36" t="str">
        <f>IF(AND(C138&gt;0,AO138=""),"  * No olvide digitar la variable Migrantes. Digite Cero si no tiene.",IF(AO138&gt;C138,"  * La variable Migrantes No puede ser mayor al Total.",""))</f>
        <v/>
      </c>
      <c r="BU138" s="37">
        <f>IF(AND(C138&gt;0,AN138=""),1,IF(AN138&gt;C138,1,0))</f>
        <v>0</v>
      </c>
      <c r="BV138" s="37">
        <f>IF(AND(C138&gt;0,AO138=""),1,IF(AO138&gt;C138,1,0))</f>
        <v>0</v>
      </c>
    </row>
    <row r="139" spans="1:76" x14ac:dyDescent="0.25">
      <c r="A139" s="3108"/>
      <c r="B139" s="104" t="s">
        <v>188</v>
      </c>
      <c r="C139" s="407">
        <f>SUM(D139:E139)</f>
        <v>0</v>
      </c>
      <c r="D139" s="408">
        <f t="shared" ref="D139:E151" si="68">+F139+H139+J139+L139+N139+P139+R139+T139+V139+X139+Z139+AB139+AD139+AF139+AH139+AJ139+AL139</f>
        <v>0</v>
      </c>
      <c r="E139" s="409">
        <f t="shared" si="68"/>
        <v>0</v>
      </c>
      <c r="F139" s="410"/>
      <c r="G139" s="411"/>
      <c r="H139" s="410"/>
      <c r="I139" s="411"/>
      <c r="J139" s="410"/>
      <c r="K139" s="411"/>
      <c r="L139" s="410"/>
      <c r="M139" s="411"/>
      <c r="N139" s="410"/>
      <c r="O139" s="411"/>
      <c r="P139" s="410"/>
      <c r="Q139" s="411"/>
      <c r="R139" s="410"/>
      <c r="S139" s="411"/>
      <c r="T139" s="410"/>
      <c r="U139" s="411"/>
      <c r="V139" s="410"/>
      <c r="W139" s="411"/>
      <c r="X139" s="410"/>
      <c r="Y139" s="411"/>
      <c r="Z139" s="410"/>
      <c r="AA139" s="411"/>
      <c r="AB139" s="410"/>
      <c r="AC139" s="411"/>
      <c r="AD139" s="410"/>
      <c r="AE139" s="411"/>
      <c r="AF139" s="410"/>
      <c r="AG139" s="411"/>
      <c r="AH139" s="410"/>
      <c r="AI139" s="411"/>
      <c r="AJ139" s="410"/>
      <c r="AK139" s="411"/>
      <c r="AL139" s="410"/>
      <c r="AM139" s="412"/>
      <c r="AN139" s="413"/>
      <c r="AO139" s="411"/>
      <c r="AP139" t="str">
        <f t="shared" ref="AP139:AP151" si="69">BO139&amp;BP139</f>
        <v/>
      </c>
      <c r="BO139" s="36" t="str">
        <f t="shared" ref="BO139:BO151" si="70">IF(AND(C139&gt;0,AN139=""),"  * No olvide digitar la variable Pueblos originarios. Digite Cero si no tiene.",IF(AN139&gt;C139,"  * La variable Pueblos originarios No puede ser mayor al Total.",""))</f>
        <v/>
      </c>
      <c r="BP139" s="36" t="str">
        <f t="shared" ref="BP139:BP151" si="71">IF(AND(C139&gt;0,AO139=""),"  * No olvide digitar la variable Migrantes. Digite Cero si no tiene.",IF(AO139&gt;C139,"  * La variable Migrantes No puede ser mayor al Total.",""))</f>
        <v/>
      </c>
      <c r="BU139" s="37">
        <f t="shared" ref="BU139:BU151" si="72">IF(AND(C139&gt;0,AN139=""),1,IF(AN139&gt;C139,1,0))</f>
        <v>0</v>
      </c>
      <c r="BV139" s="37">
        <f t="shared" ref="BV139:BV151" si="73">IF(AND(C139&gt;0,AO139=""),1,IF(AO139&gt;C139,1,0))</f>
        <v>0</v>
      </c>
    </row>
    <row r="140" spans="1:76" x14ac:dyDescent="0.25">
      <c r="A140" s="3108"/>
      <c r="B140" s="104" t="s">
        <v>189</v>
      </c>
      <c r="C140" s="407">
        <f t="shared" ref="C140:C151" si="74">SUM(D140:E140)</f>
        <v>0</v>
      </c>
      <c r="D140" s="408">
        <f t="shared" si="68"/>
        <v>0</v>
      </c>
      <c r="E140" s="409">
        <f t="shared" si="68"/>
        <v>0</v>
      </c>
      <c r="F140" s="414"/>
      <c r="G140" s="415"/>
      <c r="H140" s="414"/>
      <c r="I140" s="415"/>
      <c r="J140" s="414"/>
      <c r="K140" s="415"/>
      <c r="L140" s="414"/>
      <c r="M140" s="415"/>
      <c r="N140" s="414"/>
      <c r="O140" s="415"/>
      <c r="P140" s="414"/>
      <c r="Q140" s="415"/>
      <c r="R140" s="414"/>
      <c r="S140" s="415"/>
      <c r="T140" s="414"/>
      <c r="U140" s="415"/>
      <c r="V140" s="414"/>
      <c r="W140" s="415"/>
      <c r="X140" s="414"/>
      <c r="Y140" s="415"/>
      <c r="Z140" s="414"/>
      <c r="AA140" s="415"/>
      <c r="AB140" s="414"/>
      <c r="AC140" s="415"/>
      <c r="AD140" s="414"/>
      <c r="AE140" s="415"/>
      <c r="AF140" s="414"/>
      <c r="AG140" s="415"/>
      <c r="AH140" s="414"/>
      <c r="AI140" s="415"/>
      <c r="AJ140" s="414"/>
      <c r="AK140" s="415"/>
      <c r="AL140" s="414"/>
      <c r="AM140" s="416"/>
      <c r="AN140" s="417"/>
      <c r="AO140" s="415"/>
      <c r="AP140" t="str">
        <f t="shared" si="69"/>
        <v/>
      </c>
      <c r="BO140" s="36" t="str">
        <f t="shared" si="70"/>
        <v/>
      </c>
      <c r="BP140" s="36" t="str">
        <f t="shared" si="71"/>
        <v/>
      </c>
      <c r="BU140" s="37">
        <f t="shared" si="72"/>
        <v>0</v>
      </c>
      <c r="BV140" s="37">
        <f t="shared" si="73"/>
        <v>0</v>
      </c>
    </row>
    <row r="141" spans="1:76" x14ac:dyDescent="0.25">
      <c r="A141" s="3108"/>
      <c r="B141" s="104" t="s">
        <v>190</v>
      </c>
      <c r="C141" s="407">
        <f>SUM(D141:E141)</f>
        <v>0</v>
      </c>
      <c r="D141" s="408">
        <f t="shared" si="68"/>
        <v>0</v>
      </c>
      <c r="E141" s="409">
        <f t="shared" si="68"/>
        <v>0</v>
      </c>
      <c r="F141" s="414"/>
      <c r="G141" s="415"/>
      <c r="H141" s="414"/>
      <c r="I141" s="415"/>
      <c r="J141" s="414"/>
      <c r="K141" s="415"/>
      <c r="L141" s="414"/>
      <c r="M141" s="415"/>
      <c r="N141" s="414"/>
      <c r="O141" s="415"/>
      <c r="P141" s="414"/>
      <c r="Q141" s="415"/>
      <c r="R141" s="414"/>
      <c r="S141" s="415"/>
      <c r="T141" s="414"/>
      <c r="U141" s="415"/>
      <c r="V141" s="414"/>
      <c r="W141" s="415"/>
      <c r="X141" s="414"/>
      <c r="Y141" s="415"/>
      <c r="Z141" s="414"/>
      <c r="AA141" s="415"/>
      <c r="AB141" s="414"/>
      <c r="AC141" s="415"/>
      <c r="AD141" s="414"/>
      <c r="AE141" s="415"/>
      <c r="AF141" s="414"/>
      <c r="AG141" s="415"/>
      <c r="AH141" s="414"/>
      <c r="AI141" s="415"/>
      <c r="AJ141" s="414"/>
      <c r="AK141" s="415"/>
      <c r="AL141" s="414"/>
      <c r="AM141" s="416"/>
      <c r="AN141" s="417"/>
      <c r="AO141" s="415"/>
      <c r="AP141" t="str">
        <f t="shared" si="69"/>
        <v/>
      </c>
      <c r="BO141" s="36" t="str">
        <f t="shared" si="70"/>
        <v/>
      </c>
      <c r="BP141" s="36" t="str">
        <f t="shared" si="71"/>
        <v/>
      </c>
      <c r="BU141" s="37">
        <f t="shared" si="72"/>
        <v>0</v>
      </c>
      <c r="BV141" s="37">
        <f t="shared" si="73"/>
        <v>0</v>
      </c>
    </row>
    <row r="142" spans="1:76" x14ac:dyDescent="0.25">
      <c r="A142" s="3108"/>
      <c r="B142" s="104" t="s">
        <v>191</v>
      </c>
      <c r="C142" s="407">
        <f t="shared" si="74"/>
        <v>0</v>
      </c>
      <c r="D142" s="408">
        <f t="shared" si="68"/>
        <v>0</v>
      </c>
      <c r="E142" s="409">
        <f t="shared" si="68"/>
        <v>0</v>
      </c>
      <c r="F142" s="414"/>
      <c r="G142" s="415"/>
      <c r="H142" s="414"/>
      <c r="I142" s="415"/>
      <c r="J142" s="414"/>
      <c r="K142" s="415"/>
      <c r="L142" s="414"/>
      <c r="M142" s="415"/>
      <c r="N142" s="414"/>
      <c r="O142" s="415"/>
      <c r="P142" s="414"/>
      <c r="Q142" s="415"/>
      <c r="R142" s="414"/>
      <c r="S142" s="415"/>
      <c r="T142" s="414"/>
      <c r="U142" s="415"/>
      <c r="V142" s="414"/>
      <c r="W142" s="415"/>
      <c r="X142" s="414"/>
      <c r="Y142" s="415"/>
      <c r="Z142" s="414"/>
      <c r="AA142" s="415"/>
      <c r="AB142" s="414"/>
      <c r="AC142" s="415"/>
      <c r="AD142" s="414"/>
      <c r="AE142" s="415"/>
      <c r="AF142" s="414"/>
      <c r="AG142" s="415"/>
      <c r="AH142" s="414"/>
      <c r="AI142" s="415"/>
      <c r="AJ142" s="414"/>
      <c r="AK142" s="415"/>
      <c r="AL142" s="414"/>
      <c r="AM142" s="416"/>
      <c r="AN142" s="417"/>
      <c r="AO142" s="415"/>
      <c r="AP142" t="str">
        <f t="shared" si="69"/>
        <v/>
      </c>
      <c r="BO142" s="36" t="str">
        <f t="shared" si="70"/>
        <v/>
      </c>
      <c r="BP142" s="36" t="str">
        <f t="shared" si="71"/>
        <v/>
      </c>
      <c r="BU142" s="37">
        <f t="shared" si="72"/>
        <v>0</v>
      </c>
      <c r="BV142" s="37">
        <f t="shared" si="73"/>
        <v>0</v>
      </c>
    </row>
    <row r="143" spans="1:76" x14ac:dyDescent="0.25">
      <c r="A143" s="3108"/>
      <c r="B143" s="104" t="s">
        <v>192</v>
      </c>
      <c r="C143" s="407">
        <f t="shared" si="74"/>
        <v>0</v>
      </c>
      <c r="D143" s="408">
        <f t="shared" si="68"/>
        <v>0</v>
      </c>
      <c r="E143" s="409">
        <f t="shared" si="68"/>
        <v>0</v>
      </c>
      <c r="F143" s="418"/>
      <c r="G143" s="419"/>
      <c r="H143" s="418"/>
      <c r="I143" s="419"/>
      <c r="J143" s="418"/>
      <c r="K143" s="419"/>
      <c r="L143" s="418"/>
      <c r="M143" s="419"/>
      <c r="N143" s="418"/>
      <c r="O143" s="419"/>
      <c r="P143" s="418"/>
      <c r="Q143" s="419"/>
      <c r="R143" s="418"/>
      <c r="S143" s="419"/>
      <c r="T143" s="418"/>
      <c r="U143" s="419"/>
      <c r="V143" s="418"/>
      <c r="W143" s="419"/>
      <c r="X143" s="418"/>
      <c r="Y143" s="419"/>
      <c r="Z143" s="418"/>
      <c r="AA143" s="419"/>
      <c r="AB143" s="418"/>
      <c r="AC143" s="419"/>
      <c r="AD143" s="418"/>
      <c r="AE143" s="419"/>
      <c r="AF143" s="418"/>
      <c r="AG143" s="419"/>
      <c r="AH143" s="418"/>
      <c r="AI143" s="419"/>
      <c r="AJ143" s="418"/>
      <c r="AK143" s="419"/>
      <c r="AL143" s="418"/>
      <c r="AM143" s="420"/>
      <c r="AN143" s="421"/>
      <c r="AO143" s="419"/>
      <c r="AP143" t="str">
        <f t="shared" si="69"/>
        <v/>
      </c>
      <c r="BO143" s="36" t="str">
        <f t="shared" si="70"/>
        <v/>
      </c>
      <c r="BP143" s="36" t="str">
        <f t="shared" si="71"/>
        <v/>
      </c>
      <c r="BU143" s="37">
        <f t="shared" si="72"/>
        <v>0</v>
      </c>
      <c r="BV143" s="37">
        <f t="shared" si="73"/>
        <v>0</v>
      </c>
    </row>
    <row r="144" spans="1:76" x14ac:dyDescent="0.25">
      <c r="A144" s="3108"/>
      <c r="B144" s="104" t="s">
        <v>193</v>
      </c>
      <c r="C144" s="407">
        <f t="shared" si="74"/>
        <v>0</v>
      </c>
      <c r="D144" s="408">
        <f t="shared" si="68"/>
        <v>0</v>
      </c>
      <c r="E144" s="409">
        <f t="shared" si="68"/>
        <v>0</v>
      </c>
      <c r="F144" s="418"/>
      <c r="G144" s="419"/>
      <c r="H144" s="418"/>
      <c r="I144" s="419"/>
      <c r="J144" s="418"/>
      <c r="K144" s="419"/>
      <c r="L144" s="418"/>
      <c r="M144" s="419"/>
      <c r="N144" s="418"/>
      <c r="O144" s="419"/>
      <c r="P144" s="418"/>
      <c r="Q144" s="419"/>
      <c r="R144" s="418"/>
      <c r="S144" s="419"/>
      <c r="T144" s="418"/>
      <c r="U144" s="419"/>
      <c r="V144" s="418"/>
      <c r="W144" s="419"/>
      <c r="X144" s="418"/>
      <c r="Y144" s="419"/>
      <c r="Z144" s="418"/>
      <c r="AA144" s="419"/>
      <c r="AB144" s="418"/>
      <c r="AC144" s="419"/>
      <c r="AD144" s="418"/>
      <c r="AE144" s="419"/>
      <c r="AF144" s="418"/>
      <c r="AG144" s="419"/>
      <c r="AH144" s="418"/>
      <c r="AI144" s="419"/>
      <c r="AJ144" s="418"/>
      <c r="AK144" s="419"/>
      <c r="AL144" s="418"/>
      <c r="AM144" s="420"/>
      <c r="AN144" s="421"/>
      <c r="AO144" s="419"/>
      <c r="AP144" t="str">
        <f t="shared" si="69"/>
        <v/>
      </c>
      <c r="BO144" s="36" t="str">
        <f t="shared" si="70"/>
        <v/>
      </c>
      <c r="BP144" s="36" t="str">
        <f t="shared" si="71"/>
        <v/>
      </c>
      <c r="BU144" s="37">
        <f t="shared" si="72"/>
        <v>0</v>
      </c>
      <c r="BV144" s="37">
        <f t="shared" si="73"/>
        <v>0</v>
      </c>
    </row>
    <row r="145" spans="1:75" x14ac:dyDescent="0.25">
      <c r="A145" s="3975"/>
      <c r="B145" s="191" t="s">
        <v>194</v>
      </c>
      <c r="C145" s="422">
        <f t="shared" si="74"/>
        <v>0</v>
      </c>
      <c r="D145" s="423">
        <f t="shared" si="68"/>
        <v>0</v>
      </c>
      <c r="E145" s="424">
        <f t="shared" si="68"/>
        <v>0</v>
      </c>
      <c r="F145" s="425"/>
      <c r="G145" s="426"/>
      <c r="H145" s="425"/>
      <c r="I145" s="426"/>
      <c r="J145" s="425"/>
      <c r="K145" s="426"/>
      <c r="L145" s="425"/>
      <c r="M145" s="426"/>
      <c r="N145" s="425"/>
      <c r="O145" s="426"/>
      <c r="P145" s="425"/>
      <c r="Q145" s="426"/>
      <c r="R145" s="425"/>
      <c r="S145" s="426"/>
      <c r="T145" s="425"/>
      <c r="U145" s="426"/>
      <c r="V145" s="425"/>
      <c r="W145" s="426"/>
      <c r="X145" s="425"/>
      <c r="Y145" s="426"/>
      <c r="Z145" s="425"/>
      <c r="AA145" s="426"/>
      <c r="AB145" s="425"/>
      <c r="AC145" s="426"/>
      <c r="AD145" s="425"/>
      <c r="AE145" s="426"/>
      <c r="AF145" s="425"/>
      <c r="AG145" s="426"/>
      <c r="AH145" s="425"/>
      <c r="AI145" s="426"/>
      <c r="AJ145" s="425"/>
      <c r="AK145" s="426"/>
      <c r="AL145" s="425"/>
      <c r="AM145" s="427"/>
      <c r="AN145" s="428"/>
      <c r="AO145" s="426"/>
      <c r="AP145" t="str">
        <f t="shared" si="69"/>
        <v/>
      </c>
      <c r="BO145" s="36" t="str">
        <f t="shared" si="70"/>
        <v/>
      </c>
      <c r="BP145" s="36" t="str">
        <f t="shared" si="71"/>
        <v/>
      </c>
      <c r="BU145" s="37">
        <f t="shared" si="72"/>
        <v>0</v>
      </c>
      <c r="BV145" s="37">
        <f t="shared" si="73"/>
        <v>0</v>
      </c>
    </row>
    <row r="146" spans="1:75" x14ac:dyDescent="0.25">
      <c r="A146" s="4589" t="s">
        <v>51</v>
      </c>
      <c r="B146" s="4329" t="s">
        <v>187</v>
      </c>
      <c r="C146" s="4590">
        <f t="shared" si="74"/>
        <v>0</v>
      </c>
      <c r="D146" s="2968">
        <f t="shared" si="68"/>
        <v>0</v>
      </c>
      <c r="E146" s="2969">
        <f t="shared" si="68"/>
        <v>0</v>
      </c>
      <c r="F146" s="4591"/>
      <c r="G146" s="2971"/>
      <c r="H146" s="4591"/>
      <c r="I146" s="2971"/>
      <c r="J146" s="4591"/>
      <c r="K146" s="2971"/>
      <c r="L146" s="4591"/>
      <c r="M146" s="2971"/>
      <c r="N146" s="4591"/>
      <c r="O146" s="2971"/>
      <c r="P146" s="4591"/>
      <c r="Q146" s="2971"/>
      <c r="R146" s="4591"/>
      <c r="S146" s="2971"/>
      <c r="T146" s="4591"/>
      <c r="U146" s="2971"/>
      <c r="V146" s="4591"/>
      <c r="W146" s="2971"/>
      <c r="X146" s="4591"/>
      <c r="Y146" s="2971"/>
      <c r="Z146" s="4591"/>
      <c r="AA146" s="2971"/>
      <c r="AB146" s="4591"/>
      <c r="AC146" s="2971"/>
      <c r="AD146" s="4591"/>
      <c r="AE146" s="2971"/>
      <c r="AF146" s="4591"/>
      <c r="AG146" s="2971"/>
      <c r="AH146" s="4591"/>
      <c r="AI146" s="2971"/>
      <c r="AJ146" s="4591"/>
      <c r="AK146" s="2971"/>
      <c r="AL146" s="4591"/>
      <c r="AM146" s="2972"/>
      <c r="AN146" s="2973"/>
      <c r="AO146" s="2971"/>
      <c r="AP146" t="str">
        <f t="shared" si="69"/>
        <v/>
      </c>
      <c r="BO146" s="36" t="str">
        <f t="shared" si="70"/>
        <v/>
      </c>
      <c r="BP146" s="36" t="str">
        <f t="shared" si="71"/>
        <v/>
      </c>
      <c r="BU146" s="37">
        <f t="shared" si="72"/>
        <v>0</v>
      </c>
      <c r="BV146" s="37">
        <f t="shared" si="73"/>
        <v>0</v>
      </c>
    </row>
    <row r="147" spans="1:75" x14ac:dyDescent="0.25">
      <c r="A147" s="3108"/>
      <c r="B147" s="104" t="s">
        <v>189</v>
      </c>
      <c r="C147" s="407">
        <f t="shared" si="74"/>
        <v>2</v>
      </c>
      <c r="D147" s="408">
        <f t="shared" si="68"/>
        <v>1</v>
      </c>
      <c r="E147" s="409">
        <f>+G147+I147+K147+M147+O147+Q147+S147+U147+W147+Y147+AA147+AC147+AE147+AG147+AI147+AK147+AM147</f>
        <v>1</v>
      </c>
      <c r="F147" s="414"/>
      <c r="G147" s="415"/>
      <c r="H147" s="414"/>
      <c r="I147" s="415"/>
      <c r="J147" s="414"/>
      <c r="K147" s="415"/>
      <c r="L147" s="414"/>
      <c r="M147" s="415"/>
      <c r="N147" s="414"/>
      <c r="O147" s="415"/>
      <c r="P147" s="414"/>
      <c r="Q147" s="415"/>
      <c r="R147" s="414"/>
      <c r="S147" s="415"/>
      <c r="T147" s="414">
        <v>1</v>
      </c>
      <c r="U147" s="415"/>
      <c r="V147" s="414"/>
      <c r="W147" s="415"/>
      <c r="X147" s="414"/>
      <c r="Y147" s="415"/>
      <c r="Z147" s="414"/>
      <c r="AA147" s="415"/>
      <c r="AB147" s="414"/>
      <c r="AC147" s="415"/>
      <c r="AD147" s="414"/>
      <c r="AE147" s="415">
        <v>1</v>
      </c>
      <c r="AF147" s="414"/>
      <c r="AG147" s="415"/>
      <c r="AH147" s="414"/>
      <c r="AI147" s="415"/>
      <c r="AJ147" s="414"/>
      <c r="AK147" s="415"/>
      <c r="AL147" s="414"/>
      <c r="AM147" s="416"/>
      <c r="AN147" s="417">
        <v>0</v>
      </c>
      <c r="AO147" s="415">
        <v>0</v>
      </c>
      <c r="AP147" t="str">
        <f t="shared" si="69"/>
        <v/>
      </c>
      <c r="BO147" s="36" t="str">
        <f t="shared" si="70"/>
        <v/>
      </c>
      <c r="BP147" s="36" t="str">
        <f t="shared" si="71"/>
        <v/>
      </c>
      <c r="BU147" s="37">
        <f t="shared" si="72"/>
        <v>0</v>
      </c>
      <c r="BV147" s="37">
        <f t="shared" si="73"/>
        <v>0</v>
      </c>
    </row>
    <row r="148" spans="1:75" x14ac:dyDescent="0.25">
      <c r="A148" s="3108"/>
      <c r="B148" s="104" t="s">
        <v>190</v>
      </c>
      <c r="C148" s="407">
        <f>SUM(D148:E148)</f>
        <v>9</v>
      </c>
      <c r="D148" s="408">
        <f t="shared" si="68"/>
        <v>2</v>
      </c>
      <c r="E148" s="409">
        <f t="shared" si="68"/>
        <v>7</v>
      </c>
      <c r="F148" s="414"/>
      <c r="G148" s="415"/>
      <c r="H148" s="414"/>
      <c r="I148" s="415">
        <v>2</v>
      </c>
      <c r="J148" s="414"/>
      <c r="K148" s="415">
        <v>1</v>
      </c>
      <c r="L148" s="414"/>
      <c r="M148" s="415"/>
      <c r="N148" s="414"/>
      <c r="O148" s="415"/>
      <c r="P148" s="414"/>
      <c r="Q148" s="415"/>
      <c r="R148" s="414"/>
      <c r="S148" s="415">
        <v>1</v>
      </c>
      <c r="T148" s="414"/>
      <c r="U148" s="415">
        <v>1</v>
      </c>
      <c r="V148" s="414">
        <v>1</v>
      </c>
      <c r="W148" s="415">
        <v>1</v>
      </c>
      <c r="X148" s="414">
        <v>1</v>
      </c>
      <c r="Y148" s="415">
        <v>1</v>
      </c>
      <c r="Z148" s="414"/>
      <c r="AA148" s="415"/>
      <c r="AB148" s="414"/>
      <c r="AC148" s="415"/>
      <c r="AD148" s="414"/>
      <c r="AE148" s="415"/>
      <c r="AF148" s="414"/>
      <c r="AG148" s="415"/>
      <c r="AH148" s="414"/>
      <c r="AI148" s="415"/>
      <c r="AJ148" s="414"/>
      <c r="AK148" s="415"/>
      <c r="AL148" s="414"/>
      <c r="AM148" s="416"/>
      <c r="AN148" s="417">
        <v>0</v>
      </c>
      <c r="AO148" s="415">
        <v>3</v>
      </c>
      <c r="AP148" t="str">
        <f t="shared" si="69"/>
        <v/>
      </c>
      <c r="BO148" s="36" t="str">
        <f t="shared" si="70"/>
        <v/>
      </c>
      <c r="BP148" s="36" t="str">
        <f t="shared" si="71"/>
        <v/>
      </c>
      <c r="BU148" s="37">
        <f t="shared" si="72"/>
        <v>0</v>
      </c>
      <c r="BV148" s="37">
        <f t="shared" si="73"/>
        <v>0</v>
      </c>
    </row>
    <row r="149" spans="1:75" x14ac:dyDescent="0.25">
      <c r="A149" s="3108"/>
      <c r="B149" s="104" t="s">
        <v>191</v>
      </c>
      <c r="C149" s="407">
        <f t="shared" si="74"/>
        <v>0</v>
      </c>
      <c r="D149" s="408">
        <f>+F149+H149+J149+L149+N149+P149+R149+T149+V149+X149+Z149+AB149+AD149+AF149+AH149+AJ149+AL149</f>
        <v>0</v>
      </c>
      <c r="E149" s="409">
        <f t="shared" si="68"/>
        <v>0</v>
      </c>
      <c r="F149" s="414"/>
      <c r="G149" s="415"/>
      <c r="H149" s="414"/>
      <c r="I149" s="415"/>
      <c r="J149" s="414"/>
      <c r="K149" s="415"/>
      <c r="L149" s="414"/>
      <c r="M149" s="415"/>
      <c r="N149" s="414"/>
      <c r="O149" s="415"/>
      <c r="P149" s="414"/>
      <c r="Q149" s="415"/>
      <c r="R149" s="414"/>
      <c r="S149" s="415"/>
      <c r="T149" s="414"/>
      <c r="U149" s="415"/>
      <c r="V149" s="414"/>
      <c r="W149" s="415"/>
      <c r="X149" s="414"/>
      <c r="Y149" s="415"/>
      <c r="Z149" s="414"/>
      <c r="AA149" s="415"/>
      <c r="AB149" s="414"/>
      <c r="AC149" s="415"/>
      <c r="AD149" s="414"/>
      <c r="AE149" s="415"/>
      <c r="AF149" s="414"/>
      <c r="AG149" s="415"/>
      <c r="AH149" s="414"/>
      <c r="AI149" s="415"/>
      <c r="AJ149" s="414"/>
      <c r="AK149" s="415"/>
      <c r="AL149" s="414"/>
      <c r="AM149" s="416"/>
      <c r="AN149" s="417"/>
      <c r="AO149" s="415"/>
      <c r="AP149" t="str">
        <f t="shared" si="69"/>
        <v/>
      </c>
      <c r="BO149" s="36" t="str">
        <f t="shared" si="70"/>
        <v/>
      </c>
      <c r="BP149" s="36" t="str">
        <f t="shared" si="71"/>
        <v/>
      </c>
      <c r="BU149" s="37">
        <f t="shared" si="72"/>
        <v>0</v>
      </c>
      <c r="BV149" s="37">
        <f t="shared" si="73"/>
        <v>0</v>
      </c>
    </row>
    <row r="150" spans="1:75" x14ac:dyDescent="0.25">
      <c r="A150" s="3108"/>
      <c r="B150" s="104" t="s">
        <v>192</v>
      </c>
      <c r="C150" s="429">
        <f t="shared" si="74"/>
        <v>0</v>
      </c>
      <c r="D150" s="430">
        <f t="shared" si="68"/>
        <v>0</v>
      </c>
      <c r="E150" s="431">
        <f t="shared" si="68"/>
        <v>0</v>
      </c>
      <c r="F150" s="418"/>
      <c r="G150" s="419"/>
      <c r="H150" s="418"/>
      <c r="I150" s="419"/>
      <c r="J150" s="418"/>
      <c r="K150" s="419"/>
      <c r="L150" s="418"/>
      <c r="M150" s="419"/>
      <c r="N150" s="418"/>
      <c r="O150" s="419"/>
      <c r="P150" s="418"/>
      <c r="Q150" s="419"/>
      <c r="R150" s="418"/>
      <c r="S150" s="419"/>
      <c r="T150" s="418"/>
      <c r="U150" s="419"/>
      <c r="V150" s="418"/>
      <c r="W150" s="419"/>
      <c r="X150" s="418"/>
      <c r="Y150" s="419"/>
      <c r="Z150" s="418"/>
      <c r="AA150" s="419"/>
      <c r="AB150" s="418"/>
      <c r="AC150" s="419"/>
      <c r="AD150" s="418"/>
      <c r="AE150" s="419"/>
      <c r="AF150" s="418"/>
      <c r="AG150" s="419"/>
      <c r="AH150" s="418"/>
      <c r="AI150" s="419"/>
      <c r="AJ150" s="418"/>
      <c r="AK150" s="419"/>
      <c r="AL150" s="418"/>
      <c r="AM150" s="420"/>
      <c r="AN150" s="421"/>
      <c r="AO150" s="419"/>
      <c r="AP150" t="str">
        <f t="shared" si="69"/>
        <v/>
      </c>
      <c r="BO150" s="36" t="str">
        <f t="shared" si="70"/>
        <v/>
      </c>
      <c r="BP150" s="36" t="str">
        <f t="shared" si="71"/>
        <v/>
      </c>
      <c r="BU150" s="37">
        <f t="shared" si="72"/>
        <v>0</v>
      </c>
      <c r="BV150" s="37">
        <f t="shared" si="73"/>
        <v>0</v>
      </c>
    </row>
    <row r="151" spans="1:75" x14ac:dyDescent="0.25">
      <c r="A151" s="3975"/>
      <c r="B151" s="191" t="s">
        <v>194</v>
      </c>
      <c r="C151" s="422">
        <f t="shared" si="74"/>
        <v>0</v>
      </c>
      <c r="D151" s="423">
        <f t="shared" si="68"/>
        <v>0</v>
      </c>
      <c r="E151" s="424">
        <f t="shared" si="68"/>
        <v>0</v>
      </c>
      <c r="F151" s="425"/>
      <c r="G151" s="426"/>
      <c r="H151" s="425"/>
      <c r="I151" s="426"/>
      <c r="J151" s="425"/>
      <c r="K151" s="426"/>
      <c r="L151" s="425"/>
      <c r="M151" s="426"/>
      <c r="N151" s="425"/>
      <c r="O151" s="426"/>
      <c r="P151" s="425"/>
      <c r="Q151" s="426"/>
      <c r="R151" s="425"/>
      <c r="S151" s="426"/>
      <c r="T151" s="425"/>
      <c r="U151" s="426"/>
      <c r="V151" s="425"/>
      <c r="W151" s="426"/>
      <c r="X151" s="425"/>
      <c r="Y151" s="426"/>
      <c r="Z151" s="425"/>
      <c r="AA151" s="426"/>
      <c r="AB151" s="425"/>
      <c r="AC151" s="426"/>
      <c r="AD151" s="425"/>
      <c r="AE151" s="426"/>
      <c r="AF151" s="425"/>
      <c r="AG151" s="426"/>
      <c r="AH151" s="425"/>
      <c r="AI151" s="426"/>
      <c r="AJ151" s="425"/>
      <c r="AK151" s="426"/>
      <c r="AL151" s="425"/>
      <c r="AM151" s="427"/>
      <c r="AN151" s="428"/>
      <c r="AO151" s="426"/>
      <c r="AP151" t="str">
        <f t="shared" si="69"/>
        <v/>
      </c>
      <c r="BO151" s="36" t="str">
        <f t="shared" si="70"/>
        <v/>
      </c>
      <c r="BP151" s="36" t="str">
        <f t="shared" si="71"/>
        <v/>
      </c>
      <c r="BU151" s="37">
        <f t="shared" si="72"/>
        <v>0</v>
      </c>
      <c r="BV151" s="37">
        <f t="shared" si="73"/>
        <v>0</v>
      </c>
    </row>
    <row r="152" spans="1:75" x14ac:dyDescent="0.25">
      <c r="A152" s="5" t="s">
        <v>195</v>
      </c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3"/>
      <c r="Q152" s="3"/>
      <c r="R152" s="3"/>
      <c r="S152" s="3"/>
      <c r="T152" s="3"/>
      <c r="U152" s="3"/>
      <c r="BO152"/>
      <c r="BP152"/>
      <c r="BQ152"/>
      <c r="BR152"/>
      <c r="BS152"/>
      <c r="BU152"/>
      <c r="BV152"/>
      <c r="BW152"/>
    </row>
    <row r="153" spans="1:75" ht="15" customHeight="1" x14ac:dyDescent="0.25">
      <c r="A153" s="4592" t="s">
        <v>196</v>
      </c>
      <c r="B153" s="4593" t="s">
        <v>32</v>
      </c>
      <c r="C153" s="4594" t="s">
        <v>76</v>
      </c>
      <c r="D153" s="3115"/>
      <c r="E153" s="3115"/>
      <c r="F153" s="3115"/>
      <c r="G153" s="3115"/>
      <c r="H153" s="3115"/>
      <c r="I153" s="3115"/>
      <c r="J153" s="3115"/>
      <c r="K153" s="3115"/>
      <c r="L153" s="3115"/>
      <c r="M153" s="3115"/>
      <c r="N153" s="3115"/>
      <c r="O153" s="3115"/>
      <c r="P153" s="3115"/>
      <c r="Q153" s="3115"/>
      <c r="R153" s="3115"/>
      <c r="S153" s="4595"/>
      <c r="T153" s="4596" t="s">
        <v>6</v>
      </c>
      <c r="U153" s="4597" t="s">
        <v>7</v>
      </c>
      <c r="BO153"/>
      <c r="BP153"/>
      <c r="BQ153"/>
      <c r="BR153"/>
      <c r="BS153"/>
      <c r="BU153"/>
      <c r="BV153"/>
      <c r="BW153"/>
    </row>
    <row r="154" spans="1:75" x14ac:dyDescent="0.25">
      <c r="A154" s="3978"/>
      <c r="B154" s="3980"/>
      <c r="C154" s="4598" t="s">
        <v>91</v>
      </c>
      <c r="D154" s="4599" t="s">
        <v>13</v>
      </c>
      <c r="E154" s="4599" t="s">
        <v>197</v>
      </c>
      <c r="F154" s="4599" t="s">
        <v>15</v>
      </c>
      <c r="G154" s="4599" t="s">
        <v>198</v>
      </c>
      <c r="H154" s="4599" t="s">
        <v>17</v>
      </c>
      <c r="I154" s="4599" t="s">
        <v>199</v>
      </c>
      <c r="J154" s="4599" t="s">
        <v>19</v>
      </c>
      <c r="K154" s="4599" t="s">
        <v>200</v>
      </c>
      <c r="L154" s="4599" t="s">
        <v>21</v>
      </c>
      <c r="M154" s="4599" t="s">
        <v>201</v>
      </c>
      <c r="N154" s="4599" t="s">
        <v>23</v>
      </c>
      <c r="O154" s="4599" t="s">
        <v>24</v>
      </c>
      <c r="P154" s="4599" t="s">
        <v>25</v>
      </c>
      <c r="Q154" s="4599" t="s">
        <v>26</v>
      </c>
      <c r="R154" s="4599" t="s">
        <v>27</v>
      </c>
      <c r="S154" s="4600" t="s">
        <v>185</v>
      </c>
      <c r="T154" s="4596"/>
      <c r="U154" s="4597"/>
      <c r="BO154"/>
      <c r="BP154"/>
      <c r="BQ154"/>
      <c r="BR154"/>
      <c r="BS154"/>
      <c r="BU154"/>
      <c r="BV154"/>
      <c r="BW154"/>
    </row>
    <row r="155" spans="1:75" ht="22.5" x14ac:dyDescent="0.25">
      <c r="A155" s="4601" t="s">
        <v>202</v>
      </c>
      <c r="B155" s="4602">
        <f>SUM(C155:S155)</f>
        <v>70</v>
      </c>
      <c r="C155" s="85">
        <v>0</v>
      </c>
      <c r="D155" s="132">
        <v>0</v>
      </c>
      <c r="E155" s="132">
        <v>1</v>
      </c>
      <c r="F155" s="132">
        <v>1</v>
      </c>
      <c r="G155" s="132">
        <v>2</v>
      </c>
      <c r="H155" s="132">
        <v>1</v>
      </c>
      <c r="I155" s="132">
        <v>3</v>
      </c>
      <c r="J155" s="132">
        <v>5</v>
      </c>
      <c r="K155" s="132">
        <v>4</v>
      </c>
      <c r="L155" s="132">
        <v>2</v>
      </c>
      <c r="M155" s="132">
        <v>7</v>
      </c>
      <c r="N155" s="132">
        <v>6</v>
      </c>
      <c r="O155" s="132">
        <v>9</v>
      </c>
      <c r="P155" s="132">
        <v>10</v>
      </c>
      <c r="Q155" s="132">
        <v>9</v>
      </c>
      <c r="R155" s="132">
        <v>4</v>
      </c>
      <c r="S155" s="439">
        <v>6</v>
      </c>
      <c r="T155" s="122">
        <v>0</v>
      </c>
      <c r="U155" s="161">
        <v>0</v>
      </c>
      <c r="V155" t="str">
        <f>BO155&amp;BP155</f>
        <v/>
      </c>
      <c r="BO155" s="36" t="str">
        <f>IF(AND(B155&gt;0,T155=""),"  * No olvide digitar la variable Pueblos originarios. Digite Cero si no tiene.",IF(T155&gt;B155," * La variable Pueblos originarios No puede ser mayor al Total.",""))</f>
        <v/>
      </c>
      <c r="BP155" s="36" t="str">
        <f>IF(AND(B155&gt;0,U155=""),"  * No olvide digitar la variable Migrantes. Digite Cero si no tiene.",IF(U155&gt;B155," * La variable Migrantes No puede ser mayor al Total.",""))</f>
        <v/>
      </c>
      <c r="BU155" s="37">
        <f>IF(AND(B155&gt;0,T155=""),1,IF(T155&gt;B155,1,0))</f>
        <v>0</v>
      </c>
      <c r="BV155" s="37">
        <f>IF(AND(B155&gt;0,U155=""),1,IF(U155&gt;B155,1,0))</f>
        <v>0</v>
      </c>
    </row>
    <row r="156" spans="1:75" x14ac:dyDescent="0.25">
      <c r="BO156"/>
      <c r="BP156"/>
      <c r="BQ156"/>
      <c r="BR156"/>
      <c r="BS156"/>
      <c r="BU156"/>
      <c r="BV156"/>
      <c r="BW156"/>
    </row>
    <row r="157" spans="1:75" x14ac:dyDescent="0.25">
      <c r="BO157"/>
      <c r="BP157"/>
      <c r="BQ157"/>
      <c r="BR157"/>
      <c r="BS157"/>
      <c r="BU157"/>
      <c r="BV157"/>
      <c r="BW157"/>
    </row>
    <row r="158" spans="1:75" x14ac:dyDescent="0.25">
      <c r="BO158"/>
      <c r="BP158"/>
      <c r="BQ158"/>
      <c r="BR158"/>
      <c r="BS158"/>
      <c r="BU158"/>
      <c r="BV158"/>
      <c r="BW158"/>
    </row>
    <row r="159" spans="1:75" x14ac:dyDescent="0.25">
      <c r="BO159"/>
      <c r="BP159"/>
      <c r="BQ159"/>
      <c r="BR159"/>
      <c r="BS159"/>
      <c r="BU159"/>
      <c r="BV159"/>
      <c r="BW159"/>
    </row>
    <row r="160" spans="1:75" x14ac:dyDescent="0.25">
      <c r="BO160"/>
      <c r="BP160"/>
      <c r="BQ160"/>
      <c r="BR160"/>
      <c r="BS160"/>
      <c r="BU160"/>
      <c r="BV160"/>
      <c r="BW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75" x14ac:dyDescent="0.25">
      <c r="BO193"/>
      <c r="BP193"/>
      <c r="BQ193"/>
      <c r="BR193"/>
      <c r="BS193"/>
      <c r="BU193"/>
      <c r="BV193"/>
      <c r="BW193"/>
    </row>
    <row r="194" spans="1:75" x14ac:dyDescent="0.25">
      <c r="BO194"/>
      <c r="BP194"/>
      <c r="BQ194"/>
      <c r="BR194"/>
      <c r="BS194"/>
      <c r="BU194"/>
      <c r="BV194"/>
      <c r="BW194"/>
    </row>
    <row r="195" spans="1:75" x14ac:dyDescent="0.25">
      <c r="BO195"/>
      <c r="BP195"/>
      <c r="BQ195"/>
      <c r="BR195"/>
      <c r="BS195"/>
      <c r="BU195"/>
      <c r="BV195"/>
      <c r="BW195"/>
    </row>
    <row r="196" spans="1:75" x14ac:dyDescent="0.25">
      <c r="BO196"/>
      <c r="BP196"/>
      <c r="BQ196"/>
      <c r="BR196"/>
      <c r="BS196"/>
      <c r="BU196"/>
      <c r="BV196"/>
      <c r="BW196"/>
    </row>
    <row r="197" spans="1:75" x14ac:dyDescent="0.25">
      <c r="BO197"/>
      <c r="BP197"/>
      <c r="BQ197"/>
      <c r="BR197"/>
      <c r="BS197"/>
      <c r="BU197"/>
      <c r="BV197"/>
      <c r="BW197"/>
    </row>
    <row r="198" spans="1:75" x14ac:dyDescent="0.25">
      <c r="BO198"/>
      <c r="BP198"/>
      <c r="BQ198"/>
      <c r="BR198"/>
      <c r="BS198"/>
      <c r="BU198"/>
      <c r="BV198"/>
      <c r="BW198"/>
    </row>
    <row r="199" spans="1:75" x14ac:dyDescent="0.25">
      <c r="BO199"/>
      <c r="BP199"/>
      <c r="BQ199"/>
      <c r="BR199"/>
      <c r="BS199"/>
      <c r="BU199"/>
      <c r="BV199"/>
      <c r="BW199"/>
    </row>
    <row r="200" spans="1:75" x14ac:dyDescent="0.25">
      <c r="A200" s="440">
        <f>SUM(B12:B26,B31:B46,B50:B51,B56:B61,B64:B65,B68:B75,B79,C84:C87,B92:B96,B98:B100,B108:R108,B112:M114,B119:B121,C125:C133,C138:C151,B155)</f>
        <v>120379</v>
      </c>
      <c r="B200" s="441">
        <f>SUM(BU13:BY155)</f>
        <v>0</v>
      </c>
      <c r="BO200"/>
      <c r="BP200"/>
      <c r="BQ200"/>
      <c r="BR200"/>
      <c r="BS200"/>
      <c r="BU200"/>
      <c r="BV200"/>
      <c r="BW200"/>
    </row>
    <row r="201" spans="1:75" x14ac:dyDescent="0.25">
      <c r="BO201"/>
      <c r="BP201"/>
      <c r="BQ201"/>
      <c r="BR201"/>
      <c r="BS201"/>
      <c r="BU201"/>
      <c r="BV201"/>
      <c r="BW201"/>
    </row>
    <row r="202" spans="1:75" x14ac:dyDescent="0.25">
      <c r="BO202"/>
      <c r="BP202"/>
      <c r="BQ202"/>
      <c r="BR202"/>
      <c r="BS202"/>
      <c r="BU202"/>
      <c r="BV202"/>
      <c r="BW202"/>
    </row>
    <row r="203" spans="1:75" x14ac:dyDescent="0.25">
      <c r="BO203"/>
      <c r="BP203"/>
      <c r="BQ203"/>
      <c r="BR203"/>
      <c r="BS203"/>
      <c r="BU203"/>
      <c r="BV203"/>
      <c r="BW203"/>
    </row>
    <row r="204" spans="1:75" x14ac:dyDescent="0.25">
      <c r="BO204"/>
      <c r="BP204"/>
      <c r="BQ204"/>
      <c r="BR204"/>
      <c r="BS204"/>
      <c r="BU204"/>
      <c r="BV204"/>
      <c r="BW204"/>
    </row>
    <row r="205" spans="1:75" x14ac:dyDescent="0.25">
      <c r="BO205"/>
      <c r="BP205"/>
      <c r="BQ205"/>
      <c r="BR205"/>
      <c r="BS205"/>
      <c r="BU205"/>
      <c r="BV205"/>
      <c r="BW205"/>
    </row>
    <row r="206" spans="1:75" x14ac:dyDescent="0.25">
      <c r="BO206"/>
      <c r="BP206"/>
      <c r="BQ206"/>
      <c r="BR206"/>
      <c r="BS206"/>
      <c r="BU206"/>
      <c r="BV206"/>
      <c r="BW206"/>
    </row>
    <row r="207" spans="1:75" x14ac:dyDescent="0.25">
      <c r="BO207"/>
      <c r="BP207"/>
      <c r="BQ207"/>
      <c r="BR207"/>
      <c r="BS207"/>
      <c r="BU207"/>
      <c r="BV207"/>
      <c r="BW207"/>
    </row>
    <row r="208" spans="1:75" x14ac:dyDescent="0.25">
      <c r="BO208"/>
      <c r="BP208"/>
      <c r="BQ208"/>
      <c r="BR208"/>
      <c r="BS208"/>
      <c r="BU208"/>
      <c r="BV208"/>
      <c r="BW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</sheetData>
  <mergeCells count="202">
    <mergeCell ref="U153:U154"/>
    <mergeCell ref="A138:A145"/>
    <mergeCell ref="A146:A151"/>
    <mergeCell ref="A153:A154"/>
    <mergeCell ref="B153:B154"/>
    <mergeCell ref="C153:S153"/>
    <mergeCell ref="T153:T154"/>
    <mergeCell ref="AB136:AC136"/>
    <mergeCell ref="AD136:AE136"/>
    <mergeCell ref="D135:D137"/>
    <mergeCell ref="E135:E137"/>
    <mergeCell ref="F135:AM135"/>
    <mergeCell ref="AN135:AN137"/>
    <mergeCell ref="AO135:AO137"/>
    <mergeCell ref="F136:G136"/>
    <mergeCell ref="H136:I136"/>
    <mergeCell ref="J136:K136"/>
    <mergeCell ref="L136:M136"/>
    <mergeCell ref="N136:O136"/>
    <mergeCell ref="A125:A127"/>
    <mergeCell ref="A128:A129"/>
    <mergeCell ref="A130:A133"/>
    <mergeCell ref="A135:A137"/>
    <mergeCell ref="B135:B137"/>
    <mergeCell ref="C135:C137"/>
    <mergeCell ref="AF136:AG136"/>
    <mergeCell ref="AH136:AI136"/>
    <mergeCell ref="AJ136:AK136"/>
    <mergeCell ref="AL136:AM136"/>
    <mergeCell ref="P136:Q136"/>
    <mergeCell ref="R136:S136"/>
    <mergeCell ref="T136:U136"/>
    <mergeCell ref="V136:W136"/>
    <mergeCell ref="X136:Y136"/>
    <mergeCell ref="Z136:AA136"/>
    <mergeCell ref="A123:B124"/>
    <mergeCell ref="C123:C124"/>
    <mergeCell ref="D123:H123"/>
    <mergeCell ref="I123:I124"/>
    <mergeCell ref="J123:J124"/>
    <mergeCell ref="K123:K124"/>
    <mergeCell ref="W117:X117"/>
    <mergeCell ref="Y117:Z117"/>
    <mergeCell ref="AA117:AB117"/>
    <mergeCell ref="AO116:AO118"/>
    <mergeCell ref="AP116:AP118"/>
    <mergeCell ref="AQ116:AQ118"/>
    <mergeCell ref="AR116:AR118"/>
    <mergeCell ref="E117:F117"/>
    <mergeCell ref="G117:H117"/>
    <mergeCell ref="I117:J117"/>
    <mergeCell ref="K117:L117"/>
    <mergeCell ref="M117:N117"/>
    <mergeCell ref="O117:P117"/>
    <mergeCell ref="AI117:AJ117"/>
    <mergeCell ref="AK117:AL117"/>
    <mergeCell ref="AM117:AN117"/>
    <mergeCell ref="AC117:AD117"/>
    <mergeCell ref="AE117:AF117"/>
    <mergeCell ref="AG117:AH117"/>
    <mergeCell ref="A110:A111"/>
    <mergeCell ref="B110:B111"/>
    <mergeCell ref="C110:L110"/>
    <mergeCell ref="M110:M111"/>
    <mergeCell ref="A116:A118"/>
    <mergeCell ref="B116:D117"/>
    <mergeCell ref="E116:AN116"/>
    <mergeCell ref="Q117:R117"/>
    <mergeCell ref="S117:T117"/>
    <mergeCell ref="U117:V117"/>
    <mergeCell ref="G102:H103"/>
    <mergeCell ref="I102:J103"/>
    <mergeCell ref="K102:K104"/>
    <mergeCell ref="L102:N103"/>
    <mergeCell ref="O102:P103"/>
    <mergeCell ref="Q102:R103"/>
    <mergeCell ref="A91:F91"/>
    <mergeCell ref="A97:F97"/>
    <mergeCell ref="A101:F101"/>
    <mergeCell ref="A102:A104"/>
    <mergeCell ref="B102:D103"/>
    <mergeCell ref="E102:F103"/>
    <mergeCell ref="A89:A90"/>
    <mergeCell ref="B89:B90"/>
    <mergeCell ref="C89:C90"/>
    <mergeCell ref="D89:D90"/>
    <mergeCell ref="E89:E90"/>
    <mergeCell ref="F89:F90"/>
    <mergeCell ref="Z82:AA82"/>
    <mergeCell ref="AB82:AC82"/>
    <mergeCell ref="AD82:AE82"/>
    <mergeCell ref="A85:A86"/>
    <mergeCell ref="AK81:AK83"/>
    <mergeCell ref="AL81:AL83"/>
    <mergeCell ref="AM81:AM83"/>
    <mergeCell ref="AN81:AN83"/>
    <mergeCell ref="F82:G82"/>
    <mergeCell ref="H82:I82"/>
    <mergeCell ref="J82:K82"/>
    <mergeCell ref="L82:M82"/>
    <mergeCell ref="N82:O82"/>
    <mergeCell ref="P82:Q82"/>
    <mergeCell ref="A80:G80"/>
    <mergeCell ref="A81:A83"/>
    <mergeCell ref="B81:B83"/>
    <mergeCell ref="C81:E82"/>
    <mergeCell ref="F81:AI81"/>
    <mergeCell ref="AJ81:AJ83"/>
    <mergeCell ref="R82:S82"/>
    <mergeCell ref="T82:U82"/>
    <mergeCell ref="V82:W82"/>
    <mergeCell ref="X82:Y82"/>
    <mergeCell ref="AF82:AG82"/>
    <mergeCell ref="AH82:AI82"/>
    <mergeCell ref="A77:A78"/>
    <mergeCell ref="B77:B78"/>
    <mergeCell ref="C77:S77"/>
    <mergeCell ref="T77:T78"/>
    <mergeCell ref="U77:U78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53:A55"/>
    <mergeCell ref="B53:D54"/>
    <mergeCell ref="E53:V53"/>
    <mergeCell ref="W53:W55"/>
    <mergeCell ref="X53:X55"/>
    <mergeCell ref="E54:E55"/>
    <mergeCell ref="F54:F55"/>
    <mergeCell ref="G54:G55"/>
    <mergeCell ref="H54:H55"/>
    <mergeCell ref="I54:I55"/>
    <mergeCell ref="AM29:AN29"/>
    <mergeCell ref="A48:A49"/>
    <mergeCell ref="B48:B49"/>
    <mergeCell ref="C48:F48"/>
    <mergeCell ref="G48:J48"/>
    <mergeCell ref="K48:K49"/>
    <mergeCell ref="L48:L49"/>
    <mergeCell ref="M48:M49"/>
    <mergeCell ref="AA29:AB29"/>
    <mergeCell ref="AC29:AD29"/>
    <mergeCell ref="AE29:AF29"/>
    <mergeCell ref="AG29:AH29"/>
    <mergeCell ref="AI29:AJ29"/>
    <mergeCell ref="AK29:AL29"/>
    <mergeCell ref="V54:V55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8:AO151">
      <formula1>0</formula1>
    </dataValidation>
    <dataValidation type="whole" operator="greaterThanOrEqual" allowBlank="1" showInputMessage="1" showErrorMessage="1" errorTitle="Error" error="Favor Ingrese sólo Números." sqref="C50:M51 C60:X61 B64:B65 B67:B75 C79:U79 F84:AN87 C98:F100 B112:M114 E119:AR121 I130:K133 C155:U155 I129 D125:I128 D129:H133 J125:K129 C92:F96 C57:X58 B105:R107 E13:J17 E19:M21 E22:P26 K14:T17 N21:P21 E18:T18 Q21:T26 N19:T20 U14:AN26 K13:AN13 E31:AS46 AO13:AS2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2024-03-18T17:22:54Z</dcterms:created>
  <dcterms:modified xsi:type="dcterms:W3CDTF">2025-01-20T11:42:08Z</dcterms:modified>
</cp:coreProperties>
</file>