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3715" windowHeight="9525" tabRatio="813" activeTab="12"/>
  </bookViews>
  <sheets>
    <sheet name="CONSOLIDADO" sheetId="13" r:id="rId1"/>
    <sheet name="ENERO" sheetId="1" r:id="rId2"/>
    <sheet name="FEBRERO" sheetId="2" r:id="rId3"/>
    <sheet name="MARZO" sheetId="3" r:id="rId4"/>
    <sheet name="ABRIL" sheetId="4" r:id="rId5"/>
    <sheet name="MAYO" sheetId="5" r:id="rId6"/>
    <sheet name="JUNIO" sheetId="6" r:id="rId7"/>
    <sheet name="JULIO" sheetId="7" r:id="rId8"/>
    <sheet name="AGOSTO" sheetId="8" r:id="rId9"/>
    <sheet name="SEPTIEMBRE" sheetId="9" r:id="rId10"/>
    <sheet name="OCTUBRE" sheetId="10" r:id="rId11"/>
    <sheet name="NOVIEMBRE" sheetId="11" r:id="rId12"/>
    <sheet name="DICIEMBRE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B226" i="12" l="1"/>
  <c r="CC215" i="12"/>
  <c r="M215" i="12" s="1"/>
  <c r="B215" i="12"/>
  <c r="CC214" i="12"/>
  <c r="M214" i="12" s="1"/>
  <c r="B214" i="12"/>
  <c r="C210" i="12"/>
  <c r="CC210" i="12" s="1"/>
  <c r="V210" i="12" s="1"/>
  <c r="C209" i="12"/>
  <c r="CC209" i="12" s="1"/>
  <c r="V209" i="12" s="1"/>
  <c r="CC208" i="12"/>
  <c r="V208" i="12" s="1"/>
  <c r="C208" i="12"/>
  <c r="H204" i="12"/>
  <c r="C204" i="12"/>
  <c r="H203" i="12"/>
  <c r="C203" i="12"/>
  <c r="H202" i="12"/>
  <c r="C202" i="12"/>
  <c r="H201" i="12"/>
  <c r="C201" i="12"/>
  <c r="F197" i="12"/>
  <c r="B197" i="12"/>
  <c r="F196" i="12"/>
  <c r="B196" i="12"/>
  <c r="F195" i="12"/>
  <c r="B195" i="12"/>
  <c r="E190" i="12"/>
  <c r="B190" i="12"/>
  <c r="E189" i="12"/>
  <c r="B189" i="12"/>
  <c r="E185" i="12"/>
  <c r="B185" i="12"/>
  <c r="E184" i="12"/>
  <c r="B184" i="12"/>
  <c r="E183" i="12"/>
  <c r="B183" i="12"/>
  <c r="E182" i="12"/>
  <c r="B182" i="12"/>
  <c r="D177" i="12"/>
  <c r="C177" i="12"/>
  <c r="D176" i="12"/>
  <c r="C176" i="12"/>
  <c r="CL175" i="12"/>
  <c r="CB175" i="12" s="1"/>
  <c r="CK175" i="12"/>
  <c r="CA175" i="12" s="1"/>
  <c r="D175" i="12"/>
  <c r="C175" i="12"/>
  <c r="B175" i="12"/>
  <c r="CC175" i="12" s="1"/>
  <c r="E170" i="12"/>
  <c r="D170" i="12"/>
  <c r="C170" i="12"/>
  <c r="CC169" i="12"/>
  <c r="E169" i="12"/>
  <c r="D169" i="12"/>
  <c r="C169" i="12" s="1"/>
  <c r="E168" i="12"/>
  <c r="D168" i="12"/>
  <c r="E167" i="12"/>
  <c r="D167" i="12"/>
  <c r="C167" i="12"/>
  <c r="E166" i="12"/>
  <c r="D166" i="12"/>
  <c r="C166" i="12" s="1"/>
  <c r="E165" i="12"/>
  <c r="D165" i="12"/>
  <c r="C165" i="12"/>
  <c r="E164" i="12"/>
  <c r="D164" i="12"/>
  <c r="CK163" i="12"/>
  <c r="CA163" i="12" s="1"/>
  <c r="AJ163" i="12" s="1"/>
  <c r="CC163" i="12"/>
  <c r="E163" i="12"/>
  <c r="C163" i="12" s="1"/>
  <c r="CL163" i="12" s="1"/>
  <c r="CB163" i="12" s="1"/>
  <c r="D163" i="12"/>
  <c r="AR160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D158" i="12"/>
  <c r="CK157" i="12"/>
  <c r="CA157" i="12"/>
  <c r="E157" i="12"/>
  <c r="D157" i="12"/>
  <c r="C157" i="12"/>
  <c r="CK156" i="12"/>
  <c r="CA156" i="12"/>
  <c r="E156" i="12"/>
  <c r="D156" i="12"/>
  <c r="C156" i="12" s="1"/>
  <c r="CK155" i="12"/>
  <c r="CA155" i="12"/>
  <c r="E155" i="12"/>
  <c r="D155" i="12"/>
  <c r="C155" i="12" s="1"/>
  <c r="CK154" i="12"/>
  <c r="CA154" i="12" s="1"/>
  <c r="E154" i="12"/>
  <c r="D154" i="12"/>
  <c r="CM153" i="12"/>
  <c r="CC153" i="12" s="1"/>
  <c r="CL153" i="12"/>
  <c r="CB153" i="12" s="1"/>
  <c r="CK153" i="12"/>
  <c r="CA153" i="12"/>
  <c r="E153" i="12"/>
  <c r="C153" i="12" s="1"/>
  <c r="D153" i="12"/>
  <c r="CM152" i="12"/>
  <c r="CC152" i="12" s="1"/>
  <c r="CK152" i="12"/>
  <c r="CA152" i="12" s="1"/>
  <c r="E152" i="12"/>
  <c r="D152" i="12"/>
  <c r="C152" i="12" s="1"/>
  <c r="CK151" i="12"/>
  <c r="CA151" i="12"/>
  <c r="E151" i="12"/>
  <c r="D151" i="12"/>
  <c r="CM150" i="12"/>
  <c r="CC150" i="12" s="1"/>
  <c r="CL150" i="12"/>
  <c r="CK150" i="12"/>
  <c r="CA150" i="12" s="1"/>
  <c r="CB150" i="12"/>
  <c r="E150" i="12"/>
  <c r="D150" i="12"/>
  <c r="C150" i="12" s="1"/>
  <c r="CK149" i="12"/>
  <c r="CG149" i="12"/>
  <c r="CA149" i="12"/>
  <c r="E149" i="12"/>
  <c r="E158" i="12" s="1"/>
  <c r="D149" i="12"/>
  <c r="C149" i="12"/>
  <c r="CK148" i="12"/>
  <c r="CG148" i="12"/>
  <c r="CA148" i="12"/>
  <c r="E148" i="12"/>
  <c r="D148" i="12"/>
  <c r="C148" i="12" s="1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CK146" i="12"/>
  <c r="CG146" i="12"/>
  <c r="CA146" i="12"/>
  <c r="E146" i="12"/>
  <c r="D146" i="12"/>
  <c r="C146" i="12"/>
  <c r="CK145" i="12"/>
  <c r="CG145" i="12"/>
  <c r="CA145" i="12"/>
  <c r="E145" i="12"/>
  <c r="D145" i="12"/>
  <c r="C145" i="12" s="1"/>
  <c r="CK144" i="12"/>
  <c r="CA144" i="12"/>
  <c r="E144" i="12"/>
  <c r="D144" i="12"/>
  <c r="C144" i="12" s="1"/>
  <c r="CK143" i="12"/>
  <c r="CA143" i="12" s="1"/>
  <c r="E143" i="12"/>
  <c r="D143" i="12"/>
  <c r="CM142" i="12"/>
  <c r="CL142" i="12"/>
  <c r="CB142" i="12" s="1"/>
  <c r="CK142" i="12"/>
  <c r="CC142" i="12"/>
  <c r="CA142" i="12"/>
  <c r="E142" i="12"/>
  <c r="C142" i="12" s="1"/>
  <c r="D142" i="12"/>
  <c r="CK141" i="12"/>
  <c r="CA141" i="12"/>
  <c r="E141" i="12"/>
  <c r="D141" i="12"/>
  <c r="C141" i="12" s="1"/>
  <c r="CK140" i="12"/>
  <c r="CA140" i="12" s="1"/>
  <c r="CG140" i="12"/>
  <c r="E140" i="12"/>
  <c r="D140" i="12"/>
  <c r="C140" i="12" s="1"/>
  <c r="CM139" i="12"/>
  <c r="CC139" i="12" s="1"/>
  <c r="CL139" i="12"/>
  <c r="CK139" i="12"/>
  <c r="CA139" i="12" s="1"/>
  <c r="CB139" i="12"/>
  <c r="E139" i="12"/>
  <c r="D139" i="12"/>
  <c r="C139" i="12" s="1"/>
  <c r="CN138" i="12"/>
  <c r="CD138" i="12" s="1"/>
  <c r="CK138" i="12"/>
  <c r="CG138" i="12"/>
  <c r="CA138" i="12"/>
  <c r="E138" i="12"/>
  <c r="E147" i="12" s="1"/>
  <c r="D138" i="12"/>
  <c r="C138" i="12"/>
  <c r="CN137" i="12"/>
  <c r="CD137" i="12" s="1"/>
  <c r="CK137" i="12"/>
  <c r="CG137" i="12"/>
  <c r="CA137" i="12"/>
  <c r="E137" i="12"/>
  <c r="D137" i="12"/>
  <c r="C137" i="12" s="1"/>
  <c r="CP132" i="12"/>
  <c r="CF132" i="12" s="1"/>
  <c r="CN132" i="12"/>
  <c r="CD132" i="12" s="1"/>
  <c r="CM132" i="12"/>
  <c r="CC132" i="12" s="1"/>
  <c r="CL132" i="12"/>
  <c r="CG132" i="12"/>
  <c r="CB132" i="12"/>
  <c r="B132" i="12"/>
  <c r="CP131" i="12"/>
  <c r="CO131" i="12"/>
  <c r="CE131" i="12" s="1"/>
  <c r="CM131" i="12"/>
  <c r="CC131" i="12" s="1"/>
  <c r="CL131" i="12"/>
  <c r="CB131" i="12" s="1"/>
  <c r="CK131" i="12"/>
  <c r="CF131" i="12"/>
  <c r="CA131" i="12"/>
  <c r="B131" i="12"/>
  <c r="CN131" i="12" s="1"/>
  <c r="CD131" i="12" s="1"/>
  <c r="CO130" i="12"/>
  <c r="CE130" i="12" s="1"/>
  <c r="CN130" i="12"/>
  <c r="CD130" i="12" s="1"/>
  <c r="CM130" i="12"/>
  <c r="CL130" i="12"/>
  <c r="CB130" i="12" s="1"/>
  <c r="CK130" i="12"/>
  <c r="CG130" i="12"/>
  <c r="CC130" i="12"/>
  <c r="CA130" i="12"/>
  <c r="B130" i="12"/>
  <c r="CP130" i="12" s="1"/>
  <c r="CF130" i="12" s="1"/>
  <c r="CQ125" i="12"/>
  <c r="CG125" i="12" s="1"/>
  <c r="T125" i="12"/>
  <c r="S125" i="12"/>
  <c r="R125" i="12"/>
  <c r="Q125" i="12"/>
  <c r="P125" i="12"/>
  <c r="O125" i="12"/>
  <c r="CN125" i="12" s="1"/>
  <c r="CD125" i="12" s="1"/>
  <c r="N125" i="12"/>
  <c r="M125" i="12"/>
  <c r="CL125" i="12" s="1"/>
  <c r="CB125" i="12" s="1"/>
  <c r="L125" i="12"/>
  <c r="K125" i="12"/>
  <c r="J125" i="12"/>
  <c r="I125" i="12"/>
  <c r="H125" i="12"/>
  <c r="G125" i="12"/>
  <c r="F125" i="12"/>
  <c r="E125" i="12"/>
  <c r="D125" i="12"/>
  <c r="C125" i="12"/>
  <c r="CS124" i="12"/>
  <c r="CI124" i="12" s="1"/>
  <c r="CR124" i="12"/>
  <c r="CH124" i="12" s="1"/>
  <c r="CQ124" i="12"/>
  <c r="CP124" i="12"/>
  <c r="CO124" i="12"/>
  <c r="CE124" i="12" s="1"/>
  <c r="CN124" i="12"/>
  <c r="CD124" i="12" s="1"/>
  <c r="CL124" i="12"/>
  <c r="CK124" i="12"/>
  <c r="CA124" i="12" s="1"/>
  <c r="CJ124" i="12"/>
  <c r="CG124" i="12"/>
  <c r="CF124" i="12"/>
  <c r="CC124" i="12"/>
  <c r="CB124" i="12"/>
  <c r="B124" i="12"/>
  <c r="CM124" i="12" s="1"/>
  <c r="CQ123" i="12"/>
  <c r="CG123" i="12" s="1"/>
  <c r="CP123" i="12"/>
  <c r="CF123" i="12" s="1"/>
  <c r="CN123" i="12"/>
  <c r="CM123" i="12"/>
  <c r="CC123" i="12" s="1"/>
  <c r="CL123" i="12"/>
  <c r="CB123" i="12" s="1"/>
  <c r="CI123" i="12"/>
  <c r="CD123" i="12"/>
  <c r="B123" i="12"/>
  <c r="CS123" i="12" s="1"/>
  <c r="CQ119" i="12"/>
  <c r="CG119" i="12" s="1"/>
  <c r="W119" i="12"/>
  <c r="CR119" i="12" s="1"/>
  <c r="CH119" i="12" s="1"/>
  <c r="V119" i="12"/>
  <c r="U119" i="12"/>
  <c r="T119" i="12"/>
  <c r="S119" i="12"/>
  <c r="CN119" i="12" s="1"/>
  <c r="CD119" i="12" s="1"/>
  <c r="R119" i="12"/>
  <c r="CM119" i="12" s="1"/>
  <c r="CC119" i="12" s="1"/>
  <c r="Q119" i="12"/>
  <c r="CL119" i="12" s="1"/>
  <c r="CB119" i="12" s="1"/>
  <c r="P119" i="12"/>
  <c r="O119" i="12"/>
  <c r="N119" i="12"/>
  <c r="M119" i="12"/>
  <c r="L119" i="12"/>
  <c r="K119" i="12"/>
  <c r="J119" i="12"/>
  <c r="I119" i="12"/>
  <c r="H119" i="12"/>
  <c r="G119" i="12"/>
  <c r="F119" i="12"/>
  <c r="CP119" i="12" s="1"/>
  <c r="CF119" i="12" s="1"/>
  <c r="E119" i="12"/>
  <c r="D119" i="12"/>
  <c r="C119" i="12"/>
  <c r="B119" i="12"/>
  <c r="CR118" i="12"/>
  <c r="CH118" i="12" s="1"/>
  <c r="CQ118" i="12"/>
  <c r="CG118" i="12" s="1"/>
  <c r="CP118" i="12"/>
  <c r="CO118" i="12"/>
  <c r="CN118" i="12"/>
  <c r="CD118" i="12" s="1"/>
  <c r="CM118" i="12"/>
  <c r="CC118" i="12" s="1"/>
  <c r="CL118" i="12"/>
  <c r="CK118" i="12"/>
  <c r="CA118" i="12" s="1"/>
  <c r="CJ118" i="12"/>
  <c r="CF118" i="12"/>
  <c r="CE118" i="12"/>
  <c r="CB118" i="12"/>
  <c r="B118" i="12"/>
  <c r="CR117" i="12"/>
  <c r="CQ117" i="12"/>
  <c r="CG117" i="12" s="1"/>
  <c r="CP117" i="12"/>
  <c r="CF117" i="12" s="1"/>
  <c r="CO117" i="12"/>
  <c r="CN117" i="12"/>
  <c r="CD117" i="12" s="1"/>
  <c r="CM117" i="12"/>
  <c r="CC117" i="12" s="1"/>
  <c r="CL117" i="12"/>
  <c r="CB117" i="12" s="1"/>
  <c r="CJ117" i="12"/>
  <c r="CH117" i="12"/>
  <c r="CE117" i="12"/>
  <c r="B117" i="12"/>
  <c r="CK117" i="12" s="1"/>
  <c r="CA117" i="12" s="1"/>
  <c r="CQ116" i="12"/>
  <c r="CP116" i="12"/>
  <c r="CF116" i="12" s="1"/>
  <c r="CO116" i="12"/>
  <c r="CE116" i="12" s="1"/>
  <c r="CM116" i="12"/>
  <c r="CC116" i="12" s="1"/>
  <c r="CL116" i="12"/>
  <c r="CB116" i="12" s="1"/>
  <c r="CG116" i="12"/>
  <c r="B116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0" i="12"/>
  <c r="D110" i="12"/>
  <c r="E109" i="12"/>
  <c r="D109" i="12"/>
  <c r="C109" i="12" s="1"/>
  <c r="E108" i="12"/>
  <c r="D108" i="12"/>
  <c r="CN107" i="12"/>
  <c r="CD107" i="12" s="1"/>
  <c r="E107" i="12"/>
  <c r="D107" i="12"/>
  <c r="C107" i="12" s="1"/>
  <c r="CO106" i="12"/>
  <c r="CE106" i="12" s="1"/>
  <c r="CN106" i="12"/>
  <c r="CD106" i="12" s="1"/>
  <c r="E106" i="12"/>
  <c r="D106" i="12"/>
  <c r="C106" i="12"/>
  <c r="E105" i="12"/>
  <c r="D105" i="12"/>
  <c r="C105" i="12"/>
  <c r="E104" i="12"/>
  <c r="D104" i="12"/>
  <c r="E103" i="12"/>
  <c r="E102" i="12"/>
  <c r="D102" i="12"/>
  <c r="C102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D97" i="12"/>
  <c r="AC97" i="12"/>
  <c r="AB97" i="12"/>
  <c r="AA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B97" i="12" s="1"/>
  <c r="CR96" i="12"/>
  <c r="CH96" i="12" s="1"/>
  <c r="CP96" i="12"/>
  <c r="CO96" i="12"/>
  <c r="CN96" i="12"/>
  <c r="CD96" i="12" s="1"/>
  <c r="CM96" i="12"/>
  <c r="CC96" i="12" s="1"/>
  <c r="CF96" i="12"/>
  <c r="CE96" i="12"/>
  <c r="AE96" i="12"/>
  <c r="Z96" i="12"/>
  <c r="B96" i="12"/>
  <c r="CR95" i="12"/>
  <c r="CH95" i="12" s="1"/>
  <c r="CP95" i="12"/>
  <c r="CF95" i="12" s="1"/>
  <c r="CO95" i="12"/>
  <c r="CL95" i="12"/>
  <c r="CB95" i="12" s="1"/>
  <c r="CE95" i="12"/>
  <c r="AE95" i="12"/>
  <c r="CN95" i="12" s="1"/>
  <c r="CD95" i="12" s="1"/>
  <c r="Z95" i="12"/>
  <c r="CM95" i="12" s="1"/>
  <c r="CC95" i="12" s="1"/>
  <c r="B95" i="12"/>
  <c r="CQ95" i="12" s="1"/>
  <c r="CG95" i="12" s="1"/>
  <c r="CQ94" i="12"/>
  <c r="CG94" i="12" s="1"/>
  <c r="CP94" i="12"/>
  <c r="CF94" i="12" s="1"/>
  <c r="CO94" i="12"/>
  <c r="CN94" i="12"/>
  <c r="CD94" i="12" s="1"/>
  <c r="CL94" i="12"/>
  <c r="CB94" i="12" s="1"/>
  <c r="CE94" i="12"/>
  <c r="AE94" i="12"/>
  <c r="Z94" i="12"/>
  <c r="CM94" i="12" s="1"/>
  <c r="CC94" i="12" s="1"/>
  <c r="B94" i="12"/>
  <c r="CR94" i="12" s="1"/>
  <c r="CH94" i="12" s="1"/>
  <c r="CR93" i="12"/>
  <c r="CP93" i="12"/>
  <c r="CF93" i="12" s="1"/>
  <c r="CO93" i="12"/>
  <c r="CE93" i="12" s="1"/>
  <c r="CL93" i="12"/>
  <c r="CB93" i="12" s="1"/>
  <c r="CH93" i="12"/>
  <c r="CC93" i="12"/>
  <c r="AE93" i="12"/>
  <c r="CN93" i="12" s="1"/>
  <c r="CD93" i="12" s="1"/>
  <c r="Z93" i="12"/>
  <c r="CM93" i="12" s="1"/>
  <c r="B93" i="12"/>
  <c r="CQ93" i="12" s="1"/>
  <c r="CG93" i="12" s="1"/>
  <c r="CP92" i="12"/>
  <c r="CO92" i="12"/>
  <c r="CN92" i="12"/>
  <c r="CD92" i="12" s="1"/>
  <c r="CM92" i="12"/>
  <c r="CC92" i="12" s="1"/>
  <c r="CF92" i="12"/>
  <c r="CE92" i="12"/>
  <c r="AE92" i="12"/>
  <c r="Z92" i="12"/>
  <c r="B92" i="12"/>
  <c r="CR91" i="12"/>
  <c r="CH91" i="12" s="1"/>
  <c r="CP91" i="12"/>
  <c r="CF91" i="12" s="1"/>
  <c r="CO91" i="12"/>
  <c r="CL91" i="12"/>
  <c r="CB91" i="12" s="1"/>
  <c r="CE91" i="12"/>
  <c r="AE91" i="12"/>
  <c r="CN91" i="12" s="1"/>
  <c r="CD91" i="12" s="1"/>
  <c r="Z91" i="12"/>
  <c r="CM91" i="12" s="1"/>
  <c r="CC91" i="12" s="1"/>
  <c r="B91" i="12"/>
  <c r="CQ91" i="12" s="1"/>
  <c r="CG91" i="12" s="1"/>
  <c r="CQ90" i="12"/>
  <c r="CG90" i="12" s="1"/>
  <c r="CP90" i="12"/>
  <c r="CF90" i="12" s="1"/>
  <c r="CO90" i="12"/>
  <c r="CN90" i="12"/>
  <c r="CD90" i="12" s="1"/>
  <c r="CM90" i="12"/>
  <c r="CC90" i="12" s="1"/>
  <c r="CL90" i="12"/>
  <c r="CB90" i="12" s="1"/>
  <c r="CE90" i="12"/>
  <c r="AE90" i="12"/>
  <c r="Z90" i="12"/>
  <c r="B90" i="12"/>
  <c r="CR90" i="12" s="1"/>
  <c r="CH90" i="12" s="1"/>
  <c r="CR89" i="12"/>
  <c r="CP89" i="12"/>
  <c r="CF89" i="12" s="1"/>
  <c r="CO89" i="12"/>
  <c r="CE89" i="12" s="1"/>
  <c r="CL89" i="12"/>
  <c r="CB89" i="12" s="1"/>
  <c r="CH89" i="12"/>
  <c r="CG89" i="12"/>
  <c r="CC89" i="12"/>
  <c r="AR89" i="12" s="1"/>
  <c r="AE89" i="12"/>
  <c r="CN89" i="12" s="1"/>
  <c r="CD89" i="12" s="1"/>
  <c r="Z89" i="12"/>
  <c r="CM89" i="12" s="1"/>
  <c r="B89" i="12"/>
  <c r="CQ89" i="12" s="1"/>
  <c r="CP88" i="12"/>
  <c r="CO88" i="12"/>
  <c r="CN88" i="12"/>
  <c r="CD88" i="12" s="1"/>
  <c r="CM88" i="12"/>
  <c r="CC88" i="12" s="1"/>
  <c r="CF88" i="12"/>
  <c r="CE88" i="12"/>
  <c r="AE88" i="12"/>
  <c r="Z88" i="12"/>
  <c r="B88" i="12"/>
  <c r="CR87" i="12"/>
  <c r="CH87" i="12" s="1"/>
  <c r="CP87" i="12"/>
  <c r="CO87" i="12"/>
  <c r="CE87" i="12" s="1"/>
  <c r="CF87" i="12"/>
  <c r="CC87" i="12"/>
  <c r="AE87" i="12"/>
  <c r="CN87" i="12" s="1"/>
  <c r="CD87" i="12" s="1"/>
  <c r="Z87" i="12"/>
  <c r="CM87" i="12" s="1"/>
  <c r="B87" i="12"/>
  <c r="CL87" i="12" s="1"/>
  <c r="CB87" i="12" s="1"/>
  <c r="CQ86" i="12"/>
  <c r="CG86" i="12" s="1"/>
  <c r="CP86" i="12"/>
  <c r="CO86" i="12"/>
  <c r="CM86" i="12"/>
  <c r="CC86" i="12" s="1"/>
  <c r="CL86" i="12"/>
  <c r="CB86" i="12" s="1"/>
  <c r="CF86" i="12"/>
  <c r="CE86" i="12"/>
  <c r="AR86" i="12"/>
  <c r="AE86" i="12"/>
  <c r="CN86" i="12" s="1"/>
  <c r="CD86" i="12" s="1"/>
  <c r="Z86" i="12"/>
  <c r="B86" i="12"/>
  <c r="CR86" i="12" s="1"/>
  <c r="CH86" i="12" s="1"/>
  <c r="CR85" i="12"/>
  <c r="CH85" i="12" s="1"/>
  <c r="CP85" i="12"/>
  <c r="CO85" i="12"/>
  <c r="CE85" i="12" s="1"/>
  <c r="CF85" i="12"/>
  <c r="CC85" i="12"/>
  <c r="AE85" i="12"/>
  <c r="CN85" i="12" s="1"/>
  <c r="CD85" i="12" s="1"/>
  <c r="Z85" i="12"/>
  <c r="CM85" i="12" s="1"/>
  <c r="B85" i="12"/>
  <c r="CL85" i="12" s="1"/>
  <c r="CB85" i="12" s="1"/>
  <c r="CQ84" i="12"/>
  <c r="CG84" i="12" s="1"/>
  <c r="CP84" i="12"/>
  <c r="CO84" i="12"/>
  <c r="CM84" i="12"/>
  <c r="CC84" i="12" s="1"/>
  <c r="CL84" i="12"/>
  <c r="CB84" i="12" s="1"/>
  <c r="AR84" i="12" s="1"/>
  <c r="CF84" i="12"/>
  <c r="CE84" i="12"/>
  <c r="AE84" i="12"/>
  <c r="CN84" i="12" s="1"/>
  <c r="CD84" i="12" s="1"/>
  <c r="Z84" i="12"/>
  <c r="B84" i="12"/>
  <c r="CR84" i="12" s="1"/>
  <c r="CH84" i="12" s="1"/>
  <c r="CR83" i="12"/>
  <c r="CP83" i="12"/>
  <c r="CO83" i="12"/>
  <c r="CE83" i="12" s="1"/>
  <c r="CH83" i="12"/>
  <c r="CF83" i="12"/>
  <c r="CC83" i="12"/>
  <c r="AE83" i="12"/>
  <c r="CN83" i="12" s="1"/>
  <c r="CD83" i="12" s="1"/>
  <c r="Z83" i="12"/>
  <c r="CM83" i="12" s="1"/>
  <c r="B83" i="12"/>
  <c r="CL83" i="12" s="1"/>
  <c r="CB83" i="12" s="1"/>
  <c r="CQ82" i="12"/>
  <c r="CG82" i="12" s="1"/>
  <c r="CP82" i="12"/>
  <c r="CO82" i="12"/>
  <c r="CM82" i="12"/>
  <c r="CC82" i="12" s="1"/>
  <c r="CL82" i="12"/>
  <c r="CB82" i="12" s="1"/>
  <c r="AR82" i="12" s="1"/>
  <c r="CF82" i="12"/>
  <c r="CE82" i="12"/>
  <c r="AE82" i="12"/>
  <c r="CN82" i="12" s="1"/>
  <c r="CD82" i="12" s="1"/>
  <c r="Z82" i="12"/>
  <c r="B82" i="12"/>
  <c r="CR82" i="12" s="1"/>
  <c r="CH82" i="12" s="1"/>
  <c r="CR81" i="12"/>
  <c r="CH81" i="12" s="1"/>
  <c r="CP81" i="12"/>
  <c r="CO81" i="12"/>
  <c r="CE81" i="12" s="1"/>
  <c r="CF81" i="12"/>
  <c r="CC81" i="12"/>
  <c r="AE81" i="12"/>
  <c r="CN81" i="12" s="1"/>
  <c r="CD81" i="12" s="1"/>
  <c r="Z81" i="12"/>
  <c r="CM81" i="12" s="1"/>
  <c r="B81" i="12"/>
  <c r="CL81" i="12" s="1"/>
  <c r="CB81" i="12" s="1"/>
  <c r="CQ80" i="12"/>
  <c r="CG80" i="12" s="1"/>
  <c r="CP80" i="12"/>
  <c r="CO80" i="12"/>
  <c r="CM80" i="12"/>
  <c r="CC80" i="12" s="1"/>
  <c r="CL80" i="12"/>
  <c r="CB80" i="12" s="1"/>
  <c r="AR80" i="12" s="1"/>
  <c r="CF80" i="12"/>
  <c r="CE80" i="12"/>
  <c r="AE80" i="12"/>
  <c r="CN80" i="12" s="1"/>
  <c r="CD80" i="12" s="1"/>
  <c r="Z80" i="12"/>
  <c r="B80" i="12"/>
  <c r="CR80" i="12" s="1"/>
  <c r="CH80" i="12" s="1"/>
  <c r="CR79" i="12"/>
  <c r="CH79" i="12" s="1"/>
  <c r="CP79" i="12"/>
  <c r="CO79" i="12"/>
  <c r="CE79" i="12" s="1"/>
  <c r="CF79" i="12"/>
  <c r="AE79" i="12"/>
  <c r="CN79" i="12" s="1"/>
  <c r="CD79" i="12" s="1"/>
  <c r="Z79" i="12"/>
  <c r="CM79" i="12" s="1"/>
  <c r="CC79" i="12" s="1"/>
  <c r="B79" i="12"/>
  <c r="CQ78" i="12"/>
  <c r="CG78" i="12" s="1"/>
  <c r="CP78" i="12"/>
  <c r="CO78" i="12"/>
  <c r="CM78" i="12"/>
  <c r="CC78" i="12" s="1"/>
  <c r="CL78" i="12"/>
  <c r="CB78" i="12" s="1"/>
  <c r="AR78" i="12" s="1"/>
  <c r="CF78" i="12"/>
  <c r="CE78" i="12"/>
  <c r="AE78" i="12"/>
  <c r="CN78" i="12" s="1"/>
  <c r="CD78" i="12" s="1"/>
  <c r="Z78" i="12"/>
  <c r="B78" i="12"/>
  <c r="CR78" i="12" s="1"/>
  <c r="CH78" i="12" s="1"/>
  <c r="CR77" i="12"/>
  <c r="CH77" i="12" s="1"/>
  <c r="CQ77" i="12"/>
  <c r="CG77" i="12" s="1"/>
  <c r="CP77" i="12"/>
  <c r="CO77" i="12"/>
  <c r="CE77" i="12" s="1"/>
  <c r="CF77" i="12"/>
  <c r="AE77" i="12"/>
  <c r="CN77" i="12" s="1"/>
  <c r="CD77" i="12" s="1"/>
  <c r="Z77" i="12"/>
  <c r="CM77" i="12" s="1"/>
  <c r="CC77" i="12" s="1"/>
  <c r="B77" i="12"/>
  <c r="CL77" i="12" s="1"/>
  <c r="CB77" i="12" s="1"/>
  <c r="CP76" i="12"/>
  <c r="CF76" i="12" s="1"/>
  <c r="CO76" i="12"/>
  <c r="CE76" i="12" s="1"/>
  <c r="CM76" i="12"/>
  <c r="CC76" i="12" s="1"/>
  <c r="AE76" i="12"/>
  <c r="CN76" i="12" s="1"/>
  <c r="CD76" i="12" s="1"/>
  <c r="Z76" i="12"/>
  <c r="B76" i="12"/>
  <c r="CR75" i="12"/>
  <c r="CH75" i="12" s="1"/>
  <c r="CQ75" i="12"/>
  <c r="CP75" i="12"/>
  <c r="CO75" i="12"/>
  <c r="CE75" i="12" s="1"/>
  <c r="CG75" i="12"/>
  <c r="CF75" i="12"/>
  <c r="CB75" i="12"/>
  <c r="AE75" i="12"/>
  <c r="CN75" i="12" s="1"/>
  <c r="CD75" i="12" s="1"/>
  <c r="Z75" i="12"/>
  <c r="CM75" i="12" s="1"/>
  <c r="CC75" i="12" s="1"/>
  <c r="B75" i="12"/>
  <c r="CL75" i="12" s="1"/>
  <c r="CP74" i="12"/>
  <c r="CF74" i="12" s="1"/>
  <c r="CO74" i="12"/>
  <c r="CE74" i="12" s="1"/>
  <c r="CM74" i="12"/>
  <c r="CC74" i="12" s="1"/>
  <c r="CD74" i="12"/>
  <c r="AE74" i="12"/>
  <c r="CN74" i="12" s="1"/>
  <c r="Z74" i="12"/>
  <c r="B74" i="12"/>
  <c r="CR74" i="12" s="1"/>
  <c r="CH74" i="12" s="1"/>
  <c r="CP73" i="12"/>
  <c r="CO73" i="12"/>
  <c r="CE73" i="12" s="1"/>
  <c r="CF73" i="12"/>
  <c r="AE73" i="12"/>
  <c r="CN73" i="12" s="1"/>
  <c r="CD73" i="12" s="1"/>
  <c r="Z73" i="12"/>
  <c r="CM73" i="12" s="1"/>
  <c r="CC73" i="12" s="1"/>
  <c r="B73" i="12"/>
  <c r="CQ72" i="12"/>
  <c r="CG72" i="12" s="1"/>
  <c r="CP72" i="12"/>
  <c r="CF72" i="12" s="1"/>
  <c r="CO72" i="12"/>
  <c r="CM72" i="12"/>
  <c r="CC72" i="12" s="1"/>
  <c r="CL72" i="12"/>
  <c r="CB72" i="12" s="1"/>
  <c r="CE72" i="12"/>
  <c r="CD72" i="12"/>
  <c r="AE72" i="12"/>
  <c r="CN72" i="12" s="1"/>
  <c r="Z72" i="12"/>
  <c r="B72" i="12"/>
  <c r="CR72" i="12" s="1"/>
  <c r="CH72" i="12" s="1"/>
  <c r="CQ71" i="12"/>
  <c r="CG71" i="12" s="1"/>
  <c r="CP71" i="12"/>
  <c r="CO71" i="12"/>
  <c r="CE71" i="12" s="1"/>
  <c r="CM71" i="12"/>
  <c r="CF71" i="12"/>
  <c r="CC71" i="12"/>
  <c r="AE71" i="12"/>
  <c r="CN71" i="12" s="1"/>
  <c r="CD71" i="12" s="1"/>
  <c r="Z71" i="12"/>
  <c r="B71" i="12"/>
  <c r="CQ70" i="12"/>
  <c r="CG70" i="12" s="1"/>
  <c r="CP70" i="12"/>
  <c r="CO70" i="12"/>
  <c r="CM70" i="12"/>
  <c r="CC70" i="12" s="1"/>
  <c r="CL70" i="12"/>
  <c r="CB70" i="12" s="1"/>
  <c r="AR70" i="12" s="1"/>
  <c r="CF70" i="12"/>
  <c r="CE70" i="12"/>
  <c r="AE70" i="12"/>
  <c r="CN70" i="12" s="1"/>
  <c r="CD70" i="12" s="1"/>
  <c r="Z70" i="12"/>
  <c r="B70" i="12"/>
  <c r="CR70" i="12" s="1"/>
  <c r="CH70" i="12" s="1"/>
  <c r="CR69" i="12"/>
  <c r="CH69" i="12" s="1"/>
  <c r="CQ69" i="12"/>
  <c r="CG69" i="12" s="1"/>
  <c r="CP69" i="12"/>
  <c r="CO69" i="12"/>
  <c r="CE69" i="12" s="1"/>
  <c r="CM69" i="12"/>
  <c r="CC69" i="12" s="1"/>
  <c r="AR69" i="12" s="1"/>
  <c r="CF69" i="12"/>
  <c r="AE69" i="12"/>
  <c r="CN69" i="12" s="1"/>
  <c r="CD69" i="12" s="1"/>
  <c r="Z69" i="12"/>
  <c r="B69" i="12"/>
  <c r="CL69" i="12" s="1"/>
  <c r="CB69" i="12" s="1"/>
  <c r="CP68" i="12"/>
  <c r="CO68" i="12"/>
  <c r="CN68" i="12"/>
  <c r="CD68" i="12" s="1"/>
  <c r="CM68" i="12"/>
  <c r="CF68" i="12"/>
  <c r="CE68" i="12"/>
  <c r="CC68" i="12"/>
  <c r="CB68" i="12"/>
  <c r="AE68" i="12"/>
  <c r="Z68" i="12"/>
  <c r="B68" i="12"/>
  <c r="CL68" i="12" s="1"/>
  <c r="CR67" i="12"/>
  <c r="CP67" i="12"/>
  <c r="CF67" i="12" s="1"/>
  <c r="CO67" i="12"/>
  <c r="CE67" i="12" s="1"/>
  <c r="CL67" i="12"/>
  <c r="CB67" i="12" s="1"/>
  <c r="CH67" i="12"/>
  <c r="AE67" i="12"/>
  <c r="CN67" i="12" s="1"/>
  <c r="CD67" i="12" s="1"/>
  <c r="Z67" i="12"/>
  <c r="CM67" i="12" s="1"/>
  <c r="CC67" i="12" s="1"/>
  <c r="B67" i="12"/>
  <c r="CQ67" i="12" s="1"/>
  <c r="CG67" i="12" s="1"/>
  <c r="CP66" i="12"/>
  <c r="CO66" i="12"/>
  <c r="CN66" i="12"/>
  <c r="CD66" i="12" s="1"/>
  <c r="CM66" i="12"/>
  <c r="CF66" i="12"/>
  <c r="CE66" i="12"/>
  <c r="CC66" i="12"/>
  <c r="AE66" i="12"/>
  <c r="Z66" i="12"/>
  <c r="B66" i="12"/>
  <c r="CL66" i="12" s="1"/>
  <c r="CB66" i="12" s="1"/>
  <c r="CR65" i="12"/>
  <c r="CP65" i="12"/>
  <c r="CF65" i="12" s="1"/>
  <c r="CO65" i="12"/>
  <c r="CE65" i="12" s="1"/>
  <c r="CL65" i="12"/>
  <c r="CB65" i="12" s="1"/>
  <c r="AR65" i="12" s="1"/>
  <c r="CH65" i="12"/>
  <c r="CD65" i="12"/>
  <c r="AE65" i="12"/>
  <c r="CN65" i="12" s="1"/>
  <c r="Z65" i="12"/>
  <c r="CM65" i="12" s="1"/>
  <c r="CC65" i="12" s="1"/>
  <c r="B65" i="12"/>
  <c r="CQ65" i="12" s="1"/>
  <c r="CG65" i="12" s="1"/>
  <c r="CR64" i="12"/>
  <c r="CH64" i="12" s="1"/>
  <c r="CP64" i="12"/>
  <c r="CO64" i="12"/>
  <c r="CN64" i="12"/>
  <c r="CD64" i="12" s="1"/>
  <c r="CF64" i="12"/>
  <c r="CE64" i="12"/>
  <c r="CB64" i="12"/>
  <c r="AE64" i="12"/>
  <c r="Z64" i="12"/>
  <c r="CM64" i="12" s="1"/>
  <c r="CC64" i="12" s="1"/>
  <c r="B64" i="12"/>
  <c r="CL64" i="12" s="1"/>
  <c r="CR63" i="12"/>
  <c r="CP63" i="12"/>
  <c r="CF63" i="12" s="1"/>
  <c r="CO63" i="12"/>
  <c r="CE63" i="12" s="1"/>
  <c r="CL63" i="12"/>
  <c r="CB63" i="12" s="1"/>
  <c r="CH63" i="12"/>
  <c r="CD63" i="12"/>
  <c r="AE63" i="12"/>
  <c r="CN63" i="12" s="1"/>
  <c r="Z63" i="12"/>
  <c r="CM63" i="12" s="1"/>
  <c r="CC63" i="12" s="1"/>
  <c r="AR63" i="12" s="1"/>
  <c r="B63" i="12"/>
  <c r="CQ63" i="12" s="1"/>
  <c r="CG63" i="12" s="1"/>
  <c r="CP62" i="12"/>
  <c r="CO62" i="12"/>
  <c r="CN62" i="12"/>
  <c r="CD62" i="12" s="1"/>
  <c r="CM62" i="12"/>
  <c r="CF62" i="12"/>
  <c r="CE62" i="12"/>
  <c r="CC62" i="12"/>
  <c r="CB62" i="12"/>
  <c r="AE62" i="12"/>
  <c r="Z62" i="12"/>
  <c r="B62" i="12"/>
  <c r="CL62" i="12" s="1"/>
  <c r="CR61" i="12"/>
  <c r="CP61" i="12"/>
  <c r="CF61" i="12" s="1"/>
  <c r="CO61" i="12"/>
  <c r="CL61" i="12"/>
  <c r="CB61" i="12" s="1"/>
  <c r="CH61" i="12"/>
  <c r="CE61" i="12"/>
  <c r="AE61" i="12"/>
  <c r="CN61" i="12" s="1"/>
  <c r="CD61" i="12" s="1"/>
  <c r="Z61" i="12"/>
  <c r="CM61" i="12" s="1"/>
  <c r="CC61" i="12" s="1"/>
  <c r="AR61" i="12" s="1"/>
  <c r="B61" i="12"/>
  <c r="CQ61" i="12" s="1"/>
  <c r="CG61" i="12" s="1"/>
  <c r="CP60" i="12"/>
  <c r="CO60" i="12"/>
  <c r="CN60" i="12"/>
  <c r="CD60" i="12" s="1"/>
  <c r="CM60" i="12"/>
  <c r="CF60" i="12"/>
  <c r="CE60" i="12"/>
  <c r="CC60" i="12"/>
  <c r="CB60" i="12"/>
  <c r="AE60" i="12"/>
  <c r="Z60" i="12"/>
  <c r="B60" i="12"/>
  <c r="CL60" i="12" s="1"/>
  <c r="CR59" i="12"/>
  <c r="CP59" i="12"/>
  <c r="CF59" i="12" s="1"/>
  <c r="CO59" i="12"/>
  <c r="CE59" i="12" s="1"/>
  <c r="CL59" i="12"/>
  <c r="CB59" i="12" s="1"/>
  <c r="AR59" i="12" s="1"/>
  <c r="CH59" i="12"/>
  <c r="AE59" i="12"/>
  <c r="CN59" i="12" s="1"/>
  <c r="CD59" i="12" s="1"/>
  <c r="Z59" i="12"/>
  <c r="CM59" i="12" s="1"/>
  <c r="CC59" i="12" s="1"/>
  <c r="B59" i="12"/>
  <c r="CQ59" i="12" s="1"/>
  <c r="CG59" i="12" s="1"/>
  <c r="CP58" i="12"/>
  <c r="CO58" i="12"/>
  <c r="CN58" i="12"/>
  <c r="CD58" i="12" s="1"/>
  <c r="CM58" i="12"/>
  <c r="CF58" i="12"/>
  <c r="CE58" i="12"/>
  <c r="CC58" i="12"/>
  <c r="AE58" i="12"/>
  <c r="Z58" i="12"/>
  <c r="B58" i="12"/>
  <c r="CL58" i="12" s="1"/>
  <c r="CB58" i="12" s="1"/>
  <c r="CR57" i="12"/>
  <c r="CP57" i="12"/>
  <c r="CF57" i="12" s="1"/>
  <c r="CO57" i="12"/>
  <c r="CE57" i="12" s="1"/>
  <c r="CL57" i="12"/>
  <c r="CB57" i="12" s="1"/>
  <c r="CH57" i="12"/>
  <c r="CD57" i="12"/>
  <c r="AE57" i="12"/>
  <c r="CN57" i="12" s="1"/>
  <c r="Z57" i="12"/>
  <c r="CM57" i="12" s="1"/>
  <c r="CC57" i="12" s="1"/>
  <c r="B57" i="12"/>
  <c r="CQ57" i="12" s="1"/>
  <c r="CG57" i="12" s="1"/>
  <c r="CR56" i="12"/>
  <c r="CH56" i="12" s="1"/>
  <c r="CP56" i="12"/>
  <c r="CO56" i="12"/>
  <c r="CN56" i="12"/>
  <c r="CD56" i="12" s="1"/>
  <c r="CF56" i="12"/>
  <c r="CE56" i="12"/>
  <c r="CB56" i="12"/>
  <c r="AE56" i="12"/>
  <c r="Z56" i="12"/>
  <c r="CM56" i="12" s="1"/>
  <c r="CC56" i="12" s="1"/>
  <c r="B56" i="12"/>
  <c r="CL56" i="12" s="1"/>
  <c r="CR55" i="12"/>
  <c r="CP55" i="12"/>
  <c r="CF55" i="12" s="1"/>
  <c r="CO55" i="12"/>
  <c r="CE55" i="12" s="1"/>
  <c r="CL55" i="12"/>
  <c r="CB55" i="12" s="1"/>
  <c r="CH55" i="12"/>
  <c r="CD55" i="12"/>
  <c r="AE55" i="12"/>
  <c r="CN55" i="12" s="1"/>
  <c r="Z55" i="12"/>
  <c r="CM55" i="12" s="1"/>
  <c r="CC55" i="12" s="1"/>
  <c r="AR55" i="12" s="1"/>
  <c r="B55" i="12"/>
  <c r="CQ55" i="12" s="1"/>
  <c r="CG55" i="12" s="1"/>
  <c r="CP54" i="12"/>
  <c r="CO54" i="12"/>
  <c r="CN54" i="12"/>
  <c r="CD54" i="12" s="1"/>
  <c r="CM54" i="12"/>
  <c r="CF54" i="12"/>
  <c r="CE54" i="12"/>
  <c r="CC54" i="12"/>
  <c r="CB54" i="12"/>
  <c r="AE54" i="12"/>
  <c r="Z54" i="12"/>
  <c r="B54" i="12"/>
  <c r="CL54" i="12" s="1"/>
  <c r="CR53" i="12"/>
  <c r="CP53" i="12"/>
  <c r="CF53" i="12" s="1"/>
  <c r="CO53" i="12"/>
  <c r="CL53" i="12"/>
  <c r="CB53" i="12" s="1"/>
  <c r="CH53" i="12"/>
  <c r="CE53" i="12"/>
  <c r="AE53" i="12"/>
  <c r="CN53" i="12" s="1"/>
  <c r="CD53" i="12" s="1"/>
  <c r="Z53" i="12"/>
  <c r="CM53" i="12" s="1"/>
  <c r="CC53" i="12" s="1"/>
  <c r="AR53" i="12" s="1"/>
  <c r="B53" i="12"/>
  <c r="CQ53" i="12" s="1"/>
  <c r="CG53" i="12" s="1"/>
  <c r="CP52" i="12"/>
  <c r="CO52" i="12"/>
  <c r="CN52" i="12"/>
  <c r="CD52" i="12" s="1"/>
  <c r="CM52" i="12"/>
  <c r="CF52" i="12"/>
  <c r="CE52" i="12"/>
  <c r="CC52" i="12"/>
  <c r="CB52" i="12"/>
  <c r="AE52" i="12"/>
  <c r="Z52" i="12"/>
  <c r="B52" i="12"/>
  <c r="CL52" i="12" s="1"/>
  <c r="CR51" i="12"/>
  <c r="CP51" i="12"/>
  <c r="CF51" i="12" s="1"/>
  <c r="CO51" i="12"/>
  <c r="CE51" i="12" s="1"/>
  <c r="CL51" i="12"/>
  <c r="CB51" i="12" s="1"/>
  <c r="AR51" i="12" s="1"/>
  <c r="CH51" i="12"/>
  <c r="AE51" i="12"/>
  <c r="CN51" i="12" s="1"/>
  <c r="CD51" i="12" s="1"/>
  <c r="Z51" i="12"/>
  <c r="CM51" i="12" s="1"/>
  <c r="CC51" i="12" s="1"/>
  <c r="B51" i="12"/>
  <c r="CQ51" i="12" s="1"/>
  <c r="CG51" i="12" s="1"/>
  <c r="CR50" i="12"/>
  <c r="CH50" i="12" s="1"/>
  <c r="CQ50" i="12"/>
  <c r="CG50" i="12" s="1"/>
  <c r="CP50" i="12"/>
  <c r="CO50" i="12"/>
  <c r="CN50" i="12"/>
  <c r="CD50" i="12" s="1"/>
  <c r="CF50" i="12"/>
  <c r="CE50" i="12"/>
  <c r="AE50" i="12"/>
  <c r="Z50" i="12"/>
  <c r="CM50" i="12" s="1"/>
  <c r="CC50" i="12" s="1"/>
  <c r="B50" i="12"/>
  <c r="CL50" i="12" s="1"/>
  <c r="CB50" i="12" s="1"/>
  <c r="AR50" i="12" s="1"/>
  <c r="CR49" i="12"/>
  <c r="CP49" i="12"/>
  <c r="CF49" i="12" s="1"/>
  <c r="CO49" i="12"/>
  <c r="CE49" i="12" s="1"/>
  <c r="CL49" i="12"/>
  <c r="CB49" i="12" s="1"/>
  <c r="CH49" i="12"/>
  <c r="CG49" i="12"/>
  <c r="CC49" i="12"/>
  <c r="AE49" i="12"/>
  <c r="CN49" i="12" s="1"/>
  <c r="CD49" i="12" s="1"/>
  <c r="AR49" i="12" s="1"/>
  <c r="Z49" i="12"/>
  <c r="CM49" i="12" s="1"/>
  <c r="B49" i="12"/>
  <c r="CQ49" i="12" s="1"/>
  <c r="CR48" i="12"/>
  <c r="CH48" i="12" s="1"/>
  <c r="CP48" i="12"/>
  <c r="CO48" i="12"/>
  <c r="CN48" i="12"/>
  <c r="CD48" i="12" s="1"/>
  <c r="CF48" i="12"/>
  <c r="CE48" i="12"/>
  <c r="AE48" i="12"/>
  <c r="Z48" i="12"/>
  <c r="CM48" i="12" s="1"/>
  <c r="CC48" i="12" s="1"/>
  <c r="B48" i="12"/>
  <c r="CL48" i="12" s="1"/>
  <c r="CB48" i="12" s="1"/>
  <c r="CR47" i="12"/>
  <c r="CH47" i="12" s="1"/>
  <c r="CP47" i="12"/>
  <c r="CF47" i="12" s="1"/>
  <c r="CO47" i="12"/>
  <c r="CL47" i="12"/>
  <c r="CB47" i="12" s="1"/>
  <c r="CG47" i="12"/>
  <c r="CE47" i="12"/>
  <c r="AE47" i="12"/>
  <c r="CN47" i="12" s="1"/>
  <c r="CD47" i="12" s="1"/>
  <c r="Z47" i="12"/>
  <c r="CM47" i="12" s="1"/>
  <c r="CC47" i="12" s="1"/>
  <c r="B47" i="12"/>
  <c r="CQ47" i="12" s="1"/>
  <c r="CR46" i="12"/>
  <c r="CH46" i="12" s="1"/>
  <c r="CQ46" i="12"/>
  <c r="CG46" i="12" s="1"/>
  <c r="CP46" i="12"/>
  <c r="CF46" i="12" s="1"/>
  <c r="CO46" i="12"/>
  <c r="CN46" i="12"/>
  <c r="CD46" i="12" s="1"/>
  <c r="CL46" i="12"/>
  <c r="CB46" i="12" s="1"/>
  <c r="AR46" i="12" s="1"/>
  <c r="CE46" i="12"/>
  <c r="AE46" i="12"/>
  <c r="Z46" i="12"/>
  <c r="CM46" i="12" s="1"/>
  <c r="CC46" i="12" s="1"/>
  <c r="B46" i="12"/>
  <c r="CR45" i="12"/>
  <c r="CP45" i="12"/>
  <c r="CF45" i="12" s="1"/>
  <c r="CO45" i="12"/>
  <c r="CE45" i="12" s="1"/>
  <c r="CL45" i="12"/>
  <c r="CB45" i="12" s="1"/>
  <c r="CH45" i="12"/>
  <c r="CG45" i="12"/>
  <c r="CC45" i="12"/>
  <c r="AE45" i="12"/>
  <c r="CN45" i="12" s="1"/>
  <c r="CD45" i="12" s="1"/>
  <c r="AR45" i="12" s="1"/>
  <c r="Z45" i="12"/>
  <c r="CM45" i="12" s="1"/>
  <c r="B45" i="12"/>
  <c r="CQ45" i="12" s="1"/>
  <c r="CR44" i="12"/>
  <c r="CH44" i="12" s="1"/>
  <c r="CP44" i="12"/>
  <c r="CO44" i="12"/>
  <c r="CN44" i="12"/>
  <c r="CD44" i="12" s="1"/>
  <c r="CF44" i="12"/>
  <c r="CE44" i="12"/>
  <c r="AE44" i="12"/>
  <c r="Z44" i="12"/>
  <c r="CM44" i="12" s="1"/>
  <c r="CC44" i="12" s="1"/>
  <c r="B44" i="12"/>
  <c r="CL44" i="12" s="1"/>
  <c r="CB44" i="12" s="1"/>
  <c r="CR43" i="12"/>
  <c r="CH43" i="12" s="1"/>
  <c r="CP43" i="12"/>
  <c r="CF43" i="12" s="1"/>
  <c r="CO43" i="12"/>
  <c r="CL43" i="12"/>
  <c r="CB43" i="12" s="1"/>
  <c r="CG43" i="12"/>
  <c r="CE43" i="12"/>
  <c r="AE43" i="12"/>
  <c r="CN43" i="12" s="1"/>
  <c r="CD43" i="12" s="1"/>
  <c r="Z43" i="12"/>
  <c r="CM43" i="12" s="1"/>
  <c r="CC43" i="12" s="1"/>
  <c r="B43" i="12"/>
  <c r="CQ43" i="12" s="1"/>
  <c r="CR42" i="12"/>
  <c r="CH42" i="12" s="1"/>
  <c r="CQ42" i="12"/>
  <c r="CG42" i="12" s="1"/>
  <c r="CP42" i="12"/>
  <c r="CF42" i="12" s="1"/>
  <c r="CO42" i="12"/>
  <c r="CN42" i="12"/>
  <c r="CD42" i="12" s="1"/>
  <c r="CL42" i="12"/>
  <c r="CB42" i="12" s="1"/>
  <c r="CE42" i="12"/>
  <c r="AE42" i="12"/>
  <c r="Z42" i="12"/>
  <c r="CM42" i="12" s="1"/>
  <c r="CC42" i="12" s="1"/>
  <c r="B42" i="12"/>
  <c r="CR41" i="12"/>
  <c r="CP41" i="12"/>
  <c r="CF41" i="12" s="1"/>
  <c r="CO41" i="12"/>
  <c r="CE41" i="12" s="1"/>
  <c r="CL41" i="12"/>
  <c r="CB41" i="12" s="1"/>
  <c r="CH41" i="12"/>
  <c r="CG41" i="12"/>
  <c r="CC41" i="12"/>
  <c r="AE41" i="12"/>
  <c r="CN41" i="12" s="1"/>
  <c r="CD41" i="12" s="1"/>
  <c r="AR41" i="12" s="1"/>
  <c r="Z41" i="12"/>
  <c r="CM41" i="12" s="1"/>
  <c r="B41" i="12"/>
  <c r="CQ41" i="12" s="1"/>
  <c r="CR40" i="12"/>
  <c r="CH40" i="12" s="1"/>
  <c r="CP40" i="12"/>
  <c r="CO40" i="12"/>
  <c r="CN40" i="12"/>
  <c r="CD40" i="12" s="1"/>
  <c r="CF40" i="12"/>
  <c r="CE40" i="12"/>
  <c r="AE40" i="12"/>
  <c r="Z40" i="12"/>
  <c r="CM40" i="12" s="1"/>
  <c r="CC40" i="12" s="1"/>
  <c r="B40" i="12"/>
  <c r="CL40" i="12" s="1"/>
  <c r="CB40" i="12" s="1"/>
  <c r="CR39" i="12"/>
  <c r="CH39" i="12" s="1"/>
  <c r="CP39" i="12"/>
  <c r="CF39" i="12" s="1"/>
  <c r="CO39" i="12"/>
  <c r="CL39" i="12"/>
  <c r="CB39" i="12" s="1"/>
  <c r="CG39" i="12"/>
  <c r="CE39" i="12"/>
  <c r="AE39" i="12"/>
  <c r="CN39" i="12" s="1"/>
  <c r="CD39" i="12" s="1"/>
  <c r="Z39" i="12"/>
  <c r="CM39" i="12" s="1"/>
  <c r="CC39" i="12" s="1"/>
  <c r="B39" i="12"/>
  <c r="CQ39" i="12" s="1"/>
  <c r="CR38" i="12"/>
  <c r="CH38" i="12" s="1"/>
  <c r="CQ38" i="12"/>
  <c r="CG38" i="12" s="1"/>
  <c r="CP38" i="12"/>
  <c r="CF38" i="12" s="1"/>
  <c r="CO38" i="12"/>
  <c r="CN38" i="12"/>
  <c r="CD38" i="12" s="1"/>
  <c r="CL38" i="12"/>
  <c r="CB38" i="12" s="1"/>
  <c r="CE38" i="12"/>
  <c r="AE38" i="12"/>
  <c r="Z38" i="12"/>
  <c r="CM38" i="12" s="1"/>
  <c r="CC38" i="12" s="1"/>
  <c r="B38" i="12"/>
  <c r="CR37" i="12"/>
  <c r="CP37" i="12"/>
  <c r="CF37" i="12" s="1"/>
  <c r="CO37" i="12"/>
  <c r="CE37" i="12" s="1"/>
  <c r="CL37" i="12"/>
  <c r="CB37" i="12" s="1"/>
  <c r="CH37" i="12"/>
  <c r="CG37" i="12"/>
  <c r="AE37" i="12"/>
  <c r="CN37" i="12" s="1"/>
  <c r="CD37" i="12" s="1"/>
  <c r="Z37" i="12"/>
  <c r="B37" i="12"/>
  <c r="CQ37" i="12" s="1"/>
  <c r="CM31" i="12"/>
  <c r="CC31" i="12" s="1"/>
  <c r="B31" i="12"/>
  <c r="CD31" i="12" s="1"/>
  <c r="L27" i="12"/>
  <c r="K27" i="12"/>
  <c r="J27" i="12"/>
  <c r="I27" i="12"/>
  <c r="H27" i="12"/>
  <c r="G27" i="12"/>
  <c r="F27" i="12"/>
  <c r="E27" i="12"/>
  <c r="C27" i="12"/>
  <c r="D26" i="12"/>
  <c r="B26" i="12" s="1"/>
  <c r="C26" i="12"/>
  <c r="CM25" i="12"/>
  <c r="CC25" i="12" s="1"/>
  <c r="D25" i="12"/>
  <c r="C25" i="12"/>
  <c r="B25" i="12"/>
  <c r="CK25" i="12" s="1"/>
  <c r="CA25" i="12" s="1"/>
  <c r="D24" i="12"/>
  <c r="C24" i="12"/>
  <c r="B24" i="12"/>
  <c r="CL24" i="12" s="1"/>
  <c r="CB24" i="12" s="1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 s="1"/>
  <c r="CN18" i="12"/>
  <c r="CD18" i="12" s="1"/>
  <c r="CM18" i="12"/>
  <c r="CC18" i="12" s="1"/>
  <c r="CL18" i="12"/>
  <c r="CF18" i="12"/>
  <c r="CB18" i="12"/>
  <c r="B18" i="12"/>
  <c r="CO18" i="12" s="1"/>
  <c r="CE18" i="12" s="1"/>
  <c r="CN17" i="12"/>
  <c r="CD17" i="12" s="1"/>
  <c r="CM17" i="12"/>
  <c r="CL17" i="12"/>
  <c r="CF17" i="12"/>
  <c r="CC17" i="12"/>
  <c r="CB17" i="12"/>
  <c r="B17" i="12"/>
  <c r="CO17" i="12" s="1"/>
  <c r="CE17" i="12" s="1"/>
  <c r="CM16" i="12"/>
  <c r="CL16" i="12"/>
  <c r="CB16" i="12" s="1"/>
  <c r="CC16" i="12"/>
  <c r="B16" i="12"/>
  <c r="CO16" i="12" s="1"/>
  <c r="CE16" i="12" s="1"/>
  <c r="CN15" i="12"/>
  <c r="CM15" i="12"/>
  <c r="CC15" i="12" s="1"/>
  <c r="CL15" i="12"/>
  <c r="CB15" i="12" s="1"/>
  <c r="CF15" i="12"/>
  <c r="CD15" i="12"/>
  <c r="B15" i="12"/>
  <c r="CO15" i="12" s="1"/>
  <c r="CE15" i="12" s="1"/>
  <c r="CN14" i="12"/>
  <c r="CD14" i="12" s="1"/>
  <c r="CM14" i="12"/>
  <c r="CC14" i="12" s="1"/>
  <c r="CL14" i="12"/>
  <c r="CF14" i="12"/>
  <c r="CB14" i="12"/>
  <c r="B14" i="12"/>
  <c r="CO14" i="12" s="1"/>
  <c r="CE14" i="12" s="1"/>
  <c r="A5" i="12"/>
  <c r="A4" i="12"/>
  <c r="A3" i="12"/>
  <c r="A2" i="12"/>
  <c r="AR38" i="12" l="1"/>
  <c r="AR43" i="12"/>
  <c r="AR42" i="12"/>
  <c r="AR67" i="12"/>
  <c r="CN26" i="12"/>
  <c r="CD26" i="12" s="1"/>
  <c r="CE26" i="12"/>
  <c r="CL26" i="12"/>
  <c r="CB26" i="12" s="1"/>
  <c r="CK26" i="12"/>
  <c r="CA26" i="12" s="1"/>
  <c r="CM26" i="12"/>
  <c r="CC26" i="12" s="1"/>
  <c r="AR39" i="12"/>
  <c r="AR47" i="12"/>
  <c r="AR57" i="12"/>
  <c r="AR58" i="12"/>
  <c r="CN24" i="12"/>
  <c r="CD24" i="12" s="1"/>
  <c r="CQ58" i="12"/>
  <c r="CG58" i="12" s="1"/>
  <c r="CQ66" i="12"/>
  <c r="CG66" i="12" s="1"/>
  <c r="AR66" i="12" s="1"/>
  <c r="AE97" i="12"/>
  <c r="C104" i="12"/>
  <c r="D111" i="12"/>
  <c r="CK17" i="12"/>
  <c r="CA17" i="12" s="1"/>
  <c r="AA17" i="12" s="1"/>
  <c r="CE25" i="12"/>
  <c r="CQ52" i="12"/>
  <c r="CG52" i="12" s="1"/>
  <c r="AR52" i="12" s="1"/>
  <c r="CR58" i="12"/>
  <c r="CH58" i="12" s="1"/>
  <c r="CQ68" i="12"/>
  <c r="CG68" i="12" s="1"/>
  <c r="AR68" i="12" s="1"/>
  <c r="AR77" i="12"/>
  <c r="CP107" i="12"/>
  <c r="CF107" i="12" s="1"/>
  <c r="CO107" i="12"/>
  <c r="CE107" i="12" s="1"/>
  <c r="CM109" i="12"/>
  <c r="CC109" i="12" s="1"/>
  <c r="CP109" i="12"/>
  <c r="CF109" i="12" s="1"/>
  <c r="CO109" i="12"/>
  <c r="CE109" i="12" s="1"/>
  <c r="CN109" i="12"/>
  <c r="CD109" i="12" s="1"/>
  <c r="X117" i="12"/>
  <c r="AS140" i="12"/>
  <c r="CK14" i="12"/>
  <c r="CK15" i="12"/>
  <c r="CA15" i="12" s="1"/>
  <c r="AA15" i="12" s="1"/>
  <c r="CF16" i="12"/>
  <c r="CN16" i="12"/>
  <c r="CD16" i="12" s="1"/>
  <c r="CM24" i="12"/>
  <c r="CC24" i="12" s="1"/>
  <c r="CL25" i="12"/>
  <c r="CB25" i="12" s="1"/>
  <c r="M25" i="12" s="1"/>
  <c r="B27" i="12"/>
  <c r="CL31" i="12"/>
  <c r="CB31" i="12" s="1"/>
  <c r="CQ40" i="12"/>
  <c r="CG40" i="12" s="1"/>
  <c r="AR40" i="12" s="1"/>
  <c r="CQ44" i="12"/>
  <c r="CG44" i="12" s="1"/>
  <c r="AR44" i="12" s="1"/>
  <c r="CQ48" i="12"/>
  <c r="CG48" i="12" s="1"/>
  <c r="AR48" i="12" s="1"/>
  <c r="CR54" i="12"/>
  <c r="CH54" i="12" s="1"/>
  <c r="CQ56" i="12"/>
  <c r="CG56" i="12" s="1"/>
  <c r="AR56" i="12" s="1"/>
  <c r="CR62" i="12"/>
  <c r="CH62" i="12" s="1"/>
  <c r="CQ64" i="12"/>
  <c r="CG64" i="12" s="1"/>
  <c r="CL73" i="12"/>
  <c r="CB73" i="12" s="1"/>
  <c r="CR73" i="12"/>
  <c r="CH73" i="12" s="1"/>
  <c r="CQ73" i="12"/>
  <c r="CG73" i="12" s="1"/>
  <c r="CL74" i="12"/>
  <c r="CB74" i="12" s="1"/>
  <c r="CQ74" i="12"/>
  <c r="CG74" i="12" s="1"/>
  <c r="AR75" i="12"/>
  <c r="CR76" i="12"/>
  <c r="CH76" i="12" s="1"/>
  <c r="CQ76" i="12"/>
  <c r="CG76" i="12" s="1"/>
  <c r="CL76" i="12"/>
  <c r="CB76" i="12" s="1"/>
  <c r="AR76" i="12" s="1"/>
  <c r="CL79" i="12"/>
  <c r="CB79" i="12" s="1"/>
  <c r="AR79" i="12" s="1"/>
  <c r="CQ79" i="12"/>
  <c r="CG79" i="12" s="1"/>
  <c r="AR93" i="12"/>
  <c r="CM107" i="12"/>
  <c r="CC107" i="12" s="1"/>
  <c r="AV107" i="12" s="1"/>
  <c r="CK16" i="12"/>
  <c r="CA16" i="12" s="1"/>
  <c r="AA16" i="12" s="1"/>
  <c r="CE24" i="12"/>
  <c r="CK24" i="12"/>
  <c r="CA24" i="12" s="1"/>
  <c r="CN25" i="12"/>
  <c r="CD25" i="12" s="1"/>
  <c r="D27" i="12"/>
  <c r="CQ60" i="12"/>
  <c r="CG60" i="12" s="1"/>
  <c r="AR60" i="12" s="1"/>
  <c r="CR66" i="12"/>
  <c r="CH66" i="12" s="1"/>
  <c r="CO102" i="12"/>
  <c r="CE102" i="12" s="1"/>
  <c r="CP102" i="12"/>
  <c r="CF102" i="12" s="1"/>
  <c r="CN102" i="12"/>
  <c r="CD102" i="12" s="1"/>
  <c r="CM102" i="12"/>
  <c r="CC102" i="12" s="1"/>
  <c r="AV102" i="12" s="1"/>
  <c r="CK18" i="12"/>
  <c r="CA18" i="12" s="1"/>
  <c r="AA18" i="12" s="1"/>
  <c r="CK31" i="12"/>
  <c r="CA31" i="12" s="1"/>
  <c r="Z97" i="12"/>
  <c r="CM37" i="12"/>
  <c r="CC37" i="12" s="1"/>
  <c r="AR37" i="12" s="1"/>
  <c r="CR52" i="12"/>
  <c r="CH52" i="12" s="1"/>
  <c r="CQ54" i="12"/>
  <c r="CG54" i="12" s="1"/>
  <c r="AR54" i="12" s="1"/>
  <c r="CR60" i="12"/>
  <c r="CH60" i="12" s="1"/>
  <c r="CQ62" i="12"/>
  <c r="CG62" i="12" s="1"/>
  <c r="AR62" i="12" s="1"/>
  <c r="AR64" i="12"/>
  <c r="CR68" i="12"/>
  <c r="CH68" i="12" s="1"/>
  <c r="CL71" i="12"/>
  <c r="CB71" i="12" s="1"/>
  <c r="AR71" i="12" s="1"/>
  <c r="CR71" i="12"/>
  <c r="CH71" i="12" s="1"/>
  <c r="AR72" i="12"/>
  <c r="AR94" i="12"/>
  <c r="CL96" i="12"/>
  <c r="CB96" i="12" s="1"/>
  <c r="AR96" i="12" s="1"/>
  <c r="CQ96" i="12"/>
  <c r="CG96" i="12" s="1"/>
  <c r="E111" i="12"/>
  <c r="C103" i="12"/>
  <c r="CP105" i="12"/>
  <c r="CF105" i="12" s="1"/>
  <c r="CM105" i="12"/>
  <c r="CC105" i="12" s="1"/>
  <c r="CN105" i="12"/>
  <c r="CD105" i="12" s="1"/>
  <c r="CO105" i="12"/>
  <c r="CE105" i="12" s="1"/>
  <c r="X124" i="12"/>
  <c r="U124" i="12"/>
  <c r="CM157" i="12"/>
  <c r="CC157" i="12" s="1"/>
  <c r="CL157" i="12"/>
  <c r="CB157" i="12" s="1"/>
  <c r="AS157" i="12" s="1"/>
  <c r="CN157" i="12"/>
  <c r="CD157" i="12" s="1"/>
  <c r="CG157" i="12"/>
  <c r="CC166" i="12"/>
  <c r="CL166" i="12"/>
  <c r="CB166" i="12" s="1"/>
  <c r="CK166" i="12"/>
  <c r="CA166" i="12" s="1"/>
  <c r="AR83" i="12"/>
  <c r="AR85" i="12"/>
  <c r="CL88" i="12"/>
  <c r="CB88" i="12" s="1"/>
  <c r="CQ88" i="12"/>
  <c r="CG88" i="12" s="1"/>
  <c r="CR88" i="12"/>
  <c r="CH88" i="12" s="1"/>
  <c r="AR91" i="12"/>
  <c r="CP106" i="12"/>
  <c r="CF106" i="12" s="1"/>
  <c r="CM106" i="12"/>
  <c r="CC106" i="12" s="1"/>
  <c r="AV106" i="12" s="1"/>
  <c r="C108" i="12"/>
  <c r="C111" i="12" s="1"/>
  <c r="CK116" i="12"/>
  <c r="CA116" i="12" s="1"/>
  <c r="CR116" i="12"/>
  <c r="CH116" i="12" s="1"/>
  <c r="CN116" i="12"/>
  <c r="CD116" i="12" s="1"/>
  <c r="CJ116" i="12"/>
  <c r="CM140" i="12"/>
  <c r="CC140" i="12" s="1"/>
  <c r="CN140" i="12"/>
  <c r="CD140" i="12" s="1"/>
  <c r="CL140" i="12"/>
  <c r="CB140" i="12" s="1"/>
  <c r="CL141" i="12"/>
  <c r="CB141" i="12" s="1"/>
  <c r="AS141" i="12" s="1"/>
  <c r="CG141" i="12"/>
  <c r="CN141" i="12"/>
  <c r="CD141" i="12" s="1"/>
  <c r="CM141" i="12"/>
  <c r="CC141" i="12" s="1"/>
  <c r="CL152" i="12"/>
  <c r="CB152" i="12" s="1"/>
  <c r="AS152" i="12" s="1"/>
  <c r="CG152" i="12"/>
  <c r="CN152" i="12"/>
  <c r="CD152" i="12" s="1"/>
  <c r="CM155" i="12"/>
  <c r="CC155" i="12" s="1"/>
  <c r="AS155" i="12" s="1"/>
  <c r="CG155" i="12"/>
  <c r="CL155" i="12"/>
  <c r="CB155" i="12" s="1"/>
  <c r="CN155" i="12"/>
  <c r="CD155" i="12" s="1"/>
  <c r="C168" i="12"/>
  <c r="AR90" i="12"/>
  <c r="CL92" i="12"/>
  <c r="CB92" i="12" s="1"/>
  <c r="CQ92" i="12"/>
  <c r="CG92" i="12" s="1"/>
  <c r="CR92" i="12"/>
  <c r="CH92" i="12" s="1"/>
  <c r="AR95" i="12"/>
  <c r="X118" i="12"/>
  <c r="CM144" i="12"/>
  <c r="CC144" i="12" s="1"/>
  <c r="AS144" i="12" s="1"/>
  <c r="CG144" i="12"/>
  <c r="CN144" i="12"/>
  <c r="CD144" i="12" s="1"/>
  <c r="CL144" i="12"/>
  <c r="CB144" i="12" s="1"/>
  <c r="CL156" i="12"/>
  <c r="CB156" i="12" s="1"/>
  <c r="AS156" i="12" s="1"/>
  <c r="CM156" i="12"/>
  <c r="CC156" i="12" s="1"/>
  <c r="CN156" i="12"/>
  <c r="CD156" i="12" s="1"/>
  <c r="CG156" i="12"/>
  <c r="C158" i="12"/>
  <c r="CK165" i="12"/>
  <c r="CA165" i="12" s="1"/>
  <c r="CL165" i="12"/>
  <c r="CB165" i="12" s="1"/>
  <c r="CC165" i="12"/>
  <c r="CQ81" i="12"/>
  <c r="CG81" i="12" s="1"/>
  <c r="AR81" i="12" s="1"/>
  <c r="CQ83" i="12"/>
  <c r="CG83" i="12" s="1"/>
  <c r="CQ85" i="12"/>
  <c r="CG85" i="12" s="1"/>
  <c r="CQ87" i="12"/>
  <c r="CG87" i="12" s="1"/>
  <c r="AR87" i="12" s="1"/>
  <c r="C110" i="12"/>
  <c r="CP125" i="12"/>
  <c r="CF125" i="12" s="1"/>
  <c r="AB130" i="12"/>
  <c r="CL145" i="12"/>
  <c r="CB145" i="12" s="1"/>
  <c r="AS145" i="12" s="1"/>
  <c r="CM145" i="12"/>
  <c r="CC145" i="12" s="1"/>
  <c r="CM146" i="12"/>
  <c r="CC146" i="12" s="1"/>
  <c r="CL146" i="12"/>
  <c r="CB146" i="12" s="1"/>
  <c r="AS146" i="12" s="1"/>
  <c r="D147" i="12"/>
  <c r="C147" i="12" s="1"/>
  <c r="CL148" i="12"/>
  <c r="CB148" i="12" s="1"/>
  <c r="CM148" i="12"/>
  <c r="CC148" i="12" s="1"/>
  <c r="CM149" i="12"/>
  <c r="CC149" i="12" s="1"/>
  <c r="CL149" i="12"/>
  <c r="CB149" i="12" s="1"/>
  <c r="AS149" i="12" s="1"/>
  <c r="CN150" i="12"/>
  <c r="CD150" i="12" s="1"/>
  <c r="AS150" i="12" s="1"/>
  <c r="CG150" i="12"/>
  <c r="CN153" i="12"/>
  <c r="CD153" i="12" s="1"/>
  <c r="AS153" i="12" s="1"/>
  <c r="CG153" i="12"/>
  <c r="CL167" i="12"/>
  <c r="CB167" i="12" s="1"/>
  <c r="CK167" i="12"/>
  <c r="CA167" i="12" s="1"/>
  <c r="CC167" i="12"/>
  <c r="CL169" i="12"/>
  <c r="CB169" i="12" s="1"/>
  <c r="CK169" i="12"/>
  <c r="CA169" i="12" s="1"/>
  <c r="CK119" i="12"/>
  <c r="CA119" i="12" s="1"/>
  <c r="CO119" i="12"/>
  <c r="CE119" i="12" s="1"/>
  <c r="CO125" i="12"/>
  <c r="CE125" i="12" s="1"/>
  <c r="CL137" i="12"/>
  <c r="CB137" i="12" s="1"/>
  <c r="CM137" i="12"/>
  <c r="CC137" i="12" s="1"/>
  <c r="CM138" i="12"/>
  <c r="CC138" i="12" s="1"/>
  <c r="CL138" i="12"/>
  <c r="CB138" i="12" s="1"/>
  <c r="CN139" i="12"/>
  <c r="CD139" i="12" s="1"/>
  <c r="AS139" i="12" s="1"/>
  <c r="CG139" i="12"/>
  <c r="CN142" i="12"/>
  <c r="CD142" i="12" s="1"/>
  <c r="AS142" i="12" s="1"/>
  <c r="CG142" i="12"/>
  <c r="CN145" i="12"/>
  <c r="CD145" i="12" s="1"/>
  <c r="CN146" i="12"/>
  <c r="CD146" i="12" s="1"/>
  <c r="CN148" i="12"/>
  <c r="CD148" i="12" s="1"/>
  <c r="CN149" i="12"/>
  <c r="CD149" i="12" s="1"/>
  <c r="C151" i="12"/>
  <c r="CK170" i="12"/>
  <c r="CA170" i="12" s="1"/>
  <c r="CC170" i="12"/>
  <c r="CL170" i="12"/>
  <c r="CB170" i="12" s="1"/>
  <c r="AJ175" i="12"/>
  <c r="CJ123" i="12"/>
  <c r="CR123" i="12"/>
  <c r="CH123" i="12" s="1"/>
  <c r="B125" i="12"/>
  <c r="B176" i="12"/>
  <c r="CK123" i="12"/>
  <c r="CA123" i="12" s="1"/>
  <c r="CO123" i="12"/>
  <c r="CE123" i="12" s="1"/>
  <c r="CK125" i="12"/>
  <c r="CA125" i="12" s="1"/>
  <c r="CO132" i="12"/>
  <c r="CE132" i="12" s="1"/>
  <c r="CK132" i="12"/>
  <c r="CA132" i="12" s="1"/>
  <c r="AB132" i="12" s="1"/>
  <c r="C143" i="12"/>
  <c r="C154" i="12"/>
  <c r="C164" i="12"/>
  <c r="B177" i="12"/>
  <c r="CG131" i="12"/>
  <c r="AB131" i="12" s="1"/>
  <c r="B226" i="11"/>
  <c r="CC215" i="11"/>
  <c r="M215" i="11" s="1"/>
  <c r="B215" i="11"/>
  <c r="CC214" i="11"/>
  <c r="M214" i="11" s="1"/>
  <c r="B214" i="11"/>
  <c r="C210" i="11"/>
  <c r="CC210" i="11" s="1"/>
  <c r="V210" i="11" s="1"/>
  <c r="C209" i="11"/>
  <c r="CC209" i="11" s="1"/>
  <c r="V209" i="11" s="1"/>
  <c r="CC208" i="11"/>
  <c r="V208" i="11" s="1"/>
  <c r="C208" i="11"/>
  <c r="H204" i="11"/>
  <c r="C204" i="11"/>
  <c r="H203" i="11"/>
  <c r="C203" i="11"/>
  <c r="H202" i="11"/>
  <c r="C202" i="11"/>
  <c r="H201" i="11"/>
  <c r="C201" i="11"/>
  <c r="F197" i="11"/>
  <c r="B197" i="11"/>
  <c r="F196" i="11"/>
  <c r="B196" i="11"/>
  <c r="F195" i="11"/>
  <c r="B195" i="11"/>
  <c r="E190" i="11"/>
  <c r="B190" i="11"/>
  <c r="E189" i="11"/>
  <c r="B189" i="11"/>
  <c r="E185" i="11"/>
  <c r="B185" i="11"/>
  <c r="E184" i="11"/>
  <c r="B184" i="11"/>
  <c r="E183" i="11"/>
  <c r="B183" i="11"/>
  <c r="E182" i="11"/>
  <c r="B182" i="11"/>
  <c r="D177" i="11"/>
  <c r="C177" i="11"/>
  <c r="D176" i="11"/>
  <c r="C176" i="11"/>
  <c r="CL175" i="11"/>
  <c r="CB175" i="11" s="1"/>
  <c r="CK175" i="11"/>
  <c r="CA175" i="11" s="1"/>
  <c r="D175" i="11"/>
  <c r="C175" i="11"/>
  <c r="B175" i="11"/>
  <c r="CC175" i="11" s="1"/>
  <c r="E170" i="11"/>
  <c r="D170" i="11"/>
  <c r="C170" i="11"/>
  <c r="E169" i="11"/>
  <c r="D169" i="11"/>
  <c r="C169" i="11" s="1"/>
  <c r="E168" i="11"/>
  <c r="D168" i="11"/>
  <c r="C168" i="11" s="1"/>
  <c r="E167" i="11"/>
  <c r="D167" i="11"/>
  <c r="C167" i="11"/>
  <c r="E166" i="11"/>
  <c r="D166" i="11"/>
  <c r="C166" i="11" s="1"/>
  <c r="E165" i="11"/>
  <c r="D165" i="11"/>
  <c r="E164" i="11"/>
  <c r="D164" i="11"/>
  <c r="CL163" i="11"/>
  <c r="CB163" i="11" s="1"/>
  <c r="CK163" i="11"/>
  <c r="CA163" i="11" s="1"/>
  <c r="AJ163" i="11" s="1"/>
  <c r="E163" i="11"/>
  <c r="D163" i="11"/>
  <c r="C163" i="11"/>
  <c r="CC163" i="11" s="1"/>
  <c r="AR160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CN157" i="11"/>
  <c r="CD157" i="11" s="1"/>
  <c r="CK157" i="11"/>
  <c r="CA157" i="11"/>
  <c r="E157" i="11"/>
  <c r="D157" i="11"/>
  <c r="C157" i="11"/>
  <c r="CK156" i="11"/>
  <c r="CA156" i="11"/>
  <c r="E156" i="11"/>
  <c r="D156" i="11"/>
  <c r="C156" i="11" s="1"/>
  <c r="CK155" i="11"/>
  <c r="CA155" i="11"/>
  <c r="E155" i="11"/>
  <c r="D155" i="11"/>
  <c r="C155" i="11" s="1"/>
  <c r="CK154" i="11"/>
  <c r="CA154" i="11" s="1"/>
  <c r="E154" i="11"/>
  <c r="D154" i="11"/>
  <c r="CM153" i="11"/>
  <c r="CC153" i="11" s="1"/>
  <c r="CL153" i="11"/>
  <c r="CB153" i="11" s="1"/>
  <c r="CK153" i="11"/>
  <c r="CA153" i="11"/>
  <c r="E153" i="11"/>
  <c r="C153" i="11" s="1"/>
  <c r="D153" i="11"/>
  <c r="CM152" i="11"/>
  <c r="CC152" i="11" s="1"/>
  <c r="CK152" i="11"/>
  <c r="CA152" i="11" s="1"/>
  <c r="E152" i="11"/>
  <c r="D152" i="11"/>
  <c r="C152" i="11" s="1"/>
  <c r="CK151" i="11"/>
  <c r="CA151" i="11"/>
  <c r="E151" i="11"/>
  <c r="D151" i="11"/>
  <c r="CM150" i="11"/>
  <c r="CC150" i="11" s="1"/>
  <c r="CL150" i="11"/>
  <c r="CK150" i="11"/>
  <c r="CA150" i="11" s="1"/>
  <c r="CB150" i="11"/>
  <c r="E150" i="11"/>
  <c r="D150" i="11"/>
  <c r="C150" i="11" s="1"/>
  <c r="CK149" i="11"/>
  <c r="CG149" i="11"/>
  <c r="CA149" i="11"/>
  <c r="E149" i="11"/>
  <c r="E158" i="11" s="1"/>
  <c r="D149" i="11"/>
  <c r="C149" i="11"/>
  <c r="CN149" i="11" s="1"/>
  <c r="CD149" i="11" s="1"/>
  <c r="CK148" i="11"/>
  <c r="CG148" i="11"/>
  <c r="CA148" i="11"/>
  <c r="E148" i="11"/>
  <c r="D148" i="11"/>
  <c r="C148" i="11" s="1"/>
  <c r="CN148" i="11" s="1"/>
  <c r="CD148" i="11" s="1"/>
  <c r="AR147" i="11"/>
  <c r="AQ147" i="11"/>
  <c r="AP147" i="11"/>
  <c r="AO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CK146" i="11"/>
  <c r="CG146" i="11"/>
  <c r="CA146" i="11"/>
  <c r="E146" i="11"/>
  <c r="D146" i="11"/>
  <c r="C146" i="11"/>
  <c r="CN146" i="11" s="1"/>
  <c r="CD146" i="11" s="1"/>
  <c r="CK145" i="11"/>
  <c r="CG145" i="11"/>
  <c r="CA145" i="11"/>
  <c r="E145" i="11"/>
  <c r="D145" i="11"/>
  <c r="C145" i="11" s="1"/>
  <c r="CN145" i="11" s="1"/>
  <c r="CD145" i="11" s="1"/>
  <c r="CK144" i="11"/>
  <c r="CA144" i="11"/>
  <c r="E144" i="11"/>
  <c r="D144" i="11"/>
  <c r="C144" i="11" s="1"/>
  <c r="CK143" i="11"/>
  <c r="CA143" i="11" s="1"/>
  <c r="E143" i="11"/>
  <c r="D143" i="11"/>
  <c r="CM142" i="11"/>
  <c r="CL142" i="11"/>
  <c r="CB142" i="11" s="1"/>
  <c r="CK142" i="11"/>
  <c r="CC142" i="11"/>
  <c r="CA142" i="11"/>
  <c r="E142" i="11"/>
  <c r="C142" i="11" s="1"/>
  <c r="D142" i="11"/>
  <c r="CK141" i="11"/>
  <c r="CA141" i="11"/>
  <c r="E141" i="11"/>
  <c r="D141" i="11"/>
  <c r="C141" i="11" s="1"/>
  <c r="CK140" i="11"/>
  <c r="CA140" i="11" s="1"/>
  <c r="CG140" i="11"/>
  <c r="E140" i="11"/>
  <c r="D140" i="11"/>
  <c r="C140" i="11" s="1"/>
  <c r="CM139" i="11"/>
  <c r="CC139" i="11" s="1"/>
  <c r="CL139" i="11"/>
  <c r="CK139" i="11"/>
  <c r="CA139" i="11" s="1"/>
  <c r="CB139" i="11"/>
  <c r="E139" i="11"/>
  <c r="D139" i="11"/>
  <c r="C139" i="11" s="1"/>
  <c r="CN138" i="11"/>
  <c r="CD138" i="11" s="1"/>
  <c r="CK138" i="11"/>
  <c r="CG138" i="11"/>
  <c r="CA138" i="11"/>
  <c r="E138" i="11"/>
  <c r="E147" i="11" s="1"/>
  <c r="D138" i="11"/>
  <c r="C138" i="11"/>
  <c r="CN137" i="11"/>
  <c r="CD137" i="11" s="1"/>
  <c r="CK137" i="11"/>
  <c r="CG137" i="11"/>
  <c r="CA137" i="11"/>
  <c r="E137" i="11"/>
  <c r="D137" i="11"/>
  <c r="C137" i="11" s="1"/>
  <c r="CP132" i="11"/>
  <c r="CN132" i="11"/>
  <c r="CD132" i="11" s="1"/>
  <c r="CM132" i="11"/>
  <c r="CC132" i="11" s="1"/>
  <c r="CL132" i="11"/>
  <c r="CG132" i="11"/>
  <c r="CF132" i="11"/>
  <c r="CB132" i="11"/>
  <c r="B132" i="11"/>
  <c r="CP131" i="11"/>
  <c r="CO131" i="11"/>
  <c r="CE131" i="11" s="1"/>
  <c r="CM131" i="11"/>
  <c r="CC131" i="11" s="1"/>
  <c r="CL131" i="11"/>
  <c r="CB131" i="11" s="1"/>
  <c r="CK131" i="11"/>
  <c r="CF131" i="11"/>
  <c r="CA131" i="11"/>
  <c r="B131" i="11"/>
  <c r="CN131" i="11" s="1"/>
  <c r="CD131" i="11" s="1"/>
  <c r="CO130" i="11"/>
  <c r="CE130" i="11" s="1"/>
  <c r="CN130" i="11"/>
  <c r="CD130" i="11" s="1"/>
  <c r="CM130" i="11"/>
  <c r="CL130" i="11"/>
  <c r="CB130" i="11" s="1"/>
  <c r="CK130" i="11"/>
  <c r="CG130" i="11"/>
  <c r="CC130" i="11"/>
  <c r="CA130" i="11"/>
  <c r="B130" i="11"/>
  <c r="CP130" i="11" s="1"/>
  <c r="CF130" i="11" s="1"/>
  <c r="CQ125" i="11"/>
  <c r="CG125" i="11" s="1"/>
  <c r="T125" i="11"/>
  <c r="S125" i="11"/>
  <c r="R125" i="11"/>
  <c r="Q125" i="11"/>
  <c r="P125" i="11"/>
  <c r="O125" i="11"/>
  <c r="CN125" i="11" s="1"/>
  <c r="CD125" i="11" s="1"/>
  <c r="N125" i="11"/>
  <c r="M125" i="11"/>
  <c r="CL125" i="11" s="1"/>
  <c r="CB125" i="11" s="1"/>
  <c r="L125" i="11"/>
  <c r="K125" i="11"/>
  <c r="J125" i="11"/>
  <c r="I125" i="11"/>
  <c r="H125" i="11"/>
  <c r="G125" i="11"/>
  <c r="F125" i="11"/>
  <c r="E125" i="11"/>
  <c r="D125" i="11"/>
  <c r="C125" i="11"/>
  <c r="CS124" i="11"/>
  <c r="CI124" i="11" s="1"/>
  <c r="CR124" i="11"/>
  <c r="CH124" i="11" s="1"/>
  <c r="CQ124" i="11"/>
  <c r="CP124" i="11"/>
  <c r="CO124" i="11"/>
  <c r="CE124" i="11" s="1"/>
  <c r="CN124" i="11"/>
  <c r="CD124" i="11" s="1"/>
  <c r="CL124" i="11"/>
  <c r="CK124" i="11"/>
  <c r="CA124" i="11" s="1"/>
  <c r="CJ124" i="11"/>
  <c r="CG124" i="11"/>
  <c r="CF124" i="11"/>
  <c r="CC124" i="11"/>
  <c r="CB124" i="11"/>
  <c r="B124" i="11"/>
  <c r="CM124" i="11" s="1"/>
  <c r="CQ123" i="11"/>
  <c r="CG123" i="11" s="1"/>
  <c r="CP123" i="11"/>
  <c r="CF123" i="11" s="1"/>
  <c r="CN123" i="11"/>
  <c r="CM123" i="11"/>
  <c r="CC123" i="11" s="1"/>
  <c r="CL123" i="11"/>
  <c r="CB123" i="11" s="1"/>
  <c r="CI123" i="11"/>
  <c r="CD123" i="11"/>
  <c r="B123" i="11"/>
  <c r="CS123" i="11" s="1"/>
  <c r="CQ119" i="11"/>
  <c r="CG119" i="11" s="1"/>
  <c r="W119" i="11"/>
  <c r="V119" i="11"/>
  <c r="U119" i="11"/>
  <c r="T119" i="11"/>
  <c r="S119" i="11"/>
  <c r="R119" i="11"/>
  <c r="CM119" i="11" s="1"/>
  <c r="CC119" i="11" s="1"/>
  <c r="Q119" i="11"/>
  <c r="CL119" i="11" s="1"/>
  <c r="CB119" i="11" s="1"/>
  <c r="P119" i="11"/>
  <c r="O119" i="11"/>
  <c r="N119" i="11"/>
  <c r="M119" i="11"/>
  <c r="L119" i="11"/>
  <c r="K119" i="11"/>
  <c r="J119" i="11"/>
  <c r="I119" i="11"/>
  <c r="H119" i="11"/>
  <c r="G119" i="11"/>
  <c r="F119" i="11"/>
  <c r="CP119" i="11" s="1"/>
  <c r="CF119" i="11" s="1"/>
  <c r="E119" i="11"/>
  <c r="D119" i="11"/>
  <c r="C119" i="11"/>
  <c r="CR118" i="11"/>
  <c r="CH118" i="11" s="1"/>
  <c r="CQ118" i="11"/>
  <c r="CG118" i="11" s="1"/>
  <c r="CP118" i="11"/>
  <c r="CO118" i="11"/>
  <c r="CN118" i="11"/>
  <c r="CD118" i="11" s="1"/>
  <c r="CM118" i="11"/>
  <c r="CC118" i="11" s="1"/>
  <c r="CL118" i="11"/>
  <c r="CK118" i="11"/>
  <c r="CA118" i="11" s="1"/>
  <c r="CJ118" i="11"/>
  <c r="CF118" i="11"/>
  <c r="CE118" i="11"/>
  <c r="CB118" i="11"/>
  <c r="B118" i="11"/>
  <c r="CR117" i="11"/>
  <c r="CQ117" i="11"/>
  <c r="CG117" i="11" s="1"/>
  <c r="CP117" i="11"/>
  <c r="CF117" i="11" s="1"/>
  <c r="CO117" i="11"/>
  <c r="CN117" i="11"/>
  <c r="CD117" i="11" s="1"/>
  <c r="CM117" i="11"/>
  <c r="CC117" i="11" s="1"/>
  <c r="CL117" i="11"/>
  <c r="CB117" i="11" s="1"/>
  <c r="CJ117" i="11"/>
  <c r="CH117" i="11"/>
  <c r="CE117" i="11"/>
  <c r="B117" i="11"/>
  <c r="CK117" i="11" s="1"/>
  <c r="CA117" i="11" s="1"/>
  <c r="CQ116" i="11"/>
  <c r="CP116" i="11"/>
  <c r="CF116" i="11" s="1"/>
  <c r="CO116" i="11"/>
  <c r="CE116" i="11" s="1"/>
  <c r="CM116" i="11"/>
  <c r="CC116" i="11" s="1"/>
  <c r="CL116" i="11"/>
  <c r="CB116" i="11" s="1"/>
  <c r="CG116" i="11"/>
  <c r="B116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0" i="11"/>
  <c r="D110" i="11"/>
  <c r="CN109" i="11"/>
  <c r="CD109" i="11" s="1"/>
  <c r="E109" i="11"/>
  <c r="D109" i="11"/>
  <c r="C109" i="11" s="1"/>
  <c r="E108" i="11"/>
  <c r="D108" i="11"/>
  <c r="E107" i="11"/>
  <c r="D107" i="11"/>
  <c r="C107" i="11"/>
  <c r="E106" i="11"/>
  <c r="D106" i="11"/>
  <c r="C106" i="11"/>
  <c r="CM105" i="11"/>
  <c r="CC105" i="11" s="1"/>
  <c r="E105" i="11"/>
  <c r="D105" i="11"/>
  <c r="C105" i="11" s="1"/>
  <c r="CM104" i="11"/>
  <c r="CC104" i="11" s="1"/>
  <c r="E104" i="11"/>
  <c r="D104" i="11"/>
  <c r="C104" i="11" s="1"/>
  <c r="E103" i="11"/>
  <c r="E102" i="11"/>
  <c r="D102" i="11"/>
  <c r="D111" i="11" s="1"/>
  <c r="C102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D97" i="11"/>
  <c r="AC97" i="11"/>
  <c r="AB97" i="11"/>
  <c r="AA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CP96" i="11"/>
  <c r="CF96" i="11" s="1"/>
  <c r="CO96" i="11"/>
  <c r="CN96" i="11"/>
  <c r="CD96" i="11" s="1"/>
  <c r="CE96" i="11"/>
  <c r="AE96" i="11"/>
  <c r="Z96" i="11"/>
  <c r="CM96" i="11" s="1"/>
  <c r="CC96" i="11" s="1"/>
  <c r="B96" i="11"/>
  <c r="CL96" i="11" s="1"/>
  <c r="CB96" i="11" s="1"/>
  <c r="CR95" i="11"/>
  <c r="CH95" i="11" s="1"/>
  <c r="CP95" i="11"/>
  <c r="CF95" i="11" s="1"/>
  <c r="CO95" i="11"/>
  <c r="CN95" i="11"/>
  <c r="CD95" i="11" s="1"/>
  <c r="CL95" i="11"/>
  <c r="CB95" i="11" s="1"/>
  <c r="CG95" i="11"/>
  <c r="CE95" i="11"/>
  <c r="AE95" i="11"/>
  <c r="Z95" i="11"/>
  <c r="CM95" i="11" s="1"/>
  <c r="CC95" i="11" s="1"/>
  <c r="AR95" i="11" s="1"/>
  <c r="B95" i="11"/>
  <c r="CQ95" i="11" s="1"/>
  <c r="CR94" i="11"/>
  <c r="CH94" i="11" s="1"/>
  <c r="CP94" i="11"/>
  <c r="CO94" i="11"/>
  <c r="CN94" i="11"/>
  <c r="CD94" i="11" s="1"/>
  <c r="CF94" i="11"/>
  <c r="CE94" i="11"/>
  <c r="CB94" i="11"/>
  <c r="AE94" i="11"/>
  <c r="Z94" i="11"/>
  <c r="CM94" i="11" s="1"/>
  <c r="CC94" i="11" s="1"/>
  <c r="B94" i="11"/>
  <c r="CL94" i="11" s="1"/>
  <c r="CR93" i="11"/>
  <c r="CP93" i="11"/>
  <c r="CF93" i="11" s="1"/>
  <c r="CO93" i="11"/>
  <c r="CL93" i="11"/>
  <c r="CB93" i="11" s="1"/>
  <c r="CH93" i="11"/>
  <c r="CE93" i="11"/>
  <c r="AE93" i="11"/>
  <c r="CN93" i="11" s="1"/>
  <c r="CD93" i="11" s="1"/>
  <c r="Z93" i="11"/>
  <c r="CM93" i="11" s="1"/>
  <c r="CC93" i="11" s="1"/>
  <c r="B93" i="11"/>
  <c r="CQ93" i="11" s="1"/>
  <c r="CG93" i="11" s="1"/>
  <c r="CP92" i="11"/>
  <c r="CO92" i="11"/>
  <c r="CN92" i="11"/>
  <c r="CD92" i="11" s="1"/>
  <c r="CM92" i="11"/>
  <c r="CF92" i="11"/>
  <c r="CE92" i="11"/>
  <c r="CC92" i="11"/>
  <c r="CB92" i="11"/>
  <c r="AE92" i="11"/>
  <c r="Z92" i="11"/>
  <c r="B92" i="11"/>
  <c r="CL92" i="11" s="1"/>
  <c r="CR91" i="11"/>
  <c r="CP91" i="11"/>
  <c r="CF91" i="11" s="1"/>
  <c r="CO91" i="11"/>
  <c r="CL91" i="11"/>
  <c r="CB91" i="11" s="1"/>
  <c r="CH91" i="11"/>
  <c r="CE91" i="11"/>
  <c r="AE91" i="11"/>
  <c r="CN91" i="11" s="1"/>
  <c r="CD91" i="11" s="1"/>
  <c r="AR91" i="11" s="1"/>
  <c r="Z91" i="11"/>
  <c r="CM91" i="11" s="1"/>
  <c r="CC91" i="11" s="1"/>
  <c r="B91" i="11"/>
  <c r="CQ91" i="11" s="1"/>
  <c r="CG91" i="11" s="1"/>
  <c r="CP90" i="11"/>
  <c r="CO90" i="11"/>
  <c r="CN90" i="11"/>
  <c r="CD90" i="11" s="1"/>
  <c r="CM90" i="11"/>
  <c r="CC90" i="11" s="1"/>
  <c r="CF90" i="11"/>
  <c r="CE90" i="11"/>
  <c r="AE90" i="11"/>
  <c r="Z90" i="11"/>
  <c r="B90" i="11"/>
  <c r="CR89" i="11"/>
  <c r="CP89" i="11"/>
  <c r="CF89" i="11" s="1"/>
  <c r="CO89" i="11"/>
  <c r="CE89" i="11" s="1"/>
  <c r="CL89" i="11"/>
  <c r="CB89" i="11" s="1"/>
  <c r="AR89" i="11" s="1"/>
  <c r="CH89" i="11"/>
  <c r="CD89" i="11"/>
  <c r="AE89" i="11"/>
  <c r="CN89" i="11" s="1"/>
  <c r="Z89" i="11"/>
  <c r="CM89" i="11" s="1"/>
  <c r="CC89" i="11" s="1"/>
  <c r="B89" i="11"/>
  <c r="CQ89" i="11" s="1"/>
  <c r="CG89" i="11" s="1"/>
  <c r="CR88" i="11"/>
  <c r="CH88" i="11" s="1"/>
  <c r="CP88" i="11"/>
  <c r="CO88" i="11"/>
  <c r="CN88" i="11"/>
  <c r="CD88" i="11" s="1"/>
  <c r="CF88" i="11"/>
  <c r="CE88" i="11"/>
  <c r="AE88" i="11"/>
  <c r="Z88" i="11"/>
  <c r="CM88" i="11" s="1"/>
  <c r="CC88" i="11" s="1"/>
  <c r="B88" i="11"/>
  <c r="CL88" i="11" s="1"/>
  <c r="CB88" i="11" s="1"/>
  <c r="CR87" i="11"/>
  <c r="CP87" i="11"/>
  <c r="CF87" i="11" s="1"/>
  <c r="CO87" i="11"/>
  <c r="CE87" i="11" s="1"/>
  <c r="CL87" i="11"/>
  <c r="CB87" i="11" s="1"/>
  <c r="CH87" i="11"/>
  <c r="CD87" i="11"/>
  <c r="AE87" i="11"/>
  <c r="CN87" i="11" s="1"/>
  <c r="Z87" i="11"/>
  <c r="CM87" i="11" s="1"/>
  <c r="CC87" i="11" s="1"/>
  <c r="B87" i="11"/>
  <c r="CQ87" i="11" s="1"/>
  <c r="CG87" i="11" s="1"/>
  <c r="CR86" i="11"/>
  <c r="CH86" i="11" s="1"/>
  <c r="CP86" i="11"/>
  <c r="CO86" i="11"/>
  <c r="CN86" i="11"/>
  <c r="CD86" i="11" s="1"/>
  <c r="CF86" i="11"/>
  <c r="CE86" i="11"/>
  <c r="CB86" i="11"/>
  <c r="AE86" i="11"/>
  <c r="Z86" i="11"/>
  <c r="CM86" i="11" s="1"/>
  <c r="CC86" i="11" s="1"/>
  <c r="B86" i="11"/>
  <c r="CL86" i="11" s="1"/>
  <c r="CR85" i="11"/>
  <c r="CP85" i="11"/>
  <c r="CF85" i="11" s="1"/>
  <c r="CO85" i="11"/>
  <c r="CL85" i="11"/>
  <c r="CB85" i="11" s="1"/>
  <c r="CH85" i="11"/>
  <c r="CE85" i="11"/>
  <c r="AE85" i="11"/>
  <c r="CN85" i="11" s="1"/>
  <c r="CD85" i="11" s="1"/>
  <c r="Z85" i="11"/>
  <c r="CM85" i="11" s="1"/>
  <c r="CC85" i="11" s="1"/>
  <c r="B85" i="11"/>
  <c r="CQ85" i="11" s="1"/>
  <c r="CG85" i="11" s="1"/>
  <c r="CP84" i="11"/>
  <c r="CO84" i="11"/>
  <c r="CN84" i="11"/>
  <c r="CD84" i="11" s="1"/>
  <c r="CM84" i="11"/>
  <c r="CF84" i="11"/>
  <c r="CE84" i="11"/>
  <c r="CC84" i="11"/>
  <c r="CB84" i="11"/>
  <c r="AE84" i="11"/>
  <c r="Z84" i="11"/>
  <c r="B84" i="11"/>
  <c r="CL84" i="11" s="1"/>
  <c r="CR83" i="11"/>
  <c r="CP83" i="11"/>
  <c r="CF83" i="11" s="1"/>
  <c r="CO83" i="11"/>
  <c r="CL83" i="11"/>
  <c r="CB83" i="11" s="1"/>
  <c r="CH83" i="11"/>
  <c r="CE83" i="11"/>
  <c r="AE83" i="11"/>
  <c r="CN83" i="11" s="1"/>
  <c r="CD83" i="11" s="1"/>
  <c r="Z83" i="11"/>
  <c r="CM83" i="11" s="1"/>
  <c r="CC83" i="11" s="1"/>
  <c r="B83" i="11"/>
  <c r="CQ83" i="11" s="1"/>
  <c r="CG83" i="11" s="1"/>
  <c r="CR82" i="11"/>
  <c r="CH82" i="11" s="1"/>
  <c r="CQ82" i="11"/>
  <c r="CG82" i="11" s="1"/>
  <c r="CP82" i="11"/>
  <c r="CO82" i="11"/>
  <c r="CN82" i="11"/>
  <c r="CD82" i="11" s="1"/>
  <c r="CM82" i="11"/>
  <c r="CC82" i="11" s="1"/>
  <c r="CL82" i="11"/>
  <c r="CB82" i="11" s="1"/>
  <c r="CF82" i="11"/>
  <c r="CE82" i="11"/>
  <c r="AE82" i="11"/>
  <c r="Z82" i="11"/>
  <c r="B82" i="11"/>
  <c r="CR81" i="11"/>
  <c r="CP81" i="11"/>
  <c r="CF81" i="11" s="1"/>
  <c r="CO81" i="11"/>
  <c r="CE81" i="11" s="1"/>
  <c r="CL81" i="11"/>
  <c r="CB81" i="11" s="1"/>
  <c r="AR81" i="11" s="1"/>
  <c r="CH81" i="11"/>
  <c r="CC81" i="11"/>
  <c r="AE81" i="11"/>
  <c r="CN81" i="11" s="1"/>
  <c r="CD81" i="11" s="1"/>
  <c r="Z81" i="11"/>
  <c r="CM81" i="11" s="1"/>
  <c r="B81" i="11"/>
  <c r="CQ81" i="11" s="1"/>
  <c r="CG81" i="11" s="1"/>
  <c r="CP80" i="11"/>
  <c r="CF80" i="11" s="1"/>
  <c r="CO80" i="11"/>
  <c r="CN80" i="11"/>
  <c r="CD80" i="11" s="1"/>
  <c r="CE80" i="11"/>
  <c r="AE80" i="11"/>
  <c r="Z80" i="11"/>
  <c r="CM80" i="11" s="1"/>
  <c r="CC80" i="11" s="1"/>
  <c r="B80" i="11"/>
  <c r="CR79" i="11"/>
  <c r="CH79" i="11" s="1"/>
  <c r="CP79" i="11"/>
  <c r="CF79" i="11" s="1"/>
  <c r="CO79" i="11"/>
  <c r="CL79" i="11"/>
  <c r="CB79" i="11" s="1"/>
  <c r="CG79" i="11"/>
  <c r="CE79" i="11"/>
  <c r="AE79" i="11"/>
  <c r="CN79" i="11" s="1"/>
  <c r="CD79" i="11" s="1"/>
  <c r="Z79" i="11"/>
  <c r="CM79" i="11" s="1"/>
  <c r="CC79" i="11" s="1"/>
  <c r="B79" i="11"/>
  <c r="CQ79" i="11" s="1"/>
  <c r="CR78" i="11"/>
  <c r="CH78" i="11" s="1"/>
  <c r="CQ78" i="11"/>
  <c r="CG78" i="11" s="1"/>
  <c r="CP78" i="11"/>
  <c r="CO78" i="11"/>
  <c r="CN78" i="11"/>
  <c r="CD78" i="11" s="1"/>
  <c r="CM78" i="11"/>
  <c r="CC78" i="11" s="1"/>
  <c r="CL78" i="11"/>
  <c r="CB78" i="11" s="1"/>
  <c r="CF78" i="11"/>
  <c r="CE78" i="11"/>
  <c r="AE78" i="11"/>
  <c r="Z78" i="11"/>
  <c r="B78" i="11"/>
  <c r="CR77" i="11"/>
  <c r="CP77" i="11"/>
  <c r="CF77" i="11" s="1"/>
  <c r="CO77" i="11"/>
  <c r="CE77" i="11" s="1"/>
  <c r="CL77" i="11"/>
  <c r="CB77" i="11" s="1"/>
  <c r="AR77" i="11" s="1"/>
  <c r="CH77" i="11"/>
  <c r="CC77" i="11"/>
  <c r="AE77" i="11"/>
  <c r="CN77" i="11" s="1"/>
  <c r="CD77" i="11" s="1"/>
  <c r="Z77" i="11"/>
  <c r="CM77" i="11" s="1"/>
  <c r="B77" i="11"/>
  <c r="CQ77" i="11" s="1"/>
  <c r="CG77" i="11" s="1"/>
  <c r="CP76" i="11"/>
  <c r="CF76" i="11" s="1"/>
  <c r="CO76" i="11"/>
  <c r="CN76" i="11"/>
  <c r="CD76" i="11" s="1"/>
  <c r="CE76" i="11"/>
  <c r="AE76" i="11"/>
  <c r="Z76" i="11"/>
  <c r="CM76" i="11" s="1"/>
  <c r="CC76" i="11" s="1"/>
  <c r="B76" i="11"/>
  <c r="CR75" i="11"/>
  <c r="CH75" i="11" s="1"/>
  <c r="CP75" i="11"/>
  <c r="CF75" i="11" s="1"/>
  <c r="CO75" i="11"/>
  <c r="CL75" i="11"/>
  <c r="CB75" i="11" s="1"/>
  <c r="CG75" i="11"/>
  <c r="CE75" i="11"/>
  <c r="AE75" i="11"/>
  <c r="CN75" i="11" s="1"/>
  <c r="CD75" i="11" s="1"/>
  <c r="Z75" i="11"/>
  <c r="CM75" i="11" s="1"/>
  <c r="CC75" i="11" s="1"/>
  <c r="B75" i="11"/>
  <c r="CQ75" i="11" s="1"/>
  <c r="CR74" i="11"/>
  <c r="CH74" i="11" s="1"/>
  <c r="CQ74" i="11"/>
  <c r="CG74" i="11" s="1"/>
  <c r="CP74" i="11"/>
  <c r="CO74" i="11"/>
  <c r="CN74" i="11"/>
  <c r="CD74" i="11" s="1"/>
  <c r="CM74" i="11"/>
  <c r="CC74" i="11" s="1"/>
  <c r="CL74" i="11"/>
  <c r="CB74" i="11" s="1"/>
  <c r="CF74" i="11"/>
  <c r="CE74" i="11"/>
  <c r="AE74" i="11"/>
  <c r="Z74" i="11"/>
  <c r="B74" i="11"/>
  <c r="CR73" i="11"/>
  <c r="CP73" i="11"/>
  <c r="CF73" i="11" s="1"/>
  <c r="CO73" i="11"/>
  <c r="CE73" i="11" s="1"/>
  <c r="CL73" i="11"/>
  <c r="CB73" i="11" s="1"/>
  <c r="AR73" i="11" s="1"/>
  <c r="CH73" i="11"/>
  <c r="CC73" i="11"/>
  <c r="AE73" i="11"/>
  <c r="CN73" i="11" s="1"/>
  <c r="CD73" i="11" s="1"/>
  <c r="Z73" i="11"/>
  <c r="CM73" i="11" s="1"/>
  <c r="B73" i="11"/>
  <c r="CQ73" i="11" s="1"/>
  <c r="CG73" i="11" s="1"/>
  <c r="CP72" i="11"/>
  <c r="CF72" i="11" s="1"/>
  <c r="CO72" i="11"/>
  <c r="CN72" i="11"/>
  <c r="CD72" i="11" s="1"/>
  <c r="CE72" i="11"/>
  <c r="AE72" i="11"/>
  <c r="Z72" i="11"/>
  <c r="CM72" i="11" s="1"/>
  <c r="CC72" i="11" s="1"/>
  <c r="B72" i="11"/>
  <c r="CR71" i="11"/>
  <c r="CH71" i="11" s="1"/>
  <c r="CP71" i="11"/>
  <c r="CF71" i="11" s="1"/>
  <c r="CO71" i="11"/>
  <c r="CL71" i="11"/>
  <c r="CB71" i="11" s="1"/>
  <c r="CG71" i="11"/>
  <c r="CE71" i="11"/>
  <c r="AE71" i="11"/>
  <c r="CN71" i="11" s="1"/>
  <c r="CD71" i="11" s="1"/>
  <c r="Z71" i="11"/>
  <c r="CM71" i="11" s="1"/>
  <c r="CC71" i="11" s="1"/>
  <c r="B71" i="11"/>
  <c r="CQ71" i="11" s="1"/>
  <c r="CR70" i="11"/>
  <c r="CH70" i="11" s="1"/>
  <c r="CQ70" i="11"/>
  <c r="CG70" i="11" s="1"/>
  <c r="CP70" i="11"/>
  <c r="CO70" i="11"/>
  <c r="CN70" i="11"/>
  <c r="CD70" i="11" s="1"/>
  <c r="CM70" i="11"/>
  <c r="CC70" i="11" s="1"/>
  <c r="CL70" i="11"/>
  <c r="CB70" i="11" s="1"/>
  <c r="CF70" i="11"/>
  <c r="CE70" i="11"/>
  <c r="AE70" i="11"/>
  <c r="Z70" i="11"/>
  <c r="B70" i="11"/>
  <c r="CR69" i="11"/>
  <c r="CP69" i="11"/>
  <c r="CF69" i="11" s="1"/>
  <c r="CO69" i="11"/>
  <c r="CE69" i="11" s="1"/>
  <c r="CL69" i="11"/>
  <c r="CB69" i="11" s="1"/>
  <c r="AR69" i="11" s="1"/>
  <c r="CH69" i="11"/>
  <c r="CC69" i="11"/>
  <c r="AE69" i="11"/>
  <c r="CN69" i="11" s="1"/>
  <c r="CD69" i="11" s="1"/>
  <c r="Z69" i="11"/>
  <c r="CM69" i="11" s="1"/>
  <c r="B69" i="11"/>
  <c r="CQ69" i="11" s="1"/>
  <c r="CG69" i="11" s="1"/>
  <c r="CP68" i="11"/>
  <c r="CF68" i="11" s="1"/>
  <c r="CO68" i="11"/>
  <c r="CN68" i="11"/>
  <c r="CD68" i="11" s="1"/>
  <c r="CE68" i="11"/>
  <c r="AE68" i="11"/>
  <c r="Z68" i="11"/>
  <c r="CM68" i="11" s="1"/>
  <c r="CC68" i="11" s="1"/>
  <c r="B68" i="11"/>
  <c r="CR67" i="11"/>
  <c r="CH67" i="11" s="1"/>
  <c r="CP67" i="11"/>
  <c r="CF67" i="11" s="1"/>
  <c r="CO67" i="11"/>
  <c r="CL67" i="11"/>
  <c r="CB67" i="11" s="1"/>
  <c r="CG67" i="11"/>
  <c r="CE67" i="11"/>
  <c r="AE67" i="11"/>
  <c r="CN67" i="11" s="1"/>
  <c r="CD67" i="11" s="1"/>
  <c r="Z67" i="11"/>
  <c r="CM67" i="11" s="1"/>
  <c r="CC67" i="11" s="1"/>
  <c r="B67" i="11"/>
  <c r="CQ67" i="11" s="1"/>
  <c r="CR66" i="11"/>
  <c r="CH66" i="11" s="1"/>
  <c r="CQ66" i="11"/>
  <c r="CG66" i="11" s="1"/>
  <c r="CP66" i="11"/>
  <c r="CO66" i="11"/>
  <c r="CN66" i="11"/>
  <c r="CD66" i="11" s="1"/>
  <c r="CM66" i="11"/>
  <c r="CC66" i="11" s="1"/>
  <c r="CL66" i="11"/>
  <c r="CB66" i="11" s="1"/>
  <c r="CF66" i="11"/>
  <c r="CE66" i="11"/>
  <c r="AE66" i="11"/>
  <c r="Z66" i="11"/>
  <c r="B66" i="11"/>
  <c r="CR65" i="11"/>
  <c r="CP65" i="11"/>
  <c r="CF65" i="11" s="1"/>
  <c r="CO65" i="11"/>
  <c r="CE65" i="11" s="1"/>
  <c r="CL65" i="11"/>
  <c r="CB65" i="11" s="1"/>
  <c r="AR65" i="11" s="1"/>
  <c r="CH65" i="11"/>
  <c r="CC65" i="11"/>
  <c r="AE65" i="11"/>
  <c r="CN65" i="11" s="1"/>
  <c r="CD65" i="11" s="1"/>
  <c r="Z65" i="11"/>
  <c r="CM65" i="11" s="1"/>
  <c r="B65" i="11"/>
  <c r="CQ65" i="11" s="1"/>
  <c r="CG65" i="11" s="1"/>
  <c r="CP64" i="11"/>
  <c r="CF64" i="11" s="1"/>
  <c r="CO64" i="11"/>
  <c r="CN64" i="11"/>
  <c r="CD64" i="11" s="1"/>
  <c r="CE64" i="11"/>
  <c r="AE64" i="11"/>
  <c r="Z64" i="11"/>
  <c r="CM64" i="11" s="1"/>
  <c r="CC64" i="11" s="1"/>
  <c r="B64" i="11"/>
  <c r="CR63" i="11"/>
  <c r="CH63" i="11" s="1"/>
  <c r="CP63" i="11"/>
  <c r="CF63" i="11" s="1"/>
  <c r="CO63" i="11"/>
  <c r="CL63" i="11"/>
  <c r="CB63" i="11" s="1"/>
  <c r="CG63" i="11"/>
  <c r="CE63" i="11"/>
  <c r="AE63" i="11"/>
  <c r="CN63" i="11" s="1"/>
  <c r="CD63" i="11" s="1"/>
  <c r="Z63" i="11"/>
  <c r="CM63" i="11" s="1"/>
  <c r="CC63" i="11" s="1"/>
  <c r="B63" i="11"/>
  <c r="CQ63" i="11" s="1"/>
  <c r="CR62" i="11"/>
  <c r="CH62" i="11" s="1"/>
  <c r="CQ62" i="11"/>
  <c r="CG62" i="11" s="1"/>
  <c r="CP62" i="11"/>
  <c r="CO62" i="11"/>
  <c r="CN62" i="11"/>
  <c r="CD62" i="11" s="1"/>
  <c r="CM62" i="11"/>
  <c r="CC62" i="11" s="1"/>
  <c r="CL62" i="11"/>
  <c r="CB62" i="11" s="1"/>
  <c r="CF62" i="11"/>
  <c r="CE62" i="11"/>
  <c r="AE62" i="11"/>
  <c r="Z62" i="11"/>
  <c r="B62" i="11"/>
  <c r="CR61" i="11"/>
  <c r="CP61" i="11"/>
  <c r="CF61" i="11" s="1"/>
  <c r="CO61" i="11"/>
  <c r="CE61" i="11" s="1"/>
  <c r="CL61" i="11"/>
  <c r="CB61" i="11" s="1"/>
  <c r="AR61" i="11" s="1"/>
  <c r="CH61" i="11"/>
  <c r="CC61" i="11"/>
  <c r="AE61" i="11"/>
  <c r="CN61" i="11" s="1"/>
  <c r="CD61" i="11" s="1"/>
  <c r="Z61" i="11"/>
  <c r="CM61" i="11" s="1"/>
  <c r="B61" i="11"/>
  <c r="CQ61" i="11" s="1"/>
  <c r="CG61" i="11" s="1"/>
  <c r="CP60" i="11"/>
  <c r="CF60" i="11" s="1"/>
  <c r="CO60" i="11"/>
  <c r="CN60" i="11"/>
  <c r="CD60" i="11" s="1"/>
  <c r="CE60" i="11"/>
  <c r="AE60" i="11"/>
  <c r="Z60" i="11"/>
  <c r="CM60" i="11" s="1"/>
  <c r="CC60" i="11" s="1"/>
  <c r="B60" i="11"/>
  <c r="CR59" i="11"/>
  <c r="CH59" i="11" s="1"/>
  <c r="CP59" i="11"/>
  <c r="CF59" i="11" s="1"/>
  <c r="CO59" i="11"/>
  <c r="CN59" i="11"/>
  <c r="CD59" i="11" s="1"/>
  <c r="CL59" i="11"/>
  <c r="CB59" i="11" s="1"/>
  <c r="CG59" i="11"/>
  <c r="CE59" i="11"/>
  <c r="AE59" i="11"/>
  <c r="Z59" i="11"/>
  <c r="CM59" i="11" s="1"/>
  <c r="CC59" i="11" s="1"/>
  <c r="B59" i="11"/>
  <c r="CQ59" i="11" s="1"/>
  <c r="CR58" i="11"/>
  <c r="CH58" i="11" s="1"/>
  <c r="CQ58" i="11"/>
  <c r="CG58" i="11" s="1"/>
  <c r="CP58" i="11"/>
  <c r="CO58" i="11"/>
  <c r="CN58" i="11"/>
  <c r="CD58" i="11" s="1"/>
  <c r="CM58" i="11"/>
  <c r="CC58" i="11" s="1"/>
  <c r="CL58" i="11"/>
  <c r="CB58" i="11" s="1"/>
  <c r="AR58" i="11" s="1"/>
  <c r="CF58" i="11"/>
  <c r="CE58" i="11"/>
  <c r="AE58" i="11"/>
  <c r="Z58" i="11"/>
  <c r="B58" i="11"/>
  <c r="CR57" i="11"/>
  <c r="CP57" i="11"/>
  <c r="CF57" i="11" s="1"/>
  <c r="CO57" i="11"/>
  <c r="CE57" i="11" s="1"/>
  <c r="CL57" i="11"/>
  <c r="CB57" i="11" s="1"/>
  <c r="CH57" i="11"/>
  <c r="CD57" i="11"/>
  <c r="AE57" i="11"/>
  <c r="CN57" i="11" s="1"/>
  <c r="Z57" i="11"/>
  <c r="CM57" i="11" s="1"/>
  <c r="CC57" i="11" s="1"/>
  <c r="B57" i="11"/>
  <c r="CQ57" i="11" s="1"/>
  <c r="CG57" i="11" s="1"/>
  <c r="CP56" i="11"/>
  <c r="CF56" i="11" s="1"/>
  <c r="CO56" i="11"/>
  <c r="CN56" i="11"/>
  <c r="CD56" i="11" s="1"/>
  <c r="CL56" i="11"/>
  <c r="CB56" i="11" s="1"/>
  <c r="CE56" i="11"/>
  <c r="AE56" i="11"/>
  <c r="Z56" i="11"/>
  <c r="CM56" i="11" s="1"/>
  <c r="CC56" i="11" s="1"/>
  <c r="B56" i="11"/>
  <c r="CR55" i="11"/>
  <c r="CP55" i="11"/>
  <c r="CF55" i="11" s="1"/>
  <c r="CO55" i="11"/>
  <c r="CE55" i="11" s="1"/>
  <c r="CL55" i="11"/>
  <c r="CB55" i="11" s="1"/>
  <c r="CH55" i="11"/>
  <c r="AE55" i="11"/>
  <c r="CN55" i="11" s="1"/>
  <c r="CD55" i="11" s="1"/>
  <c r="Z55" i="11"/>
  <c r="CM55" i="11" s="1"/>
  <c r="CC55" i="11" s="1"/>
  <c r="B55" i="11"/>
  <c r="CQ55" i="11" s="1"/>
  <c r="CG55" i="11" s="1"/>
  <c r="CP54" i="11"/>
  <c r="CO54" i="11"/>
  <c r="CN54" i="11"/>
  <c r="CD54" i="11" s="1"/>
  <c r="CM54" i="11"/>
  <c r="CC54" i="11" s="1"/>
  <c r="CF54" i="11"/>
  <c r="CE54" i="11"/>
  <c r="AE54" i="11"/>
  <c r="Z54" i="11"/>
  <c r="B54" i="11"/>
  <c r="CR53" i="11"/>
  <c r="CP53" i="11"/>
  <c r="CF53" i="11" s="1"/>
  <c r="CO53" i="11"/>
  <c r="CL53" i="11"/>
  <c r="CB53" i="11" s="1"/>
  <c r="CH53" i="11"/>
  <c r="CE53" i="11"/>
  <c r="CD53" i="11"/>
  <c r="AR53" i="11"/>
  <c r="AE53" i="11"/>
  <c r="CN53" i="11" s="1"/>
  <c r="Z53" i="11"/>
  <c r="CM53" i="11" s="1"/>
  <c r="CC53" i="11" s="1"/>
  <c r="B53" i="11"/>
  <c r="CQ53" i="11" s="1"/>
  <c r="CG53" i="11" s="1"/>
  <c r="CR52" i="11"/>
  <c r="CH52" i="11" s="1"/>
  <c r="CP52" i="11"/>
  <c r="CO52" i="11"/>
  <c r="CN52" i="11"/>
  <c r="CD52" i="11" s="1"/>
  <c r="CF52" i="11"/>
  <c r="CE52" i="11"/>
  <c r="CB52" i="11"/>
  <c r="AE52" i="11"/>
  <c r="Z52" i="11"/>
  <c r="CM52" i="11" s="1"/>
  <c r="CC52" i="11" s="1"/>
  <c r="B52" i="11"/>
  <c r="CL52" i="11" s="1"/>
  <c r="CR51" i="11"/>
  <c r="CP51" i="11"/>
  <c r="CF51" i="11" s="1"/>
  <c r="CO51" i="11"/>
  <c r="CE51" i="11" s="1"/>
  <c r="CL51" i="11"/>
  <c r="CB51" i="11" s="1"/>
  <c r="CH51" i="11"/>
  <c r="CD51" i="11"/>
  <c r="AE51" i="11"/>
  <c r="CN51" i="11" s="1"/>
  <c r="Z51" i="11"/>
  <c r="CM51" i="11" s="1"/>
  <c r="CC51" i="11" s="1"/>
  <c r="B51" i="11"/>
  <c r="CQ51" i="11" s="1"/>
  <c r="CG51" i="11" s="1"/>
  <c r="CP50" i="11"/>
  <c r="CO50" i="11"/>
  <c r="CN50" i="11"/>
  <c r="CD50" i="11" s="1"/>
  <c r="CM50" i="11"/>
  <c r="CF50" i="11"/>
  <c r="CE50" i="11"/>
  <c r="CC50" i="11"/>
  <c r="AE50" i="11"/>
  <c r="Z50" i="11"/>
  <c r="B50" i="11"/>
  <c r="CL50" i="11" s="1"/>
  <c r="CB50" i="11" s="1"/>
  <c r="CR49" i="11"/>
  <c r="CP49" i="11"/>
  <c r="CF49" i="11" s="1"/>
  <c r="CO49" i="11"/>
  <c r="CL49" i="11"/>
  <c r="CB49" i="11" s="1"/>
  <c r="CH49" i="11"/>
  <c r="CE49" i="11"/>
  <c r="AE49" i="11"/>
  <c r="CN49" i="11" s="1"/>
  <c r="CD49" i="11" s="1"/>
  <c r="Z49" i="11"/>
  <c r="CM49" i="11" s="1"/>
  <c r="CC49" i="11" s="1"/>
  <c r="AR49" i="11" s="1"/>
  <c r="B49" i="11"/>
  <c r="CQ49" i="11" s="1"/>
  <c r="CG49" i="11" s="1"/>
  <c r="CR48" i="11"/>
  <c r="CH48" i="11" s="1"/>
  <c r="CP48" i="11"/>
  <c r="CO48" i="11"/>
  <c r="CN48" i="11"/>
  <c r="CD48" i="11" s="1"/>
  <c r="CF48" i="11"/>
  <c r="CE48" i="11"/>
  <c r="CB48" i="11"/>
  <c r="AE48" i="11"/>
  <c r="Z48" i="11"/>
  <c r="CM48" i="11" s="1"/>
  <c r="CC48" i="11" s="1"/>
  <c r="B48" i="11"/>
  <c r="CL48" i="11" s="1"/>
  <c r="CR47" i="11"/>
  <c r="CP47" i="11"/>
  <c r="CF47" i="11" s="1"/>
  <c r="CO47" i="11"/>
  <c r="CE47" i="11" s="1"/>
  <c r="CL47" i="11"/>
  <c r="CB47" i="11" s="1"/>
  <c r="CH47" i="11"/>
  <c r="AE47" i="11"/>
  <c r="CN47" i="11" s="1"/>
  <c r="CD47" i="11" s="1"/>
  <c r="Z47" i="11"/>
  <c r="CM47" i="11" s="1"/>
  <c r="CC47" i="11" s="1"/>
  <c r="B47" i="11"/>
  <c r="CQ47" i="11" s="1"/>
  <c r="CG47" i="11" s="1"/>
  <c r="CP46" i="11"/>
  <c r="CO46" i="11"/>
  <c r="CN46" i="11"/>
  <c r="CD46" i="11" s="1"/>
  <c r="CM46" i="11"/>
  <c r="CF46" i="11"/>
  <c r="CE46" i="11"/>
  <c r="CC46" i="11"/>
  <c r="AE46" i="11"/>
  <c r="Z46" i="11"/>
  <c r="B46" i="11"/>
  <c r="CR45" i="11"/>
  <c r="CP45" i="11"/>
  <c r="CF45" i="11" s="1"/>
  <c r="CO45" i="11"/>
  <c r="CL45" i="11"/>
  <c r="CB45" i="11" s="1"/>
  <c r="CH45" i="11"/>
  <c r="CE45" i="11"/>
  <c r="CD45" i="11"/>
  <c r="AR45" i="11"/>
  <c r="AE45" i="11"/>
  <c r="CN45" i="11" s="1"/>
  <c r="Z45" i="11"/>
  <c r="CM45" i="11" s="1"/>
  <c r="CC45" i="11" s="1"/>
  <c r="B45" i="11"/>
  <c r="CQ45" i="11" s="1"/>
  <c r="CG45" i="11" s="1"/>
  <c r="CR44" i="11"/>
  <c r="CH44" i="11" s="1"/>
  <c r="CP44" i="11"/>
  <c r="CO44" i="11"/>
  <c r="CN44" i="11"/>
  <c r="CD44" i="11" s="1"/>
  <c r="CF44" i="11"/>
  <c r="CE44" i="11"/>
  <c r="CB44" i="11"/>
  <c r="AE44" i="11"/>
  <c r="Z44" i="11"/>
  <c r="CM44" i="11" s="1"/>
  <c r="CC44" i="11" s="1"/>
  <c r="B44" i="11"/>
  <c r="CL44" i="11" s="1"/>
  <c r="CR43" i="11"/>
  <c r="CP43" i="11"/>
  <c r="CF43" i="11" s="1"/>
  <c r="CO43" i="11"/>
  <c r="CE43" i="11" s="1"/>
  <c r="CL43" i="11"/>
  <c r="CB43" i="11" s="1"/>
  <c r="CH43" i="11"/>
  <c r="CD43" i="11"/>
  <c r="AE43" i="11"/>
  <c r="CN43" i="11" s="1"/>
  <c r="Z43" i="11"/>
  <c r="CM43" i="11" s="1"/>
  <c r="CC43" i="11" s="1"/>
  <c r="AR43" i="11" s="1"/>
  <c r="B43" i="11"/>
  <c r="CQ43" i="11" s="1"/>
  <c r="CG43" i="11" s="1"/>
  <c r="CP42" i="11"/>
  <c r="CO42" i="11"/>
  <c r="CN42" i="11"/>
  <c r="CD42" i="11" s="1"/>
  <c r="CM42" i="11"/>
  <c r="CF42" i="11"/>
  <c r="CE42" i="11"/>
  <c r="CC42" i="11"/>
  <c r="AE42" i="11"/>
  <c r="Z42" i="11"/>
  <c r="B42" i="11"/>
  <c r="CL42" i="11" s="1"/>
  <c r="CB42" i="11" s="1"/>
  <c r="CR41" i="11"/>
  <c r="CP41" i="11"/>
  <c r="CF41" i="11" s="1"/>
  <c r="CO41" i="11"/>
  <c r="CL41" i="11"/>
  <c r="CB41" i="11" s="1"/>
  <c r="CH41" i="11"/>
  <c r="CE41" i="11"/>
  <c r="AE41" i="11"/>
  <c r="CN41" i="11" s="1"/>
  <c r="CD41" i="11" s="1"/>
  <c r="Z41" i="11"/>
  <c r="CM41" i="11" s="1"/>
  <c r="CC41" i="11" s="1"/>
  <c r="AR41" i="11" s="1"/>
  <c r="B41" i="11"/>
  <c r="CQ41" i="11" s="1"/>
  <c r="CG41" i="11" s="1"/>
  <c r="CR40" i="11"/>
  <c r="CH40" i="11" s="1"/>
  <c r="CP40" i="11"/>
  <c r="CO40" i="11"/>
  <c r="CN40" i="11"/>
  <c r="CD40" i="11" s="1"/>
  <c r="CF40" i="11"/>
  <c r="CE40" i="11"/>
  <c r="CB40" i="11"/>
  <c r="AE40" i="11"/>
  <c r="Z40" i="11"/>
  <c r="CM40" i="11" s="1"/>
  <c r="CC40" i="11" s="1"/>
  <c r="B40" i="11"/>
  <c r="CL40" i="11" s="1"/>
  <c r="CR39" i="11"/>
  <c r="CP39" i="11"/>
  <c r="CF39" i="11" s="1"/>
  <c r="CO39" i="11"/>
  <c r="CE39" i="11" s="1"/>
  <c r="CL39" i="11"/>
  <c r="CB39" i="11" s="1"/>
  <c r="CH39" i="11"/>
  <c r="AE39" i="11"/>
  <c r="CN39" i="11" s="1"/>
  <c r="CD39" i="11" s="1"/>
  <c r="Z39" i="11"/>
  <c r="CM39" i="11" s="1"/>
  <c r="CC39" i="11" s="1"/>
  <c r="B39" i="11"/>
  <c r="CQ39" i="11" s="1"/>
  <c r="CG39" i="11" s="1"/>
  <c r="CQ38" i="11"/>
  <c r="CG38" i="11" s="1"/>
  <c r="CP38" i="11"/>
  <c r="CO38" i="11"/>
  <c r="CN38" i="11"/>
  <c r="CD38" i="11" s="1"/>
  <c r="CM38" i="11"/>
  <c r="CC38" i="11" s="1"/>
  <c r="CF38" i="11"/>
  <c r="CE38" i="11"/>
  <c r="AE38" i="11"/>
  <c r="Z38" i="11"/>
  <c r="B38" i="11"/>
  <c r="CR37" i="11"/>
  <c r="CP37" i="11"/>
  <c r="CF37" i="11" s="1"/>
  <c r="CO37" i="11"/>
  <c r="CL37" i="11"/>
  <c r="CB37" i="11" s="1"/>
  <c r="CH37" i="11"/>
  <c r="CE37" i="11"/>
  <c r="AE37" i="11"/>
  <c r="Z37" i="11"/>
  <c r="CM37" i="11" s="1"/>
  <c r="CC37" i="11" s="1"/>
  <c r="B37" i="11"/>
  <c r="CQ37" i="11" s="1"/>
  <c r="CG37" i="11" s="1"/>
  <c r="B31" i="11"/>
  <c r="L27" i="11"/>
  <c r="K27" i="11"/>
  <c r="J27" i="11"/>
  <c r="I27" i="11"/>
  <c r="H27" i="11"/>
  <c r="G27" i="11"/>
  <c r="F27" i="11"/>
  <c r="E27" i="11"/>
  <c r="CE26" i="11"/>
  <c r="D26" i="11"/>
  <c r="C26" i="11"/>
  <c r="B26" i="11"/>
  <c r="CK25" i="11"/>
  <c r="CA25" i="11" s="1"/>
  <c r="D25" i="11"/>
  <c r="C25" i="11"/>
  <c r="B25" i="11"/>
  <c r="D24" i="11"/>
  <c r="D27" i="11" s="1"/>
  <c r="C24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CN18" i="11"/>
  <c r="CD18" i="11" s="1"/>
  <c r="CM18" i="11"/>
  <c r="CL18" i="11"/>
  <c r="CF18" i="11"/>
  <c r="CC18" i="11"/>
  <c r="CB18" i="11"/>
  <c r="B18" i="11"/>
  <c r="CO18" i="11" s="1"/>
  <c r="CE18" i="11" s="1"/>
  <c r="CO17" i="11"/>
  <c r="CE17" i="11" s="1"/>
  <c r="CM17" i="11"/>
  <c r="CL17" i="11"/>
  <c r="CB17" i="11" s="1"/>
  <c r="CC17" i="11"/>
  <c r="B17" i="11"/>
  <c r="CM16" i="11"/>
  <c r="CC16" i="11" s="1"/>
  <c r="CL16" i="11"/>
  <c r="CB16" i="11" s="1"/>
  <c r="CE16" i="11"/>
  <c r="B16" i="11"/>
  <c r="CO16" i="11" s="1"/>
  <c r="CN15" i="11"/>
  <c r="CD15" i="11" s="1"/>
  <c r="CM15" i="11"/>
  <c r="CC15" i="11" s="1"/>
  <c r="CL15" i="11"/>
  <c r="CF15" i="11"/>
  <c r="CB15" i="11"/>
  <c r="B15" i="11"/>
  <c r="CO15" i="11" s="1"/>
  <c r="CE15" i="11" s="1"/>
  <c r="CN14" i="11"/>
  <c r="CD14" i="11" s="1"/>
  <c r="CM14" i="11"/>
  <c r="CL14" i="11"/>
  <c r="CF14" i="11"/>
  <c r="CC14" i="11"/>
  <c r="CB14" i="11"/>
  <c r="B14" i="11"/>
  <c r="CO14" i="11" s="1"/>
  <c r="CE14" i="11" s="1"/>
  <c r="A5" i="11"/>
  <c r="A4" i="11"/>
  <c r="A3" i="11"/>
  <c r="A2" i="11"/>
  <c r="A256" i="12" l="1"/>
  <c r="U123" i="12"/>
  <c r="CL177" i="12"/>
  <c r="CB177" i="12" s="1"/>
  <c r="CK177" i="12"/>
  <c r="CA177" i="12" s="1"/>
  <c r="CC177" i="12"/>
  <c r="CM125" i="12"/>
  <c r="CC125" i="12" s="1"/>
  <c r="CR125" i="12"/>
  <c r="CH125" i="12" s="1"/>
  <c r="AS138" i="12"/>
  <c r="CS125" i="12"/>
  <c r="CI125" i="12" s="1"/>
  <c r="AJ169" i="12"/>
  <c r="AS148" i="12"/>
  <c r="AJ165" i="12"/>
  <c r="X116" i="12"/>
  <c r="AJ166" i="12"/>
  <c r="AV105" i="12"/>
  <c r="M26" i="12"/>
  <c r="CL164" i="12"/>
  <c r="CB164" i="12" s="1"/>
  <c r="CC164" i="12"/>
  <c r="CK164" i="12"/>
  <c r="CA164" i="12" s="1"/>
  <c r="AJ164" i="12" s="1"/>
  <c r="CN143" i="12"/>
  <c r="CD143" i="12" s="1"/>
  <c r="CG143" i="12"/>
  <c r="CM143" i="12"/>
  <c r="CC143" i="12" s="1"/>
  <c r="CL143" i="12"/>
  <c r="CB143" i="12" s="1"/>
  <c r="AS143" i="12" s="1"/>
  <c r="CM110" i="12"/>
  <c r="CC110" i="12" s="1"/>
  <c r="CP110" i="12"/>
  <c r="CF110" i="12" s="1"/>
  <c r="CN110" i="12"/>
  <c r="CD110" i="12" s="1"/>
  <c r="CO110" i="12"/>
  <c r="CE110" i="12" s="1"/>
  <c r="CL168" i="12"/>
  <c r="CB168" i="12" s="1"/>
  <c r="CC168" i="12"/>
  <c r="CK168" i="12"/>
  <c r="CA168" i="12" s="1"/>
  <c r="AJ168" i="12" s="1"/>
  <c r="CP108" i="12"/>
  <c r="CF108" i="12" s="1"/>
  <c r="CN108" i="12"/>
  <c r="CD108" i="12" s="1"/>
  <c r="CO108" i="12"/>
  <c r="CE108" i="12" s="1"/>
  <c r="CM108" i="12"/>
  <c r="CC108" i="12" s="1"/>
  <c r="B256" i="12"/>
  <c r="CA14" i="12"/>
  <c r="AA14" i="12" s="1"/>
  <c r="AJ170" i="12"/>
  <c r="CP103" i="12"/>
  <c r="CF103" i="12" s="1"/>
  <c r="CO103" i="12"/>
  <c r="CE103" i="12" s="1"/>
  <c r="CN103" i="12"/>
  <c r="CD103" i="12" s="1"/>
  <c r="CM103" i="12"/>
  <c r="CC103" i="12" s="1"/>
  <c r="AR73" i="12"/>
  <c r="AV109" i="12"/>
  <c r="CP104" i="12"/>
  <c r="CF104" i="12" s="1"/>
  <c r="CN104" i="12"/>
  <c r="CD104" i="12" s="1"/>
  <c r="CO104" i="12"/>
  <c r="CE104" i="12" s="1"/>
  <c r="CM104" i="12"/>
  <c r="CC104" i="12" s="1"/>
  <c r="AV104" i="12" s="1"/>
  <c r="CN154" i="12"/>
  <c r="CD154" i="12" s="1"/>
  <c r="CG154" i="12"/>
  <c r="CM154" i="12"/>
  <c r="CC154" i="12" s="1"/>
  <c r="CL154" i="12"/>
  <c r="CB154" i="12" s="1"/>
  <c r="AS154" i="12" s="1"/>
  <c r="CL176" i="12"/>
  <c r="CB176" i="12" s="1"/>
  <c r="CK176" i="12"/>
  <c r="CA176" i="12" s="1"/>
  <c r="CC176" i="12"/>
  <c r="CM151" i="12"/>
  <c r="CC151" i="12" s="1"/>
  <c r="CN151" i="12"/>
  <c r="CD151" i="12" s="1"/>
  <c r="CL151" i="12"/>
  <c r="CB151" i="12" s="1"/>
  <c r="CG151" i="12"/>
  <c r="AS137" i="12"/>
  <c r="AJ167" i="12"/>
  <c r="AR92" i="12"/>
  <c r="AR88" i="12"/>
  <c r="X31" i="12"/>
  <c r="M24" i="12"/>
  <c r="AR74" i="12"/>
  <c r="AR50" i="11"/>
  <c r="CL54" i="11"/>
  <c r="CB54" i="11" s="1"/>
  <c r="CR54" i="11"/>
  <c r="CH54" i="11" s="1"/>
  <c r="AR84" i="11"/>
  <c r="CL46" i="11"/>
  <c r="CB46" i="11" s="1"/>
  <c r="CR46" i="11"/>
  <c r="CH46" i="11" s="1"/>
  <c r="AR55" i="11"/>
  <c r="CK31" i="11"/>
  <c r="CA31" i="11" s="1"/>
  <c r="CD31" i="11"/>
  <c r="CL31" i="11"/>
  <c r="CB31" i="11" s="1"/>
  <c r="CL38" i="11"/>
  <c r="CB38" i="11" s="1"/>
  <c r="AR38" i="11" s="1"/>
  <c r="CR38" i="11"/>
  <c r="CH38" i="11" s="1"/>
  <c r="AR47" i="11"/>
  <c r="CQ54" i="11"/>
  <c r="CG54" i="11" s="1"/>
  <c r="AR59" i="11"/>
  <c r="B19" i="11"/>
  <c r="C27" i="11"/>
  <c r="B24" i="11"/>
  <c r="CM31" i="11"/>
  <c r="CC31" i="11" s="1"/>
  <c r="AR39" i="11"/>
  <c r="CQ46" i="11"/>
  <c r="CG46" i="11" s="1"/>
  <c r="AR48" i="11"/>
  <c r="AR51" i="11"/>
  <c r="CL90" i="11"/>
  <c r="CB90" i="11" s="1"/>
  <c r="CR90" i="11"/>
  <c r="CH90" i="11" s="1"/>
  <c r="CQ90" i="11"/>
  <c r="CG90" i="11" s="1"/>
  <c r="CC167" i="11"/>
  <c r="CL167" i="11"/>
  <c r="CB167" i="11" s="1"/>
  <c r="CK167" i="11"/>
  <c r="CA167" i="11" s="1"/>
  <c r="CM25" i="11"/>
  <c r="CC25" i="11" s="1"/>
  <c r="CL25" i="11"/>
  <c r="CB25" i="11" s="1"/>
  <c r="M25" i="11" s="1"/>
  <c r="CL26" i="11"/>
  <c r="CB26" i="11" s="1"/>
  <c r="CK26" i="11"/>
  <c r="CA26" i="11" s="1"/>
  <c r="CN26" i="11"/>
  <c r="CD26" i="11" s="1"/>
  <c r="CQ42" i="11"/>
  <c r="CG42" i="11" s="1"/>
  <c r="AR42" i="11" s="1"/>
  <c r="CQ50" i="11"/>
  <c r="CG50" i="11" s="1"/>
  <c r="AR57" i="11"/>
  <c r="CR60" i="11"/>
  <c r="CH60" i="11" s="1"/>
  <c r="CQ60" i="11"/>
  <c r="CG60" i="11" s="1"/>
  <c r="CL60" i="11"/>
  <c r="CB60" i="11" s="1"/>
  <c r="AR60" i="11" s="1"/>
  <c r="CR64" i="11"/>
  <c r="CH64" i="11" s="1"/>
  <c r="CQ64" i="11"/>
  <c r="CG64" i="11" s="1"/>
  <c r="CL64" i="11"/>
  <c r="CB64" i="11" s="1"/>
  <c r="CR68" i="11"/>
  <c r="CH68" i="11" s="1"/>
  <c r="CQ68" i="11"/>
  <c r="CG68" i="11" s="1"/>
  <c r="CL68" i="11"/>
  <c r="CB68" i="11" s="1"/>
  <c r="CR72" i="11"/>
  <c r="CH72" i="11" s="1"/>
  <c r="CL72" i="11"/>
  <c r="CB72" i="11" s="1"/>
  <c r="CQ72" i="11"/>
  <c r="CG72" i="11" s="1"/>
  <c r="CR76" i="11"/>
  <c r="CH76" i="11" s="1"/>
  <c r="CQ76" i="11"/>
  <c r="CG76" i="11" s="1"/>
  <c r="CL76" i="11"/>
  <c r="CB76" i="11" s="1"/>
  <c r="AR76" i="11" s="1"/>
  <c r="CR80" i="11"/>
  <c r="CH80" i="11" s="1"/>
  <c r="CQ80" i="11"/>
  <c r="CG80" i="11" s="1"/>
  <c r="CL80" i="11"/>
  <c r="CB80" i="11" s="1"/>
  <c r="AR85" i="11"/>
  <c r="CK14" i="11"/>
  <c r="CN17" i="11"/>
  <c r="CD17" i="11" s="1"/>
  <c r="CF17" i="11"/>
  <c r="CK17" i="11"/>
  <c r="CA17" i="11" s="1"/>
  <c r="AA17" i="11" s="1"/>
  <c r="CK18" i="11"/>
  <c r="CA18" i="11" s="1"/>
  <c r="AA18" i="11" s="1"/>
  <c r="CE25" i="11"/>
  <c r="AE97" i="11"/>
  <c r="CN37" i="11"/>
  <c r="CD37" i="11" s="1"/>
  <c r="AR37" i="11" s="1"/>
  <c r="CR42" i="11"/>
  <c r="CH42" i="11" s="1"/>
  <c r="CQ44" i="11"/>
  <c r="CG44" i="11" s="1"/>
  <c r="AR44" i="11" s="1"/>
  <c r="CR50" i="11"/>
  <c r="CH50" i="11" s="1"/>
  <c r="CQ52" i="11"/>
  <c r="CG52" i="11" s="1"/>
  <c r="AR52" i="11" s="1"/>
  <c r="E111" i="11"/>
  <c r="CP107" i="11"/>
  <c r="CF107" i="11" s="1"/>
  <c r="CM107" i="11"/>
  <c r="CC107" i="11" s="1"/>
  <c r="AV107" i="11" s="1"/>
  <c r="CO107" i="11"/>
  <c r="CE107" i="11" s="1"/>
  <c r="CN107" i="11"/>
  <c r="CD107" i="11" s="1"/>
  <c r="X117" i="11"/>
  <c r="CN119" i="11"/>
  <c r="CD119" i="11" s="1"/>
  <c r="X124" i="11"/>
  <c r="U124" i="11"/>
  <c r="CL168" i="11"/>
  <c r="CB168" i="11" s="1"/>
  <c r="CC168" i="11"/>
  <c r="CK168" i="11"/>
  <c r="CA168" i="11" s="1"/>
  <c r="CN25" i="11"/>
  <c r="CD25" i="11" s="1"/>
  <c r="CM26" i="11"/>
  <c r="CC26" i="11" s="1"/>
  <c r="CQ40" i="11"/>
  <c r="CG40" i="11" s="1"/>
  <c r="AR40" i="11" s="1"/>
  <c r="CQ48" i="11"/>
  <c r="CG48" i="11" s="1"/>
  <c r="CR56" i="11"/>
  <c r="CH56" i="11" s="1"/>
  <c r="CQ56" i="11"/>
  <c r="CG56" i="11" s="1"/>
  <c r="AR56" i="11" s="1"/>
  <c r="AR62" i="11"/>
  <c r="AR63" i="11"/>
  <c r="AR66" i="11"/>
  <c r="AR67" i="11"/>
  <c r="AR70" i="11"/>
  <c r="AR71" i="11"/>
  <c r="AR74" i="11"/>
  <c r="AR75" i="11"/>
  <c r="AR78" i="11"/>
  <c r="AR79" i="11"/>
  <c r="AR82" i="11"/>
  <c r="AR83" i="11"/>
  <c r="AR87" i="11"/>
  <c r="AR93" i="11"/>
  <c r="CQ84" i="11"/>
  <c r="CG84" i="11" s="1"/>
  <c r="CQ92" i="11"/>
  <c r="CG92" i="11" s="1"/>
  <c r="AR94" i="11"/>
  <c r="CO102" i="11"/>
  <c r="CE102" i="11" s="1"/>
  <c r="CM102" i="11"/>
  <c r="CC102" i="11" s="1"/>
  <c r="CP104" i="11"/>
  <c r="CF104" i="11" s="1"/>
  <c r="CO104" i="11"/>
  <c r="CE104" i="11" s="1"/>
  <c r="CN104" i="11"/>
  <c r="CD104" i="11" s="1"/>
  <c r="AV104" i="11" s="1"/>
  <c r="CK15" i="11"/>
  <c r="CA15" i="11" s="1"/>
  <c r="AA15" i="11" s="1"/>
  <c r="CF16" i="11"/>
  <c r="CN16" i="11"/>
  <c r="CD16" i="11" s="1"/>
  <c r="CR84" i="11"/>
  <c r="CH84" i="11" s="1"/>
  <c r="CQ86" i="11"/>
  <c r="CG86" i="11" s="1"/>
  <c r="CR92" i="11"/>
  <c r="CH92" i="11" s="1"/>
  <c r="AR92" i="11" s="1"/>
  <c r="CQ94" i="11"/>
  <c r="CG94" i="11" s="1"/>
  <c r="B97" i="11"/>
  <c r="CN102" i="11"/>
  <c r="CD102" i="11" s="1"/>
  <c r="CP105" i="11"/>
  <c r="CF105" i="11" s="1"/>
  <c r="CO105" i="11"/>
  <c r="CE105" i="11" s="1"/>
  <c r="CN105" i="11"/>
  <c r="CD105" i="11" s="1"/>
  <c r="AV105" i="11" s="1"/>
  <c r="CP106" i="11"/>
  <c r="CF106" i="11" s="1"/>
  <c r="CN106" i="11"/>
  <c r="CD106" i="11" s="1"/>
  <c r="CM106" i="11"/>
  <c r="CC106" i="11" s="1"/>
  <c r="CK116" i="11"/>
  <c r="CA116" i="11" s="1"/>
  <c r="CR116" i="11"/>
  <c r="CH116" i="11" s="1"/>
  <c r="CN116" i="11"/>
  <c r="CD116" i="11" s="1"/>
  <c r="CJ116" i="11"/>
  <c r="CM140" i="11"/>
  <c r="CC140" i="11" s="1"/>
  <c r="CN140" i="11"/>
  <c r="CD140" i="11" s="1"/>
  <c r="CL140" i="11"/>
  <c r="CB140" i="11" s="1"/>
  <c r="AS140" i="11" s="1"/>
  <c r="CL141" i="11"/>
  <c r="CB141" i="11" s="1"/>
  <c r="CG141" i="11"/>
  <c r="CN141" i="11"/>
  <c r="CD141" i="11" s="1"/>
  <c r="CM141" i="11"/>
  <c r="CC141" i="11" s="1"/>
  <c r="AS141" i="11" s="1"/>
  <c r="CL152" i="11"/>
  <c r="CB152" i="11" s="1"/>
  <c r="CG152" i="11"/>
  <c r="CN152" i="11"/>
  <c r="CD152" i="11" s="1"/>
  <c r="AS152" i="11" s="1"/>
  <c r="CN155" i="11"/>
  <c r="CD155" i="11" s="1"/>
  <c r="CG155" i="11"/>
  <c r="CM155" i="11"/>
  <c r="CC155" i="11" s="1"/>
  <c r="CL155" i="11"/>
  <c r="CB155" i="11" s="1"/>
  <c r="AS155" i="11" s="1"/>
  <c r="CK166" i="11"/>
  <c r="CA166" i="11" s="1"/>
  <c r="CC166" i="11"/>
  <c r="CL166" i="11"/>
  <c r="CB166" i="11" s="1"/>
  <c r="CL169" i="11"/>
  <c r="CB169" i="11" s="1"/>
  <c r="CK169" i="11"/>
  <c r="CA169" i="11" s="1"/>
  <c r="CC169" i="11"/>
  <c r="AR86" i="11"/>
  <c r="CK16" i="11"/>
  <c r="CA16" i="11" s="1"/>
  <c r="AA16" i="11" s="1"/>
  <c r="Z97" i="11"/>
  <c r="CQ88" i="11"/>
  <c r="CG88" i="11" s="1"/>
  <c r="AR88" i="11" s="1"/>
  <c r="CR96" i="11"/>
  <c r="CH96" i="11" s="1"/>
  <c r="AR96" i="11" s="1"/>
  <c r="CQ96" i="11"/>
  <c r="CG96" i="11" s="1"/>
  <c r="CP102" i="11"/>
  <c r="CF102" i="11" s="1"/>
  <c r="CO106" i="11"/>
  <c r="CE106" i="11" s="1"/>
  <c r="C108" i="11"/>
  <c r="C111" i="11" s="1"/>
  <c r="CM109" i="11"/>
  <c r="CC109" i="11" s="1"/>
  <c r="CP109" i="11"/>
  <c r="CF109" i="11" s="1"/>
  <c r="CO109" i="11"/>
  <c r="CE109" i="11" s="1"/>
  <c r="X118" i="11"/>
  <c r="B119" i="11"/>
  <c r="CR119" i="11" s="1"/>
  <c r="CH119" i="11" s="1"/>
  <c r="CM144" i="11"/>
  <c r="CC144" i="11" s="1"/>
  <c r="CG144" i="11"/>
  <c r="CN144" i="11"/>
  <c r="CD144" i="11" s="1"/>
  <c r="CL144" i="11"/>
  <c r="CB144" i="11" s="1"/>
  <c r="CM156" i="11"/>
  <c r="CC156" i="11" s="1"/>
  <c r="CL156" i="11"/>
  <c r="CB156" i="11" s="1"/>
  <c r="CN156" i="11"/>
  <c r="CD156" i="11" s="1"/>
  <c r="CG156" i="11"/>
  <c r="CL157" i="11"/>
  <c r="CB157" i="11" s="1"/>
  <c r="AS157" i="11" s="1"/>
  <c r="CG157" i="11"/>
  <c r="CM157" i="11"/>
  <c r="CC157" i="11" s="1"/>
  <c r="C103" i="11"/>
  <c r="CK119" i="11"/>
  <c r="CA119" i="11" s="1"/>
  <c r="CO119" i="11"/>
  <c r="CE119" i="11" s="1"/>
  <c r="CL137" i="11"/>
  <c r="CB137" i="11" s="1"/>
  <c r="CM137" i="11"/>
  <c r="CC137" i="11" s="1"/>
  <c r="CM138" i="11"/>
  <c r="CC138" i="11" s="1"/>
  <c r="CL138" i="11"/>
  <c r="CB138" i="11" s="1"/>
  <c r="CN139" i="11"/>
  <c r="CD139" i="11" s="1"/>
  <c r="AS139" i="11" s="1"/>
  <c r="CG139" i="11"/>
  <c r="CN142" i="11"/>
  <c r="CD142" i="11" s="1"/>
  <c r="CG142" i="11"/>
  <c r="C151" i="11"/>
  <c r="C110" i="11"/>
  <c r="CP125" i="11"/>
  <c r="CF125" i="11" s="1"/>
  <c r="AB130" i="11"/>
  <c r="AS142" i="11"/>
  <c r="CL145" i="11"/>
  <c r="CB145" i="11" s="1"/>
  <c r="AS145" i="11" s="1"/>
  <c r="CM145" i="11"/>
  <c r="CC145" i="11" s="1"/>
  <c r="CM146" i="11"/>
  <c r="CC146" i="11" s="1"/>
  <c r="CL146" i="11"/>
  <c r="CB146" i="11" s="1"/>
  <c r="AS146" i="11" s="1"/>
  <c r="D147" i="11"/>
  <c r="C147" i="11" s="1"/>
  <c r="CL148" i="11"/>
  <c r="CB148" i="11" s="1"/>
  <c r="AS148" i="11" s="1"/>
  <c r="CM148" i="11"/>
  <c r="CC148" i="11" s="1"/>
  <c r="CM149" i="11"/>
  <c r="CC149" i="11" s="1"/>
  <c r="CL149" i="11"/>
  <c r="CB149" i="11" s="1"/>
  <c r="AS149" i="11" s="1"/>
  <c r="CN150" i="11"/>
  <c r="CD150" i="11" s="1"/>
  <c r="AS150" i="11" s="1"/>
  <c r="CG150" i="11"/>
  <c r="CN153" i="11"/>
  <c r="CD153" i="11" s="1"/>
  <c r="AS153" i="11" s="1"/>
  <c r="CG153" i="11"/>
  <c r="CK170" i="11"/>
  <c r="CA170" i="11" s="1"/>
  <c r="CC170" i="11"/>
  <c r="CL170" i="11"/>
  <c r="CB170" i="11" s="1"/>
  <c r="AJ175" i="11"/>
  <c r="CJ123" i="11"/>
  <c r="CR123" i="11"/>
  <c r="CH123" i="11" s="1"/>
  <c r="B125" i="11"/>
  <c r="CS125" i="11" s="1"/>
  <c r="CI125" i="11" s="1"/>
  <c r="C164" i="11"/>
  <c r="B176" i="11"/>
  <c r="CK123" i="11"/>
  <c r="CA123" i="11" s="1"/>
  <c r="CO123" i="11"/>
  <c r="CE123" i="11" s="1"/>
  <c r="CK125" i="11"/>
  <c r="CA125" i="11" s="1"/>
  <c r="CO132" i="11"/>
  <c r="CE132" i="11" s="1"/>
  <c r="CK132" i="11"/>
  <c r="CA132" i="11" s="1"/>
  <c r="C143" i="11"/>
  <c r="AS144" i="11"/>
  <c r="D158" i="11"/>
  <c r="C158" i="11" s="1"/>
  <c r="C154" i="11"/>
  <c r="AS156" i="11"/>
  <c r="C165" i="11"/>
  <c r="B177" i="11"/>
  <c r="CG131" i="11"/>
  <c r="AB131" i="11" s="1"/>
  <c r="B226" i="10"/>
  <c r="CC215" i="10"/>
  <c r="M215" i="10" s="1"/>
  <c r="B215" i="10"/>
  <c r="CC214" i="10"/>
  <c r="M214" i="10" s="1"/>
  <c r="B214" i="10"/>
  <c r="C210" i="10"/>
  <c r="CC210" i="10" s="1"/>
  <c r="V210" i="10" s="1"/>
  <c r="C209" i="10"/>
  <c r="CC209" i="10" s="1"/>
  <c r="V209" i="10" s="1"/>
  <c r="CC208" i="10"/>
  <c r="V208" i="10" s="1"/>
  <c r="C208" i="10"/>
  <c r="H204" i="10"/>
  <c r="C204" i="10"/>
  <c r="H203" i="10"/>
  <c r="C203" i="10"/>
  <c r="H202" i="10"/>
  <c r="C202" i="10"/>
  <c r="H201" i="10"/>
  <c r="C201" i="10"/>
  <c r="F197" i="10"/>
  <c r="B197" i="10"/>
  <c r="F196" i="10"/>
  <c r="B196" i="10"/>
  <c r="F195" i="10"/>
  <c r="B195" i="10"/>
  <c r="E190" i="10"/>
  <c r="B190" i="10"/>
  <c r="E189" i="10"/>
  <c r="B189" i="10"/>
  <c r="E185" i="10"/>
  <c r="B185" i="10"/>
  <c r="E184" i="10"/>
  <c r="B184" i="10"/>
  <c r="E183" i="10"/>
  <c r="B183" i="10"/>
  <c r="E182" i="10"/>
  <c r="B182" i="10"/>
  <c r="D177" i="10"/>
  <c r="C177" i="10"/>
  <c r="D176" i="10"/>
  <c r="C176" i="10"/>
  <c r="B176" i="10" s="1"/>
  <c r="CK175" i="10"/>
  <c r="CA175" i="10" s="1"/>
  <c r="D175" i="10"/>
  <c r="C175" i="10"/>
  <c r="B175" i="10"/>
  <c r="CC175" i="10" s="1"/>
  <c r="CL170" i="10"/>
  <c r="CB170" i="10" s="1"/>
  <c r="E170" i="10"/>
  <c r="D170" i="10"/>
  <c r="C170" i="10" s="1"/>
  <c r="E169" i="10"/>
  <c r="D169" i="10"/>
  <c r="E168" i="10"/>
  <c r="D168" i="10"/>
  <c r="C168" i="10" s="1"/>
  <c r="CL167" i="10"/>
  <c r="CB167" i="10" s="1"/>
  <c r="CK167" i="10"/>
  <c r="CA167" i="10" s="1"/>
  <c r="AJ167" i="10" s="1"/>
  <c r="E167" i="10"/>
  <c r="D167" i="10"/>
  <c r="C167" i="10"/>
  <c r="CC167" i="10" s="1"/>
  <c r="E166" i="10"/>
  <c r="D166" i="10"/>
  <c r="C166" i="10" s="1"/>
  <c r="E165" i="10"/>
  <c r="D165" i="10"/>
  <c r="C165" i="10"/>
  <c r="E164" i="10"/>
  <c r="D164" i="10"/>
  <c r="C164" i="10" s="1"/>
  <c r="E163" i="10"/>
  <c r="C163" i="10" s="1"/>
  <c r="D163" i="10"/>
  <c r="AR160" i="10"/>
  <c r="AR158" i="10"/>
  <c r="AQ158" i="10"/>
  <c r="AP158" i="10"/>
  <c r="AO158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CK157" i="10"/>
  <c r="CA157" i="10"/>
  <c r="E157" i="10"/>
  <c r="D157" i="10"/>
  <c r="C157" i="10"/>
  <c r="CM156" i="10"/>
  <c r="CC156" i="10" s="1"/>
  <c r="CK156" i="10"/>
  <c r="CG156" i="10"/>
  <c r="CA156" i="10"/>
  <c r="E156" i="10"/>
  <c r="D156" i="10"/>
  <c r="C156" i="10" s="1"/>
  <c r="CN155" i="10"/>
  <c r="CD155" i="10" s="1"/>
  <c r="CK155" i="10"/>
  <c r="CA155" i="10"/>
  <c r="E155" i="10"/>
  <c r="D155" i="10"/>
  <c r="C155" i="10" s="1"/>
  <c r="CM154" i="10"/>
  <c r="CC154" i="10" s="1"/>
  <c r="CK154" i="10"/>
  <c r="CA154" i="10" s="1"/>
  <c r="E154" i="10"/>
  <c r="D154" i="10"/>
  <c r="C154" i="10" s="1"/>
  <c r="CK153" i="10"/>
  <c r="CA153" i="10"/>
  <c r="E153" i="10"/>
  <c r="D153" i="10"/>
  <c r="C153" i="10"/>
  <c r="CK152" i="10"/>
  <c r="CA152" i="10"/>
  <c r="E152" i="10"/>
  <c r="D152" i="10"/>
  <c r="C152" i="10" s="1"/>
  <c r="CK151" i="10"/>
  <c r="CA151" i="10"/>
  <c r="E151" i="10"/>
  <c r="D151" i="10"/>
  <c r="C151" i="10" s="1"/>
  <c r="CK150" i="10"/>
  <c r="CA150" i="10" s="1"/>
  <c r="E150" i="10"/>
  <c r="D150" i="10"/>
  <c r="C150" i="10" s="1"/>
  <c r="CK149" i="10"/>
  <c r="CA149" i="10"/>
  <c r="E149" i="10"/>
  <c r="D149" i="10"/>
  <c r="CM148" i="10"/>
  <c r="CC148" i="10" s="1"/>
  <c r="CK148" i="10"/>
  <c r="CG148" i="10"/>
  <c r="CA148" i="10"/>
  <c r="E148" i="10"/>
  <c r="D148" i="10"/>
  <c r="C148" i="10" s="1"/>
  <c r="AR147" i="10"/>
  <c r="AQ147" i="10"/>
  <c r="AP147" i="10"/>
  <c r="AO147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CM146" i="10"/>
  <c r="CC146" i="10" s="1"/>
  <c r="CK146" i="10"/>
  <c r="CA146" i="10"/>
  <c r="E146" i="10"/>
  <c r="C146" i="10" s="1"/>
  <c r="D146" i="10"/>
  <c r="CK145" i="10"/>
  <c r="CA145" i="10"/>
  <c r="E145" i="10"/>
  <c r="D145" i="10"/>
  <c r="C145" i="10" s="1"/>
  <c r="CK144" i="10"/>
  <c r="CA144" i="10" s="1"/>
  <c r="E144" i="10"/>
  <c r="D144" i="10"/>
  <c r="C144" i="10" s="1"/>
  <c r="CK143" i="10"/>
  <c r="CA143" i="10" s="1"/>
  <c r="E143" i="10"/>
  <c r="D143" i="10"/>
  <c r="C143" i="10" s="1"/>
  <c r="CK142" i="10"/>
  <c r="CA142" i="10"/>
  <c r="E142" i="10"/>
  <c r="C142" i="10" s="1"/>
  <c r="D142" i="10"/>
  <c r="CM141" i="10"/>
  <c r="CC141" i="10" s="1"/>
  <c r="CK141" i="10"/>
  <c r="CG141" i="10"/>
  <c r="CA141" i="10"/>
  <c r="E141" i="10"/>
  <c r="D141" i="10"/>
  <c r="C141" i="10" s="1"/>
  <c r="CN140" i="10"/>
  <c r="CD140" i="10" s="1"/>
  <c r="CK140" i="10"/>
  <c r="CA140" i="10"/>
  <c r="E140" i="10"/>
  <c r="D140" i="10"/>
  <c r="C140" i="10" s="1"/>
  <c r="CM139" i="10"/>
  <c r="CC139" i="10" s="1"/>
  <c r="CK139" i="10"/>
  <c r="CA139" i="10" s="1"/>
  <c r="E139" i="10"/>
  <c r="D139" i="10"/>
  <c r="C139" i="10" s="1"/>
  <c r="CK138" i="10"/>
  <c r="CA138" i="10"/>
  <c r="E138" i="10"/>
  <c r="D138" i="10"/>
  <c r="C138" i="10"/>
  <c r="CK137" i="10"/>
  <c r="CA137" i="10"/>
  <c r="E137" i="10"/>
  <c r="D137" i="10"/>
  <c r="CP132" i="10"/>
  <c r="CF132" i="10" s="1"/>
  <c r="CM132" i="10"/>
  <c r="CC132" i="10" s="1"/>
  <c r="CL132" i="10"/>
  <c r="CG132" i="10"/>
  <c r="CB132" i="10"/>
  <c r="B132" i="10"/>
  <c r="CP131" i="10"/>
  <c r="CO131" i="10"/>
  <c r="CE131" i="10" s="1"/>
  <c r="CM131" i="10"/>
  <c r="CC131" i="10" s="1"/>
  <c r="CL131" i="10"/>
  <c r="CB131" i="10" s="1"/>
  <c r="CK131" i="10"/>
  <c r="CF131" i="10"/>
  <c r="CA131" i="10"/>
  <c r="B131" i="10"/>
  <c r="CN131" i="10" s="1"/>
  <c r="CD131" i="10" s="1"/>
  <c r="CO130" i="10"/>
  <c r="CM130" i="10"/>
  <c r="CL130" i="10"/>
  <c r="CB130" i="10" s="1"/>
  <c r="CK130" i="10"/>
  <c r="CA130" i="10" s="1"/>
  <c r="CE130" i="10"/>
  <c r="CC130" i="10"/>
  <c r="B130" i="10"/>
  <c r="CP130" i="10" s="1"/>
  <c r="CF130" i="10" s="1"/>
  <c r="CP125" i="10"/>
  <c r="CF125" i="10" s="1"/>
  <c r="T125" i="10"/>
  <c r="S125" i="10"/>
  <c r="R125" i="10"/>
  <c r="CQ125" i="10" s="1"/>
  <c r="CG125" i="10" s="1"/>
  <c r="Q125" i="10"/>
  <c r="P125" i="10"/>
  <c r="O125" i="10"/>
  <c r="N125" i="10"/>
  <c r="M125" i="10"/>
  <c r="CL125" i="10" s="1"/>
  <c r="CB125" i="10" s="1"/>
  <c r="L125" i="10"/>
  <c r="K125" i="10"/>
  <c r="J125" i="10"/>
  <c r="I125" i="10"/>
  <c r="H125" i="10"/>
  <c r="G125" i="10"/>
  <c r="F125" i="10"/>
  <c r="E125" i="10"/>
  <c r="D125" i="10"/>
  <c r="C125" i="10"/>
  <c r="CS124" i="10"/>
  <c r="CQ124" i="10"/>
  <c r="CP124" i="10"/>
  <c r="CF124" i="10" s="1"/>
  <c r="CO124" i="10"/>
  <c r="CN124" i="10"/>
  <c r="CM124" i="10"/>
  <c r="CL124" i="10"/>
  <c r="CB124" i="10" s="1"/>
  <c r="CK124" i="10"/>
  <c r="CA124" i="10" s="1"/>
  <c r="CI124" i="10"/>
  <c r="CG124" i="10"/>
  <c r="CE124" i="10"/>
  <c r="CD124" i="10"/>
  <c r="CC124" i="10"/>
  <c r="B124" i="10"/>
  <c r="CR124" i="10" s="1"/>
  <c r="CH124" i="10" s="1"/>
  <c r="CS123" i="10"/>
  <c r="CI123" i="10" s="1"/>
  <c r="CQ123" i="10"/>
  <c r="CP123" i="10"/>
  <c r="CN123" i="10"/>
  <c r="CD123" i="10" s="1"/>
  <c r="CL123" i="10"/>
  <c r="CG123" i="10"/>
  <c r="CF123" i="10"/>
  <c r="CB123" i="10"/>
  <c r="B123" i="10"/>
  <c r="CQ119" i="10"/>
  <c r="CG119" i="10" s="1"/>
  <c r="CM119" i="10"/>
  <c r="CC119" i="10"/>
  <c r="W119" i="10"/>
  <c r="V119" i="10"/>
  <c r="U119" i="10"/>
  <c r="CP119" i="10" s="1"/>
  <c r="CF119" i="10" s="1"/>
  <c r="T119" i="10"/>
  <c r="CO119" i="10" s="1"/>
  <c r="CE119" i="10" s="1"/>
  <c r="S119" i="10"/>
  <c r="R119" i="10"/>
  <c r="Q119" i="10"/>
  <c r="CL119" i="10" s="1"/>
  <c r="CB119" i="10" s="1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CQ118" i="10"/>
  <c r="CG118" i="10" s="1"/>
  <c r="CP118" i="10"/>
  <c r="CO118" i="10"/>
  <c r="CE118" i="10" s="1"/>
  <c r="CM118" i="10"/>
  <c r="CL118" i="10"/>
  <c r="CF118" i="10"/>
  <c r="CC118" i="10"/>
  <c r="CB118" i="10"/>
  <c r="B118" i="10"/>
  <c r="CQ117" i="10"/>
  <c r="CP117" i="10"/>
  <c r="CO117" i="10"/>
  <c r="CM117" i="10"/>
  <c r="CL117" i="10"/>
  <c r="CG117" i="10"/>
  <c r="CF117" i="10"/>
  <c r="CE117" i="10"/>
  <c r="CC117" i="10"/>
  <c r="CB117" i="10"/>
  <c r="B117" i="10"/>
  <c r="CQ116" i="10"/>
  <c r="CG116" i="10" s="1"/>
  <c r="CP116" i="10"/>
  <c r="CO116" i="10"/>
  <c r="CE116" i="10" s="1"/>
  <c r="CN116" i="10"/>
  <c r="CM116" i="10"/>
  <c r="CC116" i="10" s="1"/>
  <c r="CL116" i="10"/>
  <c r="CK116" i="10"/>
  <c r="CA116" i="10" s="1"/>
  <c r="CJ116" i="10"/>
  <c r="CF116" i="10"/>
  <c r="CD116" i="10"/>
  <c r="CB116" i="10"/>
  <c r="B116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E110" i="10"/>
  <c r="D110" i="10"/>
  <c r="C110" i="10"/>
  <c r="E109" i="10"/>
  <c r="D109" i="10"/>
  <c r="C109" i="10"/>
  <c r="E108" i="10"/>
  <c r="C108" i="10" s="1"/>
  <c r="CO108" i="10" s="1"/>
  <c r="CE108" i="10" s="1"/>
  <c r="D108" i="10"/>
  <c r="CM107" i="10"/>
  <c r="CC107" i="10" s="1"/>
  <c r="E107" i="10"/>
  <c r="C107" i="10" s="1"/>
  <c r="CO107" i="10" s="1"/>
  <c r="CE107" i="10" s="1"/>
  <c r="D107" i="10"/>
  <c r="E106" i="10"/>
  <c r="D106" i="10"/>
  <c r="C106" i="10"/>
  <c r="E105" i="10"/>
  <c r="D105" i="10"/>
  <c r="C105" i="10"/>
  <c r="CO104" i="10"/>
  <c r="CE104" i="10" s="1"/>
  <c r="E104" i="10"/>
  <c r="C104" i="10" s="1"/>
  <c r="D104" i="10"/>
  <c r="CO103" i="10"/>
  <c r="CE103" i="10" s="1"/>
  <c r="CM103" i="10"/>
  <c r="CC103" i="10" s="1"/>
  <c r="E103" i="10"/>
  <c r="C103" i="10" s="1"/>
  <c r="E102" i="10"/>
  <c r="D102" i="10"/>
  <c r="AQ97" i="10"/>
  <c r="AP97" i="10"/>
  <c r="AO97" i="10"/>
  <c r="AN97" i="10"/>
  <c r="AM97" i="10"/>
  <c r="AL97" i="10"/>
  <c r="AK97" i="10"/>
  <c r="AJ97" i="10"/>
  <c r="AI97" i="10"/>
  <c r="AH97" i="10"/>
  <c r="AG97" i="10"/>
  <c r="AF97" i="10"/>
  <c r="AD97" i="10"/>
  <c r="AC97" i="10"/>
  <c r="AB97" i="10"/>
  <c r="AA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CR96" i="10"/>
  <c r="CH96" i="10" s="1"/>
  <c r="CP96" i="10"/>
  <c r="CF96" i="10" s="1"/>
  <c r="CO96" i="10"/>
  <c r="CN96" i="10"/>
  <c r="CD96" i="10" s="1"/>
  <c r="CL96" i="10"/>
  <c r="CB96" i="10" s="1"/>
  <c r="CG96" i="10"/>
  <c r="CE96" i="10"/>
  <c r="AR96" i="10"/>
  <c r="AE96" i="10"/>
  <c r="Z96" i="10"/>
  <c r="CM96" i="10" s="1"/>
  <c r="CC96" i="10" s="1"/>
  <c r="B96" i="10"/>
  <c r="CQ96" i="10" s="1"/>
  <c r="CR95" i="10"/>
  <c r="CH95" i="10" s="1"/>
  <c r="CP95" i="10"/>
  <c r="CF95" i="10" s="1"/>
  <c r="CO95" i="10"/>
  <c r="CN95" i="10"/>
  <c r="CD95" i="10" s="1"/>
  <c r="CL95" i="10"/>
  <c r="CB95" i="10" s="1"/>
  <c r="AR95" i="10" s="1"/>
  <c r="CG95" i="10"/>
  <c r="CE95" i="10"/>
  <c r="AE95" i="10"/>
  <c r="Z95" i="10"/>
  <c r="CM95" i="10" s="1"/>
  <c r="CC95" i="10" s="1"/>
  <c r="B95" i="10"/>
  <c r="CQ95" i="10" s="1"/>
  <c r="CR94" i="10"/>
  <c r="CH94" i="10" s="1"/>
  <c r="CP94" i="10"/>
  <c r="CF94" i="10" s="1"/>
  <c r="CO94" i="10"/>
  <c r="CN94" i="10"/>
  <c r="CD94" i="10" s="1"/>
  <c r="CL94" i="10"/>
  <c r="CB94" i="10" s="1"/>
  <c r="CG94" i="10"/>
  <c r="CE94" i="10"/>
  <c r="AE94" i="10"/>
  <c r="Z94" i="10"/>
  <c r="CM94" i="10" s="1"/>
  <c r="CC94" i="10" s="1"/>
  <c r="AR94" i="10" s="1"/>
  <c r="B94" i="10"/>
  <c r="CQ94" i="10" s="1"/>
  <c r="CR93" i="10"/>
  <c r="CH93" i="10" s="1"/>
  <c r="CP93" i="10"/>
  <c r="CF93" i="10" s="1"/>
  <c r="CO93" i="10"/>
  <c r="CN93" i="10"/>
  <c r="CD93" i="10" s="1"/>
  <c r="CL93" i="10"/>
  <c r="CB93" i="10" s="1"/>
  <c r="AR93" i="10" s="1"/>
  <c r="CG93" i="10"/>
  <c r="CE93" i="10"/>
  <c r="AE93" i="10"/>
  <c r="Z93" i="10"/>
  <c r="CM93" i="10" s="1"/>
  <c r="CC93" i="10" s="1"/>
  <c r="B93" i="10"/>
  <c r="CQ93" i="10" s="1"/>
  <c r="CR92" i="10"/>
  <c r="CH92" i="10" s="1"/>
  <c r="CP92" i="10"/>
  <c r="CF92" i="10" s="1"/>
  <c r="CO92" i="10"/>
  <c r="CN92" i="10"/>
  <c r="CD92" i="10" s="1"/>
  <c r="CL92" i="10"/>
  <c r="CB92" i="10" s="1"/>
  <c r="CG92" i="10"/>
  <c r="CE92" i="10"/>
  <c r="AR92" i="10"/>
  <c r="AE92" i="10"/>
  <c r="Z92" i="10"/>
  <c r="CM92" i="10" s="1"/>
  <c r="CC92" i="10" s="1"/>
  <c r="B92" i="10"/>
  <c r="CQ92" i="10" s="1"/>
  <c r="CR91" i="10"/>
  <c r="CH91" i="10" s="1"/>
  <c r="CP91" i="10"/>
  <c r="CF91" i="10" s="1"/>
  <c r="CO91" i="10"/>
  <c r="CN91" i="10"/>
  <c r="CD91" i="10" s="1"/>
  <c r="CL91" i="10"/>
  <c r="CB91" i="10" s="1"/>
  <c r="AR91" i="10" s="1"/>
  <c r="CG91" i="10"/>
  <c r="CE91" i="10"/>
  <c r="AE91" i="10"/>
  <c r="Z91" i="10"/>
  <c r="CM91" i="10" s="1"/>
  <c r="CC91" i="10" s="1"/>
  <c r="B91" i="10"/>
  <c r="CQ91" i="10" s="1"/>
  <c r="CR90" i="10"/>
  <c r="CH90" i="10" s="1"/>
  <c r="CP90" i="10"/>
  <c r="CF90" i="10" s="1"/>
  <c r="CO90" i="10"/>
  <c r="CN90" i="10"/>
  <c r="CD90" i="10" s="1"/>
  <c r="CL90" i="10"/>
  <c r="CB90" i="10" s="1"/>
  <c r="CG90" i="10"/>
  <c r="CE90" i="10"/>
  <c r="AE90" i="10"/>
  <c r="Z90" i="10"/>
  <c r="CM90" i="10" s="1"/>
  <c r="CC90" i="10" s="1"/>
  <c r="AR90" i="10" s="1"/>
  <c r="B90" i="10"/>
  <c r="CQ90" i="10" s="1"/>
  <c r="CR89" i="10"/>
  <c r="CH89" i="10" s="1"/>
  <c r="CP89" i="10"/>
  <c r="CF89" i="10" s="1"/>
  <c r="CO89" i="10"/>
  <c r="CN89" i="10"/>
  <c r="CD89" i="10" s="1"/>
  <c r="CL89" i="10"/>
  <c r="CB89" i="10" s="1"/>
  <c r="AR89" i="10" s="1"/>
  <c r="CG89" i="10"/>
  <c r="CE89" i="10"/>
  <c r="AE89" i="10"/>
  <c r="Z89" i="10"/>
  <c r="CM89" i="10" s="1"/>
  <c r="CC89" i="10" s="1"/>
  <c r="B89" i="10"/>
  <c r="CQ89" i="10" s="1"/>
  <c r="CR88" i="10"/>
  <c r="CH88" i="10" s="1"/>
  <c r="CP88" i="10"/>
  <c r="CF88" i="10" s="1"/>
  <c r="CO88" i="10"/>
  <c r="CL88" i="10"/>
  <c r="CB88" i="10" s="1"/>
  <c r="CG88" i="10"/>
  <c r="CE88" i="10"/>
  <c r="CC88" i="10"/>
  <c r="AR88" i="10"/>
  <c r="AE88" i="10"/>
  <c r="CN88" i="10" s="1"/>
  <c r="CD88" i="10" s="1"/>
  <c r="Z88" i="10"/>
  <c r="CM88" i="10" s="1"/>
  <c r="B88" i="10"/>
  <c r="CQ88" i="10" s="1"/>
  <c r="CR87" i="10"/>
  <c r="CP87" i="10"/>
  <c r="CO87" i="10"/>
  <c r="CE87" i="10" s="1"/>
  <c r="CH87" i="10"/>
  <c r="CG87" i="10"/>
  <c r="CF87" i="10"/>
  <c r="CC87" i="10"/>
  <c r="AE87" i="10"/>
  <c r="CN87" i="10" s="1"/>
  <c r="CD87" i="10" s="1"/>
  <c r="Z87" i="10"/>
  <c r="CM87" i="10" s="1"/>
  <c r="B87" i="10"/>
  <c r="CQ87" i="10" s="1"/>
  <c r="CQ86" i="10"/>
  <c r="CG86" i="10" s="1"/>
  <c r="CP86" i="10"/>
  <c r="CO86" i="10"/>
  <c r="CM86" i="10"/>
  <c r="CC86" i="10" s="1"/>
  <c r="CL86" i="10"/>
  <c r="CB86" i="10" s="1"/>
  <c r="AR86" i="10" s="1"/>
  <c r="CF86" i="10"/>
  <c r="CE86" i="10"/>
  <c r="AE86" i="10"/>
  <c r="CN86" i="10" s="1"/>
  <c r="CD86" i="10" s="1"/>
  <c r="Z86" i="10"/>
  <c r="B86" i="10"/>
  <c r="CR86" i="10" s="1"/>
  <c r="CH86" i="10" s="1"/>
  <c r="CR85" i="10"/>
  <c r="CP85" i="10"/>
  <c r="CO85" i="10"/>
  <c r="CE85" i="10" s="1"/>
  <c r="CH85" i="10"/>
  <c r="CG85" i="10"/>
  <c r="CF85" i="10"/>
  <c r="CC85" i="10"/>
  <c r="AE85" i="10"/>
  <c r="CN85" i="10" s="1"/>
  <c r="CD85" i="10" s="1"/>
  <c r="Z85" i="10"/>
  <c r="CM85" i="10" s="1"/>
  <c r="B85" i="10"/>
  <c r="CQ85" i="10" s="1"/>
  <c r="CQ84" i="10"/>
  <c r="CG84" i="10" s="1"/>
  <c r="CP84" i="10"/>
  <c r="CO84" i="10"/>
  <c r="CM84" i="10"/>
  <c r="CC84" i="10" s="1"/>
  <c r="CL84" i="10"/>
  <c r="CB84" i="10" s="1"/>
  <c r="AR84" i="10" s="1"/>
  <c r="CF84" i="10"/>
  <c r="CE84" i="10"/>
  <c r="AE84" i="10"/>
  <c r="CN84" i="10" s="1"/>
  <c r="CD84" i="10" s="1"/>
  <c r="Z84" i="10"/>
  <c r="B84" i="10"/>
  <c r="CR84" i="10" s="1"/>
  <c r="CH84" i="10" s="1"/>
  <c r="CR83" i="10"/>
  <c r="CP83" i="10"/>
  <c r="CO83" i="10"/>
  <c r="CE83" i="10" s="1"/>
  <c r="CH83" i="10"/>
  <c r="CG83" i="10"/>
  <c r="CF83" i="10"/>
  <c r="CC83" i="10"/>
  <c r="AE83" i="10"/>
  <c r="CN83" i="10" s="1"/>
  <c r="CD83" i="10" s="1"/>
  <c r="Z83" i="10"/>
  <c r="CM83" i="10" s="1"/>
  <c r="B83" i="10"/>
  <c r="CQ83" i="10" s="1"/>
  <c r="CQ82" i="10"/>
  <c r="CG82" i="10" s="1"/>
  <c r="CP82" i="10"/>
  <c r="CO82" i="10"/>
  <c r="CM82" i="10"/>
  <c r="CC82" i="10" s="1"/>
  <c r="CL82" i="10"/>
  <c r="CB82" i="10" s="1"/>
  <c r="AR82" i="10" s="1"/>
  <c r="CF82" i="10"/>
  <c r="CE82" i="10"/>
  <c r="AE82" i="10"/>
  <c r="CN82" i="10" s="1"/>
  <c r="CD82" i="10" s="1"/>
  <c r="Z82" i="10"/>
  <c r="B82" i="10"/>
  <c r="CR82" i="10" s="1"/>
  <c r="CH82" i="10" s="1"/>
  <c r="CR81" i="10"/>
  <c r="CP81" i="10"/>
  <c r="CO81" i="10"/>
  <c r="CE81" i="10" s="1"/>
  <c r="CH81" i="10"/>
  <c r="CG81" i="10"/>
  <c r="CF81" i="10"/>
  <c r="CC81" i="10"/>
  <c r="AE81" i="10"/>
  <c r="CN81" i="10" s="1"/>
  <c r="CD81" i="10" s="1"/>
  <c r="Z81" i="10"/>
  <c r="CM81" i="10" s="1"/>
  <c r="B81" i="10"/>
  <c r="CQ81" i="10" s="1"/>
  <c r="CQ80" i="10"/>
  <c r="CG80" i="10" s="1"/>
  <c r="CP80" i="10"/>
  <c r="CO80" i="10"/>
  <c r="CM80" i="10"/>
  <c r="CC80" i="10" s="1"/>
  <c r="CL80" i="10"/>
  <c r="CB80" i="10" s="1"/>
  <c r="AR80" i="10" s="1"/>
  <c r="CF80" i="10"/>
  <c r="CE80" i="10"/>
  <c r="AE80" i="10"/>
  <c r="CN80" i="10" s="1"/>
  <c r="CD80" i="10" s="1"/>
  <c r="Z80" i="10"/>
  <c r="B80" i="10"/>
  <c r="CR80" i="10" s="1"/>
  <c r="CH80" i="10" s="1"/>
  <c r="CR79" i="10"/>
  <c r="CP79" i="10"/>
  <c r="CO79" i="10"/>
  <c r="CE79" i="10" s="1"/>
  <c r="CH79" i="10"/>
  <c r="CG79" i="10"/>
  <c r="CF79" i="10"/>
  <c r="CC79" i="10"/>
  <c r="AE79" i="10"/>
  <c r="CN79" i="10" s="1"/>
  <c r="CD79" i="10" s="1"/>
  <c r="Z79" i="10"/>
  <c r="CM79" i="10" s="1"/>
  <c r="B79" i="10"/>
  <c r="CQ79" i="10" s="1"/>
  <c r="CQ78" i="10"/>
  <c r="CG78" i="10" s="1"/>
  <c r="CP78" i="10"/>
  <c r="CO78" i="10"/>
  <c r="CM78" i="10"/>
  <c r="CC78" i="10" s="1"/>
  <c r="CL78" i="10"/>
  <c r="CB78" i="10" s="1"/>
  <c r="AR78" i="10" s="1"/>
  <c r="CF78" i="10"/>
  <c r="CE78" i="10"/>
  <c r="AE78" i="10"/>
  <c r="CN78" i="10" s="1"/>
  <c r="CD78" i="10" s="1"/>
  <c r="Z78" i="10"/>
  <c r="B78" i="10"/>
  <c r="CR78" i="10" s="1"/>
  <c r="CH78" i="10" s="1"/>
  <c r="CR77" i="10"/>
  <c r="CP77" i="10"/>
  <c r="CO77" i="10"/>
  <c r="CE77" i="10" s="1"/>
  <c r="CH77" i="10"/>
  <c r="CG77" i="10"/>
  <c r="CF77" i="10"/>
  <c r="CC77" i="10"/>
  <c r="AE77" i="10"/>
  <c r="CN77" i="10" s="1"/>
  <c r="CD77" i="10" s="1"/>
  <c r="Z77" i="10"/>
  <c r="CM77" i="10" s="1"/>
  <c r="B77" i="10"/>
  <c r="CQ77" i="10" s="1"/>
  <c r="CQ76" i="10"/>
  <c r="CG76" i="10" s="1"/>
  <c r="CP76" i="10"/>
  <c r="CO76" i="10"/>
  <c r="CM76" i="10"/>
  <c r="CC76" i="10" s="1"/>
  <c r="CL76" i="10"/>
  <c r="CB76" i="10" s="1"/>
  <c r="AR76" i="10" s="1"/>
  <c r="CF76" i="10"/>
  <c r="CE76" i="10"/>
  <c r="AE76" i="10"/>
  <c r="CN76" i="10" s="1"/>
  <c r="CD76" i="10" s="1"/>
  <c r="Z76" i="10"/>
  <c r="B76" i="10"/>
  <c r="CR76" i="10" s="1"/>
  <c r="CH76" i="10" s="1"/>
  <c r="CR75" i="10"/>
  <c r="CP75" i="10"/>
  <c r="CO75" i="10"/>
  <c r="CE75" i="10" s="1"/>
  <c r="CH75" i="10"/>
  <c r="CG75" i="10"/>
  <c r="CF75" i="10"/>
  <c r="CC75" i="10"/>
  <c r="AE75" i="10"/>
  <c r="CN75" i="10" s="1"/>
  <c r="CD75" i="10" s="1"/>
  <c r="Z75" i="10"/>
  <c r="CM75" i="10" s="1"/>
  <c r="B75" i="10"/>
  <c r="CQ75" i="10" s="1"/>
  <c r="CQ74" i="10"/>
  <c r="CG74" i="10" s="1"/>
  <c r="CP74" i="10"/>
  <c r="CO74" i="10"/>
  <c r="CM74" i="10"/>
  <c r="CC74" i="10" s="1"/>
  <c r="CL74" i="10"/>
  <c r="CB74" i="10" s="1"/>
  <c r="AR74" i="10" s="1"/>
  <c r="CF74" i="10"/>
  <c r="CE74" i="10"/>
  <c r="AE74" i="10"/>
  <c r="CN74" i="10" s="1"/>
  <c r="CD74" i="10" s="1"/>
  <c r="Z74" i="10"/>
  <c r="B74" i="10"/>
  <c r="CR74" i="10" s="1"/>
  <c r="CH74" i="10" s="1"/>
  <c r="CR73" i="10"/>
  <c r="CP73" i="10"/>
  <c r="CO73" i="10"/>
  <c r="CE73" i="10" s="1"/>
  <c r="CH73" i="10"/>
  <c r="CG73" i="10"/>
  <c r="CF73" i="10"/>
  <c r="CC73" i="10"/>
  <c r="AE73" i="10"/>
  <c r="CN73" i="10" s="1"/>
  <c r="CD73" i="10" s="1"/>
  <c r="Z73" i="10"/>
  <c r="CM73" i="10" s="1"/>
  <c r="B73" i="10"/>
  <c r="CQ73" i="10" s="1"/>
  <c r="CQ72" i="10"/>
  <c r="CG72" i="10" s="1"/>
  <c r="CP72" i="10"/>
  <c r="CO72" i="10"/>
  <c r="CM72" i="10"/>
  <c r="CC72" i="10" s="1"/>
  <c r="CL72" i="10"/>
  <c r="CB72" i="10" s="1"/>
  <c r="AR72" i="10" s="1"/>
  <c r="CF72" i="10"/>
  <c r="CE72" i="10"/>
  <c r="AE72" i="10"/>
  <c r="CN72" i="10" s="1"/>
  <c r="CD72" i="10" s="1"/>
  <c r="Z72" i="10"/>
  <c r="B72" i="10"/>
  <c r="CR72" i="10" s="1"/>
  <c r="CH72" i="10" s="1"/>
  <c r="CR71" i="10"/>
  <c r="CP71" i="10"/>
  <c r="CO71" i="10"/>
  <c r="CE71" i="10" s="1"/>
  <c r="CH71" i="10"/>
  <c r="CG71" i="10"/>
  <c r="CF71" i="10"/>
  <c r="CC71" i="10"/>
  <c r="AE71" i="10"/>
  <c r="CN71" i="10" s="1"/>
  <c r="CD71" i="10" s="1"/>
  <c r="Z71" i="10"/>
  <c r="CM71" i="10" s="1"/>
  <c r="B71" i="10"/>
  <c r="CQ71" i="10" s="1"/>
  <c r="CQ70" i="10"/>
  <c r="CG70" i="10" s="1"/>
  <c r="CP70" i="10"/>
  <c r="CO70" i="10"/>
  <c r="CM70" i="10"/>
  <c r="CC70" i="10" s="1"/>
  <c r="CL70" i="10"/>
  <c r="CB70" i="10" s="1"/>
  <c r="AR70" i="10" s="1"/>
  <c r="CF70" i="10"/>
  <c r="CE70" i="10"/>
  <c r="AE70" i="10"/>
  <c r="CN70" i="10" s="1"/>
  <c r="CD70" i="10" s="1"/>
  <c r="Z70" i="10"/>
  <c r="B70" i="10"/>
  <c r="CR70" i="10" s="1"/>
  <c r="CH70" i="10" s="1"/>
  <c r="CR69" i="10"/>
  <c r="CP69" i="10"/>
  <c r="CO69" i="10"/>
  <c r="CE69" i="10" s="1"/>
  <c r="CH69" i="10"/>
  <c r="CG69" i="10"/>
  <c r="CF69" i="10"/>
  <c r="CC69" i="10"/>
  <c r="AE69" i="10"/>
  <c r="CN69" i="10" s="1"/>
  <c r="CD69" i="10" s="1"/>
  <c r="Z69" i="10"/>
  <c r="CM69" i="10" s="1"/>
  <c r="B69" i="10"/>
  <c r="CQ69" i="10" s="1"/>
  <c r="CQ68" i="10"/>
  <c r="CG68" i="10" s="1"/>
  <c r="CP68" i="10"/>
  <c r="CO68" i="10"/>
  <c r="CM68" i="10"/>
  <c r="CC68" i="10" s="1"/>
  <c r="CL68" i="10"/>
  <c r="CB68" i="10" s="1"/>
  <c r="AR68" i="10" s="1"/>
  <c r="CF68" i="10"/>
  <c r="CE68" i="10"/>
  <c r="AE68" i="10"/>
  <c r="CN68" i="10" s="1"/>
  <c r="CD68" i="10" s="1"/>
  <c r="Z68" i="10"/>
  <c r="B68" i="10"/>
  <c r="CR68" i="10" s="1"/>
  <c r="CH68" i="10" s="1"/>
  <c r="CR67" i="10"/>
  <c r="CP67" i="10"/>
  <c r="CO67" i="10"/>
  <c r="CE67" i="10" s="1"/>
  <c r="CH67" i="10"/>
  <c r="CG67" i="10"/>
  <c r="CF67" i="10"/>
  <c r="CC67" i="10"/>
  <c r="AE67" i="10"/>
  <c r="CN67" i="10" s="1"/>
  <c r="CD67" i="10" s="1"/>
  <c r="Z67" i="10"/>
  <c r="CM67" i="10" s="1"/>
  <c r="B67" i="10"/>
  <c r="CQ67" i="10" s="1"/>
  <c r="CQ66" i="10"/>
  <c r="CG66" i="10" s="1"/>
  <c r="CP66" i="10"/>
  <c r="CO66" i="10"/>
  <c r="CM66" i="10"/>
  <c r="CC66" i="10" s="1"/>
  <c r="CL66" i="10"/>
  <c r="CB66" i="10" s="1"/>
  <c r="AR66" i="10" s="1"/>
  <c r="CF66" i="10"/>
  <c r="CE66" i="10"/>
  <c r="AE66" i="10"/>
  <c r="CN66" i="10" s="1"/>
  <c r="CD66" i="10" s="1"/>
  <c r="Z66" i="10"/>
  <c r="B66" i="10"/>
  <c r="CR66" i="10" s="1"/>
  <c r="CH66" i="10" s="1"/>
  <c r="CR65" i="10"/>
  <c r="CP65" i="10"/>
  <c r="CO65" i="10"/>
  <c r="CE65" i="10" s="1"/>
  <c r="CH65" i="10"/>
  <c r="CG65" i="10"/>
  <c r="CF65" i="10"/>
  <c r="CC65" i="10"/>
  <c r="AE65" i="10"/>
  <c r="CN65" i="10" s="1"/>
  <c r="CD65" i="10" s="1"/>
  <c r="Z65" i="10"/>
  <c r="CM65" i="10" s="1"/>
  <c r="B65" i="10"/>
  <c r="CQ65" i="10" s="1"/>
  <c r="CQ64" i="10"/>
  <c r="CG64" i="10" s="1"/>
  <c r="CP64" i="10"/>
  <c r="CO64" i="10"/>
  <c r="CM64" i="10"/>
  <c r="CC64" i="10" s="1"/>
  <c r="CL64" i="10"/>
  <c r="CB64" i="10" s="1"/>
  <c r="AR64" i="10" s="1"/>
  <c r="CF64" i="10"/>
  <c r="CE64" i="10"/>
  <c r="AE64" i="10"/>
  <c r="CN64" i="10" s="1"/>
  <c r="CD64" i="10" s="1"/>
  <c r="Z64" i="10"/>
  <c r="B64" i="10"/>
  <c r="CR64" i="10" s="1"/>
  <c r="CH64" i="10" s="1"/>
  <c r="CR63" i="10"/>
  <c r="CP63" i="10"/>
  <c r="CO63" i="10"/>
  <c r="CE63" i="10" s="1"/>
  <c r="CH63" i="10"/>
  <c r="CG63" i="10"/>
  <c r="CF63" i="10"/>
  <c r="CC63" i="10"/>
  <c r="AE63" i="10"/>
  <c r="CN63" i="10" s="1"/>
  <c r="CD63" i="10" s="1"/>
  <c r="Z63" i="10"/>
  <c r="CM63" i="10" s="1"/>
  <c r="B63" i="10"/>
  <c r="CQ63" i="10" s="1"/>
  <c r="CQ62" i="10"/>
  <c r="CG62" i="10" s="1"/>
  <c r="CP62" i="10"/>
  <c r="CO62" i="10"/>
  <c r="CM62" i="10"/>
  <c r="CC62" i="10" s="1"/>
  <c r="CL62" i="10"/>
  <c r="CB62" i="10" s="1"/>
  <c r="AR62" i="10" s="1"/>
  <c r="CF62" i="10"/>
  <c r="CE62" i="10"/>
  <c r="AE62" i="10"/>
  <c r="CN62" i="10" s="1"/>
  <c r="CD62" i="10" s="1"/>
  <c r="Z62" i="10"/>
  <c r="B62" i="10"/>
  <c r="CR62" i="10" s="1"/>
  <c r="CH62" i="10" s="1"/>
  <c r="CR61" i="10"/>
  <c r="CH61" i="10" s="1"/>
  <c r="CP61" i="10"/>
  <c r="CO61" i="10"/>
  <c r="CE61" i="10" s="1"/>
  <c r="CG61" i="10"/>
  <c r="CF61" i="10"/>
  <c r="AE61" i="10"/>
  <c r="CN61" i="10" s="1"/>
  <c r="CD61" i="10" s="1"/>
  <c r="Z61" i="10"/>
  <c r="CM61" i="10" s="1"/>
  <c r="CC61" i="10" s="1"/>
  <c r="B61" i="10"/>
  <c r="CQ61" i="10" s="1"/>
  <c r="CQ60" i="10"/>
  <c r="CG60" i="10" s="1"/>
  <c r="CP60" i="10"/>
  <c r="CO60" i="10"/>
  <c r="CM60" i="10"/>
  <c r="CC60" i="10" s="1"/>
  <c r="CL60" i="10"/>
  <c r="CB60" i="10" s="1"/>
  <c r="CF60" i="10"/>
  <c r="CE60" i="10"/>
  <c r="AR60" i="10" s="1"/>
  <c r="AE60" i="10"/>
  <c r="CN60" i="10" s="1"/>
  <c r="CD60" i="10" s="1"/>
  <c r="Z60" i="10"/>
  <c r="B60" i="10"/>
  <c r="CR60" i="10" s="1"/>
  <c r="CH60" i="10" s="1"/>
  <c r="CR59" i="10"/>
  <c r="CP59" i="10"/>
  <c r="CO59" i="10"/>
  <c r="CE59" i="10" s="1"/>
  <c r="CH59" i="10"/>
  <c r="CG59" i="10"/>
  <c r="CF59" i="10"/>
  <c r="AE59" i="10"/>
  <c r="CN59" i="10" s="1"/>
  <c r="CD59" i="10" s="1"/>
  <c r="Z59" i="10"/>
  <c r="CM59" i="10" s="1"/>
  <c r="CC59" i="10" s="1"/>
  <c r="B59" i="10"/>
  <c r="CQ59" i="10" s="1"/>
  <c r="CQ58" i="10"/>
  <c r="CG58" i="10" s="1"/>
  <c r="CP58" i="10"/>
  <c r="CO58" i="10"/>
  <c r="CM58" i="10"/>
  <c r="CC58" i="10" s="1"/>
  <c r="CL58" i="10"/>
  <c r="CB58" i="10" s="1"/>
  <c r="AR58" i="10" s="1"/>
  <c r="CF58" i="10"/>
  <c r="CE58" i="10"/>
  <c r="AE58" i="10"/>
  <c r="CN58" i="10" s="1"/>
  <c r="CD58" i="10" s="1"/>
  <c r="Z58" i="10"/>
  <c r="B58" i="10"/>
  <c r="CR58" i="10" s="1"/>
  <c r="CH58" i="10" s="1"/>
  <c r="CR57" i="10"/>
  <c r="CP57" i="10"/>
  <c r="CO57" i="10"/>
  <c r="CE57" i="10" s="1"/>
  <c r="CH57" i="10"/>
  <c r="CG57" i="10"/>
  <c r="CF57" i="10"/>
  <c r="CC57" i="10"/>
  <c r="AE57" i="10"/>
  <c r="CN57" i="10" s="1"/>
  <c r="CD57" i="10" s="1"/>
  <c r="Z57" i="10"/>
  <c r="CM57" i="10" s="1"/>
  <c r="B57" i="10"/>
  <c r="CQ57" i="10" s="1"/>
  <c r="CQ56" i="10"/>
  <c r="CG56" i="10" s="1"/>
  <c r="CP56" i="10"/>
  <c r="CO56" i="10"/>
  <c r="CM56" i="10"/>
  <c r="CC56" i="10" s="1"/>
  <c r="CL56" i="10"/>
  <c r="CB56" i="10" s="1"/>
  <c r="AR56" i="10" s="1"/>
  <c r="CF56" i="10"/>
  <c r="CE56" i="10"/>
  <c r="AE56" i="10"/>
  <c r="CN56" i="10" s="1"/>
  <c r="CD56" i="10" s="1"/>
  <c r="Z56" i="10"/>
  <c r="B56" i="10"/>
  <c r="CR56" i="10" s="1"/>
  <c r="CH56" i="10" s="1"/>
  <c r="CR55" i="10"/>
  <c r="CH55" i="10" s="1"/>
  <c r="CP55" i="10"/>
  <c r="CO55" i="10"/>
  <c r="CE55" i="10" s="1"/>
  <c r="CG55" i="10"/>
  <c r="CF55" i="10"/>
  <c r="CC55" i="10"/>
  <c r="AE55" i="10"/>
  <c r="CN55" i="10" s="1"/>
  <c r="CD55" i="10" s="1"/>
  <c r="Z55" i="10"/>
  <c r="CM55" i="10" s="1"/>
  <c r="B55" i="10"/>
  <c r="CQ55" i="10" s="1"/>
  <c r="CQ54" i="10"/>
  <c r="CG54" i="10" s="1"/>
  <c r="CP54" i="10"/>
  <c r="CO54" i="10"/>
  <c r="CM54" i="10"/>
  <c r="CC54" i="10" s="1"/>
  <c r="CL54" i="10"/>
  <c r="CB54" i="10" s="1"/>
  <c r="CF54" i="10"/>
  <c r="CE54" i="10"/>
  <c r="AR54" i="10"/>
  <c r="AE54" i="10"/>
  <c r="CN54" i="10" s="1"/>
  <c r="CD54" i="10" s="1"/>
  <c r="Z54" i="10"/>
  <c r="B54" i="10"/>
  <c r="CR54" i="10" s="1"/>
  <c r="CH54" i="10" s="1"/>
  <c r="CR53" i="10"/>
  <c r="CH53" i="10" s="1"/>
  <c r="CP53" i="10"/>
  <c r="CO53" i="10"/>
  <c r="CE53" i="10" s="1"/>
  <c r="CG53" i="10"/>
  <c r="CF53" i="10"/>
  <c r="AE53" i="10"/>
  <c r="CN53" i="10" s="1"/>
  <c r="CD53" i="10" s="1"/>
  <c r="Z53" i="10"/>
  <c r="CM53" i="10" s="1"/>
  <c r="CC53" i="10" s="1"/>
  <c r="B53" i="10"/>
  <c r="CQ53" i="10" s="1"/>
  <c r="CQ52" i="10"/>
  <c r="CG52" i="10" s="1"/>
  <c r="CP52" i="10"/>
  <c r="CO52" i="10"/>
  <c r="CM52" i="10"/>
  <c r="CC52" i="10" s="1"/>
  <c r="CL52" i="10"/>
  <c r="CB52" i="10" s="1"/>
  <c r="CF52" i="10"/>
  <c r="CE52" i="10"/>
  <c r="AR52" i="10" s="1"/>
  <c r="AE52" i="10"/>
  <c r="CN52" i="10" s="1"/>
  <c r="CD52" i="10" s="1"/>
  <c r="Z52" i="10"/>
  <c r="B52" i="10"/>
  <c r="CR52" i="10" s="1"/>
  <c r="CH52" i="10" s="1"/>
  <c r="CP51" i="10"/>
  <c r="CO51" i="10"/>
  <c r="CE51" i="10" s="1"/>
  <c r="CF51" i="10"/>
  <c r="CC51" i="10"/>
  <c r="AE51" i="10"/>
  <c r="CN51" i="10" s="1"/>
  <c r="CD51" i="10" s="1"/>
  <c r="Z51" i="10"/>
  <c r="CM51" i="10" s="1"/>
  <c r="B51" i="10"/>
  <c r="CP50" i="10"/>
  <c r="CF50" i="10" s="1"/>
  <c r="CO50" i="10"/>
  <c r="CM50" i="10"/>
  <c r="CC50" i="10" s="1"/>
  <c r="CE50" i="10"/>
  <c r="AE50" i="10"/>
  <c r="CN50" i="10" s="1"/>
  <c r="CD50" i="10" s="1"/>
  <c r="Z50" i="10"/>
  <c r="B50" i="10"/>
  <c r="CQ49" i="10"/>
  <c r="CP49" i="10"/>
  <c r="CO49" i="10"/>
  <c r="CE49" i="10" s="1"/>
  <c r="CG49" i="10"/>
  <c r="CF49" i="10"/>
  <c r="CD49" i="10"/>
  <c r="CB49" i="10"/>
  <c r="AE49" i="10"/>
  <c r="CN49" i="10" s="1"/>
  <c r="Z49" i="10"/>
  <c r="CM49" i="10" s="1"/>
  <c r="CC49" i="10" s="1"/>
  <c r="B49" i="10"/>
  <c r="CL49" i="10" s="1"/>
  <c r="CP48" i="10"/>
  <c r="CO48" i="10"/>
  <c r="CE48" i="10" s="1"/>
  <c r="CM48" i="10"/>
  <c r="CC48" i="10" s="1"/>
  <c r="CF48" i="10"/>
  <c r="CD48" i="10"/>
  <c r="AE48" i="10"/>
  <c r="CN48" i="10" s="1"/>
  <c r="Z48" i="10"/>
  <c r="B48" i="10"/>
  <c r="CQ47" i="10"/>
  <c r="CG47" i="10" s="1"/>
  <c r="CP47" i="10"/>
  <c r="CO47" i="10"/>
  <c r="CE47" i="10" s="1"/>
  <c r="CM47" i="10"/>
  <c r="CC47" i="10" s="1"/>
  <c r="CF47" i="10"/>
  <c r="AE47" i="10"/>
  <c r="CN47" i="10" s="1"/>
  <c r="CD47" i="10" s="1"/>
  <c r="Z47" i="10"/>
  <c r="B47" i="10"/>
  <c r="CQ46" i="10"/>
  <c r="CG46" i="10" s="1"/>
  <c r="CP46" i="10"/>
  <c r="CO46" i="10"/>
  <c r="CE46" i="10" s="1"/>
  <c r="CM46" i="10"/>
  <c r="CC46" i="10" s="1"/>
  <c r="CF46" i="10"/>
  <c r="AE46" i="10"/>
  <c r="CN46" i="10" s="1"/>
  <c r="CD46" i="10" s="1"/>
  <c r="Z46" i="10"/>
  <c r="B46" i="10"/>
  <c r="CP45" i="10"/>
  <c r="CO45" i="10"/>
  <c r="CE45" i="10" s="1"/>
  <c r="CM45" i="10"/>
  <c r="CC45" i="10" s="1"/>
  <c r="CF45" i="10"/>
  <c r="CD45" i="10"/>
  <c r="AE45" i="10"/>
  <c r="CN45" i="10" s="1"/>
  <c r="Z45" i="10"/>
  <c r="B45" i="10"/>
  <c r="CQ45" i="10" s="1"/>
  <c r="CG45" i="10" s="1"/>
  <c r="CP44" i="10"/>
  <c r="CO44" i="10"/>
  <c r="CE44" i="10" s="1"/>
  <c r="CM44" i="10"/>
  <c r="CC44" i="10" s="1"/>
  <c r="CF44" i="10"/>
  <c r="CD44" i="10"/>
  <c r="AE44" i="10"/>
  <c r="CN44" i="10" s="1"/>
  <c r="Z44" i="10"/>
  <c r="B44" i="10"/>
  <c r="CQ43" i="10"/>
  <c r="CG43" i="10" s="1"/>
  <c r="CP43" i="10"/>
  <c r="CO43" i="10"/>
  <c r="CE43" i="10" s="1"/>
  <c r="CM43" i="10"/>
  <c r="CC43" i="10" s="1"/>
  <c r="CF43" i="10"/>
  <c r="AE43" i="10"/>
  <c r="CN43" i="10" s="1"/>
  <c r="CD43" i="10" s="1"/>
  <c r="Z43" i="10"/>
  <c r="B43" i="10"/>
  <c r="CQ42" i="10"/>
  <c r="CG42" i="10" s="1"/>
  <c r="CP42" i="10"/>
  <c r="CO42" i="10"/>
  <c r="CE42" i="10" s="1"/>
  <c r="CM42" i="10"/>
  <c r="CC42" i="10" s="1"/>
  <c r="CF42" i="10"/>
  <c r="AE42" i="10"/>
  <c r="CN42" i="10" s="1"/>
  <c r="CD42" i="10" s="1"/>
  <c r="Z42" i="10"/>
  <c r="B42" i="10"/>
  <c r="CP41" i="10"/>
  <c r="CO41" i="10"/>
  <c r="CE41" i="10" s="1"/>
  <c r="CM41" i="10"/>
  <c r="CC41" i="10" s="1"/>
  <c r="CF41" i="10"/>
  <c r="CD41" i="10"/>
  <c r="AE41" i="10"/>
  <c r="CN41" i="10" s="1"/>
  <c r="Z41" i="10"/>
  <c r="B41" i="10"/>
  <c r="CQ41" i="10" s="1"/>
  <c r="CG41" i="10" s="1"/>
  <c r="CP40" i="10"/>
  <c r="CO40" i="10"/>
  <c r="CE40" i="10" s="1"/>
  <c r="CM40" i="10"/>
  <c r="CC40" i="10" s="1"/>
  <c r="CF40" i="10"/>
  <c r="CD40" i="10"/>
  <c r="AE40" i="10"/>
  <c r="CN40" i="10" s="1"/>
  <c r="Z40" i="10"/>
  <c r="B40" i="10"/>
  <c r="CQ39" i="10"/>
  <c r="CG39" i="10" s="1"/>
  <c r="CP39" i="10"/>
  <c r="CO39" i="10"/>
  <c r="CE39" i="10" s="1"/>
  <c r="CM39" i="10"/>
  <c r="CC39" i="10" s="1"/>
  <c r="CF39" i="10"/>
  <c r="AE39" i="10"/>
  <c r="CN39" i="10" s="1"/>
  <c r="CD39" i="10" s="1"/>
  <c r="Z39" i="10"/>
  <c r="B39" i="10"/>
  <c r="CQ38" i="10"/>
  <c r="CG38" i="10" s="1"/>
  <c r="CP38" i="10"/>
  <c r="CO38" i="10"/>
  <c r="CE38" i="10" s="1"/>
  <c r="CM38" i="10"/>
  <c r="CC38" i="10" s="1"/>
  <c r="CF38" i="10"/>
  <c r="AE38" i="10"/>
  <c r="CN38" i="10" s="1"/>
  <c r="CD38" i="10" s="1"/>
  <c r="Z38" i="10"/>
  <c r="B38" i="10"/>
  <c r="CP37" i="10"/>
  <c r="CO37" i="10"/>
  <c r="CE37" i="10" s="1"/>
  <c r="CM37" i="10"/>
  <c r="CC37" i="10" s="1"/>
  <c r="CF37" i="10"/>
  <c r="AE37" i="10"/>
  <c r="Z37" i="10"/>
  <c r="B37" i="10"/>
  <c r="CQ37" i="10" s="1"/>
  <c r="CG37" i="10" s="1"/>
  <c r="CL31" i="10"/>
  <c r="CD31" i="10"/>
  <c r="CB31" i="10"/>
  <c r="B31" i="10"/>
  <c r="CM31" i="10" s="1"/>
  <c r="CC31" i="10" s="1"/>
  <c r="L27" i="10"/>
  <c r="K27" i="10"/>
  <c r="J27" i="10"/>
  <c r="I27" i="10"/>
  <c r="H27" i="10"/>
  <c r="G27" i="10"/>
  <c r="F27" i="10"/>
  <c r="E27" i="10"/>
  <c r="CM26" i="10"/>
  <c r="CC26" i="10" s="1"/>
  <c r="D26" i="10"/>
  <c r="C26" i="10"/>
  <c r="B26" i="10" s="1"/>
  <c r="D25" i="10"/>
  <c r="D27" i="10" s="1"/>
  <c r="C25" i="10"/>
  <c r="D24" i="10"/>
  <c r="C24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9" i="10" s="1"/>
  <c r="C19" i="10"/>
  <c r="CN18" i="10"/>
  <c r="CM18" i="10"/>
  <c r="CL18" i="10"/>
  <c r="CF18" i="10"/>
  <c r="CD18" i="10"/>
  <c r="CC18" i="10"/>
  <c r="CB18" i="10"/>
  <c r="B18" i="10"/>
  <c r="CO18" i="10" s="1"/>
  <c r="CE18" i="10" s="1"/>
  <c r="CM17" i="10"/>
  <c r="CL17" i="10"/>
  <c r="CB17" i="10" s="1"/>
  <c r="CC17" i="10"/>
  <c r="B17" i="10"/>
  <c r="CK17" i="10" s="1"/>
  <c r="CA17" i="10" s="1"/>
  <c r="CN16" i="10"/>
  <c r="CM16" i="10"/>
  <c r="CC16" i="10" s="1"/>
  <c r="CL16" i="10"/>
  <c r="CB16" i="10" s="1"/>
  <c r="CF16" i="10"/>
  <c r="CD16" i="10"/>
  <c r="B16" i="10"/>
  <c r="CO16" i="10" s="1"/>
  <c r="CE16" i="10" s="1"/>
  <c r="CM15" i="10"/>
  <c r="CL15" i="10"/>
  <c r="CK15" i="10"/>
  <c r="CA15" i="10" s="1"/>
  <c r="CC15" i="10"/>
  <c r="CB15" i="10"/>
  <c r="B15" i="10"/>
  <c r="CN14" i="10"/>
  <c r="CM14" i="10"/>
  <c r="CL14" i="10"/>
  <c r="CB14" i="10" s="1"/>
  <c r="CF14" i="10"/>
  <c r="CD14" i="10"/>
  <c r="CC14" i="10"/>
  <c r="B14" i="10"/>
  <c r="CO14" i="10" s="1"/>
  <c r="CE14" i="10" s="1"/>
  <c r="A5" i="10"/>
  <c r="A4" i="10"/>
  <c r="A3" i="10"/>
  <c r="A2" i="10"/>
  <c r="AV108" i="12" l="1"/>
  <c r="AV110" i="12"/>
  <c r="AJ177" i="12"/>
  <c r="AS151" i="12"/>
  <c r="AJ176" i="12"/>
  <c r="AV103" i="12"/>
  <c r="CA14" i="11"/>
  <c r="AA14" i="11" s="1"/>
  <c r="AS137" i="11"/>
  <c r="AR72" i="11"/>
  <c r="CN24" i="11"/>
  <c r="CD24" i="11" s="1"/>
  <c r="CE24" i="11"/>
  <c r="B27" i="11"/>
  <c r="CM24" i="11"/>
  <c r="CC24" i="11" s="1"/>
  <c r="CL24" i="11"/>
  <c r="CB24" i="11" s="1"/>
  <c r="CK24" i="11"/>
  <c r="CA24" i="11" s="1"/>
  <c r="CL177" i="11"/>
  <c r="CB177" i="11" s="1"/>
  <c r="CK177" i="11"/>
  <c r="CA177" i="11" s="1"/>
  <c r="AJ177" i="11" s="1"/>
  <c r="CC177" i="11"/>
  <c r="CN154" i="11"/>
  <c r="CD154" i="11" s="1"/>
  <c r="CG154" i="11"/>
  <c r="CM154" i="11"/>
  <c r="CC154" i="11" s="1"/>
  <c r="CL154" i="11"/>
  <c r="CB154" i="11" s="1"/>
  <c r="AB132" i="11"/>
  <c r="U123" i="11"/>
  <c r="AS138" i="11"/>
  <c r="CP103" i="11"/>
  <c r="CF103" i="11" s="1"/>
  <c r="CM103" i="11"/>
  <c r="CC103" i="11" s="1"/>
  <c r="CN103" i="11"/>
  <c r="CD103" i="11" s="1"/>
  <c r="CO103" i="11"/>
  <c r="CE103" i="11" s="1"/>
  <c r="AJ169" i="11"/>
  <c r="AJ166" i="11"/>
  <c r="X116" i="11"/>
  <c r="AV102" i="11"/>
  <c r="AR80" i="11"/>
  <c r="AR64" i="11"/>
  <c r="M26" i="11"/>
  <c r="AJ167" i="11"/>
  <c r="AR46" i="11"/>
  <c r="CL164" i="11"/>
  <c r="CB164" i="11" s="1"/>
  <c r="CK164" i="11"/>
  <c r="CA164" i="11" s="1"/>
  <c r="CC164" i="11"/>
  <c r="CM110" i="11"/>
  <c r="CC110" i="11" s="1"/>
  <c r="CP110" i="11"/>
  <c r="CF110" i="11" s="1"/>
  <c r="CN110" i="11"/>
  <c r="CD110" i="11" s="1"/>
  <c r="CO110" i="11"/>
  <c r="CE110" i="11" s="1"/>
  <c r="CM108" i="11"/>
  <c r="CC108" i="11" s="1"/>
  <c r="CP108" i="11"/>
  <c r="CF108" i="11" s="1"/>
  <c r="CN108" i="11"/>
  <c r="CD108" i="11" s="1"/>
  <c r="CO108" i="11"/>
  <c r="CE108" i="11" s="1"/>
  <c r="CN143" i="11"/>
  <c r="CD143" i="11" s="1"/>
  <c r="CG143" i="11"/>
  <c r="CM143" i="11"/>
  <c r="CC143" i="11" s="1"/>
  <c r="CL143" i="11"/>
  <c r="CB143" i="11" s="1"/>
  <c r="AS143" i="11" s="1"/>
  <c r="CM125" i="11"/>
  <c r="CC125" i="11" s="1"/>
  <c r="CR125" i="11"/>
  <c r="CH125" i="11" s="1"/>
  <c r="CM151" i="11"/>
  <c r="CC151" i="11" s="1"/>
  <c r="CN151" i="11"/>
  <c r="CD151" i="11" s="1"/>
  <c r="CL151" i="11"/>
  <c r="CB151" i="11" s="1"/>
  <c r="CG151" i="11"/>
  <c r="CL165" i="11"/>
  <c r="CB165" i="11" s="1"/>
  <c r="CK165" i="11"/>
  <c r="CA165" i="11" s="1"/>
  <c r="AJ165" i="11" s="1"/>
  <c r="CC165" i="11"/>
  <c r="CL176" i="11"/>
  <c r="CB176" i="11" s="1"/>
  <c r="CK176" i="11"/>
  <c r="CA176" i="11" s="1"/>
  <c r="CC176" i="11"/>
  <c r="AJ170" i="11"/>
  <c r="CO125" i="11"/>
  <c r="CE125" i="11" s="1"/>
  <c r="AV109" i="11"/>
  <c r="AV106" i="11"/>
  <c r="AJ168" i="11"/>
  <c r="AR68" i="11"/>
  <c r="AR90" i="11"/>
  <c r="A256" i="11"/>
  <c r="X31" i="11"/>
  <c r="AR54" i="11"/>
  <c r="CR40" i="10"/>
  <c r="CH40" i="10" s="1"/>
  <c r="CL40" i="10"/>
  <c r="CB40" i="10" s="1"/>
  <c r="CR44" i="10"/>
  <c r="CH44" i="10" s="1"/>
  <c r="CL44" i="10"/>
  <c r="CB44" i="10" s="1"/>
  <c r="CR48" i="10"/>
  <c r="CH48" i="10" s="1"/>
  <c r="CL48" i="10"/>
  <c r="CB48" i="10" s="1"/>
  <c r="B25" i="10"/>
  <c r="CN26" i="10"/>
  <c r="CD26" i="10" s="1"/>
  <c r="CE26" i="10"/>
  <c r="CL26" i="10"/>
  <c r="CB26" i="10" s="1"/>
  <c r="AE97" i="10"/>
  <c r="CN37" i="10"/>
  <c r="CD37" i="10" s="1"/>
  <c r="CL39" i="10"/>
  <c r="CB39" i="10" s="1"/>
  <c r="AR39" i="10" s="1"/>
  <c r="CR39" i="10"/>
  <c r="CH39" i="10" s="1"/>
  <c r="CL43" i="10"/>
  <c r="CB43" i="10" s="1"/>
  <c r="AR43" i="10" s="1"/>
  <c r="CR43" i="10"/>
  <c r="CH43" i="10" s="1"/>
  <c r="CL47" i="10"/>
  <c r="CB47" i="10" s="1"/>
  <c r="AR47" i="10" s="1"/>
  <c r="CR47" i="10"/>
  <c r="CH47" i="10" s="1"/>
  <c r="C27" i="10"/>
  <c r="B24" i="10"/>
  <c r="CK26" i="10"/>
  <c r="CA26" i="10" s="1"/>
  <c r="M26" i="10" s="1"/>
  <c r="CR38" i="10"/>
  <c r="CH38" i="10" s="1"/>
  <c r="CL38" i="10"/>
  <c r="CB38" i="10" s="1"/>
  <c r="AR38" i="10" s="1"/>
  <c r="CQ40" i="10"/>
  <c r="CG40" i="10" s="1"/>
  <c r="CR42" i="10"/>
  <c r="CH42" i="10" s="1"/>
  <c r="CL42" i="10"/>
  <c r="CB42" i="10" s="1"/>
  <c r="CQ44" i="10"/>
  <c r="CG44" i="10" s="1"/>
  <c r="CR46" i="10"/>
  <c r="CH46" i="10" s="1"/>
  <c r="CL46" i="10"/>
  <c r="CB46" i="10" s="1"/>
  <c r="AR46" i="10" s="1"/>
  <c r="CQ48" i="10"/>
  <c r="CG48" i="10" s="1"/>
  <c r="AR49" i="10"/>
  <c r="CR50" i="10"/>
  <c r="CH50" i="10" s="1"/>
  <c r="CQ50" i="10"/>
  <c r="CG50" i="10" s="1"/>
  <c r="CL50" i="10"/>
  <c r="CB50" i="10" s="1"/>
  <c r="CN17" i="10"/>
  <c r="CD17" i="10" s="1"/>
  <c r="AA17" i="10" s="1"/>
  <c r="CF17" i="10"/>
  <c r="CN15" i="10"/>
  <c r="CD15" i="10" s="1"/>
  <c r="AA15" i="10" s="1"/>
  <c r="CF15" i="10"/>
  <c r="CO15" i="10"/>
  <c r="CE15" i="10" s="1"/>
  <c r="CO17" i="10"/>
  <c r="CE17" i="10" s="1"/>
  <c r="CL37" i="10"/>
  <c r="CB37" i="10" s="1"/>
  <c r="AR37" i="10" s="1"/>
  <c r="CR37" i="10"/>
  <c r="CH37" i="10" s="1"/>
  <c r="CL41" i="10"/>
  <c r="CB41" i="10" s="1"/>
  <c r="AR41" i="10" s="1"/>
  <c r="CR41" i="10"/>
  <c r="CH41" i="10" s="1"/>
  <c r="CL45" i="10"/>
  <c r="CB45" i="10" s="1"/>
  <c r="AR45" i="10" s="1"/>
  <c r="CR45" i="10"/>
  <c r="CH45" i="10" s="1"/>
  <c r="CQ51" i="10"/>
  <c r="CG51" i="10" s="1"/>
  <c r="CL51" i="10"/>
  <c r="CB51" i="10" s="1"/>
  <c r="CR51" i="10"/>
  <c r="CH51" i="10" s="1"/>
  <c r="CN105" i="10"/>
  <c r="CD105" i="10" s="1"/>
  <c r="CP105" i="10"/>
  <c r="CF105" i="10" s="1"/>
  <c r="CO105" i="10"/>
  <c r="CE105" i="10" s="1"/>
  <c r="CM105" i="10"/>
  <c r="CC105" i="10" s="1"/>
  <c r="AV105" i="10" s="1"/>
  <c r="CR118" i="10"/>
  <c r="CH118" i="10" s="1"/>
  <c r="CN118" i="10"/>
  <c r="CD118" i="10" s="1"/>
  <c r="CJ118" i="10"/>
  <c r="CK118" i="10"/>
  <c r="CA118" i="10" s="1"/>
  <c r="CM144" i="10"/>
  <c r="CC144" i="10" s="1"/>
  <c r="CG144" i="10"/>
  <c r="AS144" i="10" s="1"/>
  <c r="CL144" i="10"/>
  <c r="CB144" i="10" s="1"/>
  <c r="CN144" i="10"/>
  <c r="CD144" i="10" s="1"/>
  <c r="CK165" i="10"/>
  <c r="CA165" i="10" s="1"/>
  <c r="AJ165" i="10" s="1"/>
  <c r="CC165" i="10"/>
  <c r="CK16" i="10"/>
  <c r="CA16" i="10" s="1"/>
  <c r="AA16" i="10" s="1"/>
  <c r="CK31" i="10"/>
  <c r="CA31" i="10" s="1"/>
  <c r="X31" i="10" s="1"/>
  <c r="Z97" i="10"/>
  <c r="CR49" i="10"/>
  <c r="CH49" i="10" s="1"/>
  <c r="CN103" i="10"/>
  <c r="CD103" i="10" s="1"/>
  <c r="CP103" i="10"/>
  <c r="CF103" i="10" s="1"/>
  <c r="CN104" i="10"/>
  <c r="CD104" i="10" s="1"/>
  <c r="CP104" i="10"/>
  <c r="CF104" i="10" s="1"/>
  <c r="CM104" i="10"/>
  <c r="CC104" i="10" s="1"/>
  <c r="AV104" i="10" s="1"/>
  <c r="CN106" i="10"/>
  <c r="CD106" i="10" s="1"/>
  <c r="CP106" i="10"/>
  <c r="CF106" i="10" s="1"/>
  <c r="CO106" i="10"/>
  <c r="CE106" i="10" s="1"/>
  <c r="CM106" i="10"/>
  <c r="CC106" i="10" s="1"/>
  <c r="AV106" i="10" s="1"/>
  <c r="CR117" i="10"/>
  <c r="CH117" i="10" s="1"/>
  <c r="CN117" i="10"/>
  <c r="CD117" i="10" s="1"/>
  <c r="CJ117" i="10"/>
  <c r="CK117" i="10"/>
  <c r="CA117" i="10" s="1"/>
  <c r="X117" i="10" s="1"/>
  <c r="CN143" i="10"/>
  <c r="CD143" i="10" s="1"/>
  <c r="CG143" i="10"/>
  <c r="CL143" i="10"/>
  <c r="CB143" i="10" s="1"/>
  <c r="CM143" i="10"/>
  <c r="CC143" i="10" s="1"/>
  <c r="AS143" i="10" s="1"/>
  <c r="CL146" i="10"/>
  <c r="CB146" i="10" s="1"/>
  <c r="CN146" i="10"/>
  <c r="CD146" i="10" s="1"/>
  <c r="CG146" i="10"/>
  <c r="AV103" i="10"/>
  <c r="CN109" i="10"/>
  <c r="CD109" i="10" s="1"/>
  <c r="CP109" i="10"/>
  <c r="CF109" i="10" s="1"/>
  <c r="CO109" i="10"/>
  <c r="CE109" i="10" s="1"/>
  <c r="CM109" i="10"/>
  <c r="CC109" i="10" s="1"/>
  <c r="AV109" i="10" s="1"/>
  <c r="X124" i="10"/>
  <c r="U124" i="10"/>
  <c r="CK14" i="10"/>
  <c r="CK18" i="10"/>
  <c r="CA18" i="10" s="1"/>
  <c r="AA18" i="10" s="1"/>
  <c r="CN107" i="10"/>
  <c r="CD107" i="10" s="1"/>
  <c r="AV107" i="10" s="1"/>
  <c r="CP107" i="10"/>
  <c r="CF107" i="10" s="1"/>
  <c r="CN108" i="10"/>
  <c r="CD108" i="10" s="1"/>
  <c r="CP108" i="10"/>
  <c r="CF108" i="10" s="1"/>
  <c r="CM108" i="10"/>
  <c r="CC108" i="10" s="1"/>
  <c r="CN110" i="10"/>
  <c r="CD110" i="10" s="1"/>
  <c r="CP110" i="10"/>
  <c r="CF110" i="10" s="1"/>
  <c r="CO110" i="10"/>
  <c r="CE110" i="10" s="1"/>
  <c r="CM110" i="10"/>
  <c r="CC110" i="10" s="1"/>
  <c r="CL138" i="10"/>
  <c r="CB138" i="10" s="1"/>
  <c r="CN138" i="10"/>
  <c r="CD138" i="10" s="1"/>
  <c r="AS138" i="10" s="1"/>
  <c r="CG138" i="10"/>
  <c r="CM138" i="10"/>
  <c r="CC138" i="10" s="1"/>
  <c r="CL145" i="10"/>
  <c r="CB145" i="10" s="1"/>
  <c r="AS145" i="10" s="1"/>
  <c r="CN145" i="10"/>
  <c r="CD145" i="10" s="1"/>
  <c r="CM145" i="10"/>
  <c r="CC145" i="10" s="1"/>
  <c r="CG145" i="10"/>
  <c r="CN153" i="10"/>
  <c r="CD153" i="10" s="1"/>
  <c r="AS153" i="10" s="1"/>
  <c r="CG153" i="10"/>
  <c r="CL153" i="10"/>
  <c r="CB153" i="10" s="1"/>
  <c r="CM153" i="10"/>
  <c r="CC153" i="10" s="1"/>
  <c r="CL163" i="10"/>
  <c r="CB163" i="10" s="1"/>
  <c r="CC163" i="10"/>
  <c r="CK163" i="10"/>
  <c r="CA163" i="10" s="1"/>
  <c r="CL165" i="10"/>
  <c r="CB165" i="10" s="1"/>
  <c r="CL168" i="10"/>
  <c r="CB168" i="10" s="1"/>
  <c r="CC168" i="10"/>
  <c r="CK168" i="10"/>
  <c r="CA168" i="10" s="1"/>
  <c r="CL53" i="10"/>
  <c r="CB53" i="10" s="1"/>
  <c r="AR53" i="10" s="1"/>
  <c r="CL55" i="10"/>
  <c r="CB55" i="10" s="1"/>
  <c r="AR55" i="10" s="1"/>
  <c r="CL57" i="10"/>
  <c r="CB57" i="10" s="1"/>
  <c r="AR57" i="10" s="1"/>
  <c r="CL59" i="10"/>
  <c r="CB59" i="10" s="1"/>
  <c r="AR59" i="10" s="1"/>
  <c r="CL61" i="10"/>
  <c r="CB61" i="10" s="1"/>
  <c r="AR61" i="10" s="1"/>
  <c r="CL63" i="10"/>
  <c r="CB63" i="10" s="1"/>
  <c r="AR63" i="10" s="1"/>
  <c r="CL65" i="10"/>
  <c r="CB65" i="10" s="1"/>
  <c r="AR65" i="10" s="1"/>
  <c r="CL67" i="10"/>
  <c r="CB67" i="10" s="1"/>
  <c r="AR67" i="10" s="1"/>
  <c r="CL69" i="10"/>
  <c r="CB69" i="10" s="1"/>
  <c r="AR69" i="10" s="1"/>
  <c r="CL71" i="10"/>
  <c r="CB71" i="10" s="1"/>
  <c r="AR71" i="10" s="1"/>
  <c r="CL73" i="10"/>
  <c r="CB73" i="10" s="1"/>
  <c r="AR73" i="10" s="1"/>
  <c r="CL75" i="10"/>
  <c r="CB75" i="10" s="1"/>
  <c r="AR75" i="10" s="1"/>
  <c r="CL77" i="10"/>
  <c r="CB77" i="10" s="1"/>
  <c r="AR77" i="10" s="1"/>
  <c r="CL79" i="10"/>
  <c r="CB79" i="10" s="1"/>
  <c r="AR79" i="10" s="1"/>
  <c r="CL81" i="10"/>
  <c r="CB81" i="10" s="1"/>
  <c r="AR81" i="10" s="1"/>
  <c r="CL83" i="10"/>
  <c r="CB83" i="10" s="1"/>
  <c r="AR83" i="10" s="1"/>
  <c r="CL85" i="10"/>
  <c r="CB85" i="10" s="1"/>
  <c r="AR85" i="10" s="1"/>
  <c r="CL87" i="10"/>
  <c r="CB87" i="10" s="1"/>
  <c r="AR87" i="10" s="1"/>
  <c r="B97" i="10"/>
  <c r="D111" i="10"/>
  <c r="C102" i="10"/>
  <c r="CN142" i="10"/>
  <c r="CD142" i="10" s="1"/>
  <c r="CG142" i="10"/>
  <c r="CL142" i="10"/>
  <c r="CB142" i="10" s="1"/>
  <c r="AS142" i="10" s="1"/>
  <c r="CM142" i="10"/>
  <c r="CC142" i="10" s="1"/>
  <c r="D158" i="10"/>
  <c r="C158" i="10" s="1"/>
  <c r="CL164" i="10"/>
  <c r="CB164" i="10" s="1"/>
  <c r="CK164" i="10"/>
  <c r="CA164" i="10" s="1"/>
  <c r="AJ164" i="10" s="1"/>
  <c r="CC164" i="10"/>
  <c r="B119" i="10"/>
  <c r="CN119" i="10" s="1"/>
  <c r="CD119" i="10" s="1"/>
  <c r="C137" i="10"/>
  <c r="D147" i="10"/>
  <c r="C147" i="10" s="1"/>
  <c r="E147" i="10"/>
  <c r="CN150" i="10"/>
  <c r="CD150" i="10" s="1"/>
  <c r="CG150" i="10"/>
  <c r="CL150" i="10"/>
  <c r="CB150" i="10" s="1"/>
  <c r="AS150" i="10" s="1"/>
  <c r="CM150" i="10"/>
  <c r="CC150" i="10" s="1"/>
  <c r="CM151" i="10"/>
  <c r="CC151" i="10" s="1"/>
  <c r="CL151" i="10"/>
  <c r="CB151" i="10" s="1"/>
  <c r="CG151" i="10"/>
  <c r="AS151" i="10" s="1"/>
  <c r="CN151" i="10"/>
  <c r="CD151" i="10" s="1"/>
  <c r="CL152" i="10"/>
  <c r="CB152" i="10" s="1"/>
  <c r="CN152" i="10"/>
  <c r="CD152" i="10" s="1"/>
  <c r="CG152" i="10"/>
  <c r="CM152" i="10"/>
  <c r="CC152" i="10" s="1"/>
  <c r="CL176" i="10"/>
  <c r="CB176" i="10" s="1"/>
  <c r="CC176" i="10"/>
  <c r="CK176" i="10"/>
  <c r="CA176" i="10" s="1"/>
  <c r="CR116" i="10"/>
  <c r="CH116" i="10" s="1"/>
  <c r="X116" i="10" s="1"/>
  <c r="B125" i="10"/>
  <c r="CM125" i="10" s="1"/>
  <c r="CC125" i="10" s="1"/>
  <c r="CR123" i="10"/>
  <c r="CH123" i="10" s="1"/>
  <c r="CJ123" i="10"/>
  <c r="CK123" i="10"/>
  <c r="CA123" i="10" s="1"/>
  <c r="CO123" i="10"/>
  <c r="CE123" i="10" s="1"/>
  <c r="CK125" i="10"/>
  <c r="CA125" i="10" s="1"/>
  <c r="CN125" i="10"/>
  <c r="CD125" i="10" s="1"/>
  <c r="CN139" i="10"/>
  <c r="CD139" i="10" s="1"/>
  <c r="CG139" i="10"/>
  <c r="AS139" i="10" s="1"/>
  <c r="CL139" i="10"/>
  <c r="CB139" i="10" s="1"/>
  <c r="CL141" i="10"/>
  <c r="CB141" i="10" s="1"/>
  <c r="CN141" i="10"/>
  <c r="CD141" i="10" s="1"/>
  <c r="E158" i="10"/>
  <c r="CN154" i="10"/>
  <c r="CD154" i="10" s="1"/>
  <c r="CG154" i="10"/>
  <c r="AS154" i="10" s="1"/>
  <c r="CL154" i="10"/>
  <c r="CB154" i="10" s="1"/>
  <c r="CL156" i="10"/>
  <c r="CB156" i="10" s="1"/>
  <c r="CN156" i="10"/>
  <c r="CD156" i="10" s="1"/>
  <c r="CL157" i="10"/>
  <c r="CB157" i="10" s="1"/>
  <c r="AS157" i="10" s="1"/>
  <c r="CN157" i="10"/>
  <c r="CD157" i="10" s="1"/>
  <c r="CG157" i="10"/>
  <c r="CK170" i="10"/>
  <c r="CA170" i="10" s="1"/>
  <c r="AJ170" i="10" s="1"/>
  <c r="CC170" i="10"/>
  <c r="CM123" i="10"/>
  <c r="CC123" i="10" s="1"/>
  <c r="AB131" i="10"/>
  <c r="CO132" i="10"/>
  <c r="CE132" i="10" s="1"/>
  <c r="CK132" i="10"/>
  <c r="CA132" i="10" s="1"/>
  <c r="CN132" i="10"/>
  <c r="CD132" i="10" s="1"/>
  <c r="CM140" i="10"/>
  <c r="CC140" i="10" s="1"/>
  <c r="CL140" i="10"/>
  <c r="CB140" i="10" s="1"/>
  <c r="AS140" i="10" s="1"/>
  <c r="CG140" i="10"/>
  <c r="AS146" i="10"/>
  <c r="CL148" i="10"/>
  <c r="CB148" i="10" s="1"/>
  <c r="CN148" i="10"/>
  <c r="CD148" i="10" s="1"/>
  <c r="C149" i="10"/>
  <c r="CM155" i="10"/>
  <c r="CC155" i="10" s="1"/>
  <c r="CG155" i="10"/>
  <c r="CL155" i="10"/>
  <c r="CB155" i="10" s="1"/>
  <c r="AS155" i="10" s="1"/>
  <c r="CM157" i="10"/>
  <c r="CC157" i="10" s="1"/>
  <c r="CC166" i="10"/>
  <c r="CK166" i="10"/>
  <c r="CA166" i="10" s="1"/>
  <c r="CL166" i="10"/>
  <c r="CB166" i="10" s="1"/>
  <c r="CJ124" i="10"/>
  <c r="CO125" i="10"/>
  <c r="CE125" i="10" s="1"/>
  <c r="CS125" i="10"/>
  <c r="CI125" i="10" s="1"/>
  <c r="CG130" i="10"/>
  <c r="AB130" i="10" s="1"/>
  <c r="CN130" i="10"/>
  <c r="CD130" i="10" s="1"/>
  <c r="C169" i="10"/>
  <c r="CL175" i="10"/>
  <c r="CB175" i="10" s="1"/>
  <c r="AJ175" i="10" s="1"/>
  <c r="B177" i="10"/>
  <c r="CG131" i="10"/>
  <c r="B226" i="9"/>
  <c r="CC215" i="9"/>
  <c r="M215" i="9"/>
  <c r="B215" i="9"/>
  <c r="CC214" i="9"/>
  <c r="M214" i="9" s="1"/>
  <c r="B214" i="9"/>
  <c r="CC210" i="9"/>
  <c r="V210" i="9"/>
  <c r="C210" i="9"/>
  <c r="V209" i="9"/>
  <c r="C209" i="9"/>
  <c r="CC209" i="9" s="1"/>
  <c r="C208" i="9"/>
  <c r="CC208" i="9" s="1"/>
  <c r="V208" i="9" s="1"/>
  <c r="H204" i="9"/>
  <c r="C204" i="9"/>
  <c r="H203" i="9"/>
  <c r="C203" i="9"/>
  <c r="H202" i="9"/>
  <c r="C202" i="9"/>
  <c r="H201" i="9"/>
  <c r="C201" i="9"/>
  <c r="F197" i="9"/>
  <c r="B197" i="9"/>
  <c r="F196" i="9"/>
  <c r="B196" i="9"/>
  <c r="F195" i="9"/>
  <c r="B195" i="9"/>
  <c r="E190" i="9"/>
  <c r="B190" i="9"/>
  <c r="E189" i="9"/>
  <c r="B189" i="9"/>
  <c r="E185" i="9"/>
  <c r="B185" i="9"/>
  <c r="E184" i="9"/>
  <c r="B184" i="9"/>
  <c r="E183" i="9"/>
  <c r="B183" i="9"/>
  <c r="E182" i="9"/>
  <c r="B182" i="9"/>
  <c r="D177" i="9"/>
  <c r="B177" i="9" s="1"/>
  <c r="C177" i="9"/>
  <c r="D176" i="9"/>
  <c r="C176" i="9"/>
  <c r="B176" i="9"/>
  <c r="D175" i="9"/>
  <c r="C175" i="9"/>
  <c r="B175" i="9"/>
  <c r="CL175" i="9" s="1"/>
  <c r="CB175" i="9" s="1"/>
  <c r="CC170" i="9"/>
  <c r="E170" i="9"/>
  <c r="D170" i="9"/>
  <c r="C170" i="9" s="1"/>
  <c r="E169" i="9"/>
  <c r="D169" i="9"/>
  <c r="C169" i="9"/>
  <c r="CL168" i="9"/>
  <c r="CB168" i="9" s="1"/>
  <c r="E168" i="9"/>
  <c r="D168" i="9"/>
  <c r="C168" i="9"/>
  <c r="CL167" i="9"/>
  <c r="CB167" i="9" s="1"/>
  <c r="E167" i="9"/>
  <c r="C167" i="9" s="1"/>
  <c r="D167" i="9"/>
  <c r="E166" i="9"/>
  <c r="D166" i="9"/>
  <c r="E165" i="9"/>
  <c r="D165" i="9"/>
  <c r="C165" i="9"/>
  <c r="E164" i="9"/>
  <c r="D164" i="9"/>
  <c r="C164" i="9" s="1"/>
  <c r="E163" i="9"/>
  <c r="D163" i="9"/>
  <c r="C163" i="9"/>
  <c r="AR160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CL157" i="9"/>
  <c r="CB157" i="9" s="1"/>
  <c r="CK157" i="9"/>
  <c r="CA157" i="9" s="1"/>
  <c r="E157" i="9"/>
  <c r="D157" i="9"/>
  <c r="C157" i="9"/>
  <c r="CK156" i="9"/>
  <c r="CA156" i="9" s="1"/>
  <c r="E156" i="9"/>
  <c r="D156" i="9"/>
  <c r="C156" i="9" s="1"/>
  <c r="CL155" i="9"/>
  <c r="CB155" i="9" s="1"/>
  <c r="CK155" i="9"/>
  <c r="CA155" i="9"/>
  <c r="E155" i="9"/>
  <c r="D155" i="9"/>
  <c r="C155" i="9"/>
  <c r="CK154" i="9"/>
  <c r="CA154" i="9" s="1"/>
  <c r="CG154" i="9"/>
  <c r="E154" i="9"/>
  <c r="D154" i="9"/>
  <c r="C154" i="9"/>
  <c r="CK153" i="9"/>
  <c r="CA153" i="9"/>
  <c r="E153" i="9"/>
  <c r="D153" i="9"/>
  <c r="CL152" i="9"/>
  <c r="CK152" i="9"/>
  <c r="CA152" i="9" s="1"/>
  <c r="CB152" i="9"/>
  <c r="E152" i="9"/>
  <c r="D152" i="9"/>
  <c r="C152" i="9" s="1"/>
  <c r="CN151" i="9"/>
  <c r="CM151" i="9"/>
  <c r="CC151" i="9" s="1"/>
  <c r="CK151" i="9"/>
  <c r="CD151" i="9"/>
  <c r="CA151" i="9"/>
  <c r="E151" i="9"/>
  <c r="C151" i="9" s="1"/>
  <c r="CL151" i="9" s="1"/>
  <c r="CB151" i="9" s="1"/>
  <c r="D151" i="9"/>
  <c r="CN150" i="9"/>
  <c r="CD150" i="9" s="1"/>
  <c r="CK150" i="9"/>
  <c r="CA150" i="9"/>
  <c r="E150" i="9"/>
  <c r="D150" i="9"/>
  <c r="C150" i="9" s="1"/>
  <c r="CL149" i="9"/>
  <c r="CB149" i="9" s="1"/>
  <c r="CK149" i="9"/>
  <c r="CA149" i="9"/>
  <c r="E149" i="9"/>
  <c r="D149" i="9"/>
  <c r="C149" i="9"/>
  <c r="CK148" i="9"/>
  <c r="CA148" i="9" s="1"/>
  <c r="E148" i="9"/>
  <c r="D148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D147" i="9"/>
  <c r="CK146" i="9"/>
  <c r="CA146" i="9"/>
  <c r="E146" i="9"/>
  <c r="D146" i="9"/>
  <c r="C146" i="9"/>
  <c r="CK145" i="9"/>
  <c r="CA145" i="9" s="1"/>
  <c r="E145" i="9"/>
  <c r="D145" i="9"/>
  <c r="CK144" i="9"/>
  <c r="CA144" i="9"/>
  <c r="E144" i="9"/>
  <c r="D144" i="9"/>
  <c r="C144" i="9"/>
  <c r="CK143" i="9"/>
  <c r="CA143" i="9"/>
  <c r="E143" i="9"/>
  <c r="D143" i="9"/>
  <c r="C143" i="9"/>
  <c r="CK142" i="9"/>
  <c r="CA142" i="9"/>
  <c r="E142" i="9"/>
  <c r="D142" i="9"/>
  <c r="CL141" i="9"/>
  <c r="CB141" i="9" s="1"/>
  <c r="CK141" i="9"/>
  <c r="CA141" i="9" s="1"/>
  <c r="E141" i="9"/>
  <c r="D141" i="9"/>
  <c r="C141" i="9" s="1"/>
  <c r="CK140" i="9"/>
  <c r="CA140" i="9"/>
  <c r="E140" i="9"/>
  <c r="C140" i="9" s="1"/>
  <c r="D140" i="9"/>
  <c r="CM139" i="9"/>
  <c r="CC139" i="9" s="1"/>
  <c r="CK139" i="9"/>
  <c r="CA139" i="9"/>
  <c r="E139" i="9"/>
  <c r="D139" i="9"/>
  <c r="C139" i="9" s="1"/>
  <c r="CN139" i="9" s="1"/>
  <c r="CD139" i="9" s="1"/>
  <c r="CK138" i="9"/>
  <c r="CA138" i="9" s="1"/>
  <c r="E138" i="9"/>
  <c r="D138" i="9"/>
  <c r="C138" i="9"/>
  <c r="CK137" i="9"/>
  <c r="CA137" i="9" s="1"/>
  <c r="E137" i="9"/>
  <c r="D137" i="9"/>
  <c r="CO132" i="9"/>
  <c r="CN132" i="9"/>
  <c r="CD132" i="9" s="1"/>
  <c r="CM132" i="9"/>
  <c r="CL132" i="9"/>
  <c r="CB132" i="9" s="1"/>
  <c r="CK132" i="9"/>
  <c r="CG132" i="9"/>
  <c r="AB132" i="9" s="1"/>
  <c r="CE132" i="9"/>
  <c r="CC132" i="9"/>
  <c r="CA132" i="9"/>
  <c r="B132" i="9"/>
  <c r="CP132" i="9" s="1"/>
  <c r="CF132" i="9" s="1"/>
  <c r="CO131" i="9"/>
  <c r="CE131" i="9" s="1"/>
  <c r="CN131" i="9"/>
  <c r="CD131" i="9" s="1"/>
  <c r="CM131" i="9"/>
  <c r="CC131" i="9" s="1"/>
  <c r="CL131" i="9"/>
  <c r="CK131" i="9"/>
  <c r="CA131" i="9" s="1"/>
  <c r="CG131" i="9"/>
  <c r="CF131" i="9"/>
  <c r="CB131" i="9"/>
  <c r="B131" i="9"/>
  <c r="CP131" i="9" s="1"/>
  <c r="CM130" i="9"/>
  <c r="CC130" i="9" s="1"/>
  <c r="CL130" i="9"/>
  <c r="CB130" i="9"/>
  <c r="B130" i="9"/>
  <c r="CL125" i="9"/>
  <c r="CB125" i="9" s="1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CQ125" i="9" s="1"/>
  <c r="CG125" i="9" s="1"/>
  <c r="G125" i="9"/>
  <c r="CP125" i="9" s="1"/>
  <c r="CF125" i="9" s="1"/>
  <c r="F125" i="9"/>
  <c r="E125" i="9"/>
  <c r="D125" i="9"/>
  <c r="C125" i="9"/>
  <c r="CQ124" i="9"/>
  <c r="CG124" i="9" s="1"/>
  <c r="CP124" i="9"/>
  <c r="CN124" i="9"/>
  <c r="CD124" i="9" s="1"/>
  <c r="CL124" i="9"/>
  <c r="CJ124" i="9"/>
  <c r="CF124" i="9"/>
  <c r="CB124" i="9"/>
  <c r="B124" i="9"/>
  <c r="CS123" i="9"/>
  <c r="CI123" i="9" s="1"/>
  <c r="CQ123" i="9"/>
  <c r="CP123" i="9"/>
  <c r="CF123" i="9" s="1"/>
  <c r="CN123" i="9"/>
  <c r="CL123" i="9"/>
  <c r="CB123" i="9" s="1"/>
  <c r="CG123" i="9"/>
  <c r="CD123" i="9"/>
  <c r="B123" i="9"/>
  <c r="CP119" i="9"/>
  <c r="CF119" i="9" s="1"/>
  <c r="W119" i="9"/>
  <c r="V119" i="9"/>
  <c r="CQ119" i="9" s="1"/>
  <c r="CG119" i="9" s="1"/>
  <c r="U119" i="9"/>
  <c r="T119" i="9"/>
  <c r="S119" i="9"/>
  <c r="R119" i="9"/>
  <c r="CM119" i="9" s="1"/>
  <c r="CC119" i="9" s="1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CR118" i="9"/>
  <c r="CH118" i="9" s="1"/>
  <c r="CQ118" i="9"/>
  <c r="CG118" i="9" s="1"/>
  <c r="CP118" i="9"/>
  <c r="CO118" i="9"/>
  <c r="CN118" i="9"/>
  <c r="CM118" i="9"/>
  <c r="CC118" i="9" s="1"/>
  <c r="CL118" i="9"/>
  <c r="CK118" i="9"/>
  <c r="CJ118" i="9"/>
  <c r="CF118" i="9"/>
  <c r="CE118" i="9"/>
  <c r="CD118" i="9"/>
  <c r="CB118" i="9"/>
  <c r="CA118" i="9"/>
  <c r="X118" i="9"/>
  <c r="B118" i="9"/>
  <c r="CQ117" i="9"/>
  <c r="CP117" i="9"/>
  <c r="CF117" i="9" s="1"/>
  <c r="CO117" i="9"/>
  <c r="CM117" i="9"/>
  <c r="CL117" i="9"/>
  <c r="CB117" i="9" s="1"/>
  <c r="CG117" i="9"/>
  <c r="CE117" i="9"/>
  <c r="CC117" i="9"/>
  <c r="B117" i="9"/>
  <c r="CQ116" i="9"/>
  <c r="CP116" i="9"/>
  <c r="CF116" i="9" s="1"/>
  <c r="CO116" i="9"/>
  <c r="CE116" i="9" s="1"/>
  <c r="CM116" i="9"/>
  <c r="CL116" i="9"/>
  <c r="CG116" i="9"/>
  <c r="CC116" i="9"/>
  <c r="CB116" i="9"/>
  <c r="B116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0" i="9"/>
  <c r="D110" i="9"/>
  <c r="C110" i="9"/>
  <c r="CN109" i="9"/>
  <c r="CD109" i="9" s="1"/>
  <c r="E109" i="9"/>
  <c r="D109" i="9"/>
  <c r="C109" i="9" s="1"/>
  <c r="CN108" i="9"/>
  <c r="CD108" i="9" s="1"/>
  <c r="CM108" i="9"/>
  <c r="CC108" i="9" s="1"/>
  <c r="E108" i="9"/>
  <c r="D108" i="9"/>
  <c r="C108" i="9" s="1"/>
  <c r="E107" i="9"/>
  <c r="D107" i="9"/>
  <c r="C107" i="9"/>
  <c r="E106" i="9"/>
  <c r="D106" i="9"/>
  <c r="C106" i="9"/>
  <c r="E105" i="9"/>
  <c r="D105" i="9"/>
  <c r="E104" i="9"/>
  <c r="D104" i="9"/>
  <c r="CN103" i="9"/>
  <c r="CD103" i="9"/>
  <c r="E103" i="9"/>
  <c r="C103" i="9" s="1"/>
  <c r="E102" i="9"/>
  <c r="D102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D97" i="9"/>
  <c r="AC97" i="9"/>
  <c r="AB97" i="9"/>
  <c r="AA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 s="1"/>
  <c r="CP96" i="9"/>
  <c r="CF96" i="9" s="1"/>
  <c r="CO96" i="9"/>
  <c r="CN96" i="9"/>
  <c r="CD96" i="9" s="1"/>
  <c r="CL96" i="9"/>
  <c r="CB96" i="9" s="1"/>
  <c r="CE96" i="9"/>
  <c r="CC96" i="9"/>
  <c r="AE96" i="9"/>
  <c r="Z96" i="9"/>
  <c r="CM96" i="9" s="1"/>
  <c r="B96" i="9"/>
  <c r="CR95" i="9"/>
  <c r="CH95" i="9" s="1"/>
  <c r="CP95" i="9"/>
  <c r="CF95" i="9" s="1"/>
  <c r="CO95" i="9"/>
  <c r="CL95" i="9"/>
  <c r="CB95" i="9" s="1"/>
  <c r="CG95" i="9"/>
  <c r="CE95" i="9"/>
  <c r="AE95" i="9"/>
  <c r="CN95" i="9" s="1"/>
  <c r="CD95" i="9" s="1"/>
  <c r="AR95" i="9" s="1"/>
  <c r="Z95" i="9"/>
  <c r="CM95" i="9" s="1"/>
  <c r="CC95" i="9" s="1"/>
  <c r="B95" i="9"/>
  <c r="CQ95" i="9" s="1"/>
  <c r="CR94" i="9"/>
  <c r="CH94" i="9" s="1"/>
  <c r="CQ94" i="9"/>
  <c r="CG94" i="9" s="1"/>
  <c r="CP94" i="9"/>
  <c r="CO94" i="9"/>
  <c r="CN94" i="9"/>
  <c r="CD94" i="9" s="1"/>
  <c r="CM94" i="9"/>
  <c r="CC94" i="9" s="1"/>
  <c r="CL94" i="9"/>
  <c r="CB94" i="9" s="1"/>
  <c r="CF94" i="9"/>
  <c r="CE94" i="9"/>
  <c r="AR94" i="9"/>
  <c r="AE94" i="9"/>
  <c r="Z94" i="9"/>
  <c r="B94" i="9"/>
  <c r="CR93" i="9"/>
  <c r="CP93" i="9"/>
  <c r="CF93" i="9" s="1"/>
  <c r="CO93" i="9"/>
  <c r="CE93" i="9" s="1"/>
  <c r="CL93" i="9"/>
  <c r="CB93" i="9" s="1"/>
  <c r="CH93" i="9"/>
  <c r="AE93" i="9"/>
  <c r="CN93" i="9" s="1"/>
  <c r="CD93" i="9" s="1"/>
  <c r="Z93" i="9"/>
  <c r="CM93" i="9" s="1"/>
  <c r="CC93" i="9" s="1"/>
  <c r="B93" i="9"/>
  <c r="CQ93" i="9" s="1"/>
  <c r="CG93" i="9" s="1"/>
  <c r="CP92" i="9"/>
  <c r="CO92" i="9"/>
  <c r="CN92" i="9"/>
  <c r="CD92" i="9" s="1"/>
  <c r="CF92" i="9"/>
  <c r="CE92" i="9"/>
  <c r="AE92" i="9"/>
  <c r="Z92" i="9"/>
  <c r="CM92" i="9" s="1"/>
  <c r="CC92" i="9" s="1"/>
  <c r="B92" i="9"/>
  <c r="CL92" i="9" s="1"/>
  <c r="CB92" i="9" s="1"/>
  <c r="CR91" i="9"/>
  <c r="CH91" i="9" s="1"/>
  <c r="CP91" i="9"/>
  <c r="CF91" i="9" s="1"/>
  <c r="CO91" i="9"/>
  <c r="CL91" i="9"/>
  <c r="CB91" i="9" s="1"/>
  <c r="AR91" i="9" s="1"/>
  <c r="CG91" i="9"/>
  <c r="CE91" i="9"/>
  <c r="AE91" i="9"/>
  <c r="CN91" i="9" s="1"/>
  <c r="CD91" i="9" s="1"/>
  <c r="Z91" i="9"/>
  <c r="CM91" i="9" s="1"/>
  <c r="CC91" i="9" s="1"/>
  <c r="B91" i="9"/>
  <c r="CQ91" i="9" s="1"/>
  <c r="CR90" i="9"/>
  <c r="CH90" i="9" s="1"/>
  <c r="CQ90" i="9"/>
  <c r="CG90" i="9" s="1"/>
  <c r="CP90" i="9"/>
  <c r="CO90" i="9"/>
  <c r="CN90" i="9"/>
  <c r="CD90" i="9" s="1"/>
  <c r="CL90" i="9"/>
  <c r="CB90" i="9" s="1"/>
  <c r="CF90" i="9"/>
  <c r="CE90" i="9"/>
  <c r="AE90" i="9"/>
  <c r="Z90" i="9"/>
  <c r="CM90" i="9" s="1"/>
  <c r="CC90" i="9" s="1"/>
  <c r="AR90" i="9" s="1"/>
  <c r="B90" i="9"/>
  <c r="CR89" i="9"/>
  <c r="CP89" i="9"/>
  <c r="CF89" i="9" s="1"/>
  <c r="CO89" i="9"/>
  <c r="CE89" i="9" s="1"/>
  <c r="CL89" i="9"/>
  <c r="CB89" i="9" s="1"/>
  <c r="CH89" i="9"/>
  <c r="CD89" i="9"/>
  <c r="CC89" i="9"/>
  <c r="AE89" i="9"/>
  <c r="CN89" i="9" s="1"/>
  <c r="Z89" i="9"/>
  <c r="CM89" i="9" s="1"/>
  <c r="B89" i="9"/>
  <c r="CQ89" i="9" s="1"/>
  <c r="CG89" i="9" s="1"/>
  <c r="CP88" i="9"/>
  <c r="CO88" i="9"/>
  <c r="CN88" i="9"/>
  <c r="CD88" i="9" s="1"/>
  <c r="CF88" i="9"/>
  <c r="CE88" i="9"/>
  <c r="AE88" i="9"/>
  <c r="Z88" i="9"/>
  <c r="CM88" i="9" s="1"/>
  <c r="CC88" i="9" s="1"/>
  <c r="B88" i="9"/>
  <c r="CQ88" i="9" s="1"/>
  <c r="CG88" i="9" s="1"/>
  <c r="CR87" i="9"/>
  <c r="CH87" i="9" s="1"/>
  <c r="CP87" i="9"/>
  <c r="CF87" i="9" s="1"/>
  <c r="CO87" i="9"/>
  <c r="CL87" i="9"/>
  <c r="CB87" i="9" s="1"/>
  <c r="AR87" i="9" s="1"/>
  <c r="CG87" i="9"/>
  <c r="CE87" i="9"/>
  <c r="AE87" i="9"/>
  <c r="CN87" i="9" s="1"/>
  <c r="CD87" i="9" s="1"/>
  <c r="Z87" i="9"/>
  <c r="CM87" i="9" s="1"/>
  <c r="CC87" i="9" s="1"/>
  <c r="B87" i="9"/>
  <c r="CQ87" i="9" s="1"/>
  <c r="CR86" i="9"/>
  <c r="CH86" i="9" s="1"/>
  <c r="CQ86" i="9"/>
  <c r="CG86" i="9" s="1"/>
  <c r="CP86" i="9"/>
  <c r="CO86" i="9"/>
  <c r="CN86" i="9"/>
  <c r="CD86" i="9" s="1"/>
  <c r="CM86" i="9"/>
  <c r="CL86" i="9"/>
  <c r="CB86" i="9" s="1"/>
  <c r="CF86" i="9"/>
  <c r="CE86" i="9"/>
  <c r="CC86" i="9"/>
  <c r="AR86" i="9" s="1"/>
  <c r="AE86" i="9"/>
  <c r="Z86" i="9"/>
  <c r="B86" i="9"/>
  <c r="CR85" i="9"/>
  <c r="CP85" i="9"/>
  <c r="CF85" i="9" s="1"/>
  <c r="CO85" i="9"/>
  <c r="CE85" i="9" s="1"/>
  <c r="CL85" i="9"/>
  <c r="CB85" i="9" s="1"/>
  <c r="CH85" i="9"/>
  <c r="CD85" i="9"/>
  <c r="AE85" i="9"/>
  <c r="CN85" i="9" s="1"/>
  <c r="Z85" i="9"/>
  <c r="CM85" i="9" s="1"/>
  <c r="CC85" i="9" s="1"/>
  <c r="B85" i="9"/>
  <c r="CQ85" i="9" s="1"/>
  <c r="CG85" i="9" s="1"/>
  <c r="CP84" i="9"/>
  <c r="CO84" i="9"/>
  <c r="CN84" i="9"/>
  <c r="CD84" i="9" s="1"/>
  <c r="CF84" i="9"/>
  <c r="CE84" i="9"/>
  <c r="AE84" i="9"/>
  <c r="Z84" i="9"/>
  <c r="CM84" i="9" s="1"/>
  <c r="CC84" i="9" s="1"/>
  <c r="B84" i="9"/>
  <c r="CQ84" i="9" s="1"/>
  <c r="CG84" i="9" s="1"/>
  <c r="CR83" i="9"/>
  <c r="CH83" i="9" s="1"/>
  <c r="CP83" i="9"/>
  <c r="CF83" i="9" s="1"/>
  <c r="CO83" i="9"/>
  <c r="CL83" i="9"/>
  <c r="CB83" i="9" s="1"/>
  <c r="AR83" i="9" s="1"/>
  <c r="CG83" i="9"/>
  <c r="CE83" i="9"/>
  <c r="AE83" i="9"/>
  <c r="CN83" i="9" s="1"/>
  <c r="CD83" i="9" s="1"/>
  <c r="Z83" i="9"/>
  <c r="CM83" i="9" s="1"/>
  <c r="CC83" i="9" s="1"/>
  <c r="B83" i="9"/>
  <c r="CQ83" i="9" s="1"/>
  <c r="CR82" i="9"/>
  <c r="CH82" i="9" s="1"/>
  <c r="CQ82" i="9"/>
  <c r="CG82" i="9" s="1"/>
  <c r="CP82" i="9"/>
  <c r="CO82" i="9"/>
  <c r="CN82" i="9"/>
  <c r="CD82" i="9" s="1"/>
  <c r="CM82" i="9"/>
  <c r="CC82" i="9" s="1"/>
  <c r="CF82" i="9"/>
  <c r="CE82" i="9"/>
  <c r="AE82" i="9"/>
  <c r="Z82" i="9"/>
  <c r="B82" i="9"/>
  <c r="CL82" i="9" s="1"/>
  <c r="CB82" i="9" s="1"/>
  <c r="CR81" i="9"/>
  <c r="CP81" i="9"/>
  <c r="CF81" i="9" s="1"/>
  <c r="CO81" i="9"/>
  <c r="CL81" i="9"/>
  <c r="CB81" i="9" s="1"/>
  <c r="CH81" i="9"/>
  <c r="CE81" i="9"/>
  <c r="CD81" i="9"/>
  <c r="AR81" i="9"/>
  <c r="AE81" i="9"/>
  <c r="CN81" i="9" s="1"/>
  <c r="Z81" i="9"/>
  <c r="CM81" i="9" s="1"/>
  <c r="CC81" i="9" s="1"/>
  <c r="B81" i="9"/>
  <c r="CQ81" i="9" s="1"/>
  <c r="CG81" i="9" s="1"/>
  <c r="CP80" i="9"/>
  <c r="CO80" i="9"/>
  <c r="CE80" i="9" s="1"/>
  <c r="CN80" i="9"/>
  <c r="CD80" i="9" s="1"/>
  <c r="CF80" i="9"/>
  <c r="AE80" i="9"/>
  <c r="Z80" i="9"/>
  <c r="CM80" i="9" s="1"/>
  <c r="CC80" i="9" s="1"/>
  <c r="B80" i="9"/>
  <c r="CP79" i="9"/>
  <c r="CF79" i="9" s="1"/>
  <c r="CO79" i="9"/>
  <c r="CM79" i="9"/>
  <c r="CC79" i="9" s="1"/>
  <c r="CL79" i="9"/>
  <c r="CB79" i="9" s="1"/>
  <c r="CE79" i="9"/>
  <c r="CD79" i="9"/>
  <c r="AE79" i="9"/>
  <c r="CN79" i="9" s="1"/>
  <c r="Z79" i="9"/>
  <c r="B79" i="9"/>
  <c r="CQ79" i="9" s="1"/>
  <c r="CG79" i="9" s="1"/>
  <c r="CP78" i="9"/>
  <c r="CO78" i="9"/>
  <c r="CE78" i="9" s="1"/>
  <c r="CN78" i="9"/>
  <c r="CD78" i="9" s="1"/>
  <c r="CF78" i="9"/>
  <c r="AE78" i="9"/>
  <c r="Z78" i="9"/>
  <c r="CM78" i="9" s="1"/>
  <c r="CC78" i="9" s="1"/>
  <c r="B78" i="9"/>
  <c r="CP77" i="9"/>
  <c r="CF77" i="9" s="1"/>
  <c r="CO77" i="9"/>
  <c r="CM77" i="9"/>
  <c r="CC77" i="9" s="1"/>
  <c r="CL77" i="9"/>
  <c r="CB77" i="9" s="1"/>
  <c r="CE77" i="9"/>
  <c r="CD77" i="9"/>
  <c r="AE77" i="9"/>
  <c r="CN77" i="9" s="1"/>
  <c r="Z77" i="9"/>
  <c r="B77" i="9"/>
  <c r="CQ77" i="9" s="1"/>
  <c r="CG77" i="9" s="1"/>
  <c r="CP76" i="9"/>
  <c r="CO76" i="9"/>
  <c r="CE76" i="9" s="1"/>
  <c r="CN76" i="9"/>
  <c r="CD76" i="9" s="1"/>
  <c r="CF76" i="9"/>
  <c r="CC76" i="9"/>
  <c r="AE76" i="9"/>
  <c r="Z76" i="9"/>
  <c r="CM76" i="9" s="1"/>
  <c r="B76" i="9"/>
  <c r="CP75" i="9"/>
  <c r="CF75" i="9" s="1"/>
  <c r="CO75" i="9"/>
  <c r="CM75" i="9"/>
  <c r="CC75" i="9" s="1"/>
  <c r="CL75" i="9"/>
  <c r="CB75" i="9" s="1"/>
  <c r="CE75" i="9"/>
  <c r="CD75" i="9"/>
  <c r="AE75" i="9"/>
  <c r="CN75" i="9" s="1"/>
  <c r="Z75" i="9"/>
  <c r="B75" i="9"/>
  <c r="CQ75" i="9" s="1"/>
  <c r="CG75" i="9" s="1"/>
  <c r="CP74" i="9"/>
  <c r="CO74" i="9"/>
  <c r="CE74" i="9" s="1"/>
  <c r="CN74" i="9"/>
  <c r="CD74" i="9" s="1"/>
  <c r="CF74" i="9"/>
  <c r="CC74" i="9"/>
  <c r="AE74" i="9"/>
  <c r="Z74" i="9"/>
  <c r="CM74" i="9" s="1"/>
  <c r="B74" i="9"/>
  <c r="CP73" i="9"/>
  <c r="CF73" i="9" s="1"/>
  <c r="CO73" i="9"/>
  <c r="CM73" i="9"/>
  <c r="CC73" i="9" s="1"/>
  <c r="CL73" i="9"/>
  <c r="CB73" i="9" s="1"/>
  <c r="CE73" i="9"/>
  <c r="CD73" i="9"/>
  <c r="AE73" i="9"/>
  <c r="CN73" i="9" s="1"/>
  <c r="Z73" i="9"/>
  <c r="B73" i="9"/>
  <c r="CQ73" i="9" s="1"/>
  <c r="CG73" i="9" s="1"/>
  <c r="CP72" i="9"/>
  <c r="CO72" i="9"/>
  <c r="CE72" i="9" s="1"/>
  <c r="CN72" i="9"/>
  <c r="CD72" i="9" s="1"/>
  <c r="CF72" i="9"/>
  <c r="AE72" i="9"/>
  <c r="Z72" i="9"/>
  <c r="CM72" i="9" s="1"/>
  <c r="CC72" i="9" s="1"/>
  <c r="B72" i="9"/>
  <c r="CP71" i="9"/>
  <c r="CF71" i="9" s="1"/>
  <c r="CO71" i="9"/>
  <c r="CM71" i="9"/>
  <c r="CC71" i="9" s="1"/>
  <c r="CL71" i="9"/>
  <c r="CB71" i="9" s="1"/>
  <c r="CE71" i="9"/>
  <c r="CD71" i="9"/>
  <c r="AE71" i="9"/>
  <c r="CN71" i="9" s="1"/>
  <c r="Z71" i="9"/>
  <c r="B71" i="9"/>
  <c r="CQ71" i="9" s="1"/>
  <c r="CG71" i="9" s="1"/>
  <c r="CP70" i="9"/>
  <c r="CO70" i="9"/>
  <c r="CE70" i="9" s="1"/>
  <c r="CN70" i="9"/>
  <c r="CD70" i="9" s="1"/>
  <c r="CF70" i="9"/>
  <c r="AE70" i="9"/>
  <c r="Z70" i="9"/>
  <c r="CM70" i="9" s="1"/>
  <c r="CC70" i="9" s="1"/>
  <c r="B70" i="9"/>
  <c r="CP69" i="9"/>
  <c r="CF69" i="9" s="1"/>
  <c r="CO69" i="9"/>
  <c r="CM69" i="9"/>
  <c r="CC69" i="9" s="1"/>
  <c r="CL69" i="9"/>
  <c r="CB69" i="9" s="1"/>
  <c r="CE69" i="9"/>
  <c r="CD69" i="9"/>
  <c r="AE69" i="9"/>
  <c r="CN69" i="9" s="1"/>
  <c r="Z69" i="9"/>
  <c r="B69" i="9"/>
  <c r="CQ69" i="9" s="1"/>
  <c r="CG69" i="9" s="1"/>
  <c r="CR68" i="9"/>
  <c r="CH68" i="9" s="1"/>
  <c r="CP68" i="9"/>
  <c r="CO68" i="9"/>
  <c r="CE68" i="9" s="1"/>
  <c r="CN68" i="9"/>
  <c r="CD68" i="9" s="1"/>
  <c r="CF68" i="9"/>
  <c r="CC68" i="9"/>
  <c r="AE68" i="9"/>
  <c r="Z68" i="9"/>
  <c r="CM68" i="9" s="1"/>
  <c r="B68" i="9"/>
  <c r="CP67" i="9"/>
  <c r="CF67" i="9" s="1"/>
  <c r="CO67" i="9"/>
  <c r="CM67" i="9"/>
  <c r="CC67" i="9" s="1"/>
  <c r="CL67" i="9"/>
  <c r="CB67" i="9" s="1"/>
  <c r="CE67" i="9"/>
  <c r="CD67" i="9"/>
  <c r="AE67" i="9"/>
  <c r="CN67" i="9" s="1"/>
  <c r="Z67" i="9"/>
  <c r="B67" i="9"/>
  <c r="CQ67" i="9" s="1"/>
  <c r="CG67" i="9" s="1"/>
  <c r="CP66" i="9"/>
  <c r="CO66" i="9"/>
  <c r="CE66" i="9" s="1"/>
  <c r="CN66" i="9"/>
  <c r="CD66" i="9" s="1"/>
  <c r="CF66" i="9"/>
  <c r="CC66" i="9"/>
  <c r="AE66" i="9"/>
  <c r="Z66" i="9"/>
  <c r="CM66" i="9" s="1"/>
  <c r="B66" i="9"/>
  <c r="CP65" i="9"/>
  <c r="CF65" i="9" s="1"/>
  <c r="CO65" i="9"/>
  <c r="CM65" i="9"/>
  <c r="CC65" i="9" s="1"/>
  <c r="CL65" i="9"/>
  <c r="CB65" i="9" s="1"/>
  <c r="CE65" i="9"/>
  <c r="CD65" i="9"/>
  <c r="AE65" i="9"/>
  <c r="CN65" i="9" s="1"/>
  <c r="Z65" i="9"/>
  <c r="B65" i="9"/>
  <c r="CQ65" i="9" s="1"/>
  <c r="CG65" i="9" s="1"/>
  <c r="CP64" i="9"/>
  <c r="CO64" i="9"/>
  <c r="CE64" i="9" s="1"/>
  <c r="CN64" i="9"/>
  <c r="CD64" i="9" s="1"/>
  <c r="CF64" i="9"/>
  <c r="AE64" i="9"/>
  <c r="Z64" i="9"/>
  <c r="CM64" i="9" s="1"/>
  <c r="CC64" i="9" s="1"/>
  <c r="B64" i="9"/>
  <c r="CP63" i="9"/>
  <c r="CF63" i="9" s="1"/>
  <c r="CO63" i="9"/>
  <c r="CM63" i="9"/>
  <c r="CC63" i="9" s="1"/>
  <c r="CL63" i="9"/>
  <c r="CB63" i="9" s="1"/>
  <c r="CE63" i="9"/>
  <c r="CD63" i="9"/>
  <c r="AE63" i="9"/>
  <c r="CN63" i="9" s="1"/>
  <c r="Z63" i="9"/>
  <c r="B63" i="9"/>
  <c r="CQ63" i="9" s="1"/>
  <c r="CG63" i="9" s="1"/>
  <c r="CP62" i="9"/>
  <c r="CO62" i="9"/>
  <c r="CE62" i="9" s="1"/>
  <c r="CN62" i="9"/>
  <c r="CD62" i="9" s="1"/>
  <c r="CF62" i="9"/>
  <c r="AE62" i="9"/>
  <c r="Z62" i="9"/>
  <c r="CM62" i="9" s="1"/>
  <c r="CC62" i="9" s="1"/>
  <c r="B62" i="9"/>
  <c r="CP61" i="9"/>
  <c r="CF61" i="9" s="1"/>
  <c r="CO61" i="9"/>
  <c r="CM61" i="9"/>
  <c r="CC61" i="9" s="1"/>
  <c r="CL61" i="9"/>
  <c r="CB61" i="9" s="1"/>
  <c r="CE61" i="9"/>
  <c r="CD61" i="9"/>
  <c r="AE61" i="9"/>
  <c r="CN61" i="9" s="1"/>
  <c r="Z61" i="9"/>
  <c r="B61" i="9"/>
  <c r="CQ61" i="9" s="1"/>
  <c r="CG61" i="9" s="1"/>
  <c r="CP60" i="9"/>
  <c r="CO60" i="9"/>
  <c r="CE60" i="9" s="1"/>
  <c r="CN60" i="9"/>
  <c r="CD60" i="9" s="1"/>
  <c r="CF60" i="9"/>
  <c r="CC60" i="9"/>
  <c r="AE60" i="9"/>
  <c r="Z60" i="9"/>
  <c r="CM60" i="9" s="1"/>
  <c r="B60" i="9"/>
  <c r="CP59" i="9"/>
  <c r="CF59" i="9" s="1"/>
  <c r="CO59" i="9"/>
  <c r="CM59" i="9"/>
  <c r="CC59" i="9" s="1"/>
  <c r="CL59" i="9"/>
  <c r="CB59" i="9" s="1"/>
  <c r="CE59" i="9"/>
  <c r="CD59" i="9"/>
  <c r="AE59" i="9"/>
  <c r="CN59" i="9" s="1"/>
  <c r="Z59" i="9"/>
  <c r="B59" i="9"/>
  <c r="CQ59" i="9" s="1"/>
  <c r="CG59" i="9" s="1"/>
  <c r="CP58" i="9"/>
  <c r="CO58" i="9"/>
  <c r="CE58" i="9" s="1"/>
  <c r="CN58" i="9"/>
  <c r="CD58" i="9" s="1"/>
  <c r="CF58" i="9"/>
  <c r="CC58" i="9"/>
  <c r="AE58" i="9"/>
  <c r="Z58" i="9"/>
  <c r="CM58" i="9" s="1"/>
  <c r="B58" i="9"/>
  <c r="CP57" i="9"/>
  <c r="CF57" i="9" s="1"/>
  <c r="CO57" i="9"/>
  <c r="CM57" i="9"/>
  <c r="CC57" i="9" s="1"/>
  <c r="CL57" i="9"/>
  <c r="CB57" i="9" s="1"/>
  <c r="CE57" i="9"/>
  <c r="CD57" i="9"/>
  <c r="AE57" i="9"/>
  <c r="CN57" i="9" s="1"/>
  <c r="Z57" i="9"/>
  <c r="B57" i="9"/>
  <c r="CQ57" i="9" s="1"/>
  <c r="CG57" i="9" s="1"/>
  <c r="CP56" i="9"/>
  <c r="CO56" i="9"/>
  <c r="CE56" i="9" s="1"/>
  <c r="CN56" i="9"/>
  <c r="CD56" i="9" s="1"/>
  <c r="CF56" i="9"/>
  <c r="AE56" i="9"/>
  <c r="Z56" i="9"/>
  <c r="CM56" i="9" s="1"/>
  <c r="CC56" i="9" s="1"/>
  <c r="B56" i="9"/>
  <c r="CP55" i="9"/>
  <c r="CF55" i="9" s="1"/>
  <c r="CO55" i="9"/>
  <c r="CM55" i="9"/>
  <c r="CC55" i="9" s="1"/>
  <c r="CL55" i="9"/>
  <c r="CB55" i="9" s="1"/>
  <c r="CE55" i="9"/>
  <c r="CD55" i="9"/>
  <c r="AE55" i="9"/>
  <c r="CN55" i="9" s="1"/>
  <c r="Z55" i="9"/>
  <c r="B55" i="9"/>
  <c r="CQ55" i="9" s="1"/>
  <c r="CG55" i="9" s="1"/>
  <c r="CP54" i="9"/>
  <c r="CO54" i="9"/>
  <c r="CE54" i="9" s="1"/>
  <c r="CN54" i="9"/>
  <c r="CD54" i="9" s="1"/>
  <c r="CF54" i="9"/>
  <c r="AE54" i="9"/>
  <c r="Z54" i="9"/>
  <c r="CM54" i="9" s="1"/>
  <c r="CC54" i="9" s="1"/>
  <c r="B54" i="9"/>
  <c r="CP53" i="9"/>
  <c r="CF53" i="9" s="1"/>
  <c r="CO53" i="9"/>
  <c r="CM53" i="9"/>
  <c r="CC53" i="9" s="1"/>
  <c r="CL53" i="9"/>
  <c r="CB53" i="9" s="1"/>
  <c r="CE53" i="9"/>
  <c r="CD53" i="9"/>
  <c r="AE53" i="9"/>
  <c r="CN53" i="9" s="1"/>
  <c r="Z53" i="9"/>
  <c r="B53" i="9"/>
  <c r="CQ53" i="9" s="1"/>
  <c r="CG53" i="9" s="1"/>
  <c r="CP52" i="9"/>
  <c r="CO52" i="9"/>
  <c r="CE52" i="9" s="1"/>
  <c r="CN52" i="9"/>
  <c r="CD52" i="9" s="1"/>
  <c r="CF52" i="9"/>
  <c r="CC52" i="9"/>
  <c r="AE52" i="9"/>
  <c r="Z52" i="9"/>
  <c r="CM52" i="9" s="1"/>
  <c r="B52" i="9"/>
  <c r="CP51" i="9"/>
  <c r="CF51" i="9" s="1"/>
  <c r="CO51" i="9"/>
  <c r="CM51" i="9"/>
  <c r="CC51" i="9" s="1"/>
  <c r="CL51" i="9"/>
  <c r="CB51" i="9" s="1"/>
  <c r="CE51" i="9"/>
  <c r="CD51" i="9"/>
  <c r="AE51" i="9"/>
  <c r="CN51" i="9" s="1"/>
  <c r="Z51" i="9"/>
  <c r="B51" i="9"/>
  <c r="CQ51" i="9" s="1"/>
  <c r="CG51" i="9" s="1"/>
  <c r="CP50" i="9"/>
  <c r="CO50" i="9"/>
  <c r="CE50" i="9" s="1"/>
  <c r="CN50" i="9"/>
  <c r="CD50" i="9" s="1"/>
  <c r="CF50" i="9"/>
  <c r="CC50" i="9"/>
  <c r="AE50" i="9"/>
  <c r="Z50" i="9"/>
  <c r="CM50" i="9" s="1"/>
  <c r="B50" i="9"/>
  <c r="CP49" i="9"/>
  <c r="CF49" i="9" s="1"/>
  <c r="CO49" i="9"/>
  <c r="CM49" i="9"/>
  <c r="CC49" i="9" s="1"/>
  <c r="CL49" i="9"/>
  <c r="CB49" i="9" s="1"/>
  <c r="CE49" i="9"/>
  <c r="CD49" i="9"/>
  <c r="AE49" i="9"/>
  <c r="CN49" i="9" s="1"/>
  <c r="Z49" i="9"/>
  <c r="B49" i="9"/>
  <c r="CQ49" i="9" s="1"/>
  <c r="CG49" i="9" s="1"/>
  <c r="CR48" i="9"/>
  <c r="CH48" i="9" s="1"/>
  <c r="CQ48" i="9"/>
  <c r="CP48" i="9"/>
  <c r="CO48" i="9"/>
  <c r="CE48" i="9" s="1"/>
  <c r="CG48" i="9"/>
  <c r="CF48" i="9"/>
  <c r="CB48" i="9"/>
  <c r="AE48" i="9"/>
  <c r="CN48" i="9" s="1"/>
  <c r="CD48" i="9" s="1"/>
  <c r="Z48" i="9"/>
  <c r="CM48" i="9" s="1"/>
  <c r="CC48" i="9" s="1"/>
  <c r="B48" i="9"/>
  <c r="CL48" i="9" s="1"/>
  <c r="CP47" i="9"/>
  <c r="CF47" i="9" s="1"/>
  <c r="CO47" i="9"/>
  <c r="CE47" i="9" s="1"/>
  <c r="CM47" i="9"/>
  <c r="CC47" i="9" s="1"/>
  <c r="CD47" i="9"/>
  <c r="AE47" i="9"/>
  <c r="CN47" i="9" s="1"/>
  <c r="Z47" i="9"/>
  <c r="B47" i="9"/>
  <c r="CP46" i="9"/>
  <c r="CO46" i="9"/>
  <c r="CE46" i="9" s="1"/>
  <c r="CF46" i="9"/>
  <c r="CB46" i="9"/>
  <c r="AE46" i="9"/>
  <c r="CN46" i="9" s="1"/>
  <c r="CD46" i="9" s="1"/>
  <c r="Z46" i="9"/>
  <c r="CM46" i="9" s="1"/>
  <c r="CC46" i="9" s="1"/>
  <c r="B46" i="9"/>
  <c r="CL46" i="9" s="1"/>
  <c r="CQ45" i="9"/>
  <c r="CG45" i="9" s="1"/>
  <c r="CP45" i="9"/>
  <c r="CO45" i="9"/>
  <c r="CM45" i="9"/>
  <c r="CC45" i="9" s="1"/>
  <c r="AR45" i="9" s="1"/>
  <c r="CL45" i="9"/>
  <c r="CB45" i="9" s="1"/>
  <c r="CF45" i="9"/>
  <c r="CE45" i="9"/>
  <c r="AE45" i="9"/>
  <c r="CN45" i="9" s="1"/>
  <c r="CD45" i="9" s="1"/>
  <c r="Z45" i="9"/>
  <c r="B45" i="9"/>
  <c r="CR45" i="9" s="1"/>
  <c r="CH45" i="9" s="1"/>
  <c r="CR44" i="9"/>
  <c r="CH44" i="9" s="1"/>
  <c r="CP44" i="9"/>
  <c r="CO44" i="9"/>
  <c r="CE44" i="9" s="1"/>
  <c r="CN44" i="9"/>
  <c r="CD44" i="9" s="1"/>
  <c r="CG44" i="9"/>
  <c r="CF44" i="9"/>
  <c r="AE44" i="9"/>
  <c r="Z44" i="9"/>
  <c r="CM44" i="9" s="1"/>
  <c r="CC44" i="9" s="1"/>
  <c r="B44" i="9"/>
  <c r="CQ44" i="9" s="1"/>
  <c r="CP43" i="9"/>
  <c r="CF43" i="9" s="1"/>
  <c r="CO43" i="9"/>
  <c r="CM43" i="9"/>
  <c r="CC43" i="9" s="1"/>
  <c r="CL43" i="9"/>
  <c r="CB43" i="9" s="1"/>
  <c r="CE43" i="9"/>
  <c r="AE43" i="9"/>
  <c r="CN43" i="9" s="1"/>
  <c r="CD43" i="9" s="1"/>
  <c r="Z43" i="9"/>
  <c r="B43" i="9"/>
  <c r="CQ43" i="9" s="1"/>
  <c r="CG43" i="9" s="1"/>
  <c r="CR42" i="9"/>
  <c r="CH42" i="9" s="1"/>
  <c r="CP42" i="9"/>
  <c r="CO42" i="9"/>
  <c r="CE42" i="9" s="1"/>
  <c r="CN42" i="9"/>
  <c r="CD42" i="9" s="1"/>
  <c r="CF42" i="9"/>
  <c r="AE42" i="9"/>
  <c r="Z42" i="9"/>
  <c r="CM42" i="9" s="1"/>
  <c r="CC42" i="9" s="1"/>
  <c r="B42" i="9"/>
  <c r="CQ42" i="9" s="1"/>
  <c r="CG42" i="9" s="1"/>
  <c r="CP41" i="9"/>
  <c r="CF41" i="9" s="1"/>
  <c r="CO41" i="9"/>
  <c r="CM41" i="9"/>
  <c r="CC41" i="9" s="1"/>
  <c r="CL41" i="9"/>
  <c r="CB41" i="9" s="1"/>
  <c r="CE41" i="9"/>
  <c r="AE41" i="9"/>
  <c r="CN41" i="9" s="1"/>
  <c r="CD41" i="9" s="1"/>
  <c r="Z41" i="9"/>
  <c r="B41" i="9"/>
  <c r="CQ41" i="9" s="1"/>
  <c r="CG41" i="9" s="1"/>
  <c r="CR40" i="9"/>
  <c r="CH40" i="9" s="1"/>
  <c r="CP40" i="9"/>
  <c r="CO40" i="9"/>
  <c r="CE40" i="9" s="1"/>
  <c r="CN40" i="9"/>
  <c r="CD40" i="9" s="1"/>
  <c r="CF40" i="9"/>
  <c r="CC40" i="9"/>
  <c r="AE40" i="9"/>
  <c r="Z40" i="9"/>
  <c r="CM40" i="9" s="1"/>
  <c r="B40" i="9"/>
  <c r="CQ40" i="9" s="1"/>
  <c r="CG40" i="9" s="1"/>
  <c r="CP39" i="9"/>
  <c r="CF39" i="9" s="1"/>
  <c r="CO39" i="9"/>
  <c r="CM39" i="9"/>
  <c r="CC39" i="9" s="1"/>
  <c r="CL39" i="9"/>
  <c r="CB39" i="9" s="1"/>
  <c r="CE39" i="9"/>
  <c r="AE39" i="9"/>
  <c r="CN39" i="9" s="1"/>
  <c r="CD39" i="9" s="1"/>
  <c r="Z39" i="9"/>
  <c r="B39" i="9"/>
  <c r="CQ39" i="9" s="1"/>
  <c r="CG39" i="9" s="1"/>
  <c r="CR38" i="9"/>
  <c r="CH38" i="9" s="1"/>
  <c r="CP38" i="9"/>
  <c r="CO38" i="9"/>
  <c r="CE38" i="9" s="1"/>
  <c r="CN38" i="9"/>
  <c r="CD38" i="9" s="1"/>
  <c r="CF38" i="9"/>
  <c r="CC38" i="9"/>
  <c r="AE38" i="9"/>
  <c r="Z38" i="9"/>
  <c r="CM38" i="9" s="1"/>
  <c r="B38" i="9"/>
  <c r="CQ38" i="9" s="1"/>
  <c r="CG38" i="9" s="1"/>
  <c r="CP37" i="9"/>
  <c r="CF37" i="9" s="1"/>
  <c r="CO37" i="9"/>
  <c r="CM37" i="9"/>
  <c r="CC37" i="9" s="1"/>
  <c r="CL37" i="9"/>
  <c r="CB37" i="9" s="1"/>
  <c r="CE37" i="9"/>
  <c r="AE37" i="9"/>
  <c r="CN37" i="9" s="1"/>
  <c r="CD37" i="9" s="1"/>
  <c r="Z37" i="9"/>
  <c r="B37" i="9"/>
  <c r="CQ37" i="9" s="1"/>
  <c r="CG37" i="9" s="1"/>
  <c r="CM31" i="9"/>
  <c r="CC31" i="9" s="1"/>
  <c r="B31" i="9"/>
  <c r="L27" i="9"/>
  <c r="K27" i="9"/>
  <c r="J27" i="9"/>
  <c r="I27" i="9"/>
  <c r="H27" i="9"/>
  <c r="G27" i="9"/>
  <c r="F27" i="9"/>
  <c r="E27" i="9"/>
  <c r="D26" i="9"/>
  <c r="C26" i="9"/>
  <c r="B26" i="9"/>
  <c r="CE26" i="9" s="1"/>
  <c r="D25" i="9"/>
  <c r="C25" i="9"/>
  <c r="B25" i="9" s="1"/>
  <c r="D24" i="9"/>
  <c r="D27" i="9" s="1"/>
  <c r="C24" i="9"/>
  <c r="C27" i="9" s="1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B19" i="9" s="1"/>
  <c r="D19" i="9"/>
  <c r="C19" i="9"/>
  <c r="CM18" i="9"/>
  <c r="CL18" i="9"/>
  <c r="CB18" i="9" s="1"/>
  <c r="CK18" i="9"/>
  <c r="CA18" i="9" s="1"/>
  <c r="CC18" i="9"/>
  <c r="B18" i="9"/>
  <c r="CM17" i="9"/>
  <c r="CC17" i="9" s="1"/>
  <c r="CL17" i="9"/>
  <c r="CB17" i="9" s="1"/>
  <c r="B17" i="9"/>
  <c r="CO17" i="9" s="1"/>
  <c r="CE17" i="9" s="1"/>
  <c r="CN16" i="9"/>
  <c r="CD16" i="9" s="1"/>
  <c r="CM16" i="9"/>
  <c r="CC16" i="9" s="1"/>
  <c r="CL16" i="9"/>
  <c r="CF16" i="9"/>
  <c r="CE16" i="9"/>
  <c r="CB16" i="9"/>
  <c r="B16" i="9"/>
  <c r="CO16" i="9" s="1"/>
  <c r="CN15" i="9"/>
  <c r="CD15" i="9" s="1"/>
  <c r="CM15" i="9"/>
  <c r="CL15" i="9"/>
  <c r="CF15" i="9"/>
  <c r="CC15" i="9"/>
  <c r="CB15" i="9"/>
  <c r="B15" i="9"/>
  <c r="CO15" i="9" s="1"/>
  <c r="CE15" i="9" s="1"/>
  <c r="CM14" i="9"/>
  <c r="CL14" i="9"/>
  <c r="CB14" i="9" s="1"/>
  <c r="CC14" i="9"/>
  <c r="B14" i="9"/>
  <c r="A5" i="9"/>
  <c r="A4" i="9"/>
  <c r="A3" i="9"/>
  <c r="A2" i="9"/>
  <c r="AJ164" i="11" l="1"/>
  <c r="AV103" i="11"/>
  <c r="M24" i="11"/>
  <c r="AJ176" i="11"/>
  <c r="AS151" i="11"/>
  <c r="AV108" i="11"/>
  <c r="AV110" i="11"/>
  <c r="AS154" i="11"/>
  <c r="B256" i="11"/>
  <c r="CL177" i="10"/>
  <c r="CB177" i="10" s="1"/>
  <c r="CK177" i="10"/>
  <c r="CA177" i="10" s="1"/>
  <c r="AJ177" i="10" s="1"/>
  <c r="CC177" i="10"/>
  <c r="AJ166" i="10"/>
  <c r="AS148" i="10"/>
  <c r="AS156" i="10"/>
  <c r="AS141" i="10"/>
  <c r="CM102" i="10"/>
  <c r="CC102" i="10" s="1"/>
  <c r="CO102" i="10"/>
  <c r="CE102" i="10" s="1"/>
  <c r="C111" i="10"/>
  <c r="CN102" i="10"/>
  <c r="CD102" i="10" s="1"/>
  <c r="CP102" i="10"/>
  <c r="CF102" i="10" s="1"/>
  <c r="CA14" i="10"/>
  <c r="AA14" i="10" s="1"/>
  <c r="AR51" i="10"/>
  <c r="CL24" i="10"/>
  <c r="CB24" i="10" s="1"/>
  <c r="CN24" i="10"/>
  <c r="CD24" i="10" s="1"/>
  <c r="CE24" i="10"/>
  <c r="CK24" i="10"/>
  <c r="CA24" i="10" s="1"/>
  <c r="B27" i="10"/>
  <c r="A256" i="10" s="1"/>
  <c r="CM24" i="10"/>
  <c r="CC24" i="10" s="1"/>
  <c r="AR44" i="10"/>
  <c r="CL169" i="10"/>
  <c r="CB169" i="10" s="1"/>
  <c r="CK169" i="10"/>
  <c r="CA169" i="10" s="1"/>
  <c r="AJ169" i="10" s="1"/>
  <c r="CC169" i="10"/>
  <c r="U123" i="10"/>
  <c r="AS152" i="10"/>
  <c r="AJ168" i="10"/>
  <c r="AJ163" i="10"/>
  <c r="CK119" i="10"/>
  <c r="CA119" i="10" s="1"/>
  <c r="CR119" i="10"/>
  <c r="CH119" i="10" s="1"/>
  <c r="CK25" i="10"/>
  <c r="CA25" i="10" s="1"/>
  <c r="CM25" i="10"/>
  <c r="CC25" i="10" s="1"/>
  <c r="CL25" i="10"/>
  <c r="CB25" i="10" s="1"/>
  <c r="CE25" i="10"/>
  <c r="CN25" i="10"/>
  <c r="CD25" i="10" s="1"/>
  <c r="CL149" i="10"/>
  <c r="CB149" i="10" s="1"/>
  <c r="CN149" i="10"/>
  <c r="CD149" i="10" s="1"/>
  <c r="CG149" i="10"/>
  <c r="CM149" i="10"/>
  <c r="CC149" i="10" s="1"/>
  <c r="AB132" i="10"/>
  <c r="AJ176" i="10"/>
  <c r="CL137" i="10"/>
  <c r="CB137" i="10" s="1"/>
  <c r="CN137" i="10"/>
  <c r="CD137" i="10" s="1"/>
  <c r="CG137" i="10"/>
  <c r="CM137" i="10"/>
  <c r="CC137" i="10" s="1"/>
  <c r="AV110" i="10"/>
  <c r="AV108" i="10"/>
  <c r="CR125" i="10"/>
  <c r="CH125" i="10" s="1"/>
  <c r="X118" i="10"/>
  <c r="AR50" i="10"/>
  <c r="AR42" i="10"/>
  <c r="AR48" i="10"/>
  <c r="AR40" i="10"/>
  <c r="AR59" i="9"/>
  <c r="AR41" i="9"/>
  <c r="AR75" i="9"/>
  <c r="AR43" i="9"/>
  <c r="AR77" i="9"/>
  <c r="CN14" i="9"/>
  <c r="CD14" i="9" s="1"/>
  <c r="CF14" i="9"/>
  <c r="CN25" i="9"/>
  <c r="CD25" i="9" s="1"/>
  <c r="CE25" i="9"/>
  <c r="CM25" i="9"/>
  <c r="CC25" i="9" s="1"/>
  <c r="CL25" i="9"/>
  <c r="CB25" i="9" s="1"/>
  <c r="CL54" i="9"/>
  <c r="CB54" i="9" s="1"/>
  <c r="CQ54" i="9"/>
  <c r="CG54" i="9" s="1"/>
  <c r="CR54" i="9"/>
  <c r="CH54" i="9" s="1"/>
  <c r="CL70" i="9"/>
  <c r="CB70" i="9" s="1"/>
  <c r="CQ70" i="9"/>
  <c r="CG70" i="9" s="1"/>
  <c r="CR70" i="9"/>
  <c r="CH70" i="9" s="1"/>
  <c r="CL78" i="9"/>
  <c r="CB78" i="9" s="1"/>
  <c r="CQ78" i="9"/>
  <c r="CG78" i="9" s="1"/>
  <c r="CR78" i="9"/>
  <c r="CH78" i="9" s="1"/>
  <c r="CL52" i="9"/>
  <c r="CB52" i="9" s="1"/>
  <c r="AR52" i="9" s="1"/>
  <c r="CQ52" i="9"/>
  <c r="CG52" i="9" s="1"/>
  <c r="CL60" i="9"/>
  <c r="CB60" i="9" s="1"/>
  <c r="CQ60" i="9"/>
  <c r="CG60" i="9" s="1"/>
  <c r="CR60" i="9"/>
  <c r="CH60" i="9" s="1"/>
  <c r="CL68" i="9"/>
  <c r="CB68" i="9" s="1"/>
  <c r="AR68" i="9" s="1"/>
  <c r="CQ68" i="9"/>
  <c r="CG68" i="9" s="1"/>
  <c r="CL76" i="9"/>
  <c r="CB76" i="9" s="1"/>
  <c r="CQ76" i="9"/>
  <c r="CG76" i="9" s="1"/>
  <c r="CK14" i="9"/>
  <c r="CN18" i="9"/>
  <c r="CD18" i="9" s="1"/>
  <c r="AA18" i="9" s="1"/>
  <c r="CF18" i="9"/>
  <c r="CL31" i="9"/>
  <c r="CB31" i="9" s="1"/>
  <c r="CK31" i="9"/>
  <c r="CA31" i="9" s="1"/>
  <c r="CD31" i="9"/>
  <c r="CL50" i="9"/>
  <c r="CB50" i="9" s="1"/>
  <c r="AR50" i="9" s="1"/>
  <c r="CQ50" i="9"/>
  <c r="CG50" i="9" s="1"/>
  <c r="CR50" i="9"/>
  <c r="CH50" i="9" s="1"/>
  <c r="CL58" i="9"/>
  <c r="CB58" i="9" s="1"/>
  <c r="CQ58" i="9"/>
  <c r="CG58" i="9" s="1"/>
  <c r="CR58" i="9"/>
  <c r="CH58" i="9" s="1"/>
  <c r="CL66" i="9"/>
  <c r="CB66" i="9" s="1"/>
  <c r="CQ66" i="9"/>
  <c r="CG66" i="9" s="1"/>
  <c r="CR66" i="9"/>
  <c r="CH66" i="9" s="1"/>
  <c r="CL74" i="9"/>
  <c r="CB74" i="9" s="1"/>
  <c r="CQ74" i="9"/>
  <c r="CG74" i="9" s="1"/>
  <c r="CR74" i="9"/>
  <c r="CH74" i="9" s="1"/>
  <c r="C102" i="9"/>
  <c r="D111" i="9"/>
  <c r="CO107" i="9"/>
  <c r="CE107" i="9" s="1"/>
  <c r="CP107" i="9"/>
  <c r="CF107" i="9" s="1"/>
  <c r="CN107" i="9"/>
  <c r="CD107" i="9" s="1"/>
  <c r="CM107" i="9"/>
  <c r="CC107" i="9" s="1"/>
  <c r="CO18" i="9"/>
  <c r="CE18" i="9" s="1"/>
  <c r="CK25" i="9"/>
  <c r="CA25" i="9" s="1"/>
  <c r="AR46" i="9"/>
  <c r="CL56" i="9"/>
  <c r="CB56" i="9" s="1"/>
  <c r="CQ56" i="9"/>
  <c r="CG56" i="9" s="1"/>
  <c r="CR56" i="9"/>
  <c r="CH56" i="9" s="1"/>
  <c r="CL64" i="9"/>
  <c r="CB64" i="9" s="1"/>
  <c r="AR64" i="9" s="1"/>
  <c r="CQ64" i="9"/>
  <c r="CG64" i="9" s="1"/>
  <c r="CR64" i="9"/>
  <c r="CH64" i="9" s="1"/>
  <c r="CL72" i="9"/>
  <c r="CB72" i="9" s="1"/>
  <c r="CQ72" i="9"/>
  <c r="CG72" i="9" s="1"/>
  <c r="CR72" i="9"/>
  <c r="CH72" i="9" s="1"/>
  <c r="CL80" i="9"/>
  <c r="CB80" i="9" s="1"/>
  <c r="CQ80" i="9"/>
  <c r="CG80" i="9" s="1"/>
  <c r="CR80" i="9"/>
  <c r="CH80" i="9" s="1"/>
  <c r="AR82" i="9"/>
  <c r="CO106" i="9"/>
  <c r="CE106" i="9" s="1"/>
  <c r="CP106" i="9"/>
  <c r="CF106" i="9" s="1"/>
  <c r="CN106" i="9"/>
  <c r="CD106" i="9" s="1"/>
  <c r="CM106" i="9"/>
  <c r="CC106" i="9" s="1"/>
  <c r="CM26" i="9"/>
  <c r="CC26" i="9" s="1"/>
  <c r="CL26" i="9"/>
  <c r="CB26" i="9" s="1"/>
  <c r="CK26" i="9"/>
  <c r="CA26" i="9" s="1"/>
  <c r="CR47" i="9"/>
  <c r="CH47" i="9" s="1"/>
  <c r="CQ47" i="9"/>
  <c r="CG47" i="9" s="1"/>
  <c r="CL47" i="9"/>
  <c r="CB47" i="9" s="1"/>
  <c r="AR47" i="9" s="1"/>
  <c r="CL62" i="9"/>
  <c r="CB62" i="9" s="1"/>
  <c r="CQ62" i="9"/>
  <c r="CG62" i="9" s="1"/>
  <c r="CR62" i="9"/>
  <c r="CH62" i="9" s="1"/>
  <c r="CO14" i="9"/>
  <c r="CE14" i="9" s="1"/>
  <c r="CN26" i="9"/>
  <c r="CD26" i="9" s="1"/>
  <c r="CR52" i="9"/>
  <c r="CH52" i="9" s="1"/>
  <c r="CR76" i="9"/>
  <c r="CH76" i="9" s="1"/>
  <c r="CK15" i="9"/>
  <c r="CA15" i="9" s="1"/>
  <c r="AA15" i="9" s="1"/>
  <c r="AR85" i="9"/>
  <c r="CM123" i="9"/>
  <c r="CC123" i="9" s="1"/>
  <c r="B125" i="9"/>
  <c r="CM125" i="9" s="1"/>
  <c r="CC125" i="9" s="1"/>
  <c r="CR123" i="9"/>
  <c r="CH123" i="9" s="1"/>
  <c r="CJ123" i="9"/>
  <c r="CK123" i="9"/>
  <c r="CA123" i="9" s="1"/>
  <c r="CO123" i="9"/>
  <c r="CE123" i="9" s="1"/>
  <c r="CK16" i="9"/>
  <c r="CA16" i="9" s="1"/>
  <c r="AA16" i="9" s="1"/>
  <c r="CF17" i="9"/>
  <c r="CN17" i="9"/>
  <c r="CD17" i="9" s="1"/>
  <c r="B24" i="9"/>
  <c r="Z97" i="9"/>
  <c r="CR37" i="9"/>
  <c r="CH37" i="9" s="1"/>
  <c r="AR37" i="9" s="1"/>
  <c r="CL38" i="9"/>
  <c r="CB38" i="9" s="1"/>
  <c r="AR38" i="9" s="1"/>
  <c r="CR39" i="9"/>
  <c r="CH39" i="9" s="1"/>
  <c r="AR39" i="9" s="1"/>
  <c r="CL40" i="9"/>
  <c r="CB40" i="9" s="1"/>
  <c r="AR40" i="9" s="1"/>
  <c r="CR41" i="9"/>
  <c r="CH41" i="9" s="1"/>
  <c r="CL42" i="9"/>
  <c r="CB42" i="9" s="1"/>
  <c r="AR42" i="9" s="1"/>
  <c r="CR43" i="9"/>
  <c r="CH43" i="9" s="1"/>
  <c r="CL44" i="9"/>
  <c r="CB44" i="9" s="1"/>
  <c r="AR44" i="9" s="1"/>
  <c r="CQ46" i="9"/>
  <c r="CG46" i="9" s="1"/>
  <c r="C105" i="9"/>
  <c r="CN119" i="9"/>
  <c r="CD119" i="9" s="1"/>
  <c r="CR119" i="9"/>
  <c r="CH119" i="9" s="1"/>
  <c r="CO130" i="9"/>
  <c r="CE130" i="9" s="1"/>
  <c r="CK130" i="9"/>
  <c r="CA130" i="9" s="1"/>
  <c r="CP130" i="9"/>
  <c r="CF130" i="9" s="1"/>
  <c r="CG130" i="9"/>
  <c r="CN130" i="9"/>
  <c r="CD130" i="9" s="1"/>
  <c r="CM138" i="9"/>
  <c r="CC138" i="9" s="1"/>
  <c r="CN138" i="9"/>
  <c r="CD138" i="9" s="1"/>
  <c r="CG138" i="9"/>
  <c r="AS138" i="9" s="1"/>
  <c r="CL138" i="9"/>
  <c r="CB138" i="9" s="1"/>
  <c r="C148" i="9"/>
  <c r="D158" i="9"/>
  <c r="CC169" i="9"/>
  <c r="CK169" i="9"/>
  <c r="CA169" i="9" s="1"/>
  <c r="CL169" i="9"/>
  <c r="CB169" i="9" s="1"/>
  <c r="CC164" i="9"/>
  <c r="CK164" i="9"/>
  <c r="CA164" i="9" s="1"/>
  <c r="CL164" i="9"/>
  <c r="CB164" i="9" s="1"/>
  <c r="AR48" i="9"/>
  <c r="CK17" i="9"/>
  <c r="CA17" i="9" s="1"/>
  <c r="AA17" i="9" s="1"/>
  <c r="AE97" i="9"/>
  <c r="CR46" i="9"/>
  <c r="CH46" i="9" s="1"/>
  <c r="AR89" i="9"/>
  <c r="AR93" i="9"/>
  <c r="CR96" i="9"/>
  <c r="CH96" i="9" s="1"/>
  <c r="CQ96" i="9"/>
  <c r="CG96" i="9" s="1"/>
  <c r="AR96" i="9" s="1"/>
  <c r="CO119" i="9"/>
  <c r="CE119" i="9" s="1"/>
  <c r="AB131" i="9"/>
  <c r="CM144" i="9"/>
  <c r="CC144" i="9" s="1"/>
  <c r="AS144" i="9" s="1"/>
  <c r="CN144" i="9"/>
  <c r="CD144" i="9" s="1"/>
  <c r="CG144" i="9"/>
  <c r="CL144" i="9"/>
  <c r="CB144" i="9" s="1"/>
  <c r="CR49" i="9"/>
  <c r="CH49" i="9" s="1"/>
  <c r="AR49" i="9" s="1"/>
  <c r="CR51" i="9"/>
  <c r="CH51" i="9" s="1"/>
  <c r="AR51" i="9" s="1"/>
  <c r="CR53" i="9"/>
  <c r="CH53" i="9" s="1"/>
  <c r="AR53" i="9" s="1"/>
  <c r="CR55" i="9"/>
  <c r="CH55" i="9" s="1"/>
  <c r="AR55" i="9" s="1"/>
  <c r="CR57" i="9"/>
  <c r="CH57" i="9" s="1"/>
  <c r="AR57" i="9" s="1"/>
  <c r="CR59" i="9"/>
  <c r="CH59" i="9" s="1"/>
  <c r="CR61" i="9"/>
  <c r="CH61" i="9" s="1"/>
  <c r="AR61" i="9" s="1"/>
  <c r="CR63" i="9"/>
  <c r="CH63" i="9" s="1"/>
  <c r="AR63" i="9" s="1"/>
  <c r="CR65" i="9"/>
  <c r="CH65" i="9" s="1"/>
  <c r="AR65" i="9" s="1"/>
  <c r="CR67" i="9"/>
  <c r="CH67" i="9" s="1"/>
  <c r="AR67" i="9" s="1"/>
  <c r="CR69" i="9"/>
  <c r="CH69" i="9" s="1"/>
  <c r="AR69" i="9" s="1"/>
  <c r="CR71" i="9"/>
  <c r="CH71" i="9" s="1"/>
  <c r="AR71" i="9" s="1"/>
  <c r="CR73" i="9"/>
  <c r="CH73" i="9" s="1"/>
  <c r="AR73" i="9" s="1"/>
  <c r="CR75" i="9"/>
  <c r="CH75" i="9" s="1"/>
  <c r="CR77" i="9"/>
  <c r="CH77" i="9" s="1"/>
  <c r="CR79" i="9"/>
  <c r="CH79" i="9" s="1"/>
  <c r="AR79" i="9" s="1"/>
  <c r="CL84" i="9"/>
  <c r="CB84" i="9" s="1"/>
  <c r="AR84" i="9" s="1"/>
  <c r="CR84" i="9"/>
  <c r="CH84" i="9" s="1"/>
  <c r="CL88" i="9"/>
  <c r="CB88" i="9" s="1"/>
  <c r="CR88" i="9"/>
  <c r="CH88" i="9" s="1"/>
  <c r="C104" i="9"/>
  <c r="B119" i="9"/>
  <c r="CK119" i="9" s="1"/>
  <c r="CA119" i="9" s="1"/>
  <c r="CR116" i="9"/>
  <c r="CH116" i="9" s="1"/>
  <c r="CN116" i="9"/>
  <c r="CD116" i="9" s="1"/>
  <c r="CJ116" i="9"/>
  <c r="CK116" i="9"/>
  <c r="CA116" i="9" s="1"/>
  <c r="CS125" i="9"/>
  <c r="CI125" i="9" s="1"/>
  <c r="CL140" i="9"/>
  <c r="CB140" i="9" s="1"/>
  <c r="AS140" i="9" s="1"/>
  <c r="CN140" i="9"/>
  <c r="CD140" i="9" s="1"/>
  <c r="CM140" i="9"/>
  <c r="CC140" i="9" s="1"/>
  <c r="CM146" i="9"/>
  <c r="CC146" i="9" s="1"/>
  <c r="CN146" i="9"/>
  <c r="CD146" i="9" s="1"/>
  <c r="AS146" i="9" s="1"/>
  <c r="CG146" i="9"/>
  <c r="CL146" i="9"/>
  <c r="CB146" i="9" s="1"/>
  <c r="CL150" i="9"/>
  <c r="CB150" i="9" s="1"/>
  <c r="CG150" i="9"/>
  <c r="CM150" i="9"/>
  <c r="CC150" i="9" s="1"/>
  <c r="C153" i="9"/>
  <c r="CN156" i="9"/>
  <c r="CD156" i="9" s="1"/>
  <c r="CG156" i="9"/>
  <c r="CL156" i="9"/>
  <c r="CB156" i="9" s="1"/>
  <c r="CM156" i="9"/>
  <c r="CC156" i="9" s="1"/>
  <c r="CK165" i="9"/>
  <c r="CA165" i="9" s="1"/>
  <c r="AJ165" i="9" s="1"/>
  <c r="CL165" i="9"/>
  <c r="CB165" i="9" s="1"/>
  <c r="CC165" i="9"/>
  <c r="CL177" i="9"/>
  <c r="CB177" i="9" s="1"/>
  <c r="CC177" i="9"/>
  <c r="CK177" i="9"/>
  <c r="CA177" i="9" s="1"/>
  <c r="CR92" i="9"/>
  <c r="CH92" i="9" s="1"/>
  <c r="CQ92" i="9"/>
  <c r="CG92" i="9" s="1"/>
  <c r="AR92" i="9" s="1"/>
  <c r="CP103" i="9"/>
  <c r="CF103" i="9" s="1"/>
  <c r="CM103" i="9"/>
  <c r="CC103" i="9" s="1"/>
  <c r="CO103" i="9"/>
  <c r="CE103" i="9" s="1"/>
  <c r="CO108" i="9"/>
  <c r="CE108" i="9" s="1"/>
  <c r="CP108" i="9"/>
  <c r="CF108" i="9" s="1"/>
  <c r="AV108" i="9" s="1"/>
  <c r="CO109" i="9"/>
  <c r="CE109" i="9" s="1"/>
  <c r="CP109" i="9"/>
  <c r="CF109" i="9" s="1"/>
  <c r="CM109" i="9"/>
  <c r="CC109" i="9" s="1"/>
  <c r="AV109" i="9" s="1"/>
  <c r="CO110" i="9"/>
  <c r="CE110" i="9" s="1"/>
  <c r="CP110" i="9"/>
  <c r="CF110" i="9" s="1"/>
  <c r="CN110" i="9"/>
  <c r="CD110" i="9" s="1"/>
  <c r="CM110" i="9"/>
  <c r="CC110" i="9" s="1"/>
  <c r="CL119" i="9"/>
  <c r="CB119" i="9" s="1"/>
  <c r="CG140" i="9"/>
  <c r="CL143" i="9"/>
  <c r="CB143" i="9" s="1"/>
  <c r="CM143" i="9"/>
  <c r="CC143" i="9" s="1"/>
  <c r="CN143" i="9"/>
  <c r="CD143" i="9" s="1"/>
  <c r="CG143" i="9"/>
  <c r="E158" i="9"/>
  <c r="CS124" i="9"/>
  <c r="CI124" i="9" s="1"/>
  <c r="CO124" i="9"/>
  <c r="CE124" i="9" s="1"/>
  <c r="CK124" i="9"/>
  <c r="CA124" i="9" s="1"/>
  <c r="CM124" i="9"/>
  <c r="CC124" i="9" s="1"/>
  <c r="CR124" i="9"/>
  <c r="CH124" i="9" s="1"/>
  <c r="C137" i="9"/>
  <c r="C142" i="9"/>
  <c r="CM149" i="9"/>
  <c r="CC149" i="9" s="1"/>
  <c r="AS149" i="9" s="1"/>
  <c r="CN149" i="9"/>
  <c r="CD149" i="9" s="1"/>
  <c r="CG149" i="9"/>
  <c r="CG151" i="9"/>
  <c r="AS151" i="9" s="1"/>
  <c r="CM155" i="9"/>
  <c r="CC155" i="9" s="1"/>
  <c r="CN155" i="9"/>
  <c r="CD155" i="9" s="1"/>
  <c r="CG155" i="9"/>
  <c r="AS155" i="9" s="1"/>
  <c r="C166" i="9"/>
  <c r="CC168" i="9"/>
  <c r="CK168" i="9"/>
  <c r="CA168" i="9" s="1"/>
  <c r="CK170" i="9"/>
  <c r="CA170" i="9" s="1"/>
  <c r="CL170" i="9"/>
  <c r="CB170" i="9" s="1"/>
  <c r="CC176" i="9"/>
  <c r="CL176" i="9"/>
  <c r="CB176" i="9" s="1"/>
  <c r="CK176" i="9"/>
  <c r="CA176" i="9" s="1"/>
  <c r="AJ176" i="9" s="1"/>
  <c r="E111" i="9"/>
  <c r="CR117" i="9"/>
  <c r="CH117" i="9" s="1"/>
  <c r="CN117" i="9"/>
  <c r="CD117" i="9" s="1"/>
  <c r="CJ117" i="9"/>
  <c r="CK117" i="9"/>
  <c r="CA117" i="9" s="1"/>
  <c r="X117" i="9" s="1"/>
  <c r="CN125" i="9"/>
  <c r="CD125" i="9" s="1"/>
  <c r="CR125" i="9"/>
  <c r="CH125" i="9" s="1"/>
  <c r="E147" i="9"/>
  <c r="C147" i="9" s="1"/>
  <c r="CL139" i="9"/>
  <c r="CB139" i="9" s="1"/>
  <c r="AS139" i="9" s="1"/>
  <c r="CG139" i="9"/>
  <c r="C145" i="9"/>
  <c r="CL154" i="9"/>
  <c r="CB154" i="9" s="1"/>
  <c r="AS154" i="9" s="1"/>
  <c r="CM154" i="9"/>
  <c r="CC154" i="9" s="1"/>
  <c r="CN154" i="9"/>
  <c r="CD154" i="9" s="1"/>
  <c r="CM157" i="9"/>
  <c r="CC157" i="9" s="1"/>
  <c r="AS157" i="9" s="1"/>
  <c r="CN157" i="9"/>
  <c r="CD157" i="9" s="1"/>
  <c r="CG157" i="9"/>
  <c r="CK163" i="9"/>
  <c r="CA163" i="9" s="1"/>
  <c r="CC163" i="9"/>
  <c r="CL163" i="9"/>
  <c r="CB163" i="9" s="1"/>
  <c r="CK167" i="9"/>
  <c r="CA167" i="9" s="1"/>
  <c r="CC167" i="9"/>
  <c r="CN141" i="9"/>
  <c r="CD141" i="9" s="1"/>
  <c r="CG141" i="9"/>
  <c r="CM141" i="9"/>
  <c r="CC141" i="9" s="1"/>
  <c r="AS141" i="9" s="1"/>
  <c r="CN152" i="9"/>
  <c r="CD152" i="9" s="1"/>
  <c r="CG152" i="9"/>
  <c r="CM152" i="9"/>
  <c r="CC152" i="9" s="1"/>
  <c r="AS152" i="9" s="1"/>
  <c r="CC175" i="9"/>
  <c r="CK175" i="9"/>
  <c r="CA175" i="9" s="1"/>
  <c r="B226" i="8"/>
  <c r="CC215" i="8"/>
  <c r="M215" i="8" s="1"/>
  <c r="B215" i="8"/>
  <c r="CC214" i="8"/>
  <c r="M214" i="8" s="1"/>
  <c r="B214" i="8"/>
  <c r="C210" i="8"/>
  <c r="CC210" i="8" s="1"/>
  <c r="V210" i="8" s="1"/>
  <c r="C209" i="8"/>
  <c r="CC209" i="8" s="1"/>
  <c r="V209" i="8" s="1"/>
  <c r="CC208" i="8"/>
  <c r="V208" i="8" s="1"/>
  <c r="C208" i="8"/>
  <c r="H204" i="8"/>
  <c r="C204" i="8"/>
  <c r="H203" i="8"/>
  <c r="C203" i="8"/>
  <c r="H202" i="8"/>
  <c r="C202" i="8"/>
  <c r="H201" i="8"/>
  <c r="C201" i="8"/>
  <c r="F197" i="8"/>
  <c r="B197" i="8"/>
  <c r="F196" i="8"/>
  <c r="B196" i="8"/>
  <c r="F195" i="8"/>
  <c r="B195" i="8"/>
  <c r="E190" i="8"/>
  <c r="B190" i="8"/>
  <c r="E189" i="8"/>
  <c r="B189" i="8"/>
  <c r="E185" i="8"/>
  <c r="B185" i="8"/>
  <c r="E184" i="8"/>
  <c r="B184" i="8"/>
  <c r="E183" i="8"/>
  <c r="B183" i="8"/>
  <c r="E182" i="8"/>
  <c r="B182" i="8"/>
  <c r="D177" i="8"/>
  <c r="C177" i="8"/>
  <c r="D176" i="8"/>
  <c r="C176" i="8"/>
  <c r="B176" i="8" s="1"/>
  <c r="CK175" i="8"/>
  <c r="CA175" i="8" s="1"/>
  <c r="D175" i="8"/>
  <c r="C175" i="8"/>
  <c r="B175" i="8"/>
  <c r="CC175" i="8" s="1"/>
  <c r="CL170" i="8"/>
  <c r="CB170" i="8" s="1"/>
  <c r="E170" i="8"/>
  <c r="D170" i="8"/>
  <c r="C170" i="8" s="1"/>
  <c r="E169" i="8"/>
  <c r="D169" i="8"/>
  <c r="E168" i="8"/>
  <c r="D168" i="8"/>
  <c r="C168" i="8" s="1"/>
  <c r="CL167" i="8"/>
  <c r="CB167" i="8" s="1"/>
  <c r="CK167" i="8"/>
  <c r="CA167" i="8" s="1"/>
  <c r="AJ167" i="8" s="1"/>
  <c r="E167" i="8"/>
  <c r="D167" i="8"/>
  <c r="C167" i="8"/>
  <c r="CC167" i="8" s="1"/>
  <c r="E166" i="8"/>
  <c r="D166" i="8"/>
  <c r="C166" i="8" s="1"/>
  <c r="E165" i="8"/>
  <c r="D165" i="8"/>
  <c r="CK164" i="8"/>
  <c r="CA164" i="8" s="1"/>
  <c r="E164" i="8"/>
  <c r="D164" i="8"/>
  <c r="C164" i="8" s="1"/>
  <c r="CK163" i="8"/>
  <c r="CA163" i="8" s="1"/>
  <c r="E163" i="8"/>
  <c r="D163" i="8"/>
  <c r="C163" i="8"/>
  <c r="CC163" i="8" s="1"/>
  <c r="AR160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CN157" i="8"/>
  <c r="CD157" i="8" s="1"/>
  <c r="CK157" i="8"/>
  <c r="CC157" i="8"/>
  <c r="CA157" i="8"/>
  <c r="E157" i="8"/>
  <c r="C157" i="8" s="1"/>
  <c r="CM157" i="8" s="1"/>
  <c r="D157" i="8"/>
  <c r="CK156" i="8"/>
  <c r="CA156" i="8" s="1"/>
  <c r="E156" i="8"/>
  <c r="D156" i="8"/>
  <c r="C156" i="8"/>
  <c r="CN156" i="8" s="1"/>
  <c r="CD156" i="8" s="1"/>
  <c r="CL155" i="8"/>
  <c r="CB155" i="8" s="1"/>
  <c r="CK155" i="8"/>
  <c r="CG155" i="8"/>
  <c r="CA155" i="8"/>
  <c r="E155" i="8"/>
  <c r="D155" i="8"/>
  <c r="C155" i="8"/>
  <c r="CK154" i="8"/>
  <c r="CA154" i="8" s="1"/>
  <c r="E154" i="8"/>
  <c r="D154" i="8"/>
  <c r="CN153" i="8"/>
  <c r="CD153" i="8" s="1"/>
  <c r="CL153" i="8"/>
  <c r="CB153" i="8" s="1"/>
  <c r="CK153" i="8"/>
  <c r="CG153" i="8"/>
  <c r="CC153" i="8"/>
  <c r="CA153" i="8"/>
  <c r="AS153" i="8"/>
  <c r="E153" i="8"/>
  <c r="D153" i="8"/>
  <c r="C153" i="8"/>
  <c r="CM153" i="8" s="1"/>
  <c r="CN152" i="8"/>
  <c r="CD152" i="8" s="1"/>
  <c r="CK152" i="8"/>
  <c r="CA152" i="8"/>
  <c r="E152" i="8"/>
  <c r="D152" i="8"/>
  <c r="C152" i="8"/>
  <c r="CK151" i="8"/>
  <c r="CA151" i="8"/>
  <c r="E151" i="8"/>
  <c r="D151" i="8"/>
  <c r="C151" i="8"/>
  <c r="CK150" i="8"/>
  <c r="CA150" i="8" s="1"/>
  <c r="E150" i="8"/>
  <c r="D150" i="8"/>
  <c r="CL149" i="8"/>
  <c r="CB149" i="8" s="1"/>
  <c r="CK149" i="8"/>
  <c r="CA149" i="8"/>
  <c r="E149" i="8"/>
  <c r="C149" i="8" s="1"/>
  <c r="D149" i="8"/>
  <c r="CK148" i="8"/>
  <c r="CA148" i="8" s="1"/>
  <c r="E148" i="8"/>
  <c r="D148" i="8"/>
  <c r="D158" i="8" s="1"/>
  <c r="C148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CL146" i="8"/>
  <c r="CB146" i="8" s="1"/>
  <c r="CK146" i="8"/>
  <c r="CA146" i="8"/>
  <c r="E146" i="8"/>
  <c r="C146" i="8" s="1"/>
  <c r="D146" i="8"/>
  <c r="CK145" i="8"/>
  <c r="CA145" i="8" s="1"/>
  <c r="E145" i="8"/>
  <c r="D145" i="8"/>
  <c r="C145" i="8"/>
  <c r="CK144" i="8"/>
  <c r="CA144" i="8"/>
  <c r="E144" i="8"/>
  <c r="C144" i="8" s="1"/>
  <c r="D144" i="8"/>
  <c r="CK143" i="8"/>
  <c r="CA143" i="8" s="1"/>
  <c r="E143" i="8"/>
  <c r="D143" i="8"/>
  <c r="CN142" i="8"/>
  <c r="CD142" i="8" s="1"/>
  <c r="CL142" i="8"/>
  <c r="CB142" i="8" s="1"/>
  <c r="AS142" i="8" s="1"/>
  <c r="CK142" i="8"/>
  <c r="CG142" i="8"/>
  <c r="CA142" i="8"/>
  <c r="E142" i="8"/>
  <c r="D142" i="8"/>
  <c r="C142" i="8"/>
  <c r="CM142" i="8" s="1"/>
  <c r="CC142" i="8" s="1"/>
  <c r="CK141" i="8"/>
  <c r="CA141" i="8"/>
  <c r="E141" i="8"/>
  <c r="D141" i="8"/>
  <c r="C141" i="8"/>
  <c r="CN141" i="8" s="1"/>
  <c r="CD141" i="8" s="1"/>
  <c r="CL140" i="8"/>
  <c r="CB140" i="8" s="1"/>
  <c r="CK140" i="8"/>
  <c r="CG140" i="8"/>
  <c r="CA140" i="8"/>
  <c r="E140" i="8"/>
  <c r="D140" i="8"/>
  <c r="C140" i="8"/>
  <c r="CK139" i="8"/>
  <c r="CA139" i="8" s="1"/>
  <c r="E139" i="8"/>
  <c r="D139" i="8"/>
  <c r="CN138" i="8"/>
  <c r="CD138" i="8" s="1"/>
  <c r="CL138" i="8"/>
  <c r="CB138" i="8" s="1"/>
  <c r="CK138" i="8"/>
  <c r="CC138" i="8"/>
  <c r="CA138" i="8"/>
  <c r="E138" i="8"/>
  <c r="C138" i="8" s="1"/>
  <c r="CM138" i="8" s="1"/>
  <c r="D138" i="8"/>
  <c r="CN137" i="8"/>
  <c r="CD137" i="8" s="1"/>
  <c r="CK137" i="8"/>
  <c r="CA137" i="8" s="1"/>
  <c r="E137" i="8"/>
  <c r="D137" i="8"/>
  <c r="D147" i="8" s="1"/>
  <c r="C137" i="8"/>
  <c r="CN132" i="8"/>
  <c r="CD132" i="8" s="1"/>
  <c r="CM132" i="8"/>
  <c r="CL132" i="8"/>
  <c r="CB132" i="8" s="1"/>
  <c r="CC132" i="8"/>
  <c r="B132" i="8"/>
  <c r="CP132" i="8" s="1"/>
  <c r="CF132" i="8" s="1"/>
  <c r="CP131" i="8"/>
  <c r="CF131" i="8" s="1"/>
  <c r="CO131" i="8"/>
  <c r="CM131" i="8"/>
  <c r="CC131" i="8" s="1"/>
  <c r="CL131" i="8"/>
  <c r="CK131" i="8"/>
  <c r="CA131" i="8" s="1"/>
  <c r="CE131" i="8"/>
  <c r="CB131" i="8"/>
  <c r="B131" i="8"/>
  <c r="CN131" i="8" s="1"/>
  <c r="CD131" i="8" s="1"/>
  <c r="CM130" i="8"/>
  <c r="CL130" i="8"/>
  <c r="CB130" i="8" s="1"/>
  <c r="CC130" i="8"/>
  <c r="B130" i="8"/>
  <c r="CN125" i="8"/>
  <c r="CD125" i="8" s="1"/>
  <c r="T125" i="8"/>
  <c r="S125" i="8"/>
  <c r="R125" i="8"/>
  <c r="CQ125" i="8" s="1"/>
  <c r="CG125" i="8" s="1"/>
  <c r="Q125" i="8"/>
  <c r="CP125" i="8" s="1"/>
  <c r="CF125" i="8" s="1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L125" i="8" s="1"/>
  <c r="CB125" i="8" s="1"/>
  <c r="C125" i="8"/>
  <c r="CQ124" i="8"/>
  <c r="CP124" i="8"/>
  <c r="CF124" i="8" s="1"/>
  <c r="CN124" i="8"/>
  <c r="CD124" i="8" s="1"/>
  <c r="CL124" i="8"/>
  <c r="CG124" i="8"/>
  <c r="CB124" i="8"/>
  <c r="B124" i="8"/>
  <c r="CR123" i="8"/>
  <c r="CQ123" i="8"/>
  <c r="CG123" i="8" s="1"/>
  <c r="CP123" i="8"/>
  <c r="CN123" i="8"/>
  <c r="CD123" i="8" s="1"/>
  <c r="CL123" i="8"/>
  <c r="CJ123" i="8"/>
  <c r="CH123" i="8"/>
  <c r="CF123" i="8"/>
  <c r="CB123" i="8"/>
  <c r="B123" i="8"/>
  <c r="CS123" i="8" s="1"/>
  <c r="CI123" i="8" s="1"/>
  <c r="CP119" i="8"/>
  <c r="CL119" i="8"/>
  <c r="CB119" i="8" s="1"/>
  <c r="CF119" i="8"/>
  <c r="W119" i="8"/>
  <c r="V119" i="8"/>
  <c r="CQ119" i="8" s="1"/>
  <c r="CG119" i="8" s="1"/>
  <c r="U119" i="8"/>
  <c r="T119" i="8"/>
  <c r="CO119" i="8" s="1"/>
  <c r="CE119" i="8" s="1"/>
  <c r="S119" i="8"/>
  <c r="R119" i="8"/>
  <c r="CM119" i="8" s="1"/>
  <c r="CC119" i="8" s="1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CR118" i="8"/>
  <c r="CH118" i="8" s="1"/>
  <c r="CQ118" i="8"/>
  <c r="CP118" i="8"/>
  <c r="CF118" i="8" s="1"/>
  <c r="CO118" i="8"/>
  <c r="CN118" i="8"/>
  <c r="CD118" i="8" s="1"/>
  <c r="CM118" i="8"/>
  <c r="CL118" i="8"/>
  <c r="CB118" i="8" s="1"/>
  <c r="CG118" i="8"/>
  <c r="CE118" i="8"/>
  <c r="CC118" i="8"/>
  <c r="B118" i="8"/>
  <c r="CQ117" i="8"/>
  <c r="CG117" i="8" s="1"/>
  <c r="CP117" i="8"/>
  <c r="CO117" i="8"/>
  <c r="CE117" i="8" s="1"/>
  <c r="CM117" i="8"/>
  <c r="CC117" i="8" s="1"/>
  <c r="CL117" i="8"/>
  <c r="CK117" i="8"/>
  <c r="CA117" i="8" s="1"/>
  <c r="CJ117" i="8"/>
  <c r="CH117" i="8"/>
  <c r="CF117" i="8"/>
  <c r="CB117" i="8"/>
  <c r="B117" i="8"/>
  <c r="CR117" i="8" s="1"/>
  <c r="CR116" i="8"/>
  <c r="CH116" i="8" s="1"/>
  <c r="CQ116" i="8"/>
  <c r="CP116" i="8"/>
  <c r="CF116" i="8" s="1"/>
  <c r="CO116" i="8"/>
  <c r="CN116" i="8"/>
  <c r="CD116" i="8" s="1"/>
  <c r="CM116" i="8"/>
  <c r="CL116" i="8"/>
  <c r="CB116" i="8" s="1"/>
  <c r="CG116" i="8"/>
  <c r="CE116" i="8"/>
  <c r="CC116" i="8"/>
  <c r="B116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CP110" i="8"/>
  <c r="CF110" i="8" s="1"/>
  <c r="E110" i="8"/>
  <c r="D110" i="8"/>
  <c r="C110" i="8" s="1"/>
  <c r="E109" i="8"/>
  <c r="D109" i="8"/>
  <c r="E108" i="8"/>
  <c r="D108" i="8"/>
  <c r="C108" i="8" s="1"/>
  <c r="CN108" i="8" s="1"/>
  <c r="CD108" i="8" s="1"/>
  <c r="E107" i="8"/>
  <c r="D107" i="8"/>
  <c r="E106" i="8"/>
  <c r="D106" i="8"/>
  <c r="C106" i="8" s="1"/>
  <c r="CP105" i="8"/>
  <c r="CF105" i="8" s="1"/>
  <c r="CN105" i="8"/>
  <c r="CD105" i="8"/>
  <c r="E105" i="8"/>
  <c r="D105" i="8"/>
  <c r="C105" i="8" s="1"/>
  <c r="CP104" i="8"/>
  <c r="CF104" i="8" s="1"/>
  <c r="CN104" i="8"/>
  <c r="CD104" i="8" s="1"/>
  <c r="E104" i="8"/>
  <c r="D104" i="8"/>
  <c r="C104" i="8" s="1"/>
  <c r="E103" i="8"/>
  <c r="C103" i="8"/>
  <c r="E102" i="8"/>
  <c r="D102" i="8"/>
  <c r="C102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D97" i="8"/>
  <c r="AC97" i="8"/>
  <c r="AB97" i="8"/>
  <c r="AA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CP96" i="8"/>
  <c r="CO96" i="8"/>
  <c r="CE96" i="8" s="1"/>
  <c r="CF96" i="8"/>
  <c r="CD96" i="8"/>
  <c r="AE96" i="8"/>
  <c r="CN96" i="8" s="1"/>
  <c r="Z96" i="8"/>
  <c r="CM96" i="8" s="1"/>
  <c r="CC96" i="8" s="1"/>
  <c r="B96" i="8"/>
  <c r="CQ95" i="8"/>
  <c r="CG95" i="8" s="1"/>
  <c r="CP95" i="8"/>
  <c r="CO95" i="8"/>
  <c r="CM95" i="8"/>
  <c r="CC95" i="8" s="1"/>
  <c r="CL95" i="8"/>
  <c r="CB95" i="8" s="1"/>
  <c r="CF95" i="8"/>
  <c r="CE95" i="8"/>
  <c r="AE95" i="8"/>
  <c r="CN95" i="8" s="1"/>
  <c r="CD95" i="8" s="1"/>
  <c r="Z95" i="8"/>
  <c r="B95" i="8"/>
  <c r="CR95" i="8" s="1"/>
  <c r="CH95" i="8" s="1"/>
  <c r="CR94" i="8"/>
  <c r="CH94" i="8" s="1"/>
  <c r="CQ94" i="8"/>
  <c r="CG94" i="8" s="1"/>
  <c r="CP94" i="8"/>
  <c r="CO94" i="8"/>
  <c r="CE94" i="8" s="1"/>
  <c r="CM94" i="8"/>
  <c r="CC94" i="8" s="1"/>
  <c r="CF94" i="8"/>
  <c r="AE94" i="8"/>
  <c r="CN94" i="8" s="1"/>
  <c r="CD94" i="8" s="1"/>
  <c r="Z94" i="8"/>
  <c r="B94" i="8"/>
  <c r="CL94" i="8" s="1"/>
  <c r="CB94" i="8" s="1"/>
  <c r="CP93" i="8"/>
  <c r="CO93" i="8"/>
  <c r="CE93" i="8" s="1"/>
  <c r="CM93" i="8"/>
  <c r="CC93" i="8" s="1"/>
  <c r="CF93" i="8"/>
  <c r="AE93" i="8"/>
  <c r="CN93" i="8" s="1"/>
  <c r="CD93" i="8" s="1"/>
  <c r="Z93" i="8"/>
  <c r="B93" i="8"/>
  <c r="CR92" i="8"/>
  <c r="CH92" i="8" s="1"/>
  <c r="CQ92" i="8"/>
  <c r="CP92" i="8"/>
  <c r="CO92" i="8"/>
  <c r="CE92" i="8" s="1"/>
  <c r="CG92" i="8"/>
  <c r="CF92" i="8"/>
  <c r="CB92" i="8"/>
  <c r="AE92" i="8"/>
  <c r="CN92" i="8" s="1"/>
  <c r="CD92" i="8" s="1"/>
  <c r="Z92" i="8"/>
  <c r="CM92" i="8" s="1"/>
  <c r="CC92" i="8" s="1"/>
  <c r="B92" i="8"/>
  <c r="CL92" i="8" s="1"/>
  <c r="CP91" i="8"/>
  <c r="CF91" i="8" s="1"/>
  <c r="CO91" i="8"/>
  <c r="CE91" i="8" s="1"/>
  <c r="CM91" i="8"/>
  <c r="CC91" i="8" s="1"/>
  <c r="CH91" i="8"/>
  <c r="CD91" i="8"/>
  <c r="AE91" i="8"/>
  <c r="CN91" i="8" s="1"/>
  <c r="Z91" i="8"/>
  <c r="B91" i="8"/>
  <c r="CR91" i="8" s="1"/>
  <c r="CP90" i="8"/>
  <c r="CO90" i="8"/>
  <c r="CE90" i="8" s="1"/>
  <c r="CF90" i="8"/>
  <c r="AE90" i="8"/>
  <c r="CN90" i="8" s="1"/>
  <c r="CD90" i="8" s="1"/>
  <c r="Z90" i="8"/>
  <c r="CM90" i="8" s="1"/>
  <c r="CC90" i="8" s="1"/>
  <c r="B90" i="8"/>
  <c r="CQ89" i="8"/>
  <c r="CG89" i="8" s="1"/>
  <c r="CP89" i="8"/>
  <c r="CF89" i="8" s="1"/>
  <c r="CO89" i="8"/>
  <c r="CM89" i="8"/>
  <c r="CC89" i="8" s="1"/>
  <c r="CL89" i="8"/>
  <c r="CB89" i="8" s="1"/>
  <c r="AR89" i="8" s="1"/>
  <c r="CE89" i="8"/>
  <c r="CD89" i="8"/>
  <c r="AE89" i="8"/>
  <c r="CN89" i="8" s="1"/>
  <c r="Z89" i="8"/>
  <c r="B89" i="8"/>
  <c r="CR89" i="8" s="1"/>
  <c r="CH89" i="8" s="1"/>
  <c r="CQ88" i="8"/>
  <c r="CG88" i="8" s="1"/>
  <c r="CP88" i="8"/>
  <c r="CO88" i="8"/>
  <c r="CE88" i="8" s="1"/>
  <c r="CM88" i="8"/>
  <c r="CF88" i="8"/>
  <c r="CC88" i="8"/>
  <c r="AE88" i="8"/>
  <c r="CN88" i="8" s="1"/>
  <c r="CD88" i="8" s="1"/>
  <c r="Z88" i="8"/>
  <c r="B88" i="8"/>
  <c r="CL88" i="8" s="1"/>
  <c r="CB88" i="8" s="1"/>
  <c r="CP87" i="8"/>
  <c r="CF87" i="8" s="1"/>
  <c r="CO87" i="8"/>
  <c r="CM87" i="8"/>
  <c r="CC87" i="8" s="1"/>
  <c r="CE87" i="8"/>
  <c r="AE87" i="8"/>
  <c r="CN87" i="8" s="1"/>
  <c r="CD87" i="8" s="1"/>
  <c r="Z87" i="8"/>
  <c r="B87" i="8"/>
  <c r="CR86" i="8"/>
  <c r="CP86" i="8"/>
  <c r="CO86" i="8"/>
  <c r="CE86" i="8" s="1"/>
  <c r="CN86" i="8"/>
  <c r="CH86" i="8"/>
  <c r="CF86" i="8"/>
  <c r="CD86" i="8"/>
  <c r="CC86" i="8"/>
  <c r="AE86" i="8"/>
  <c r="Z86" i="8"/>
  <c r="CM86" i="8" s="1"/>
  <c r="B86" i="8"/>
  <c r="CQ86" i="8" s="1"/>
  <c r="CG86" i="8" s="1"/>
  <c r="CP85" i="8"/>
  <c r="CO85" i="8"/>
  <c r="CM85" i="8"/>
  <c r="CC85" i="8" s="1"/>
  <c r="CF85" i="8"/>
  <c r="CE85" i="8"/>
  <c r="AE85" i="8"/>
  <c r="CN85" i="8" s="1"/>
  <c r="CD85" i="8" s="1"/>
  <c r="Z85" i="8"/>
  <c r="B85" i="8"/>
  <c r="CR84" i="8"/>
  <c r="CP84" i="8"/>
  <c r="CO84" i="8"/>
  <c r="CE84" i="8" s="1"/>
  <c r="CN84" i="8"/>
  <c r="CH84" i="8"/>
  <c r="CF84" i="8"/>
  <c r="CD84" i="8"/>
  <c r="CC84" i="8"/>
  <c r="AE84" i="8"/>
  <c r="Z84" i="8"/>
  <c r="CM84" i="8" s="1"/>
  <c r="B84" i="8"/>
  <c r="CQ84" i="8" s="1"/>
  <c r="CG84" i="8" s="1"/>
  <c r="CP83" i="8"/>
  <c r="CO83" i="8"/>
  <c r="CM83" i="8"/>
  <c r="CC83" i="8" s="1"/>
  <c r="CF83" i="8"/>
  <c r="CE83" i="8"/>
  <c r="AE83" i="8"/>
  <c r="CN83" i="8" s="1"/>
  <c r="CD83" i="8" s="1"/>
  <c r="Z83" i="8"/>
  <c r="B83" i="8"/>
  <c r="CR82" i="8"/>
  <c r="CP82" i="8"/>
  <c r="CO82" i="8"/>
  <c r="CE82" i="8" s="1"/>
  <c r="CH82" i="8"/>
  <c r="CG82" i="8"/>
  <c r="CF82" i="8"/>
  <c r="CC82" i="8"/>
  <c r="AE82" i="8"/>
  <c r="CN82" i="8" s="1"/>
  <c r="CD82" i="8" s="1"/>
  <c r="Z82" i="8"/>
  <c r="CM82" i="8" s="1"/>
  <c r="B82" i="8"/>
  <c r="CQ82" i="8" s="1"/>
  <c r="CP81" i="8"/>
  <c r="CF81" i="8" s="1"/>
  <c r="CO81" i="8"/>
  <c r="CM81" i="8"/>
  <c r="CC81" i="8" s="1"/>
  <c r="CE81" i="8"/>
  <c r="AE81" i="8"/>
  <c r="CN81" i="8" s="1"/>
  <c r="CD81" i="8" s="1"/>
  <c r="Z81" i="8"/>
  <c r="B81" i="8"/>
  <c r="CR80" i="8"/>
  <c r="CP80" i="8"/>
  <c r="CO80" i="8"/>
  <c r="CE80" i="8" s="1"/>
  <c r="CH80" i="8"/>
  <c r="CG80" i="8"/>
  <c r="CF80" i="8"/>
  <c r="CC80" i="8"/>
  <c r="AE80" i="8"/>
  <c r="CN80" i="8" s="1"/>
  <c r="CD80" i="8" s="1"/>
  <c r="Z80" i="8"/>
  <c r="CM80" i="8" s="1"/>
  <c r="B80" i="8"/>
  <c r="CQ80" i="8" s="1"/>
  <c r="CP79" i="8"/>
  <c r="CF79" i="8" s="1"/>
  <c r="CO79" i="8"/>
  <c r="CM79" i="8"/>
  <c r="CC79" i="8" s="1"/>
  <c r="CE79" i="8"/>
  <c r="AE79" i="8"/>
  <c r="CN79" i="8" s="1"/>
  <c r="CD79" i="8" s="1"/>
  <c r="Z79" i="8"/>
  <c r="B79" i="8"/>
  <c r="CR78" i="8"/>
  <c r="CP78" i="8"/>
  <c r="CO78" i="8"/>
  <c r="CE78" i="8" s="1"/>
  <c r="CN78" i="8"/>
  <c r="CH78" i="8"/>
  <c r="CF78" i="8"/>
  <c r="CD78" i="8"/>
  <c r="CC78" i="8"/>
  <c r="AE78" i="8"/>
  <c r="Z78" i="8"/>
  <c r="CM78" i="8" s="1"/>
  <c r="B78" i="8"/>
  <c r="CQ78" i="8" s="1"/>
  <c r="CG78" i="8" s="1"/>
  <c r="CP77" i="8"/>
  <c r="CO77" i="8"/>
  <c r="CM77" i="8"/>
  <c r="CC77" i="8" s="1"/>
  <c r="CF77" i="8"/>
  <c r="CE77" i="8"/>
  <c r="AE77" i="8"/>
  <c r="CN77" i="8" s="1"/>
  <c r="CD77" i="8" s="1"/>
  <c r="Z77" i="8"/>
  <c r="B77" i="8"/>
  <c r="CP76" i="8"/>
  <c r="CO76" i="8"/>
  <c r="CE76" i="8" s="1"/>
  <c r="CF76" i="8"/>
  <c r="AE76" i="8"/>
  <c r="CN76" i="8" s="1"/>
  <c r="CD76" i="8" s="1"/>
  <c r="Z76" i="8"/>
  <c r="CM76" i="8" s="1"/>
  <c r="CC76" i="8" s="1"/>
  <c r="B76" i="8"/>
  <c r="CP75" i="8"/>
  <c r="CF75" i="8" s="1"/>
  <c r="CO75" i="8"/>
  <c r="CM75" i="8"/>
  <c r="CC75" i="8" s="1"/>
  <c r="CE75" i="8"/>
  <c r="AE75" i="8"/>
  <c r="CN75" i="8" s="1"/>
  <c r="CD75" i="8" s="1"/>
  <c r="Z75" i="8"/>
  <c r="B75" i="8"/>
  <c r="CR74" i="8"/>
  <c r="CH74" i="8" s="1"/>
  <c r="CQ74" i="8"/>
  <c r="CP74" i="8"/>
  <c r="CO74" i="8"/>
  <c r="CE74" i="8" s="1"/>
  <c r="CM74" i="8"/>
  <c r="CC74" i="8" s="1"/>
  <c r="CG74" i="8"/>
  <c r="CF74" i="8"/>
  <c r="CB74" i="8"/>
  <c r="AE74" i="8"/>
  <c r="CN74" i="8" s="1"/>
  <c r="CD74" i="8" s="1"/>
  <c r="Z74" i="8"/>
  <c r="B74" i="8"/>
  <c r="CL74" i="8" s="1"/>
  <c r="CQ73" i="8"/>
  <c r="CG73" i="8" s="1"/>
  <c r="CP73" i="8"/>
  <c r="CO73" i="8"/>
  <c r="CE73" i="8" s="1"/>
  <c r="CM73" i="8"/>
  <c r="CC73" i="8" s="1"/>
  <c r="CL73" i="8"/>
  <c r="CB73" i="8" s="1"/>
  <c r="AR73" i="8" s="1"/>
  <c r="CF73" i="8"/>
  <c r="CD73" i="8"/>
  <c r="AE73" i="8"/>
  <c r="CN73" i="8" s="1"/>
  <c r="Z73" i="8"/>
  <c r="B73" i="8"/>
  <c r="CR73" i="8" s="1"/>
  <c r="CH73" i="8" s="1"/>
  <c r="CP72" i="8"/>
  <c r="CO72" i="8"/>
  <c r="CE72" i="8" s="1"/>
  <c r="CF72" i="8"/>
  <c r="CC72" i="8"/>
  <c r="AE72" i="8"/>
  <c r="CN72" i="8" s="1"/>
  <c r="CD72" i="8" s="1"/>
  <c r="Z72" i="8"/>
  <c r="CM72" i="8" s="1"/>
  <c r="B72" i="8"/>
  <c r="CP71" i="8"/>
  <c r="CF71" i="8" s="1"/>
  <c r="CO71" i="8"/>
  <c r="CM71" i="8"/>
  <c r="CC71" i="8" s="1"/>
  <c r="CE71" i="8"/>
  <c r="AE71" i="8"/>
  <c r="CN71" i="8" s="1"/>
  <c r="CD71" i="8" s="1"/>
  <c r="Z71" i="8"/>
  <c r="B71" i="8"/>
  <c r="CQ70" i="8"/>
  <c r="CP70" i="8"/>
  <c r="CO70" i="8"/>
  <c r="CE70" i="8" s="1"/>
  <c r="CM70" i="8"/>
  <c r="CC70" i="8" s="1"/>
  <c r="CG70" i="8"/>
  <c r="CF70" i="8"/>
  <c r="CD70" i="8"/>
  <c r="CB70" i="8"/>
  <c r="AE70" i="8"/>
  <c r="CN70" i="8" s="1"/>
  <c r="Z70" i="8"/>
  <c r="B70" i="8"/>
  <c r="CL70" i="8" s="1"/>
  <c r="CQ69" i="8"/>
  <c r="CG69" i="8" s="1"/>
  <c r="CP69" i="8"/>
  <c r="CO69" i="8"/>
  <c r="CE69" i="8" s="1"/>
  <c r="CM69" i="8"/>
  <c r="CC69" i="8" s="1"/>
  <c r="CL69" i="8"/>
  <c r="CB69" i="8" s="1"/>
  <c r="CF69" i="8"/>
  <c r="CD69" i="8"/>
  <c r="AR69" i="8"/>
  <c r="AE69" i="8"/>
  <c r="CN69" i="8" s="1"/>
  <c r="Z69" i="8"/>
  <c r="B69" i="8"/>
  <c r="CR69" i="8" s="1"/>
  <c r="CH69" i="8" s="1"/>
  <c r="CR68" i="8"/>
  <c r="CP68" i="8"/>
  <c r="CO68" i="8"/>
  <c r="CE68" i="8" s="1"/>
  <c r="CH68" i="8"/>
  <c r="CF68" i="8"/>
  <c r="AE68" i="8"/>
  <c r="CN68" i="8" s="1"/>
  <c r="CD68" i="8" s="1"/>
  <c r="Z68" i="8"/>
  <c r="CM68" i="8" s="1"/>
  <c r="CC68" i="8" s="1"/>
  <c r="B68" i="8"/>
  <c r="CP67" i="8"/>
  <c r="CF67" i="8" s="1"/>
  <c r="CO67" i="8"/>
  <c r="CM67" i="8"/>
  <c r="CC67" i="8" s="1"/>
  <c r="CE67" i="8"/>
  <c r="AE67" i="8"/>
  <c r="CN67" i="8" s="1"/>
  <c r="CD67" i="8" s="1"/>
  <c r="Z67" i="8"/>
  <c r="B67" i="8"/>
  <c r="CR66" i="8"/>
  <c r="CH66" i="8" s="1"/>
  <c r="CQ66" i="8"/>
  <c r="CP66" i="8"/>
  <c r="CO66" i="8"/>
  <c r="CE66" i="8" s="1"/>
  <c r="CG66" i="8"/>
  <c r="CF66" i="8"/>
  <c r="CB66" i="8"/>
  <c r="AE66" i="8"/>
  <c r="CN66" i="8" s="1"/>
  <c r="CD66" i="8" s="1"/>
  <c r="Z66" i="8"/>
  <c r="CM66" i="8" s="1"/>
  <c r="CC66" i="8" s="1"/>
  <c r="B66" i="8"/>
  <c r="CL66" i="8" s="1"/>
  <c r="CQ65" i="8"/>
  <c r="CG65" i="8" s="1"/>
  <c r="CP65" i="8"/>
  <c r="CO65" i="8"/>
  <c r="CE65" i="8" s="1"/>
  <c r="CM65" i="8"/>
  <c r="CC65" i="8" s="1"/>
  <c r="CL65" i="8"/>
  <c r="CB65" i="8" s="1"/>
  <c r="AR65" i="8" s="1"/>
  <c r="CF65" i="8"/>
  <c r="CD65" i="8"/>
  <c r="AE65" i="8"/>
  <c r="CN65" i="8" s="1"/>
  <c r="Z65" i="8"/>
  <c r="B65" i="8"/>
  <c r="CR65" i="8" s="1"/>
  <c r="CH65" i="8" s="1"/>
  <c r="CP64" i="8"/>
  <c r="CO64" i="8"/>
  <c r="CE64" i="8" s="1"/>
  <c r="CF64" i="8"/>
  <c r="CC64" i="8"/>
  <c r="AE64" i="8"/>
  <c r="CN64" i="8" s="1"/>
  <c r="CD64" i="8" s="1"/>
  <c r="Z64" i="8"/>
  <c r="CM64" i="8" s="1"/>
  <c r="B64" i="8"/>
  <c r="CP63" i="8"/>
  <c r="CF63" i="8" s="1"/>
  <c r="CO63" i="8"/>
  <c r="CM63" i="8"/>
  <c r="CC63" i="8" s="1"/>
  <c r="CE63" i="8"/>
  <c r="AE63" i="8"/>
  <c r="CN63" i="8" s="1"/>
  <c r="CD63" i="8" s="1"/>
  <c r="Z63" i="8"/>
  <c r="B63" i="8"/>
  <c r="CQ62" i="8"/>
  <c r="CP62" i="8"/>
  <c r="CO62" i="8"/>
  <c r="CE62" i="8" s="1"/>
  <c r="CM62" i="8"/>
  <c r="CC62" i="8" s="1"/>
  <c r="CG62" i="8"/>
  <c r="CF62" i="8"/>
  <c r="CB62" i="8"/>
  <c r="AE62" i="8"/>
  <c r="CN62" i="8" s="1"/>
  <c r="CD62" i="8" s="1"/>
  <c r="Z62" i="8"/>
  <c r="B62" i="8"/>
  <c r="CL62" i="8" s="1"/>
  <c r="CQ61" i="8"/>
  <c r="CG61" i="8" s="1"/>
  <c r="CP61" i="8"/>
  <c r="CO61" i="8"/>
  <c r="CE61" i="8" s="1"/>
  <c r="CM61" i="8"/>
  <c r="CC61" i="8" s="1"/>
  <c r="CL61" i="8"/>
  <c r="CB61" i="8" s="1"/>
  <c r="AR61" i="8" s="1"/>
  <c r="CF61" i="8"/>
  <c r="CD61" i="8"/>
  <c r="AE61" i="8"/>
  <c r="CN61" i="8" s="1"/>
  <c r="Z61" i="8"/>
  <c r="B61" i="8"/>
  <c r="CR61" i="8" s="1"/>
  <c r="CH61" i="8" s="1"/>
  <c r="CP60" i="8"/>
  <c r="CO60" i="8"/>
  <c r="CE60" i="8" s="1"/>
  <c r="CF60" i="8"/>
  <c r="CC60" i="8"/>
  <c r="AE60" i="8"/>
  <c r="CN60" i="8" s="1"/>
  <c r="CD60" i="8" s="1"/>
  <c r="Z60" i="8"/>
  <c r="CM60" i="8" s="1"/>
  <c r="B60" i="8"/>
  <c r="CP59" i="8"/>
  <c r="CF59" i="8" s="1"/>
  <c r="CO59" i="8"/>
  <c r="CM59" i="8"/>
  <c r="CC59" i="8" s="1"/>
  <c r="CE59" i="8"/>
  <c r="AE59" i="8"/>
  <c r="CN59" i="8" s="1"/>
  <c r="CD59" i="8" s="1"/>
  <c r="Z59" i="8"/>
  <c r="B59" i="8"/>
  <c r="CR58" i="8"/>
  <c r="CH58" i="8" s="1"/>
  <c r="CQ58" i="8"/>
  <c r="CP58" i="8"/>
  <c r="CO58" i="8"/>
  <c r="CE58" i="8" s="1"/>
  <c r="CG58" i="8"/>
  <c r="CF58" i="8"/>
  <c r="CD58" i="8"/>
  <c r="CB58" i="8"/>
  <c r="AE58" i="8"/>
  <c r="CN58" i="8" s="1"/>
  <c r="Z58" i="8"/>
  <c r="CM58" i="8" s="1"/>
  <c r="CC58" i="8" s="1"/>
  <c r="B58" i="8"/>
  <c r="CL58" i="8" s="1"/>
  <c r="CQ57" i="8"/>
  <c r="CG57" i="8" s="1"/>
  <c r="CP57" i="8"/>
  <c r="CO57" i="8"/>
  <c r="CE57" i="8" s="1"/>
  <c r="CM57" i="8"/>
  <c r="CC57" i="8" s="1"/>
  <c r="CL57" i="8"/>
  <c r="CB57" i="8" s="1"/>
  <c r="CF57" i="8"/>
  <c r="CD57" i="8"/>
  <c r="AR57" i="8" s="1"/>
  <c r="AE57" i="8"/>
  <c r="CN57" i="8" s="1"/>
  <c r="Z57" i="8"/>
  <c r="B57" i="8"/>
  <c r="CR57" i="8" s="1"/>
  <c r="CH57" i="8" s="1"/>
  <c r="CR56" i="8"/>
  <c r="CP56" i="8"/>
  <c r="CO56" i="8"/>
  <c r="CE56" i="8" s="1"/>
  <c r="CH56" i="8"/>
  <c r="CF56" i="8"/>
  <c r="AE56" i="8"/>
  <c r="CN56" i="8" s="1"/>
  <c r="CD56" i="8" s="1"/>
  <c r="Z56" i="8"/>
  <c r="CM56" i="8" s="1"/>
  <c r="CC56" i="8" s="1"/>
  <c r="B56" i="8"/>
  <c r="CP55" i="8"/>
  <c r="CF55" i="8" s="1"/>
  <c r="CO55" i="8"/>
  <c r="CM55" i="8"/>
  <c r="CC55" i="8" s="1"/>
  <c r="CE55" i="8"/>
  <c r="AE55" i="8"/>
  <c r="CN55" i="8" s="1"/>
  <c r="CD55" i="8" s="1"/>
  <c r="Z55" i="8"/>
  <c r="B55" i="8"/>
  <c r="CQ54" i="8"/>
  <c r="CP54" i="8"/>
  <c r="CO54" i="8"/>
  <c r="CE54" i="8" s="1"/>
  <c r="CG54" i="8"/>
  <c r="CF54" i="8"/>
  <c r="CB54" i="8"/>
  <c r="AE54" i="8"/>
  <c r="CN54" i="8" s="1"/>
  <c r="CD54" i="8" s="1"/>
  <c r="Z54" i="8"/>
  <c r="CM54" i="8" s="1"/>
  <c r="CC54" i="8" s="1"/>
  <c r="B54" i="8"/>
  <c r="CL54" i="8" s="1"/>
  <c r="CQ53" i="8"/>
  <c r="CG53" i="8" s="1"/>
  <c r="CP53" i="8"/>
  <c r="CO53" i="8"/>
  <c r="CE53" i="8" s="1"/>
  <c r="CM53" i="8"/>
  <c r="CC53" i="8" s="1"/>
  <c r="CL53" i="8"/>
  <c r="CB53" i="8" s="1"/>
  <c r="AR53" i="8" s="1"/>
  <c r="CF53" i="8"/>
  <c r="CD53" i="8"/>
  <c r="AE53" i="8"/>
  <c r="CN53" i="8" s="1"/>
  <c r="Z53" i="8"/>
  <c r="B53" i="8"/>
  <c r="CR53" i="8" s="1"/>
  <c r="CH53" i="8" s="1"/>
  <c r="CP52" i="8"/>
  <c r="CO52" i="8"/>
  <c r="CE52" i="8" s="1"/>
  <c r="CF52" i="8"/>
  <c r="CC52" i="8"/>
  <c r="AE52" i="8"/>
  <c r="CN52" i="8" s="1"/>
  <c r="CD52" i="8" s="1"/>
  <c r="Z52" i="8"/>
  <c r="CM52" i="8" s="1"/>
  <c r="B52" i="8"/>
  <c r="CP51" i="8"/>
  <c r="CO51" i="8"/>
  <c r="CE51" i="8" s="1"/>
  <c r="CM51" i="8"/>
  <c r="CC51" i="8" s="1"/>
  <c r="CF51" i="8"/>
  <c r="CD51" i="8"/>
  <c r="AE51" i="8"/>
  <c r="CN51" i="8" s="1"/>
  <c r="Z51" i="8"/>
  <c r="B51" i="8"/>
  <c r="CP50" i="8"/>
  <c r="CO50" i="8"/>
  <c r="CE50" i="8" s="1"/>
  <c r="CM50" i="8"/>
  <c r="CC50" i="8" s="1"/>
  <c r="CF50" i="8"/>
  <c r="CD50" i="8"/>
  <c r="AE50" i="8"/>
  <c r="CN50" i="8" s="1"/>
  <c r="Z50" i="8"/>
  <c r="B50" i="8"/>
  <c r="CQ49" i="8"/>
  <c r="CG49" i="8" s="1"/>
  <c r="CP49" i="8"/>
  <c r="CO49" i="8"/>
  <c r="CE49" i="8" s="1"/>
  <c r="CM49" i="8"/>
  <c r="CC49" i="8" s="1"/>
  <c r="CF49" i="8"/>
  <c r="AE49" i="8"/>
  <c r="CN49" i="8" s="1"/>
  <c r="CD49" i="8" s="1"/>
  <c r="Z49" i="8"/>
  <c r="B49" i="8"/>
  <c r="CQ48" i="8"/>
  <c r="CG48" i="8" s="1"/>
  <c r="CP48" i="8"/>
  <c r="CO48" i="8"/>
  <c r="CE48" i="8" s="1"/>
  <c r="CM48" i="8"/>
  <c r="CC48" i="8" s="1"/>
  <c r="CF48" i="8"/>
  <c r="AE48" i="8"/>
  <c r="CN48" i="8" s="1"/>
  <c r="CD48" i="8" s="1"/>
  <c r="Z48" i="8"/>
  <c r="B48" i="8"/>
  <c r="CP47" i="8"/>
  <c r="CO47" i="8"/>
  <c r="CE47" i="8" s="1"/>
  <c r="CM47" i="8"/>
  <c r="CC47" i="8" s="1"/>
  <c r="CF47" i="8"/>
  <c r="CD47" i="8"/>
  <c r="AE47" i="8"/>
  <c r="CN47" i="8" s="1"/>
  <c r="Z47" i="8"/>
  <c r="B47" i="8"/>
  <c r="CQ47" i="8" s="1"/>
  <c r="CG47" i="8" s="1"/>
  <c r="CP46" i="8"/>
  <c r="CO46" i="8"/>
  <c r="CE46" i="8" s="1"/>
  <c r="CM46" i="8"/>
  <c r="CC46" i="8" s="1"/>
  <c r="CF46" i="8"/>
  <c r="CD46" i="8"/>
  <c r="AE46" i="8"/>
  <c r="CN46" i="8" s="1"/>
  <c r="Z46" i="8"/>
  <c r="B46" i="8"/>
  <c r="CQ46" i="8" s="1"/>
  <c r="CG46" i="8" s="1"/>
  <c r="CQ45" i="8"/>
  <c r="CG45" i="8" s="1"/>
  <c r="CP45" i="8"/>
  <c r="CO45" i="8"/>
  <c r="CE45" i="8" s="1"/>
  <c r="CM45" i="8"/>
  <c r="CC45" i="8" s="1"/>
  <c r="CF45" i="8"/>
  <c r="AE45" i="8"/>
  <c r="CN45" i="8" s="1"/>
  <c r="CD45" i="8" s="1"/>
  <c r="Z45" i="8"/>
  <c r="B45" i="8"/>
  <c r="CQ44" i="8"/>
  <c r="CG44" i="8" s="1"/>
  <c r="CP44" i="8"/>
  <c r="CO44" i="8"/>
  <c r="CE44" i="8" s="1"/>
  <c r="CM44" i="8"/>
  <c r="CC44" i="8" s="1"/>
  <c r="CF44" i="8"/>
  <c r="AE44" i="8"/>
  <c r="CN44" i="8" s="1"/>
  <c r="CD44" i="8" s="1"/>
  <c r="Z44" i="8"/>
  <c r="B44" i="8"/>
  <c r="CP43" i="8"/>
  <c r="CO43" i="8"/>
  <c r="CE43" i="8" s="1"/>
  <c r="CM43" i="8"/>
  <c r="CC43" i="8" s="1"/>
  <c r="CF43" i="8"/>
  <c r="CD43" i="8"/>
  <c r="AE43" i="8"/>
  <c r="CN43" i="8" s="1"/>
  <c r="Z43" i="8"/>
  <c r="B43" i="8"/>
  <c r="CQ43" i="8" s="1"/>
  <c r="CG43" i="8" s="1"/>
  <c r="CP42" i="8"/>
  <c r="CO42" i="8"/>
  <c r="CE42" i="8" s="1"/>
  <c r="CM42" i="8"/>
  <c r="CC42" i="8" s="1"/>
  <c r="CF42" i="8"/>
  <c r="CD42" i="8"/>
  <c r="AE42" i="8"/>
  <c r="CN42" i="8" s="1"/>
  <c r="Z42" i="8"/>
  <c r="B42" i="8"/>
  <c r="CQ41" i="8"/>
  <c r="CG41" i="8" s="1"/>
  <c r="CP41" i="8"/>
  <c r="CO41" i="8"/>
  <c r="CE41" i="8" s="1"/>
  <c r="CM41" i="8"/>
  <c r="CC41" i="8" s="1"/>
  <c r="CF41" i="8"/>
  <c r="AE41" i="8"/>
  <c r="CN41" i="8" s="1"/>
  <c r="CD41" i="8" s="1"/>
  <c r="Z41" i="8"/>
  <c r="B41" i="8"/>
  <c r="CQ40" i="8"/>
  <c r="CG40" i="8" s="1"/>
  <c r="CP40" i="8"/>
  <c r="CO40" i="8"/>
  <c r="CE40" i="8" s="1"/>
  <c r="CM40" i="8"/>
  <c r="CC40" i="8" s="1"/>
  <c r="CF40" i="8"/>
  <c r="AE40" i="8"/>
  <c r="CN40" i="8" s="1"/>
  <c r="CD40" i="8" s="1"/>
  <c r="Z40" i="8"/>
  <c r="B40" i="8"/>
  <c r="CP39" i="8"/>
  <c r="CO39" i="8"/>
  <c r="CE39" i="8" s="1"/>
  <c r="CM39" i="8"/>
  <c r="CC39" i="8" s="1"/>
  <c r="CF39" i="8"/>
  <c r="CD39" i="8"/>
  <c r="AE39" i="8"/>
  <c r="CN39" i="8" s="1"/>
  <c r="Z39" i="8"/>
  <c r="B39" i="8"/>
  <c r="CQ39" i="8" s="1"/>
  <c r="CG39" i="8" s="1"/>
  <c r="CP38" i="8"/>
  <c r="CO38" i="8"/>
  <c r="CE38" i="8" s="1"/>
  <c r="CM38" i="8"/>
  <c r="CC38" i="8" s="1"/>
  <c r="CF38" i="8"/>
  <c r="CD38" i="8"/>
  <c r="AE38" i="8"/>
  <c r="CN38" i="8" s="1"/>
  <c r="Z38" i="8"/>
  <c r="B38" i="8"/>
  <c r="CQ37" i="8"/>
  <c r="CG37" i="8" s="1"/>
  <c r="CP37" i="8"/>
  <c r="CO37" i="8"/>
  <c r="CE37" i="8" s="1"/>
  <c r="CM37" i="8"/>
  <c r="CC37" i="8" s="1"/>
  <c r="CF37" i="8"/>
  <c r="AE37" i="8"/>
  <c r="Z37" i="8"/>
  <c r="B37" i="8"/>
  <c r="CL31" i="8"/>
  <c r="CB31" i="8" s="1"/>
  <c r="X31" i="8" s="1"/>
  <c r="CK31" i="8"/>
  <c r="CD31" i="8"/>
  <c r="CA31" i="8"/>
  <c r="B31" i="8"/>
  <c r="CM31" i="8" s="1"/>
  <c r="CC31" i="8" s="1"/>
  <c r="L27" i="8"/>
  <c r="K27" i="8"/>
  <c r="J27" i="8"/>
  <c r="I27" i="8"/>
  <c r="H27" i="8"/>
  <c r="G27" i="8"/>
  <c r="F27" i="8"/>
  <c r="E27" i="8"/>
  <c r="CM26" i="8"/>
  <c r="CC26" i="8" s="1"/>
  <c r="D26" i="8"/>
  <c r="C26" i="8"/>
  <c r="B26" i="8" s="1"/>
  <c r="D25" i="8"/>
  <c r="D27" i="8" s="1"/>
  <c r="C25" i="8"/>
  <c r="D24" i="8"/>
  <c r="C24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B19" i="8" s="1"/>
  <c r="C19" i="8"/>
  <c r="CN18" i="8"/>
  <c r="CD18" i="8" s="1"/>
  <c r="CM18" i="8"/>
  <c r="CC18" i="8" s="1"/>
  <c r="CL18" i="8"/>
  <c r="CF18" i="8"/>
  <c r="CB18" i="8"/>
  <c r="B18" i="8"/>
  <c r="CO18" i="8" s="1"/>
  <c r="CE18" i="8" s="1"/>
  <c r="CM17" i="8"/>
  <c r="CL17" i="8"/>
  <c r="CC17" i="8"/>
  <c r="CB17" i="8"/>
  <c r="B17" i="8"/>
  <c r="CN16" i="8"/>
  <c r="CM16" i="8"/>
  <c r="CL16" i="8"/>
  <c r="CF16" i="8"/>
  <c r="CD16" i="8"/>
  <c r="CC16" i="8"/>
  <c r="CB16" i="8"/>
  <c r="B16" i="8"/>
  <c r="CO16" i="8" s="1"/>
  <c r="CE16" i="8" s="1"/>
  <c r="CM15" i="8"/>
  <c r="CL15" i="8"/>
  <c r="CB15" i="8" s="1"/>
  <c r="CC15" i="8"/>
  <c r="B15" i="8"/>
  <c r="CO15" i="8" s="1"/>
  <c r="CE15" i="8" s="1"/>
  <c r="CN14" i="8"/>
  <c r="CM14" i="8"/>
  <c r="CC14" i="8" s="1"/>
  <c r="CL14" i="8"/>
  <c r="CB14" i="8" s="1"/>
  <c r="CF14" i="8"/>
  <c r="CD14" i="8"/>
  <c r="B14" i="8"/>
  <c r="CO14" i="8" s="1"/>
  <c r="CE14" i="8" s="1"/>
  <c r="A5" i="8"/>
  <c r="A4" i="8"/>
  <c r="A3" i="8"/>
  <c r="A2" i="8"/>
  <c r="M25" i="10" l="1"/>
  <c r="AV102" i="10"/>
  <c r="AS137" i="10"/>
  <c r="M24" i="10"/>
  <c r="AS149" i="10"/>
  <c r="B256" i="10"/>
  <c r="CL166" i="9"/>
  <c r="CB166" i="9" s="1"/>
  <c r="CC166" i="9"/>
  <c r="CK166" i="9"/>
  <c r="CA166" i="9" s="1"/>
  <c r="AJ166" i="9" s="1"/>
  <c r="U124" i="9"/>
  <c r="X124" i="9"/>
  <c r="C158" i="9"/>
  <c r="CO102" i="9"/>
  <c r="CE102" i="9" s="1"/>
  <c r="CM102" i="9"/>
  <c r="CC102" i="9" s="1"/>
  <c r="AV102" i="9" s="1"/>
  <c r="C111" i="9"/>
  <c r="CP102" i="9"/>
  <c r="CF102" i="9" s="1"/>
  <c r="CN102" i="9"/>
  <c r="CD102" i="9" s="1"/>
  <c r="AJ163" i="9"/>
  <c r="AJ170" i="9"/>
  <c r="CN137" i="9"/>
  <c r="CD137" i="9" s="1"/>
  <c r="CG137" i="9"/>
  <c r="CL137" i="9"/>
  <c r="CB137" i="9" s="1"/>
  <c r="AS137" i="9" s="1"/>
  <c r="CM137" i="9"/>
  <c r="CC137" i="9" s="1"/>
  <c r="AS143" i="9"/>
  <c r="CM153" i="9"/>
  <c r="CC153" i="9" s="1"/>
  <c r="CL153" i="9"/>
  <c r="CB153" i="9" s="1"/>
  <c r="AS153" i="9" s="1"/>
  <c r="CN153" i="9"/>
  <c r="CD153" i="9" s="1"/>
  <c r="CG153" i="9"/>
  <c r="AJ169" i="9"/>
  <c r="CK24" i="9"/>
  <c r="CA24" i="9" s="1"/>
  <c r="B27" i="9"/>
  <c r="A256" i="9" s="1"/>
  <c r="CM24" i="9"/>
  <c r="CC24" i="9" s="1"/>
  <c r="CN24" i="9"/>
  <c r="CD24" i="9" s="1"/>
  <c r="CE24" i="9"/>
  <c r="CL24" i="9"/>
  <c r="CB24" i="9" s="1"/>
  <c r="AR72" i="9"/>
  <c r="M25" i="9"/>
  <c r="AR58" i="9"/>
  <c r="AR76" i="9"/>
  <c r="AR54" i="9"/>
  <c r="AJ167" i="9"/>
  <c r="AJ168" i="9"/>
  <c r="AS156" i="9"/>
  <c r="CO125" i="9"/>
  <c r="CE125" i="9" s="1"/>
  <c r="AR88" i="9"/>
  <c r="AJ164" i="9"/>
  <c r="AB130" i="9"/>
  <c r="CP105" i="9"/>
  <c r="CF105" i="9" s="1"/>
  <c r="CO105" i="9"/>
  <c r="CE105" i="9" s="1"/>
  <c r="CN105" i="9"/>
  <c r="CD105" i="9" s="1"/>
  <c r="CM105" i="9"/>
  <c r="CC105" i="9" s="1"/>
  <c r="U123" i="9"/>
  <c r="AV106" i="9"/>
  <c r="AR80" i="9"/>
  <c r="AR66" i="9"/>
  <c r="X31" i="9"/>
  <c r="AR60" i="9"/>
  <c r="AR70" i="9"/>
  <c r="CN145" i="9"/>
  <c r="CD145" i="9" s="1"/>
  <c r="CG145" i="9"/>
  <c r="CL145" i="9"/>
  <c r="CB145" i="9" s="1"/>
  <c r="CM145" i="9"/>
  <c r="CC145" i="9" s="1"/>
  <c r="CM142" i="9"/>
  <c r="CC142" i="9" s="1"/>
  <c r="CL142" i="9"/>
  <c r="CB142" i="9" s="1"/>
  <c r="CG142" i="9"/>
  <c r="CN142" i="9"/>
  <c r="CD142" i="9" s="1"/>
  <c r="CP104" i="9"/>
  <c r="CF104" i="9" s="1"/>
  <c r="CO104" i="9"/>
  <c r="CE104" i="9" s="1"/>
  <c r="CM104" i="9"/>
  <c r="CC104" i="9" s="1"/>
  <c r="CN104" i="9"/>
  <c r="CD104" i="9" s="1"/>
  <c r="AV110" i="9"/>
  <c r="AS150" i="9"/>
  <c r="CN148" i="9"/>
  <c r="CD148" i="9" s="1"/>
  <c r="CG148" i="9"/>
  <c r="CL148" i="9"/>
  <c r="CB148" i="9" s="1"/>
  <c r="CM148" i="9"/>
  <c r="CC148" i="9" s="1"/>
  <c r="AJ175" i="9"/>
  <c r="CK125" i="9"/>
  <c r="CA125" i="9" s="1"/>
  <c r="AV103" i="9"/>
  <c r="AJ177" i="9"/>
  <c r="X116" i="9"/>
  <c r="AR62" i="9"/>
  <c r="M26" i="9"/>
  <c r="AR56" i="9"/>
  <c r="AV107" i="9"/>
  <c r="AR74" i="9"/>
  <c r="CA14" i="9"/>
  <c r="AA14" i="9" s="1"/>
  <c r="AR78" i="9"/>
  <c r="CN17" i="8"/>
  <c r="CD17" i="8" s="1"/>
  <c r="CF17" i="8"/>
  <c r="CO17" i="8"/>
  <c r="CE17" i="8" s="1"/>
  <c r="CL38" i="8"/>
  <c r="CB38" i="8" s="1"/>
  <c r="CR38" i="8"/>
  <c r="CH38" i="8" s="1"/>
  <c r="CL42" i="8"/>
  <c r="CB42" i="8" s="1"/>
  <c r="CR42" i="8"/>
  <c r="CH42" i="8" s="1"/>
  <c r="CL50" i="8"/>
  <c r="CB50" i="8" s="1"/>
  <c r="CR50" i="8"/>
  <c r="CH50" i="8" s="1"/>
  <c r="CL60" i="8"/>
  <c r="CB60" i="8" s="1"/>
  <c r="CQ60" i="8"/>
  <c r="CG60" i="8" s="1"/>
  <c r="CR63" i="8"/>
  <c r="CH63" i="8" s="1"/>
  <c r="CQ63" i="8"/>
  <c r="CG63" i="8" s="1"/>
  <c r="CL63" i="8"/>
  <c r="CB63" i="8" s="1"/>
  <c r="AR63" i="8" s="1"/>
  <c r="CL72" i="8"/>
  <c r="CB72" i="8" s="1"/>
  <c r="CQ72" i="8"/>
  <c r="CG72" i="8" s="1"/>
  <c r="AR74" i="8"/>
  <c r="CR79" i="8"/>
  <c r="CH79" i="8" s="1"/>
  <c r="CQ79" i="8"/>
  <c r="CG79" i="8" s="1"/>
  <c r="CL79" i="8"/>
  <c r="CB79" i="8" s="1"/>
  <c r="CR87" i="8"/>
  <c r="CH87" i="8" s="1"/>
  <c r="CQ87" i="8"/>
  <c r="CG87" i="8" s="1"/>
  <c r="CL87" i="8"/>
  <c r="CB87" i="8" s="1"/>
  <c r="CK17" i="8"/>
  <c r="CA17" i="8" s="1"/>
  <c r="B25" i="8"/>
  <c r="CL26" i="8"/>
  <c r="CB26" i="8" s="1"/>
  <c r="CN26" i="8"/>
  <c r="CD26" i="8" s="1"/>
  <c r="CE26" i="8"/>
  <c r="CR37" i="8"/>
  <c r="CH37" i="8" s="1"/>
  <c r="CL37" i="8"/>
  <c r="CB37" i="8" s="1"/>
  <c r="AR37" i="8" s="1"/>
  <c r="CR41" i="8"/>
  <c r="CH41" i="8" s="1"/>
  <c r="CL41" i="8"/>
  <c r="CB41" i="8" s="1"/>
  <c r="CR45" i="8"/>
  <c r="CH45" i="8" s="1"/>
  <c r="CL45" i="8"/>
  <c r="CB45" i="8" s="1"/>
  <c r="AR45" i="8" s="1"/>
  <c r="CR49" i="8"/>
  <c r="CH49" i="8" s="1"/>
  <c r="CL49" i="8"/>
  <c r="CB49" i="8" s="1"/>
  <c r="CL52" i="8"/>
  <c r="CB52" i="8" s="1"/>
  <c r="CQ52" i="8"/>
  <c r="CG52" i="8" s="1"/>
  <c r="CR55" i="8"/>
  <c r="CH55" i="8" s="1"/>
  <c r="CQ55" i="8"/>
  <c r="CG55" i="8" s="1"/>
  <c r="CL55" i="8"/>
  <c r="CB55" i="8" s="1"/>
  <c r="AR55" i="8" s="1"/>
  <c r="CR60" i="8"/>
  <c r="CH60" i="8" s="1"/>
  <c r="CL64" i="8"/>
  <c r="CB64" i="8" s="1"/>
  <c r="CQ64" i="8"/>
  <c r="CG64" i="8" s="1"/>
  <c r="AR66" i="8"/>
  <c r="CR72" i="8"/>
  <c r="CH72" i="8" s="1"/>
  <c r="CR75" i="8"/>
  <c r="CH75" i="8" s="1"/>
  <c r="CQ75" i="8"/>
  <c r="CG75" i="8" s="1"/>
  <c r="CL75" i="8"/>
  <c r="CB75" i="8" s="1"/>
  <c r="AR75" i="8" s="1"/>
  <c r="CR81" i="8"/>
  <c r="CH81" i="8" s="1"/>
  <c r="CQ81" i="8"/>
  <c r="CG81" i="8" s="1"/>
  <c r="CL81" i="8"/>
  <c r="CB81" i="8" s="1"/>
  <c r="AR81" i="8" s="1"/>
  <c r="AR88" i="8"/>
  <c r="C27" i="8"/>
  <c r="B24" i="8"/>
  <c r="CK26" i="8"/>
  <c r="CA26" i="8" s="1"/>
  <c r="CQ38" i="8"/>
  <c r="CG38" i="8" s="1"/>
  <c r="CL40" i="8"/>
  <c r="CB40" i="8" s="1"/>
  <c r="AR40" i="8" s="1"/>
  <c r="CR40" i="8"/>
  <c r="CH40" i="8" s="1"/>
  <c r="CQ42" i="8"/>
  <c r="CG42" i="8" s="1"/>
  <c r="CL44" i="8"/>
  <c r="CB44" i="8" s="1"/>
  <c r="AR44" i="8" s="1"/>
  <c r="CR44" i="8"/>
  <c r="CH44" i="8" s="1"/>
  <c r="CL48" i="8"/>
  <c r="CB48" i="8" s="1"/>
  <c r="CR48" i="8"/>
  <c r="CH48" i="8" s="1"/>
  <c r="CQ50" i="8"/>
  <c r="CG50" i="8" s="1"/>
  <c r="CR52" i="8"/>
  <c r="CH52" i="8" s="1"/>
  <c r="CL56" i="8"/>
  <c r="CB56" i="8" s="1"/>
  <c r="CQ56" i="8"/>
  <c r="CG56" i="8" s="1"/>
  <c r="AR58" i="8"/>
  <c r="CR64" i="8"/>
  <c r="CH64" i="8" s="1"/>
  <c r="CR67" i="8"/>
  <c r="CH67" i="8" s="1"/>
  <c r="CQ67" i="8"/>
  <c r="CG67" i="8" s="1"/>
  <c r="CL67" i="8"/>
  <c r="CB67" i="8" s="1"/>
  <c r="AR67" i="8" s="1"/>
  <c r="CQ76" i="8"/>
  <c r="CG76" i="8" s="1"/>
  <c r="CL76" i="8"/>
  <c r="CB76" i="8" s="1"/>
  <c r="CR76" i="8"/>
  <c r="CH76" i="8" s="1"/>
  <c r="CR83" i="8"/>
  <c r="CH83" i="8" s="1"/>
  <c r="CQ83" i="8"/>
  <c r="CG83" i="8" s="1"/>
  <c r="CL83" i="8"/>
  <c r="CB83" i="8" s="1"/>
  <c r="AR95" i="8"/>
  <c r="AS138" i="8"/>
  <c r="CL46" i="8"/>
  <c r="CB46" i="8" s="1"/>
  <c r="AR46" i="8" s="1"/>
  <c r="CR46" i="8"/>
  <c r="CH46" i="8" s="1"/>
  <c r="CN15" i="8"/>
  <c r="CD15" i="8" s="1"/>
  <c r="CF15" i="8"/>
  <c r="CK15" i="8"/>
  <c r="CA15" i="8" s="1"/>
  <c r="AE97" i="8"/>
  <c r="CN37" i="8"/>
  <c r="CD37" i="8" s="1"/>
  <c r="CR39" i="8"/>
  <c r="CH39" i="8" s="1"/>
  <c r="CL39" i="8"/>
  <c r="CB39" i="8" s="1"/>
  <c r="CR43" i="8"/>
  <c r="CH43" i="8" s="1"/>
  <c r="CL43" i="8"/>
  <c r="CB43" i="8" s="1"/>
  <c r="AR43" i="8" s="1"/>
  <c r="CR47" i="8"/>
  <c r="CH47" i="8" s="1"/>
  <c r="CL47" i="8"/>
  <c r="CB47" i="8" s="1"/>
  <c r="CR51" i="8"/>
  <c r="CH51" i="8" s="1"/>
  <c r="CQ51" i="8"/>
  <c r="CG51" i="8" s="1"/>
  <c r="CL51" i="8"/>
  <c r="CB51" i="8" s="1"/>
  <c r="AR51" i="8" s="1"/>
  <c r="Z97" i="8"/>
  <c r="CR59" i="8"/>
  <c r="CH59" i="8" s="1"/>
  <c r="CQ59" i="8"/>
  <c r="CG59" i="8" s="1"/>
  <c r="CL59" i="8"/>
  <c r="CB59" i="8" s="1"/>
  <c r="AR59" i="8" s="1"/>
  <c r="CL68" i="8"/>
  <c r="CB68" i="8" s="1"/>
  <c r="AR68" i="8" s="1"/>
  <c r="CQ68" i="8"/>
  <c r="CG68" i="8" s="1"/>
  <c r="AR70" i="8"/>
  <c r="CR71" i="8"/>
  <c r="CH71" i="8" s="1"/>
  <c r="CQ71" i="8"/>
  <c r="CG71" i="8" s="1"/>
  <c r="CL71" i="8"/>
  <c r="CB71" i="8" s="1"/>
  <c r="CR77" i="8"/>
  <c r="CH77" i="8" s="1"/>
  <c r="CQ77" i="8"/>
  <c r="CG77" i="8" s="1"/>
  <c r="CL77" i="8"/>
  <c r="CB77" i="8" s="1"/>
  <c r="CR85" i="8"/>
  <c r="CH85" i="8" s="1"/>
  <c r="CQ85" i="8"/>
  <c r="CG85" i="8" s="1"/>
  <c r="CL85" i="8"/>
  <c r="CB85" i="8" s="1"/>
  <c r="AR85" i="8" s="1"/>
  <c r="CO103" i="8"/>
  <c r="CE103" i="8" s="1"/>
  <c r="CM103" i="8"/>
  <c r="CC103" i="8" s="1"/>
  <c r="CP103" i="8"/>
  <c r="CF103" i="8" s="1"/>
  <c r="CM151" i="8"/>
  <c r="CC151" i="8" s="1"/>
  <c r="CN151" i="8"/>
  <c r="CD151" i="8" s="1"/>
  <c r="CL151" i="8"/>
  <c r="CB151" i="8" s="1"/>
  <c r="CG151" i="8"/>
  <c r="CK166" i="8"/>
  <c r="CA166" i="8" s="1"/>
  <c r="CC166" i="8"/>
  <c r="CL166" i="8"/>
  <c r="CB166" i="8" s="1"/>
  <c r="CK14" i="8"/>
  <c r="CK18" i="8"/>
  <c r="CA18" i="8" s="1"/>
  <c r="AA18" i="8" s="1"/>
  <c r="CR54" i="8"/>
  <c r="CH54" i="8" s="1"/>
  <c r="AR54" i="8" s="1"/>
  <c r="CR62" i="8"/>
  <c r="CH62" i="8" s="1"/>
  <c r="AR62" i="8" s="1"/>
  <c r="CR70" i="8"/>
  <c r="CH70" i="8" s="1"/>
  <c r="CL90" i="8"/>
  <c r="CB90" i="8" s="1"/>
  <c r="CR90" i="8"/>
  <c r="CH90" i="8" s="1"/>
  <c r="CQ90" i="8"/>
  <c r="CG90" i="8" s="1"/>
  <c r="CL91" i="8"/>
  <c r="CB91" i="8" s="1"/>
  <c r="AR91" i="8" s="1"/>
  <c r="CQ91" i="8"/>
  <c r="CG91" i="8" s="1"/>
  <c r="AR92" i="8"/>
  <c r="CR93" i="8"/>
  <c r="CH93" i="8" s="1"/>
  <c r="CQ93" i="8"/>
  <c r="CG93" i="8" s="1"/>
  <c r="CL93" i="8"/>
  <c r="CB93" i="8" s="1"/>
  <c r="CR96" i="8"/>
  <c r="CH96" i="8" s="1"/>
  <c r="CL96" i="8"/>
  <c r="CB96" i="8" s="1"/>
  <c r="AR96" i="8" s="1"/>
  <c r="CQ96" i="8"/>
  <c r="CG96" i="8" s="1"/>
  <c r="CM110" i="8"/>
  <c r="CC110" i="8" s="1"/>
  <c r="CO110" i="8"/>
  <c r="CE110" i="8" s="1"/>
  <c r="CN110" i="8"/>
  <c r="CD110" i="8" s="1"/>
  <c r="CL145" i="8"/>
  <c r="CB145" i="8" s="1"/>
  <c r="CM145" i="8"/>
  <c r="CC145" i="8" s="1"/>
  <c r="AS145" i="8" s="1"/>
  <c r="CG145" i="8"/>
  <c r="CN145" i="8"/>
  <c r="CD145" i="8" s="1"/>
  <c r="CM149" i="8"/>
  <c r="CC149" i="8" s="1"/>
  <c r="AS149" i="8" s="1"/>
  <c r="CN149" i="8"/>
  <c r="CD149" i="8" s="1"/>
  <c r="CG149" i="8"/>
  <c r="CM108" i="8"/>
  <c r="CC108" i="8" s="1"/>
  <c r="CO108" i="8"/>
  <c r="CE108" i="8" s="1"/>
  <c r="CP108" i="8"/>
  <c r="CF108" i="8" s="1"/>
  <c r="CM124" i="8"/>
  <c r="CC124" i="8" s="1"/>
  <c r="CS124" i="8"/>
  <c r="CI124" i="8" s="1"/>
  <c r="CO124" i="8"/>
  <c r="CE124" i="8" s="1"/>
  <c r="CK124" i="8"/>
  <c r="CA124" i="8" s="1"/>
  <c r="B125" i="8"/>
  <c r="CJ124" i="8"/>
  <c r="CR124" i="8"/>
  <c r="CH124" i="8" s="1"/>
  <c r="CO130" i="8"/>
  <c r="CE130" i="8" s="1"/>
  <c r="CK130" i="8"/>
  <c r="CA130" i="8" s="1"/>
  <c r="CN130" i="8"/>
  <c r="CD130" i="8" s="1"/>
  <c r="CG130" i="8"/>
  <c r="CP130" i="8"/>
  <c r="CF130" i="8" s="1"/>
  <c r="CM144" i="8"/>
  <c r="CC144" i="8" s="1"/>
  <c r="CN144" i="8"/>
  <c r="CD144" i="8" s="1"/>
  <c r="CG144" i="8"/>
  <c r="CL144" i="8"/>
  <c r="CB144" i="8" s="1"/>
  <c r="AS144" i="8" s="1"/>
  <c r="CK16" i="8"/>
  <c r="CA16" i="8" s="1"/>
  <c r="AA16" i="8" s="1"/>
  <c r="AR94" i="8"/>
  <c r="CN102" i="8"/>
  <c r="CD102" i="8" s="1"/>
  <c r="CP102" i="8"/>
  <c r="CF102" i="8" s="1"/>
  <c r="CO102" i="8"/>
  <c r="CE102" i="8" s="1"/>
  <c r="CM102" i="8"/>
  <c r="CC102" i="8" s="1"/>
  <c r="CN103" i="8"/>
  <c r="CD103" i="8" s="1"/>
  <c r="CO106" i="8"/>
  <c r="CE106" i="8" s="1"/>
  <c r="CM106" i="8"/>
  <c r="CC106" i="8" s="1"/>
  <c r="AV106" i="8" s="1"/>
  <c r="CP106" i="8"/>
  <c r="CF106" i="8" s="1"/>
  <c r="CN106" i="8"/>
  <c r="CD106" i="8" s="1"/>
  <c r="X117" i="8"/>
  <c r="CM146" i="8"/>
  <c r="CC146" i="8" s="1"/>
  <c r="AS146" i="8" s="1"/>
  <c r="CN146" i="8"/>
  <c r="CD146" i="8" s="1"/>
  <c r="CG146" i="8"/>
  <c r="E147" i="8"/>
  <c r="C147" i="8" s="1"/>
  <c r="CL148" i="8"/>
  <c r="CB148" i="8" s="1"/>
  <c r="CM148" i="8"/>
  <c r="CC148" i="8" s="1"/>
  <c r="AS148" i="8" s="1"/>
  <c r="CG148" i="8"/>
  <c r="CN148" i="8"/>
  <c r="CD148" i="8" s="1"/>
  <c r="CL168" i="8"/>
  <c r="CB168" i="8" s="1"/>
  <c r="CC168" i="8"/>
  <c r="CK168" i="8"/>
  <c r="CA168" i="8" s="1"/>
  <c r="CL78" i="8"/>
  <c r="CB78" i="8" s="1"/>
  <c r="AR78" i="8" s="1"/>
  <c r="CL80" i="8"/>
  <c r="CB80" i="8" s="1"/>
  <c r="AR80" i="8" s="1"/>
  <c r="CL82" i="8"/>
  <c r="CB82" i="8" s="1"/>
  <c r="AR82" i="8" s="1"/>
  <c r="CL84" i="8"/>
  <c r="CB84" i="8" s="1"/>
  <c r="AR84" i="8" s="1"/>
  <c r="CL86" i="8"/>
  <c r="CB86" i="8" s="1"/>
  <c r="AR86" i="8" s="1"/>
  <c r="CR88" i="8"/>
  <c r="CH88" i="8" s="1"/>
  <c r="D111" i="8"/>
  <c r="CO105" i="8"/>
  <c r="CE105" i="8" s="1"/>
  <c r="CM105" i="8"/>
  <c r="CC105" i="8" s="1"/>
  <c r="CR119" i="8"/>
  <c r="CH119" i="8" s="1"/>
  <c r="E158" i="8"/>
  <c r="C158" i="8" s="1"/>
  <c r="E111" i="8"/>
  <c r="CO104" i="8"/>
  <c r="CE104" i="8" s="1"/>
  <c r="CM104" i="8"/>
  <c r="CC104" i="8" s="1"/>
  <c r="AV104" i="8" s="1"/>
  <c r="CK116" i="8"/>
  <c r="CA116" i="8" s="1"/>
  <c r="B119" i="8"/>
  <c r="CN119" i="8" s="1"/>
  <c r="CD119" i="8" s="1"/>
  <c r="CJ116" i="8"/>
  <c r="CK118" i="8"/>
  <c r="CA118" i="8" s="1"/>
  <c r="X118" i="8" s="1"/>
  <c r="CJ118" i="8"/>
  <c r="CR125" i="8"/>
  <c r="CH125" i="8" s="1"/>
  <c r="CL152" i="8"/>
  <c r="CB152" i="8" s="1"/>
  <c r="CG152" i="8"/>
  <c r="AS152" i="8" s="1"/>
  <c r="CM152" i="8"/>
  <c r="CC152" i="8" s="1"/>
  <c r="CL176" i="8"/>
  <c r="CB176" i="8" s="1"/>
  <c r="CC176" i="8"/>
  <c r="CK176" i="8"/>
  <c r="CA176" i="8" s="1"/>
  <c r="C107" i="8"/>
  <c r="CK119" i="8"/>
  <c r="CA119" i="8" s="1"/>
  <c r="CO125" i="8"/>
  <c r="CE125" i="8" s="1"/>
  <c r="CS125" i="8"/>
  <c r="CI125" i="8" s="1"/>
  <c r="CL137" i="8"/>
  <c r="CB137" i="8" s="1"/>
  <c r="CM137" i="8"/>
  <c r="CC137" i="8" s="1"/>
  <c r="CG137" i="8"/>
  <c r="AS137" i="8" s="1"/>
  <c r="CG138" i="8"/>
  <c r="CL157" i="8"/>
  <c r="CB157" i="8" s="1"/>
  <c r="CL164" i="8"/>
  <c r="CB164" i="8" s="1"/>
  <c r="AJ164" i="8" s="1"/>
  <c r="CC164" i="8"/>
  <c r="CK170" i="8"/>
  <c r="CA170" i="8" s="1"/>
  <c r="AJ170" i="8" s="1"/>
  <c r="CC170" i="8"/>
  <c r="C109" i="8"/>
  <c r="CM125" i="8"/>
  <c r="CC125" i="8" s="1"/>
  <c r="CM140" i="8"/>
  <c r="CC140" i="8" s="1"/>
  <c r="AS140" i="8" s="1"/>
  <c r="CN140" i="8"/>
  <c r="CD140" i="8" s="1"/>
  <c r="CL141" i="8"/>
  <c r="CB141" i="8" s="1"/>
  <c r="AS141" i="8" s="1"/>
  <c r="CG141" i="8"/>
  <c r="CM141" i="8"/>
  <c r="CC141" i="8" s="1"/>
  <c r="CM155" i="8"/>
  <c r="CC155" i="8" s="1"/>
  <c r="CN155" i="8"/>
  <c r="CD155" i="8" s="1"/>
  <c r="CL156" i="8"/>
  <c r="CB156" i="8" s="1"/>
  <c r="CM156" i="8"/>
  <c r="CC156" i="8" s="1"/>
  <c r="AS156" i="8" s="1"/>
  <c r="CG156" i="8"/>
  <c r="CG157" i="8"/>
  <c r="CN117" i="8"/>
  <c r="CD117" i="8" s="1"/>
  <c r="CM123" i="8"/>
  <c r="CC123" i="8" s="1"/>
  <c r="CG132" i="8"/>
  <c r="C139" i="8"/>
  <c r="C150" i="8"/>
  <c r="AS151" i="8"/>
  <c r="CL163" i="8"/>
  <c r="CB163" i="8" s="1"/>
  <c r="AJ163" i="8" s="1"/>
  <c r="C169" i="8"/>
  <c r="CL175" i="8"/>
  <c r="CB175" i="8" s="1"/>
  <c r="AJ175" i="8" s="1"/>
  <c r="CK123" i="8"/>
  <c r="CA123" i="8" s="1"/>
  <c r="U123" i="8" s="1"/>
  <c r="CO123" i="8"/>
  <c r="CE123" i="8" s="1"/>
  <c r="CK125" i="8"/>
  <c r="CA125" i="8" s="1"/>
  <c r="CO132" i="8"/>
  <c r="CE132" i="8" s="1"/>
  <c r="CK132" i="8"/>
  <c r="CA132" i="8" s="1"/>
  <c r="AB132" i="8" s="1"/>
  <c r="C143" i="8"/>
  <c r="C154" i="8"/>
  <c r="AS155" i="8"/>
  <c r="C165" i="8"/>
  <c r="B177" i="8"/>
  <c r="CG131" i="8"/>
  <c r="AB131" i="8" s="1"/>
  <c r="B226" i="7"/>
  <c r="CC215" i="7"/>
  <c r="M215" i="7"/>
  <c r="B215" i="7"/>
  <c r="CC214" i="7"/>
  <c r="M214" i="7"/>
  <c r="B214" i="7"/>
  <c r="C210" i="7"/>
  <c r="CC210" i="7" s="1"/>
  <c r="V210" i="7" s="1"/>
  <c r="CC209" i="7"/>
  <c r="V209" i="7" s="1"/>
  <c r="C209" i="7"/>
  <c r="CC208" i="7"/>
  <c r="V208" i="7" s="1"/>
  <c r="C208" i="7"/>
  <c r="H204" i="7"/>
  <c r="C204" i="7"/>
  <c r="H203" i="7"/>
  <c r="C203" i="7"/>
  <c r="H202" i="7"/>
  <c r="C202" i="7"/>
  <c r="H201" i="7"/>
  <c r="C201" i="7"/>
  <c r="F197" i="7"/>
  <c r="B197" i="7"/>
  <c r="F196" i="7"/>
  <c r="B196" i="7"/>
  <c r="F195" i="7"/>
  <c r="B195" i="7"/>
  <c r="E190" i="7"/>
  <c r="B190" i="7"/>
  <c r="E189" i="7"/>
  <c r="B189" i="7"/>
  <c r="E185" i="7"/>
  <c r="B185" i="7"/>
  <c r="E184" i="7"/>
  <c r="B184" i="7"/>
  <c r="E183" i="7"/>
  <c r="B183" i="7"/>
  <c r="E182" i="7"/>
  <c r="B182" i="7"/>
  <c r="CL177" i="7"/>
  <c r="CB177" i="7" s="1"/>
  <c r="D177" i="7"/>
  <c r="C177" i="7"/>
  <c r="B177" i="7" s="1"/>
  <c r="D176" i="7"/>
  <c r="C176" i="7"/>
  <c r="D175" i="7"/>
  <c r="C175" i="7"/>
  <c r="CL170" i="7"/>
  <c r="CB170" i="7" s="1"/>
  <c r="CK170" i="7"/>
  <c r="CA170" i="7" s="1"/>
  <c r="AJ170" i="7" s="1"/>
  <c r="E170" i="7"/>
  <c r="D170" i="7"/>
  <c r="C170" i="7"/>
  <c r="CC170" i="7" s="1"/>
  <c r="E169" i="7"/>
  <c r="D169" i="7"/>
  <c r="C169" i="7"/>
  <c r="CC168" i="7"/>
  <c r="E168" i="7"/>
  <c r="D168" i="7"/>
  <c r="C168" i="7" s="1"/>
  <c r="E167" i="7"/>
  <c r="D167" i="7"/>
  <c r="E166" i="7"/>
  <c r="D166" i="7"/>
  <c r="C166" i="7"/>
  <c r="CL165" i="7"/>
  <c r="CB165" i="7" s="1"/>
  <c r="E165" i="7"/>
  <c r="D165" i="7"/>
  <c r="C165" i="7" s="1"/>
  <c r="E164" i="7"/>
  <c r="D164" i="7"/>
  <c r="C164" i="7"/>
  <c r="E163" i="7"/>
  <c r="D163" i="7"/>
  <c r="AR160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CK157" i="7"/>
  <c r="CA157" i="7" s="1"/>
  <c r="E157" i="7"/>
  <c r="D157" i="7"/>
  <c r="CN156" i="7"/>
  <c r="CM156" i="7"/>
  <c r="CC156" i="7" s="1"/>
  <c r="CK156" i="7"/>
  <c r="CD156" i="7"/>
  <c r="CA156" i="7"/>
  <c r="E156" i="7"/>
  <c r="C156" i="7" s="1"/>
  <c r="CL156" i="7" s="1"/>
  <c r="CB156" i="7" s="1"/>
  <c r="D156" i="7"/>
  <c r="CN155" i="7"/>
  <c r="CD155" i="7" s="1"/>
  <c r="CK155" i="7"/>
  <c r="CA155" i="7"/>
  <c r="E155" i="7"/>
  <c r="D155" i="7"/>
  <c r="C155" i="7" s="1"/>
  <c r="CL154" i="7"/>
  <c r="CB154" i="7" s="1"/>
  <c r="CK154" i="7"/>
  <c r="CA154" i="7"/>
  <c r="E154" i="7"/>
  <c r="D154" i="7"/>
  <c r="C154" i="7"/>
  <c r="CK153" i="7"/>
  <c r="CA153" i="7" s="1"/>
  <c r="E153" i="7"/>
  <c r="D153" i="7"/>
  <c r="CK152" i="7"/>
  <c r="CA152" i="7"/>
  <c r="E152" i="7"/>
  <c r="D152" i="7"/>
  <c r="C152" i="7"/>
  <c r="CK151" i="7"/>
  <c r="CA151" i="7" s="1"/>
  <c r="E151" i="7"/>
  <c r="D151" i="7"/>
  <c r="C151" i="7"/>
  <c r="CK150" i="7"/>
  <c r="CA150" i="7"/>
  <c r="E150" i="7"/>
  <c r="D150" i="7"/>
  <c r="CK149" i="7"/>
  <c r="CA149" i="7" s="1"/>
  <c r="E149" i="7"/>
  <c r="D149" i="7"/>
  <c r="CN148" i="7"/>
  <c r="CK148" i="7"/>
  <c r="CD148" i="7"/>
  <c r="CA148" i="7"/>
  <c r="E148" i="7"/>
  <c r="C148" i="7" s="1"/>
  <c r="CG148" i="7" s="1"/>
  <c r="D148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CK146" i="7"/>
  <c r="CA146" i="7" s="1"/>
  <c r="E146" i="7"/>
  <c r="D146" i="7"/>
  <c r="CM145" i="7"/>
  <c r="CC145" i="7" s="1"/>
  <c r="CL145" i="7"/>
  <c r="CB145" i="7" s="1"/>
  <c r="CK145" i="7"/>
  <c r="CA145" i="7"/>
  <c r="E145" i="7"/>
  <c r="C145" i="7" s="1"/>
  <c r="D145" i="7"/>
  <c r="CM144" i="7"/>
  <c r="CC144" i="7" s="1"/>
  <c r="CK144" i="7"/>
  <c r="CA144" i="7" s="1"/>
  <c r="E144" i="7"/>
  <c r="D144" i="7"/>
  <c r="C144" i="7" s="1"/>
  <c r="CK143" i="7"/>
  <c r="CA143" i="7"/>
  <c r="E143" i="7"/>
  <c r="D143" i="7"/>
  <c r="CM142" i="7"/>
  <c r="CC142" i="7" s="1"/>
  <c r="CL142" i="7"/>
  <c r="CK142" i="7"/>
  <c r="CA142" i="7" s="1"/>
  <c r="CB142" i="7"/>
  <c r="E142" i="7"/>
  <c r="D142" i="7"/>
  <c r="C142" i="7" s="1"/>
  <c r="CK141" i="7"/>
  <c r="CG141" i="7"/>
  <c r="CA141" i="7"/>
  <c r="E141" i="7"/>
  <c r="D141" i="7"/>
  <c r="C141" i="7"/>
  <c r="CN141" i="7" s="1"/>
  <c r="CD141" i="7" s="1"/>
  <c r="CK140" i="7"/>
  <c r="CG140" i="7"/>
  <c r="CA140" i="7"/>
  <c r="E140" i="7"/>
  <c r="D140" i="7"/>
  <c r="C140" i="7" s="1"/>
  <c r="CN140" i="7" s="1"/>
  <c r="CD140" i="7" s="1"/>
  <c r="CK139" i="7"/>
  <c r="CA139" i="7"/>
  <c r="E139" i="7"/>
  <c r="D139" i="7"/>
  <c r="C139" i="7" s="1"/>
  <c r="CK138" i="7"/>
  <c r="CA138" i="7" s="1"/>
  <c r="E138" i="7"/>
  <c r="D138" i="7"/>
  <c r="CK137" i="7"/>
  <c r="CA137" i="7"/>
  <c r="E137" i="7"/>
  <c r="D137" i="7"/>
  <c r="CP132" i="7"/>
  <c r="CO132" i="7"/>
  <c r="CE132" i="7" s="1"/>
  <c r="CM132" i="7"/>
  <c r="CC132" i="7" s="1"/>
  <c r="CL132" i="7"/>
  <c r="CB132" i="7" s="1"/>
  <c r="CK132" i="7"/>
  <c r="CF132" i="7"/>
  <c r="CA132" i="7"/>
  <c r="B132" i="7"/>
  <c r="CN132" i="7" s="1"/>
  <c r="CD132" i="7" s="1"/>
  <c r="CO131" i="7"/>
  <c r="CE131" i="7" s="1"/>
  <c r="CN131" i="7"/>
  <c r="CD131" i="7" s="1"/>
  <c r="CM131" i="7"/>
  <c r="CL131" i="7"/>
  <c r="CB131" i="7" s="1"/>
  <c r="CK131" i="7"/>
  <c r="CG131" i="7"/>
  <c r="CC131" i="7"/>
  <c r="CA131" i="7"/>
  <c r="B131" i="7"/>
  <c r="CP131" i="7" s="1"/>
  <c r="CF131" i="7" s="1"/>
  <c r="CO130" i="7"/>
  <c r="CE130" i="7" s="1"/>
  <c r="CN130" i="7"/>
  <c r="CD130" i="7" s="1"/>
  <c r="CM130" i="7"/>
  <c r="CL130" i="7"/>
  <c r="CK130" i="7"/>
  <c r="CA130" i="7" s="1"/>
  <c r="CG130" i="7"/>
  <c r="CF130" i="7"/>
  <c r="CC130" i="7"/>
  <c r="CB130" i="7"/>
  <c r="B130" i="7"/>
  <c r="CP130" i="7" s="1"/>
  <c r="CL125" i="7"/>
  <c r="CB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CQ125" i="7" s="1"/>
  <c r="CG125" i="7" s="1"/>
  <c r="G125" i="7"/>
  <c r="F125" i="7"/>
  <c r="E125" i="7"/>
  <c r="D125" i="7"/>
  <c r="C125" i="7"/>
  <c r="CQ124" i="7"/>
  <c r="CG124" i="7" s="1"/>
  <c r="CP124" i="7"/>
  <c r="CN124" i="7"/>
  <c r="CD124" i="7" s="1"/>
  <c r="CL124" i="7"/>
  <c r="CJ124" i="7"/>
  <c r="CF124" i="7"/>
  <c r="CB124" i="7"/>
  <c r="B124" i="7"/>
  <c r="CQ123" i="7"/>
  <c r="CP123" i="7"/>
  <c r="CF123" i="7" s="1"/>
  <c r="CN123" i="7"/>
  <c r="CL123" i="7"/>
  <c r="CB123" i="7" s="1"/>
  <c r="CG123" i="7"/>
  <c r="CD123" i="7"/>
  <c r="B123" i="7"/>
  <c r="CP119" i="7"/>
  <c r="CF119" i="7" s="1"/>
  <c r="W119" i="7"/>
  <c r="V119" i="7"/>
  <c r="CQ119" i="7" s="1"/>
  <c r="CG119" i="7" s="1"/>
  <c r="U119" i="7"/>
  <c r="T119" i="7"/>
  <c r="S119" i="7"/>
  <c r="R119" i="7"/>
  <c r="CM119" i="7" s="1"/>
  <c r="CC119" i="7" s="1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CR118" i="7"/>
  <c r="CQ118" i="7"/>
  <c r="CG118" i="7" s="1"/>
  <c r="CP118" i="7"/>
  <c r="CF118" i="7" s="1"/>
  <c r="CO118" i="7"/>
  <c r="CN118" i="7"/>
  <c r="CM118" i="7"/>
  <c r="CC118" i="7" s="1"/>
  <c r="CL118" i="7"/>
  <c r="CB118" i="7" s="1"/>
  <c r="CJ118" i="7"/>
  <c r="CH118" i="7"/>
  <c r="CE118" i="7"/>
  <c r="CD118" i="7"/>
  <c r="CA118" i="7"/>
  <c r="X118" i="7" s="1"/>
  <c r="B118" i="7"/>
  <c r="CK118" i="7" s="1"/>
  <c r="CQ117" i="7"/>
  <c r="CG117" i="7" s="1"/>
  <c r="CP117" i="7"/>
  <c r="CF117" i="7" s="1"/>
  <c r="CO117" i="7"/>
  <c r="CE117" i="7" s="1"/>
  <c r="CM117" i="7"/>
  <c r="CL117" i="7"/>
  <c r="CB117" i="7" s="1"/>
  <c r="CC117" i="7"/>
  <c r="B117" i="7"/>
  <c r="CQ116" i="7"/>
  <c r="CP116" i="7"/>
  <c r="CF116" i="7" s="1"/>
  <c r="CO116" i="7"/>
  <c r="CE116" i="7" s="1"/>
  <c r="CM116" i="7"/>
  <c r="CL116" i="7"/>
  <c r="CG116" i="7"/>
  <c r="CC116" i="7"/>
  <c r="CB116" i="7"/>
  <c r="B116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D111" i="7"/>
  <c r="E110" i="7"/>
  <c r="D110" i="7"/>
  <c r="C110" i="7"/>
  <c r="E109" i="7"/>
  <c r="D109" i="7"/>
  <c r="C109" i="7" s="1"/>
  <c r="CN109" i="7" s="1"/>
  <c r="CD109" i="7" s="1"/>
  <c r="E108" i="7"/>
  <c r="D108" i="7"/>
  <c r="C108" i="7"/>
  <c r="E107" i="7"/>
  <c r="D107" i="7"/>
  <c r="C107" i="7" s="1"/>
  <c r="E106" i="7"/>
  <c r="D106" i="7"/>
  <c r="C106" i="7"/>
  <c r="E105" i="7"/>
  <c r="D105" i="7"/>
  <c r="C105" i="7" s="1"/>
  <c r="E104" i="7"/>
  <c r="D104" i="7"/>
  <c r="C104" i="7"/>
  <c r="E103" i="7"/>
  <c r="C103" i="7"/>
  <c r="E102" i="7"/>
  <c r="D102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D97" i="7"/>
  <c r="AC97" i="7"/>
  <c r="AB97" i="7"/>
  <c r="AA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 s="1"/>
  <c r="CR96" i="7"/>
  <c r="CP96" i="7"/>
  <c r="CF96" i="7" s="1"/>
  <c r="CO96" i="7"/>
  <c r="CE96" i="7" s="1"/>
  <c r="CL96" i="7"/>
  <c r="CB96" i="7" s="1"/>
  <c r="CH96" i="7"/>
  <c r="CD96" i="7"/>
  <c r="AR96" i="7" s="1"/>
  <c r="AE96" i="7"/>
  <c r="CN96" i="7" s="1"/>
  <c r="Z96" i="7"/>
  <c r="CM96" i="7" s="1"/>
  <c r="CC96" i="7" s="1"/>
  <c r="B96" i="7"/>
  <c r="CQ96" i="7" s="1"/>
  <c r="CG96" i="7" s="1"/>
  <c r="CR95" i="7"/>
  <c r="CH95" i="7" s="1"/>
  <c r="CP95" i="7"/>
  <c r="CO95" i="7"/>
  <c r="CN95" i="7"/>
  <c r="CD95" i="7" s="1"/>
  <c r="CF95" i="7"/>
  <c r="CE95" i="7"/>
  <c r="AE95" i="7"/>
  <c r="Z95" i="7"/>
  <c r="CM95" i="7" s="1"/>
  <c r="CC95" i="7" s="1"/>
  <c r="B95" i="7"/>
  <c r="CL95" i="7" s="1"/>
  <c r="CB95" i="7" s="1"/>
  <c r="CR94" i="7"/>
  <c r="CP94" i="7"/>
  <c r="CF94" i="7" s="1"/>
  <c r="CO94" i="7"/>
  <c r="CE94" i="7" s="1"/>
  <c r="CL94" i="7"/>
  <c r="CB94" i="7" s="1"/>
  <c r="CH94" i="7"/>
  <c r="CD94" i="7"/>
  <c r="AE94" i="7"/>
  <c r="CN94" i="7" s="1"/>
  <c r="Z94" i="7"/>
  <c r="CM94" i="7" s="1"/>
  <c r="CC94" i="7" s="1"/>
  <c r="B94" i="7"/>
  <c r="CQ94" i="7" s="1"/>
  <c r="CG94" i="7" s="1"/>
  <c r="CR93" i="7"/>
  <c r="CH93" i="7" s="1"/>
  <c r="CP93" i="7"/>
  <c r="CO93" i="7"/>
  <c r="CN93" i="7"/>
  <c r="CD93" i="7" s="1"/>
  <c r="CF93" i="7"/>
  <c r="CE93" i="7"/>
  <c r="CB93" i="7"/>
  <c r="AE93" i="7"/>
  <c r="Z93" i="7"/>
  <c r="CM93" i="7" s="1"/>
  <c r="CC93" i="7" s="1"/>
  <c r="B93" i="7"/>
  <c r="CL93" i="7" s="1"/>
  <c r="CR92" i="7"/>
  <c r="CP92" i="7"/>
  <c r="CF92" i="7" s="1"/>
  <c r="CO92" i="7"/>
  <c r="CL92" i="7"/>
  <c r="CB92" i="7" s="1"/>
  <c r="CH92" i="7"/>
  <c r="CE92" i="7"/>
  <c r="AE92" i="7"/>
  <c r="CN92" i="7" s="1"/>
  <c r="CD92" i="7" s="1"/>
  <c r="Z92" i="7"/>
  <c r="CM92" i="7" s="1"/>
  <c r="CC92" i="7" s="1"/>
  <c r="B92" i="7"/>
  <c r="CQ92" i="7" s="1"/>
  <c r="CG92" i="7" s="1"/>
  <c r="CP91" i="7"/>
  <c r="CO91" i="7"/>
  <c r="CN91" i="7"/>
  <c r="CD91" i="7" s="1"/>
  <c r="CM91" i="7"/>
  <c r="CF91" i="7"/>
  <c r="CE91" i="7"/>
  <c r="CC91" i="7"/>
  <c r="AE91" i="7"/>
  <c r="Z91" i="7"/>
  <c r="B91" i="7"/>
  <c r="CR90" i="7"/>
  <c r="CP90" i="7"/>
  <c r="CF90" i="7" s="1"/>
  <c r="CO90" i="7"/>
  <c r="CL90" i="7"/>
  <c r="CB90" i="7" s="1"/>
  <c r="AR90" i="7" s="1"/>
  <c r="CH90" i="7"/>
  <c r="CE90" i="7"/>
  <c r="AE90" i="7"/>
  <c r="CN90" i="7" s="1"/>
  <c r="CD90" i="7" s="1"/>
  <c r="Z90" i="7"/>
  <c r="CM90" i="7" s="1"/>
  <c r="CC90" i="7" s="1"/>
  <c r="B90" i="7"/>
  <c r="CQ90" i="7" s="1"/>
  <c r="CG90" i="7" s="1"/>
  <c r="CR89" i="7"/>
  <c r="CH89" i="7" s="1"/>
  <c r="CQ89" i="7"/>
  <c r="CG89" i="7" s="1"/>
  <c r="CP89" i="7"/>
  <c r="CO89" i="7"/>
  <c r="CN89" i="7"/>
  <c r="CD89" i="7" s="1"/>
  <c r="CM89" i="7"/>
  <c r="CC89" i="7" s="1"/>
  <c r="CF89" i="7"/>
  <c r="CE89" i="7"/>
  <c r="AE89" i="7"/>
  <c r="Z89" i="7"/>
  <c r="B89" i="7"/>
  <c r="CL89" i="7" s="1"/>
  <c r="CB89" i="7" s="1"/>
  <c r="CR88" i="7"/>
  <c r="CP88" i="7"/>
  <c r="CF88" i="7" s="1"/>
  <c r="CO88" i="7"/>
  <c r="CE88" i="7" s="1"/>
  <c r="CL88" i="7"/>
  <c r="CB88" i="7" s="1"/>
  <c r="CH88" i="7"/>
  <c r="CD88" i="7"/>
  <c r="AR88" i="7" s="1"/>
  <c r="AE88" i="7"/>
  <c r="CN88" i="7" s="1"/>
  <c r="Z88" i="7"/>
  <c r="CM88" i="7" s="1"/>
  <c r="CC88" i="7" s="1"/>
  <c r="B88" i="7"/>
  <c r="CQ88" i="7" s="1"/>
  <c r="CG88" i="7" s="1"/>
  <c r="CR87" i="7"/>
  <c r="CH87" i="7" s="1"/>
  <c r="CP87" i="7"/>
  <c r="CO87" i="7"/>
  <c r="CN87" i="7"/>
  <c r="CD87" i="7" s="1"/>
  <c r="CF87" i="7"/>
  <c r="CE87" i="7"/>
  <c r="AE87" i="7"/>
  <c r="Z87" i="7"/>
  <c r="CM87" i="7" s="1"/>
  <c r="CC87" i="7" s="1"/>
  <c r="B87" i="7"/>
  <c r="CL87" i="7" s="1"/>
  <c r="CB87" i="7" s="1"/>
  <c r="CR86" i="7"/>
  <c r="CP86" i="7"/>
  <c r="CF86" i="7" s="1"/>
  <c r="CO86" i="7"/>
  <c r="CE86" i="7" s="1"/>
  <c r="CL86" i="7"/>
  <c r="CB86" i="7" s="1"/>
  <c r="CH86" i="7"/>
  <c r="CD86" i="7"/>
  <c r="AE86" i="7"/>
  <c r="CN86" i="7" s="1"/>
  <c r="Z86" i="7"/>
  <c r="CM86" i="7" s="1"/>
  <c r="CC86" i="7" s="1"/>
  <c r="B86" i="7"/>
  <c r="CQ86" i="7" s="1"/>
  <c r="CG86" i="7" s="1"/>
  <c r="CR85" i="7"/>
  <c r="CH85" i="7" s="1"/>
  <c r="CP85" i="7"/>
  <c r="CO85" i="7"/>
  <c r="CN85" i="7"/>
  <c r="CD85" i="7" s="1"/>
  <c r="CF85" i="7"/>
  <c r="CE85" i="7"/>
  <c r="CB85" i="7"/>
  <c r="AE85" i="7"/>
  <c r="Z85" i="7"/>
  <c r="CM85" i="7" s="1"/>
  <c r="CC85" i="7" s="1"/>
  <c r="B85" i="7"/>
  <c r="CL85" i="7" s="1"/>
  <c r="CR84" i="7"/>
  <c r="CP84" i="7"/>
  <c r="CF84" i="7" s="1"/>
  <c r="CO84" i="7"/>
  <c r="CL84" i="7"/>
  <c r="CB84" i="7" s="1"/>
  <c r="CH84" i="7"/>
  <c r="CE84" i="7"/>
  <c r="AE84" i="7"/>
  <c r="CN84" i="7" s="1"/>
  <c r="CD84" i="7" s="1"/>
  <c r="Z84" i="7"/>
  <c r="CM84" i="7" s="1"/>
  <c r="CC84" i="7" s="1"/>
  <c r="B84" i="7"/>
  <c r="CQ84" i="7" s="1"/>
  <c r="CG84" i="7" s="1"/>
  <c r="CP83" i="7"/>
  <c r="CO83" i="7"/>
  <c r="CN83" i="7"/>
  <c r="CD83" i="7" s="1"/>
  <c r="CM83" i="7"/>
  <c r="CC83" i="7" s="1"/>
  <c r="CF83" i="7"/>
  <c r="CE83" i="7"/>
  <c r="AE83" i="7"/>
  <c r="Z83" i="7"/>
  <c r="B83" i="7"/>
  <c r="CQ83" i="7" s="1"/>
  <c r="CG83" i="7" s="1"/>
  <c r="CR82" i="7"/>
  <c r="CP82" i="7"/>
  <c r="CF82" i="7" s="1"/>
  <c r="CO82" i="7"/>
  <c r="CL82" i="7"/>
  <c r="CB82" i="7" s="1"/>
  <c r="AR82" i="7" s="1"/>
  <c r="CH82" i="7"/>
  <c r="CE82" i="7"/>
  <c r="AE82" i="7"/>
  <c r="CN82" i="7" s="1"/>
  <c r="CD82" i="7" s="1"/>
  <c r="Z82" i="7"/>
  <c r="CM82" i="7" s="1"/>
  <c r="CC82" i="7" s="1"/>
  <c r="B82" i="7"/>
  <c r="CQ82" i="7" s="1"/>
  <c r="CG82" i="7" s="1"/>
  <c r="CR81" i="7"/>
  <c r="CH81" i="7" s="1"/>
  <c r="CQ81" i="7"/>
  <c r="CG81" i="7" s="1"/>
  <c r="CP81" i="7"/>
  <c r="CO81" i="7"/>
  <c r="CN81" i="7"/>
  <c r="CD81" i="7" s="1"/>
  <c r="CM81" i="7"/>
  <c r="CC81" i="7" s="1"/>
  <c r="CF81" i="7"/>
  <c r="CE81" i="7"/>
  <c r="AE81" i="7"/>
  <c r="Z81" i="7"/>
  <c r="B81" i="7"/>
  <c r="CL81" i="7" s="1"/>
  <c r="CB81" i="7" s="1"/>
  <c r="CR80" i="7"/>
  <c r="CP80" i="7"/>
  <c r="CF80" i="7" s="1"/>
  <c r="CO80" i="7"/>
  <c r="CE80" i="7" s="1"/>
  <c r="CL80" i="7"/>
  <c r="CB80" i="7" s="1"/>
  <c r="CH80" i="7"/>
  <c r="CD80" i="7"/>
  <c r="AR80" i="7" s="1"/>
  <c r="AE80" i="7"/>
  <c r="CN80" i="7" s="1"/>
  <c r="Z80" i="7"/>
  <c r="CM80" i="7" s="1"/>
  <c r="CC80" i="7" s="1"/>
  <c r="B80" i="7"/>
  <c r="CQ80" i="7" s="1"/>
  <c r="CG80" i="7" s="1"/>
  <c r="CR79" i="7"/>
  <c r="CH79" i="7" s="1"/>
  <c r="CP79" i="7"/>
  <c r="CO79" i="7"/>
  <c r="CN79" i="7"/>
  <c r="CD79" i="7" s="1"/>
  <c r="CF79" i="7"/>
  <c r="CE79" i="7"/>
  <c r="AE79" i="7"/>
  <c r="Z79" i="7"/>
  <c r="CM79" i="7" s="1"/>
  <c r="CC79" i="7" s="1"/>
  <c r="B79" i="7"/>
  <c r="CL79" i="7" s="1"/>
  <c r="CB79" i="7" s="1"/>
  <c r="CR78" i="7"/>
  <c r="CP78" i="7"/>
  <c r="CF78" i="7" s="1"/>
  <c r="CO78" i="7"/>
  <c r="CE78" i="7" s="1"/>
  <c r="CL78" i="7"/>
  <c r="CB78" i="7" s="1"/>
  <c r="CH78" i="7"/>
  <c r="CD78" i="7"/>
  <c r="AE78" i="7"/>
  <c r="CN78" i="7" s="1"/>
  <c r="Z78" i="7"/>
  <c r="CM78" i="7" s="1"/>
  <c r="CC78" i="7" s="1"/>
  <c r="B78" i="7"/>
  <c r="CQ78" i="7" s="1"/>
  <c r="CG78" i="7" s="1"/>
  <c r="CR77" i="7"/>
  <c r="CH77" i="7" s="1"/>
  <c r="CP77" i="7"/>
  <c r="CO77" i="7"/>
  <c r="CN77" i="7"/>
  <c r="CD77" i="7" s="1"/>
  <c r="CF77" i="7"/>
  <c r="CE77" i="7"/>
  <c r="CB77" i="7"/>
  <c r="AE77" i="7"/>
  <c r="Z77" i="7"/>
  <c r="CM77" i="7" s="1"/>
  <c r="CC77" i="7" s="1"/>
  <c r="B77" i="7"/>
  <c r="CL77" i="7" s="1"/>
  <c r="CR76" i="7"/>
  <c r="CP76" i="7"/>
  <c r="CF76" i="7" s="1"/>
  <c r="CO76" i="7"/>
  <c r="CL76" i="7"/>
  <c r="CB76" i="7" s="1"/>
  <c r="CH76" i="7"/>
  <c r="CE76" i="7"/>
  <c r="AE76" i="7"/>
  <c r="CN76" i="7" s="1"/>
  <c r="CD76" i="7" s="1"/>
  <c r="Z76" i="7"/>
  <c r="CM76" i="7" s="1"/>
  <c r="CC76" i="7" s="1"/>
  <c r="B76" i="7"/>
  <c r="CQ76" i="7" s="1"/>
  <c r="CG76" i="7" s="1"/>
  <c r="CP75" i="7"/>
  <c r="CO75" i="7"/>
  <c r="CN75" i="7"/>
  <c r="CD75" i="7" s="1"/>
  <c r="CM75" i="7"/>
  <c r="CF75" i="7"/>
  <c r="CE75" i="7"/>
  <c r="CC75" i="7"/>
  <c r="AE75" i="7"/>
  <c r="Z75" i="7"/>
  <c r="B75" i="7"/>
  <c r="CR74" i="7"/>
  <c r="CP74" i="7"/>
  <c r="CF74" i="7" s="1"/>
  <c r="CO74" i="7"/>
  <c r="CL74" i="7"/>
  <c r="CB74" i="7" s="1"/>
  <c r="AR74" i="7" s="1"/>
  <c r="CH74" i="7"/>
  <c r="CE74" i="7"/>
  <c r="AE74" i="7"/>
  <c r="CN74" i="7" s="1"/>
  <c r="CD74" i="7" s="1"/>
  <c r="Z74" i="7"/>
  <c r="CM74" i="7" s="1"/>
  <c r="CC74" i="7" s="1"/>
  <c r="B74" i="7"/>
  <c r="CQ74" i="7" s="1"/>
  <c r="CG74" i="7" s="1"/>
  <c r="CR73" i="7"/>
  <c r="CH73" i="7" s="1"/>
  <c r="CQ73" i="7"/>
  <c r="CG73" i="7" s="1"/>
  <c r="CP73" i="7"/>
  <c r="CO73" i="7"/>
  <c r="CN73" i="7"/>
  <c r="CD73" i="7" s="1"/>
  <c r="CM73" i="7"/>
  <c r="CC73" i="7" s="1"/>
  <c r="CF73" i="7"/>
  <c r="CE73" i="7"/>
  <c r="AE73" i="7"/>
  <c r="Z73" i="7"/>
  <c r="B73" i="7"/>
  <c r="CL73" i="7" s="1"/>
  <c r="CB73" i="7" s="1"/>
  <c r="CR72" i="7"/>
  <c r="CP72" i="7"/>
  <c r="CF72" i="7" s="1"/>
  <c r="CO72" i="7"/>
  <c r="CE72" i="7" s="1"/>
  <c r="CL72" i="7"/>
  <c r="CB72" i="7" s="1"/>
  <c r="CH72" i="7"/>
  <c r="CD72" i="7"/>
  <c r="AR72" i="7" s="1"/>
  <c r="AE72" i="7"/>
  <c r="CN72" i="7" s="1"/>
  <c r="Z72" i="7"/>
  <c r="CM72" i="7" s="1"/>
  <c r="CC72" i="7" s="1"/>
  <c r="B72" i="7"/>
  <c r="CQ72" i="7" s="1"/>
  <c r="CG72" i="7" s="1"/>
  <c r="CR71" i="7"/>
  <c r="CH71" i="7" s="1"/>
  <c r="CP71" i="7"/>
  <c r="CO71" i="7"/>
  <c r="CN71" i="7"/>
  <c r="CD71" i="7" s="1"/>
  <c r="CF71" i="7"/>
  <c r="CE71" i="7"/>
  <c r="AE71" i="7"/>
  <c r="Z71" i="7"/>
  <c r="CM71" i="7" s="1"/>
  <c r="CC71" i="7" s="1"/>
  <c r="B71" i="7"/>
  <c r="CL71" i="7" s="1"/>
  <c r="CB71" i="7" s="1"/>
  <c r="CR70" i="7"/>
  <c r="CP70" i="7"/>
  <c r="CF70" i="7" s="1"/>
  <c r="CO70" i="7"/>
  <c r="CE70" i="7" s="1"/>
  <c r="CL70" i="7"/>
  <c r="CB70" i="7" s="1"/>
  <c r="CH70" i="7"/>
  <c r="CD70" i="7"/>
  <c r="AE70" i="7"/>
  <c r="CN70" i="7" s="1"/>
  <c r="Z70" i="7"/>
  <c r="CM70" i="7" s="1"/>
  <c r="CC70" i="7" s="1"/>
  <c r="B70" i="7"/>
  <c r="CQ70" i="7" s="1"/>
  <c r="CG70" i="7" s="1"/>
  <c r="CR69" i="7"/>
  <c r="CH69" i="7" s="1"/>
  <c r="CP69" i="7"/>
  <c r="CO69" i="7"/>
  <c r="CN69" i="7"/>
  <c r="CD69" i="7" s="1"/>
  <c r="CF69" i="7"/>
  <c r="CE69" i="7"/>
  <c r="CB69" i="7"/>
  <c r="AE69" i="7"/>
  <c r="Z69" i="7"/>
  <c r="CM69" i="7" s="1"/>
  <c r="CC69" i="7" s="1"/>
  <c r="B69" i="7"/>
  <c r="CL69" i="7" s="1"/>
  <c r="CR68" i="7"/>
  <c r="CP68" i="7"/>
  <c r="CF68" i="7" s="1"/>
  <c r="CO68" i="7"/>
  <c r="CL68" i="7"/>
  <c r="CB68" i="7" s="1"/>
  <c r="CH68" i="7"/>
  <c r="CE68" i="7"/>
  <c r="AE68" i="7"/>
  <c r="CN68" i="7" s="1"/>
  <c r="CD68" i="7" s="1"/>
  <c r="Z68" i="7"/>
  <c r="CM68" i="7" s="1"/>
  <c r="CC68" i="7" s="1"/>
  <c r="B68" i="7"/>
  <c r="CQ68" i="7" s="1"/>
  <c r="CG68" i="7" s="1"/>
  <c r="CQ67" i="7"/>
  <c r="CG67" i="7" s="1"/>
  <c r="CP67" i="7"/>
  <c r="CO67" i="7"/>
  <c r="CN67" i="7"/>
  <c r="CD67" i="7" s="1"/>
  <c r="CM67" i="7"/>
  <c r="CL67" i="7"/>
  <c r="CB67" i="7" s="1"/>
  <c r="CF67" i="7"/>
  <c r="CE67" i="7"/>
  <c r="CC67" i="7"/>
  <c r="AE67" i="7"/>
  <c r="Z67" i="7"/>
  <c r="B67" i="7"/>
  <c r="CR67" i="7" s="1"/>
  <c r="CH67" i="7" s="1"/>
  <c r="CR66" i="7"/>
  <c r="CP66" i="7"/>
  <c r="CF66" i="7" s="1"/>
  <c r="CO66" i="7"/>
  <c r="CE66" i="7" s="1"/>
  <c r="CL66" i="7"/>
  <c r="CB66" i="7" s="1"/>
  <c r="CH66" i="7"/>
  <c r="CG66" i="7"/>
  <c r="CC66" i="7"/>
  <c r="AE66" i="7"/>
  <c r="CN66" i="7" s="1"/>
  <c r="CD66" i="7" s="1"/>
  <c r="AR66" i="7" s="1"/>
  <c r="Z66" i="7"/>
  <c r="CM66" i="7" s="1"/>
  <c r="B66" i="7"/>
  <c r="CQ66" i="7" s="1"/>
  <c r="CP65" i="7"/>
  <c r="CO65" i="7"/>
  <c r="CN65" i="7"/>
  <c r="CD65" i="7" s="1"/>
  <c r="CM65" i="7"/>
  <c r="CC65" i="7" s="1"/>
  <c r="CF65" i="7"/>
  <c r="CE65" i="7"/>
  <c r="AE65" i="7"/>
  <c r="Z65" i="7"/>
  <c r="B65" i="7"/>
  <c r="CR65" i="7" s="1"/>
  <c r="CH65" i="7" s="1"/>
  <c r="CR64" i="7"/>
  <c r="CH64" i="7" s="1"/>
  <c r="CP64" i="7"/>
  <c r="CF64" i="7" s="1"/>
  <c r="CO64" i="7"/>
  <c r="CL64" i="7"/>
  <c r="CB64" i="7" s="1"/>
  <c r="CE64" i="7"/>
  <c r="AE64" i="7"/>
  <c r="CN64" i="7" s="1"/>
  <c r="CD64" i="7" s="1"/>
  <c r="Z64" i="7"/>
  <c r="CM64" i="7" s="1"/>
  <c r="CC64" i="7" s="1"/>
  <c r="B64" i="7"/>
  <c r="CQ64" i="7" s="1"/>
  <c r="CG64" i="7" s="1"/>
  <c r="CQ63" i="7"/>
  <c r="CG63" i="7" s="1"/>
  <c r="CP63" i="7"/>
  <c r="CF63" i="7" s="1"/>
  <c r="CO63" i="7"/>
  <c r="CN63" i="7"/>
  <c r="CD63" i="7" s="1"/>
  <c r="CL63" i="7"/>
  <c r="CB63" i="7" s="1"/>
  <c r="CE63" i="7"/>
  <c r="AE63" i="7"/>
  <c r="Z63" i="7"/>
  <c r="CM63" i="7" s="1"/>
  <c r="CC63" i="7" s="1"/>
  <c r="B63" i="7"/>
  <c r="CR63" i="7" s="1"/>
  <c r="CH63" i="7" s="1"/>
  <c r="CR62" i="7"/>
  <c r="CP62" i="7"/>
  <c r="CF62" i="7" s="1"/>
  <c r="CO62" i="7"/>
  <c r="CE62" i="7" s="1"/>
  <c r="CL62" i="7"/>
  <c r="CB62" i="7" s="1"/>
  <c r="CH62" i="7"/>
  <c r="CC62" i="7"/>
  <c r="AE62" i="7"/>
  <c r="CN62" i="7" s="1"/>
  <c r="CD62" i="7" s="1"/>
  <c r="Z62" i="7"/>
  <c r="CM62" i="7" s="1"/>
  <c r="B62" i="7"/>
  <c r="CQ62" i="7" s="1"/>
  <c r="CG62" i="7" s="1"/>
  <c r="AR62" i="7" s="1"/>
  <c r="CP61" i="7"/>
  <c r="CO61" i="7"/>
  <c r="CN61" i="7"/>
  <c r="CD61" i="7" s="1"/>
  <c r="CM61" i="7"/>
  <c r="CC61" i="7" s="1"/>
  <c r="CF61" i="7"/>
  <c r="CE61" i="7"/>
  <c r="AE61" i="7"/>
  <c r="Z61" i="7"/>
  <c r="B61" i="7"/>
  <c r="CR60" i="7"/>
  <c r="CH60" i="7" s="1"/>
  <c r="CP60" i="7"/>
  <c r="CF60" i="7" s="1"/>
  <c r="CO60" i="7"/>
  <c r="CL60" i="7"/>
  <c r="CB60" i="7" s="1"/>
  <c r="CE60" i="7"/>
  <c r="AE60" i="7"/>
  <c r="CN60" i="7" s="1"/>
  <c r="CD60" i="7" s="1"/>
  <c r="Z60" i="7"/>
  <c r="CM60" i="7" s="1"/>
  <c r="CC60" i="7" s="1"/>
  <c r="B60" i="7"/>
  <c r="CQ60" i="7" s="1"/>
  <c r="CG60" i="7" s="1"/>
  <c r="CQ59" i="7"/>
  <c r="CG59" i="7" s="1"/>
  <c r="CP59" i="7"/>
  <c r="CF59" i="7" s="1"/>
  <c r="CO59" i="7"/>
  <c r="CN59" i="7"/>
  <c r="CD59" i="7" s="1"/>
  <c r="CL59" i="7"/>
  <c r="CB59" i="7" s="1"/>
  <c r="CE59" i="7"/>
  <c r="AE59" i="7"/>
  <c r="Z59" i="7"/>
  <c r="CM59" i="7" s="1"/>
  <c r="CC59" i="7" s="1"/>
  <c r="B59" i="7"/>
  <c r="CR59" i="7" s="1"/>
  <c r="CH59" i="7" s="1"/>
  <c r="CR58" i="7"/>
  <c r="CP58" i="7"/>
  <c r="CF58" i="7" s="1"/>
  <c r="CO58" i="7"/>
  <c r="CE58" i="7" s="1"/>
  <c r="CL58" i="7"/>
  <c r="CB58" i="7" s="1"/>
  <c r="CH58" i="7"/>
  <c r="CC58" i="7"/>
  <c r="AE58" i="7"/>
  <c r="CN58" i="7" s="1"/>
  <c r="CD58" i="7" s="1"/>
  <c r="Z58" i="7"/>
  <c r="CM58" i="7" s="1"/>
  <c r="B58" i="7"/>
  <c r="CQ58" i="7" s="1"/>
  <c r="CG58" i="7" s="1"/>
  <c r="CP57" i="7"/>
  <c r="CO57" i="7"/>
  <c r="CN57" i="7"/>
  <c r="CD57" i="7" s="1"/>
  <c r="CM57" i="7"/>
  <c r="CC57" i="7" s="1"/>
  <c r="CF57" i="7"/>
  <c r="CE57" i="7"/>
  <c r="AE57" i="7"/>
  <c r="Z57" i="7"/>
  <c r="B57" i="7"/>
  <c r="CR56" i="7"/>
  <c r="CP56" i="7"/>
  <c r="CO56" i="7"/>
  <c r="CE56" i="7" s="1"/>
  <c r="CH56" i="7"/>
  <c r="CG56" i="7"/>
  <c r="CF56" i="7"/>
  <c r="AE56" i="7"/>
  <c r="CN56" i="7" s="1"/>
  <c r="CD56" i="7" s="1"/>
  <c r="Z56" i="7"/>
  <c r="CM56" i="7" s="1"/>
  <c r="CC56" i="7" s="1"/>
  <c r="B56" i="7"/>
  <c r="CQ56" i="7" s="1"/>
  <c r="CP55" i="7"/>
  <c r="CF55" i="7" s="1"/>
  <c r="CO55" i="7"/>
  <c r="CM55" i="7"/>
  <c r="CC55" i="7" s="1"/>
  <c r="CE55" i="7"/>
  <c r="AE55" i="7"/>
  <c r="CN55" i="7" s="1"/>
  <c r="CD55" i="7" s="1"/>
  <c r="Z55" i="7"/>
  <c r="B55" i="7"/>
  <c r="CR55" i="7" s="1"/>
  <c r="CH55" i="7" s="1"/>
  <c r="CR54" i="7"/>
  <c r="CP54" i="7"/>
  <c r="CO54" i="7"/>
  <c r="CE54" i="7" s="1"/>
  <c r="CH54" i="7"/>
  <c r="CG54" i="7"/>
  <c r="CF54" i="7"/>
  <c r="AE54" i="7"/>
  <c r="CN54" i="7" s="1"/>
  <c r="CD54" i="7" s="1"/>
  <c r="Z54" i="7"/>
  <c r="CM54" i="7" s="1"/>
  <c r="CC54" i="7" s="1"/>
  <c r="B54" i="7"/>
  <c r="CQ54" i="7" s="1"/>
  <c r="CP53" i="7"/>
  <c r="CF53" i="7" s="1"/>
  <c r="CO53" i="7"/>
  <c r="CM53" i="7"/>
  <c r="CC53" i="7" s="1"/>
  <c r="CE53" i="7"/>
  <c r="AE53" i="7"/>
  <c r="CN53" i="7" s="1"/>
  <c r="CD53" i="7" s="1"/>
  <c r="Z53" i="7"/>
  <c r="B53" i="7"/>
  <c r="CR53" i="7" s="1"/>
  <c r="CH53" i="7" s="1"/>
  <c r="CP52" i="7"/>
  <c r="CO52" i="7"/>
  <c r="CE52" i="7" s="1"/>
  <c r="CF52" i="7"/>
  <c r="AE52" i="7"/>
  <c r="CN52" i="7" s="1"/>
  <c r="CD52" i="7" s="1"/>
  <c r="Z52" i="7"/>
  <c r="CM52" i="7" s="1"/>
  <c r="CC52" i="7" s="1"/>
  <c r="B52" i="7"/>
  <c r="CR52" i="7" s="1"/>
  <c r="CH52" i="7" s="1"/>
  <c r="CQ51" i="7"/>
  <c r="CG51" i="7" s="1"/>
  <c r="CP51" i="7"/>
  <c r="CF51" i="7" s="1"/>
  <c r="CO51" i="7"/>
  <c r="CM51" i="7"/>
  <c r="CC51" i="7" s="1"/>
  <c r="CL51" i="7"/>
  <c r="CB51" i="7" s="1"/>
  <c r="AR51" i="7" s="1"/>
  <c r="CE51" i="7"/>
  <c r="CD51" i="7"/>
  <c r="AE51" i="7"/>
  <c r="CN51" i="7" s="1"/>
  <c r="Z51" i="7"/>
  <c r="B51" i="7"/>
  <c r="CR51" i="7" s="1"/>
  <c r="CH51" i="7" s="1"/>
  <c r="CP50" i="7"/>
  <c r="CO50" i="7"/>
  <c r="CE50" i="7" s="1"/>
  <c r="CF50" i="7"/>
  <c r="AE50" i="7"/>
  <c r="CN50" i="7" s="1"/>
  <c r="CD50" i="7" s="1"/>
  <c r="Z50" i="7"/>
  <c r="CM50" i="7" s="1"/>
  <c r="CC50" i="7" s="1"/>
  <c r="B50" i="7"/>
  <c r="CL50" i="7" s="1"/>
  <c r="CB50" i="7" s="1"/>
  <c r="CQ49" i="7"/>
  <c r="CG49" i="7" s="1"/>
  <c r="CP49" i="7"/>
  <c r="CO49" i="7"/>
  <c r="CM49" i="7"/>
  <c r="CC49" i="7" s="1"/>
  <c r="CL49" i="7"/>
  <c r="CB49" i="7" s="1"/>
  <c r="AR49" i="7" s="1"/>
  <c r="CF49" i="7"/>
  <c r="CE49" i="7"/>
  <c r="AE49" i="7"/>
  <c r="CN49" i="7" s="1"/>
  <c r="CD49" i="7" s="1"/>
  <c r="Z49" i="7"/>
  <c r="B49" i="7"/>
  <c r="CR49" i="7" s="1"/>
  <c r="CH49" i="7" s="1"/>
  <c r="CR48" i="7"/>
  <c r="CH48" i="7" s="1"/>
  <c r="CQ48" i="7"/>
  <c r="CG48" i="7" s="1"/>
  <c r="CP48" i="7"/>
  <c r="CO48" i="7"/>
  <c r="CE48" i="7" s="1"/>
  <c r="CF48" i="7"/>
  <c r="AE48" i="7"/>
  <c r="CN48" i="7" s="1"/>
  <c r="CD48" i="7" s="1"/>
  <c r="Z48" i="7"/>
  <c r="CM48" i="7" s="1"/>
  <c r="CC48" i="7" s="1"/>
  <c r="B48" i="7"/>
  <c r="CL48" i="7" s="1"/>
  <c r="CB48" i="7" s="1"/>
  <c r="CP47" i="7"/>
  <c r="CO47" i="7"/>
  <c r="CE47" i="7" s="1"/>
  <c r="CM47" i="7"/>
  <c r="CC47" i="7" s="1"/>
  <c r="CF47" i="7"/>
  <c r="AE47" i="7"/>
  <c r="CN47" i="7" s="1"/>
  <c r="CD47" i="7" s="1"/>
  <c r="Z47" i="7"/>
  <c r="B47" i="7"/>
  <c r="CR47" i="7" s="1"/>
  <c r="CH47" i="7" s="1"/>
  <c r="CR46" i="7"/>
  <c r="CH46" i="7" s="1"/>
  <c r="CQ46" i="7"/>
  <c r="CP46" i="7"/>
  <c r="CO46" i="7"/>
  <c r="CE46" i="7" s="1"/>
  <c r="CG46" i="7"/>
  <c r="CF46" i="7"/>
  <c r="CB46" i="7"/>
  <c r="AE46" i="7"/>
  <c r="CN46" i="7" s="1"/>
  <c r="CD46" i="7" s="1"/>
  <c r="Z46" i="7"/>
  <c r="CM46" i="7" s="1"/>
  <c r="CC46" i="7" s="1"/>
  <c r="B46" i="7"/>
  <c r="CL46" i="7" s="1"/>
  <c r="CP45" i="7"/>
  <c r="CF45" i="7" s="1"/>
  <c r="CO45" i="7"/>
  <c r="CE45" i="7" s="1"/>
  <c r="CM45" i="7"/>
  <c r="CC45" i="7" s="1"/>
  <c r="CD45" i="7"/>
  <c r="AE45" i="7"/>
  <c r="CN45" i="7" s="1"/>
  <c r="Z45" i="7"/>
  <c r="B45" i="7"/>
  <c r="CR45" i="7" s="1"/>
  <c r="CH45" i="7" s="1"/>
  <c r="CP44" i="7"/>
  <c r="CO44" i="7"/>
  <c r="CE44" i="7" s="1"/>
  <c r="CF44" i="7"/>
  <c r="CB44" i="7"/>
  <c r="AE44" i="7"/>
  <c r="CN44" i="7" s="1"/>
  <c r="CD44" i="7" s="1"/>
  <c r="Z44" i="7"/>
  <c r="CM44" i="7" s="1"/>
  <c r="CC44" i="7" s="1"/>
  <c r="B44" i="7"/>
  <c r="CL44" i="7" s="1"/>
  <c r="CQ43" i="7"/>
  <c r="CG43" i="7" s="1"/>
  <c r="CP43" i="7"/>
  <c r="CF43" i="7" s="1"/>
  <c r="CO43" i="7"/>
  <c r="CM43" i="7"/>
  <c r="CC43" i="7" s="1"/>
  <c r="CL43" i="7"/>
  <c r="CB43" i="7" s="1"/>
  <c r="AR43" i="7" s="1"/>
  <c r="CE43" i="7"/>
  <c r="CD43" i="7"/>
  <c r="AE43" i="7"/>
  <c r="CN43" i="7" s="1"/>
  <c r="Z43" i="7"/>
  <c r="B43" i="7"/>
  <c r="CR43" i="7" s="1"/>
  <c r="CH43" i="7" s="1"/>
  <c r="CP42" i="7"/>
  <c r="CO42" i="7"/>
  <c r="CE42" i="7" s="1"/>
  <c r="CF42" i="7"/>
  <c r="AE42" i="7"/>
  <c r="CN42" i="7" s="1"/>
  <c r="CD42" i="7" s="1"/>
  <c r="Z42" i="7"/>
  <c r="CM42" i="7" s="1"/>
  <c r="CC42" i="7" s="1"/>
  <c r="B42" i="7"/>
  <c r="CL42" i="7" s="1"/>
  <c r="CB42" i="7" s="1"/>
  <c r="CQ41" i="7"/>
  <c r="CG41" i="7" s="1"/>
  <c r="CP41" i="7"/>
  <c r="CO41" i="7"/>
  <c r="CM41" i="7"/>
  <c r="CC41" i="7" s="1"/>
  <c r="CL41" i="7"/>
  <c r="CB41" i="7" s="1"/>
  <c r="CF41" i="7"/>
  <c r="CE41" i="7"/>
  <c r="AE41" i="7"/>
  <c r="CN41" i="7" s="1"/>
  <c r="CD41" i="7" s="1"/>
  <c r="Z41" i="7"/>
  <c r="B41" i="7"/>
  <c r="CR41" i="7" s="1"/>
  <c r="CH41" i="7" s="1"/>
  <c r="CR40" i="7"/>
  <c r="CH40" i="7" s="1"/>
  <c r="CQ40" i="7"/>
  <c r="CG40" i="7" s="1"/>
  <c r="CP40" i="7"/>
  <c r="CO40" i="7"/>
  <c r="CE40" i="7" s="1"/>
  <c r="CF40" i="7"/>
  <c r="AE40" i="7"/>
  <c r="CN40" i="7" s="1"/>
  <c r="CD40" i="7" s="1"/>
  <c r="Z40" i="7"/>
  <c r="CM40" i="7" s="1"/>
  <c r="CC40" i="7" s="1"/>
  <c r="B40" i="7"/>
  <c r="CL40" i="7" s="1"/>
  <c r="CB40" i="7" s="1"/>
  <c r="CP39" i="7"/>
  <c r="CO39" i="7"/>
  <c r="CE39" i="7" s="1"/>
  <c r="CM39" i="7"/>
  <c r="CC39" i="7" s="1"/>
  <c r="CF39" i="7"/>
  <c r="AE39" i="7"/>
  <c r="CN39" i="7" s="1"/>
  <c r="CD39" i="7" s="1"/>
  <c r="Z39" i="7"/>
  <c r="B39" i="7"/>
  <c r="CR39" i="7" s="1"/>
  <c r="CH39" i="7" s="1"/>
  <c r="CR38" i="7"/>
  <c r="CH38" i="7" s="1"/>
  <c r="CQ38" i="7"/>
  <c r="CP38" i="7"/>
  <c r="CO38" i="7"/>
  <c r="CE38" i="7" s="1"/>
  <c r="CG38" i="7"/>
  <c r="CF38" i="7"/>
  <c r="CB38" i="7"/>
  <c r="AE38" i="7"/>
  <c r="CN38" i="7" s="1"/>
  <c r="CD38" i="7" s="1"/>
  <c r="Z38" i="7"/>
  <c r="CM38" i="7" s="1"/>
  <c r="CC38" i="7" s="1"/>
  <c r="B38" i="7"/>
  <c r="CL38" i="7" s="1"/>
  <c r="CP37" i="7"/>
  <c r="CF37" i="7" s="1"/>
  <c r="CO37" i="7"/>
  <c r="CE37" i="7" s="1"/>
  <c r="CM37" i="7"/>
  <c r="CC37" i="7" s="1"/>
  <c r="CD37" i="7"/>
  <c r="AE37" i="7"/>
  <c r="CN37" i="7" s="1"/>
  <c r="Z37" i="7"/>
  <c r="B37" i="7"/>
  <c r="CR37" i="7" s="1"/>
  <c r="CH37" i="7" s="1"/>
  <c r="B31" i="7"/>
  <c r="CK31" i="7" s="1"/>
  <c r="CA31" i="7" s="1"/>
  <c r="L27" i="7"/>
  <c r="K27" i="7"/>
  <c r="J27" i="7"/>
  <c r="I27" i="7"/>
  <c r="H27" i="7"/>
  <c r="G27" i="7"/>
  <c r="F27" i="7"/>
  <c r="E27" i="7"/>
  <c r="D26" i="7"/>
  <c r="C26" i="7"/>
  <c r="B26" i="7"/>
  <c r="CL26" i="7" s="1"/>
  <c r="CB26" i="7" s="1"/>
  <c r="D25" i="7"/>
  <c r="D27" i="7" s="1"/>
  <c r="C25" i="7"/>
  <c r="B25" i="7" s="1"/>
  <c r="D24" i="7"/>
  <c r="C24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CM18" i="7"/>
  <c r="CL18" i="7"/>
  <c r="CB18" i="7" s="1"/>
  <c r="CC18" i="7"/>
  <c r="B18" i="7"/>
  <c r="CO18" i="7" s="1"/>
  <c r="CE18" i="7" s="1"/>
  <c r="CO17" i="7"/>
  <c r="CE17" i="7" s="1"/>
  <c r="CM17" i="7"/>
  <c r="CL17" i="7"/>
  <c r="CF17" i="7"/>
  <c r="CC17" i="7"/>
  <c r="CB17" i="7"/>
  <c r="B17" i="7"/>
  <c r="CN17" i="7" s="1"/>
  <c r="CD17" i="7" s="1"/>
  <c r="CM16" i="7"/>
  <c r="CL16" i="7"/>
  <c r="CB16" i="7" s="1"/>
  <c r="CC16" i="7"/>
  <c r="B16" i="7"/>
  <c r="CN16" i="7" s="1"/>
  <c r="CD16" i="7" s="1"/>
  <c r="CM15" i="7"/>
  <c r="CC15" i="7" s="1"/>
  <c r="CL15" i="7"/>
  <c r="CB15" i="7" s="1"/>
  <c r="B15" i="7"/>
  <c r="CO15" i="7" s="1"/>
  <c r="CE15" i="7" s="1"/>
  <c r="CN14" i="7"/>
  <c r="CD14" i="7" s="1"/>
  <c r="CM14" i="7"/>
  <c r="CC14" i="7" s="1"/>
  <c r="CL14" i="7"/>
  <c r="CF14" i="7"/>
  <c r="CB14" i="7"/>
  <c r="B14" i="7"/>
  <c r="CO14" i="7" s="1"/>
  <c r="CE14" i="7" s="1"/>
  <c r="A5" i="7"/>
  <c r="A4" i="7"/>
  <c r="A3" i="7"/>
  <c r="A2" i="7"/>
  <c r="M24" i="9" l="1"/>
  <c r="AS145" i="9"/>
  <c r="AS142" i="9"/>
  <c r="AV104" i="9"/>
  <c r="B256" i="9"/>
  <c r="AS148" i="9"/>
  <c r="AV105" i="9"/>
  <c r="CN150" i="8"/>
  <c r="CD150" i="8" s="1"/>
  <c r="CG150" i="8"/>
  <c r="CM150" i="8"/>
  <c r="CC150" i="8" s="1"/>
  <c r="CL150" i="8"/>
  <c r="CB150" i="8" s="1"/>
  <c r="AS150" i="8" s="1"/>
  <c r="AV108" i="8"/>
  <c r="M26" i="8"/>
  <c r="AR52" i="8"/>
  <c r="CM25" i="8"/>
  <c r="CC25" i="8" s="1"/>
  <c r="CK25" i="8"/>
  <c r="CA25" i="8" s="1"/>
  <c r="CL25" i="8"/>
  <c r="CB25" i="8" s="1"/>
  <c r="CE25" i="8"/>
  <c r="CN25" i="8"/>
  <c r="CD25" i="8" s="1"/>
  <c r="AR60" i="8"/>
  <c r="AR42" i="8"/>
  <c r="CL177" i="8"/>
  <c r="CB177" i="8" s="1"/>
  <c r="CK177" i="8"/>
  <c r="CA177" i="8" s="1"/>
  <c r="AJ177" i="8" s="1"/>
  <c r="CC177" i="8"/>
  <c r="CL169" i="8"/>
  <c r="CB169" i="8" s="1"/>
  <c r="CK169" i="8"/>
  <c r="CA169" i="8" s="1"/>
  <c r="CC169" i="8"/>
  <c r="AS157" i="8"/>
  <c r="CM107" i="8"/>
  <c r="CC107" i="8" s="1"/>
  <c r="CN107" i="8"/>
  <c r="CD107" i="8" s="1"/>
  <c r="CP107" i="8"/>
  <c r="CF107" i="8" s="1"/>
  <c r="CO107" i="8"/>
  <c r="CE107" i="8" s="1"/>
  <c r="AV105" i="8"/>
  <c r="AB130" i="8"/>
  <c r="AV110" i="8"/>
  <c r="AR93" i="8"/>
  <c r="AR90" i="8"/>
  <c r="AJ166" i="8"/>
  <c r="AV103" i="8"/>
  <c r="AR71" i="8"/>
  <c r="AR83" i="8"/>
  <c r="AR76" i="8"/>
  <c r="AR56" i="8"/>
  <c r="AR48" i="8"/>
  <c r="CN24" i="8"/>
  <c r="CD24" i="8" s="1"/>
  <c r="CE24" i="8"/>
  <c r="CL24" i="8"/>
  <c r="CB24" i="8" s="1"/>
  <c r="CK24" i="8"/>
  <c r="CA24" i="8" s="1"/>
  <c r="B27" i="8"/>
  <c r="CM24" i="8"/>
  <c r="CC24" i="8" s="1"/>
  <c r="AR64" i="8"/>
  <c r="AR49" i="8"/>
  <c r="AR41" i="8"/>
  <c r="AA17" i="8"/>
  <c r="AR79" i="8"/>
  <c r="CN154" i="8"/>
  <c r="CD154" i="8" s="1"/>
  <c r="CG154" i="8"/>
  <c r="CM154" i="8"/>
  <c r="CC154" i="8" s="1"/>
  <c r="CL154" i="8"/>
  <c r="CB154" i="8" s="1"/>
  <c r="AS154" i="8" s="1"/>
  <c r="CM109" i="8"/>
  <c r="CC109" i="8" s="1"/>
  <c r="CP109" i="8"/>
  <c r="CF109" i="8" s="1"/>
  <c r="CN109" i="8"/>
  <c r="CD109" i="8" s="1"/>
  <c r="CO109" i="8"/>
  <c r="CE109" i="8" s="1"/>
  <c r="CL165" i="8"/>
  <c r="CB165" i="8" s="1"/>
  <c r="CK165" i="8"/>
  <c r="CA165" i="8" s="1"/>
  <c r="CC165" i="8"/>
  <c r="CN143" i="8"/>
  <c r="CD143" i="8" s="1"/>
  <c r="CG143" i="8"/>
  <c r="CM143" i="8"/>
  <c r="CC143" i="8" s="1"/>
  <c r="CL143" i="8"/>
  <c r="CB143" i="8" s="1"/>
  <c r="CN139" i="8"/>
  <c r="CD139" i="8" s="1"/>
  <c r="CG139" i="8"/>
  <c r="CM139" i="8"/>
  <c r="CC139" i="8" s="1"/>
  <c r="CL139" i="8"/>
  <c r="CB139" i="8" s="1"/>
  <c r="AJ176" i="8"/>
  <c r="X116" i="8"/>
  <c r="AJ168" i="8"/>
  <c r="AV102" i="8"/>
  <c r="C111" i="8"/>
  <c r="U124" i="8"/>
  <c r="X124" i="8"/>
  <c r="CA14" i="8"/>
  <c r="AA14" i="8" s="1"/>
  <c r="AR77" i="8"/>
  <c r="AR47" i="8"/>
  <c r="AR39" i="8"/>
  <c r="AA15" i="8"/>
  <c r="AR87" i="8"/>
  <c r="AR72" i="8"/>
  <c r="AR50" i="8"/>
  <c r="AR38" i="8"/>
  <c r="X31" i="7"/>
  <c r="AR40" i="7"/>
  <c r="CM25" i="7"/>
  <c r="CC25" i="7" s="1"/>
  <c r="CN25" i="7"/>
  <c r="CD25" i="7" s="1"/>
  <c r="CL25" i="7"/>
  <c r="CB25" i="7" s="1"/>
  <c r="CK25" i="7"/>
  <c r="CA25" i="7" s="1"/>
  <c r="CE25" i="7"/>
  <c r="AR41" i="7"/>
  <c r="AR48" i="7"/>
  <c r="AR58" i="7"/>
  <c r="AR44" i="7"/>
  <c r="CQ61" i="7"/>
  <c r="CG61" i="7" s="1"/>
  <c r="CL61" i="7"/>
  <c r="CB61" i="7" s="1"/>
  <c r="CL91" i="7"/>
  <c r="CB91" i="7" s="1"/>
  <c r="CR91" i="7"/>
  <c r="CH91" i="7" s="1"/>
  <c r="CQ91" i="7"/>
  <c r="CG91" i="7" s="1"/>
  <c r="CR123" i="7"/>
  <c r="CH123" i="7" s="1"/>
  <c r="CJ123" i="7"/>
  <c r="B125" i="7"/>
  <c r="CM125" i="7" s="1"/>
  <c r="CC125" i="7" s="1"/>
  <c r="CM123" i="7"/>
  <c r="CC123" i="7" s="1"/>
  <c r="CK123" i="7"/>
  <c r="CA123" i="7" s="1"/>
  <c r="CO123" i="7"/>
  <c r="CE123" i="7" s="1"/>
  <c r="CK17" i="7"/>
  <c r="CA17" i="7" s="1"/>
  <c r="AA17" i="7" s="1"/>
  <c r="CM26" i="7"/>
  <c r="CC26" i="7" s="1"/>
  <c r="CD31" i="7"/>
  <c r="CL37" i="7"/>
  <c r="CB37" i="7" s="1"/>
  <c r="CQ37" i="7"/>
  <c r="CG37" i="7" s="1"/>
  <c r="CQ42" i="7"/>
  <c r="CG42" i="7" s="1"/>
  <c r="AR46" i="7"/>
  <c r="CQ50" i="7"/>
  <c r="CG50" i="7" s="1"/>
  <c r="AR50" i="7" s="1"/>
  <c r="AR77" i="7"/>
  <c r="AB130" i="7"/>
  <c r="C153" i="7"/>
  <c r="D158" i="7"/>
  <c r="CK14" i="7"/>
  <c r="CF15" i="7"/>
  <c r="CN15" i="7"/>
  <c r="CD15" i="7" s="1"/>
  <c r="CF18" i="7"/>
  <c r="CN18" i="7"/>
  <c r="CD18" i="7" s="1"/>
  <c r="CN26" i="7"/>
  <c r="CD26" i="7" s="1"/>
  <c r="CL31" i="7"/>
  <c r="CB31" i="7" s="1"/>
  <c r="CL39" i="7"/>
  <c r="CB39" i="7" s="1"/>
  <c r="CQ39" i="7"/>
  <c r="CG39" i="7" s="1"/>
  <c r="CR42" i="7"/>
  <c r="CH42" i="7" s="1"/>
  <c r="AR42" i="7" s="1"/>
  <c r="CQ44" i="7"/>
  <c r="CG44" i="7" s="1"/>
  <c r="CL47" i="7"/>
  <c r="CB47" i="7" s="1"/>
  <c r="CQ47" i="7"/>
  <c r="CG47" i="7" s="1"/>
  <c r="CR50" i="7"/>
  <c r="CH50" i="7" s="1"/>
  <c r="CL53" i="7"/>
  <c r="CB53" i="7" s="1"/>
  <c r="AR53" i="7" s="1"/>
  <c r="CQ53" i="7"/>
  <c r="CG53" i="7" s="1"/>
  <c r="CL55" i="7"/>
  <c r="CB55" i="7" s="1"/>
  <c r="CQ55" i="7"/>
  <c r="CG55" i="7" s="1"/>
  <c r="AR68" i="7"/>
  <c r="AR70" i="7"/>
  <c r="AR73" i="7"/>
  <c r="AR76" i="7"/>
  <c r="AR78" i="7"/>
  <c r="AR81" i="7"/>
  <c r="AR84" i="7"/>
  <c r="AR86" i="7"/>
  <c r="AR89" i="7"/>
  <c r="AR92" i="7"/>
  <c r="AR94" i="7"/>
  <c r="Z97" i="7"/>
  <c r="CR116" i="7"/>
  <c r="CH116" i="7" s="1"/>
  <c r="CN116" i="7"/>
  <c r="CD116" i="7" s="1"/>
  <c r="CJ116" i="7"/>
  <c r="B119" i="7"/>
  <c r="CN119" i="7" s="1"/>
  <c r="CD119" i="7" s="1"/>
  <c r="CK116" i="7"/>
  <c r="CA116" i="7" s="1"/>
  <c r="CO119" i="7"/>
  <c r="CE119" i="7" s="1"/>
  <c r="CK16" i="7"/>
  <c r="CA16" i="7" s="1"/>
  <c r="AA16" i="7" s="1"/>
  <c r="CO16" i="7"/>
  <c r="CE16" i="7" s="1"/>
  <c r="CK26" i="7"/>
  <c r="CA26" i="7" s="1"/>
  <c r="M26" i="7" s="1"/>
  <c r="AR59" i="7"/>
  <c r="CR61" i="7"/>
  <c r="CH61" i="7" s="1"/>
  <c r="AR64" i="7"/>
  <c r="CL75" i="7"/>
  <c r="CB75" i="7" s="1"/>
  <c r="AR75" i="7" s="1"/>
  <c r="CR75" i="7"/>
  <c r="CH75" i="7" s="1"/>
  <c r="CQ75" i="7"/>
  <c r="CG75" i="7" s="1"/>
  <c r="CL83" i="7"/>
  <c r="CB83" i="7" s="1"/>
  <c r="CR83" i="7"/>
  <c r="CH83" i="7" s="1"/>
  <c r="CK169" i="7"/>
  <c r="CA169" i="7" s="1"/>
  <c r="CC169" i="7"/>
  <c r="CL169" i="7"/>
  <c r="CB169" i="7" s="1"/>
  <c r="C27" i="7"/>
  <c r="B24" i="7"/>
  <c r="AR38" i="7"/>
  <c r="CL45" i="7"/>
  <c r="CB45" i="7" s="1"/>
  <c r="AR45" i="7" s="1"/>
  <c r="CQ45" i="7"/>
  <c r="CG45" i="7" s="1"/>
  <c r="CQ52" i="7"/>
  <c r="CG52" i="7" s="1"/>
  <c r="CL52" i="7"/>
  <c r="CB52" i="7" s="1"/>
  <c r="AR52" i="7" s="1"/>
  <c r="AR63" i="7"/>
  <c r="CQ65" i="7"/>
  <c r="CG65" i="7" s="1"/>
  <c r="CL65" i="7"/>
  <c r="CB65" i="7" s="1"/>
  <c r="AR65" i="7" s="1"/>
  <c r="AR69" i="7"/>
  <c r="CK15" i="7"/>
  <c r="CA15" i="7" s="1"/>
  <c r="AA15" i="7" s="1"/>
  <c r="CF16" i="7"/>
  <c r="CK18" i="7"/>
  <c r="CA18" i="7" s="1"/>
  <c r="AA18" i="7" s="1"/>
  <c r="CE26" i="7"/>
  <c r="CM31" i="7"/>
  <c r="CC31" i="7" s="1"/>
  <c r="CR44" i="7"/>
  <c r="CH44" i="7" s="1"/>
  <c r="CQ57" i="7"/>
  <c r="CG57" i="7" s="1"/>
  <c r="CL57" i="7"/>
  <c r="CB57" i="7" s="1"/>
  <c r="CR57" i="7"/>
  <c r="CH57" i="7" s="1"/>
  <c r="AR60" i="7"/>
  <c r="AR67" i="7"/>
  <c r="AR87" i="7"/>
  <c r="AR95" i="7"/>
  <c r="AE97" i="7"/>
  <c r="CO104" i="7"/>
  <c r="CE104" i="7" s="1"/>
  <c r="CP104" i="7"/>
  <c r="CF104" i="7" s="1"/>
  <c r="CN104" i="7"/>
  <c r="CD104" i="7" s="1"/>
  <c r="CM104" i="7"/>
  <c r="CC104" i="7" s="1"/>
  <c r="CO106" i="7"/>
  <c r="CE106" i="7" s="1"/>
  <c r="CP106" i="7"/>
  <c r="CF106" i="7" s="1"/>
  <c r="CN106" i="7"/>
  <c r="CD106" i="7" s="1"/>
  <c r="CM106" i="7"/>
  <c r="CC106" i="7" s="1"/>
  <c r="CP108" i="7"/>
  <c r="CF108" i="7" s="1"/>
  <c r="CO108" i="7"/>
  <c r="CE108" i="7" s="1"/>
  <c r="CN108" i="7"/>
  <c r="CD108" i="7" s="1"/>
  <c r="CM108" i="7"/>
  <c r="CC108" i="7" s="1"/>
  <c r="CS123" i="7"/>
  <c r="CI123" i="7" s="1"/>
  <c r="CL54" i="7"/>
  <c r="CB54" i="7" s="1"/>
  <c r="AR54" i="7" s="1"/>
  <c r="CL56" i="7"/>
  <c r="CB56" i="7" s="1"/>
  <c r="AR56" i="7" s="1"/>
  <c r="CQ69" i="7"/>
  <c r="CG69" i="7" s="1"/>
  <c r="CQ77" i="7"/>
  <c r="CG77" i="7" s="1"/>
  <c r="CQ85" i="7"/>
  <c r="CG85" i="7" s="1"/>
  <c r="AR85" i="7" s="1"/>
  <c r="CQ93" i="7"/>
  <c r="CG93" i="7" s="1"/>
  <c r="AR93" i="7" s="1"/>
  <c r="CL119" i="7"/>
  <c r="CB119" i="7" s="1"/>
  <c r="CM139" i="7"/>
  <c r="CC139" i="7" s="1"/>
  <c r="AS139" i="7" s="1"/>
  <c r="CG139" i="7"/>
  <c r="CN139" i="7"/>
  <c r="CD139" i="7" s="1"/>
  <c r="CL139" i="7"/>
  <c r="CB139" i="7" s="1"/>
  <c r="CL144" i="7"/>
  <c r="CB144" i="7" s="1"/>
  <c r="AS144" i="7" s="1"/>
  <c r="CG144" i="7"/>
  <c r="CN144" i="7"/>
  <c r="CD144" i="7" s="1"/>
  <c r="D147" i="7"/>
  <c r="CQ71" i="7"/>
  <c r="CG71" i="7" s="1"/>
  <c r="AR71" i="7" s="1"/>
  <c r="CQ79" i="7"/>
  <c r="CG79" i="7" s="1"/>
  <c r="AR79" i="7" s="1"/>
  <c r="CQ87" i="7"/>
  <c r="CG87" i="7" s="1"/>
  <c r="CQ95" i="7"/>
  <c r="CG95" i="7" s="1"/>
  <c r="E111" i="7"/>
  <c r="C102" i="7"/>
  <c r="CO103" i="7"/>
  <c r="CE103" i="7" s="1"/>
  <c r="CN103" i="7"/>
  <c r="CD103" i="7" s="1"/>
  <c r="CM103" i="7"/>
  <c r="CC103" i="7" s="1"/>
  <c r="AV103" i="7" s="1"/>
  <c r="CP103" i="7"/>
  <c r="CF103" i="7" s="1"/>
  <c r="CO105" i="7"/>
  <c r="CE105" i="7" s="1"/>
  <c r="CN105" i="7"/>
  <c r="CD105" i="7" s="1"/>
  <c r="CM105" i="7"/>
  <c r="CC105" i="7" s="1"/>
  <c r="AV105" i="7" s="1"/>
  <c r="CP105" i="7"/>
  <c r="CF105" i="7" s="1"/>
  <c r="CO107" i="7"/>
  <c r="CE107" i="7" s="1"/>
  <c r="CN107" i="7"/>
  <c r="CD107" i="7" s="1"/>
  <c r="CM107" i="7"/>
  <c r="CC107" i="7" s="1"/>
  <c r="AV107" i="7" s="1"/>
  <c r="CP107" i="7"/>
  <c r="CF107" i="7" s="1"/>
  <c r="CP109" i="7"/>
  <c r="CF109" i="7" s="1"/>
  <c r="CO109" i="7"/>
  <c r="CE109" i="7" s="1"/>
  <c r="CM109" i="7"/>
  <c r="CC109" i="7" s="1"/>
  <c r="AV109" i="7" s="1"/>
  <c r="CP110" i="7"/>
  <c r="CF110" i="7" s="1"/>
  <c r="CO110" i="7"/>
  <c r="CE110" i="7" s="1"/>
  <c r="CN110" i="7"/>
  <c r="CD110" i="7" s="1"/>
  <c r="CM110" i="7"/>
  <c r="CC110" i="7" s="1"/>
  <c r="AV110" i="7" s="1"/>
  <c r="CL148" i="7"/>
  <c r="CB148" i="7" s="1"/>
  <c r="AS148" i="7" s="1"/>
  <c r="CM148" i="7"/>
  <c r="CC148" i="7" s="1"/>
  <c r="CN152" i="7"/>
  <c r="CD152" i="7" s="1"/>
  <c r="CG152" i="7"/>
  <c r="CM152" i="7"/>
  <c r="CC152" i="7" s="1"/>
  <c r="AS152" i="7" s="1"/>
  <c r="CL152" i="7"/>
  <c r="CB152" i="7" s="1"/>
  <c r="CL155" i="7"/>
  <c r="CB155" i="7" s="1"/>
  <c r="CG155" i="7"/>
  <c r="CM155" i="7"/>
  <c r="CC155" i="7" s="1"/>
  <c r="AS155" i="7" s="1"/>
  <c r="E158" i="7"/>
  <c r="CS124" i="7"/>
  <c r="CI124" i="7" s="1"/>
  <c r="CO124" i="7"/>
  <c r="CE124" i="7" s="1"/>
  <c r="CK124" i="7"/>
  <c r="CA124" i="7" s="1"/>
  <c r="CM124" i="7"/>
  <c r="CC124" i="7" s="1"/>
  <c r="CR124" i="7"/>
  <c r="CH124" i="7" s="1"/>
  <c r="C137" i="7"/>
  <c r="E147" i="7"/>
  <c r="C143" i="7"/>
  <c r="CL151" i="7"/>
  <c r="CB151" i="7" s="1"/>
  <c r="CN151" i="7"/>
  <c r="CD151" i="7" s="1"/>
  <c r="CM151" i="7"/>
  <c r="CC151" i="7" s="1"/>
  <c r="CM154" i="7"/>
  <c r="CC154" i="7" s="1"/>
  <c r="AS154" i="7" s="1"/>
  <c r="CG154" i="7"/>
  <c r="CN154" i="7"/>
  <c r="CD154" i="7" s="1"/>
  <c r="CG156" i="7"/>
  <c r="AS156" i="7" s="1"/>
  <c r="CK164" i="7"/>
  <c r="CA164" i="7" s="1"/>
  <c r="CL164" i="7"/>
  <c r="CB164" i="7" s="1"/>
  <c r="CC164" i="7"/>
  <c r="CC166" i="7"/>
  <c r="CL166" i="7"/>
  <c r="CB166" i="7" s="1"/>
  <c r="CK166" i="7"/>
  <c r="CA166" i="7" s="1"/>
  <c r="AJ166" i="7" s="1"/>
  <c r="CL168" i="7"/>
  <c r="CB168" i="7" s="1"/>
  <c r="CK168" i="7"/>
  <c r="CA168" i="7" s="1"/>
  <c r="CK177" i="7"/>
  <c r="CA177" i="7" s="1"/>
  <c r="CC177" i="7"/>
  <c r="CK117" i="7"/>
  <c r="CA117" i="7" s="1"/>
  <c r="X117" i="7" s="1"/>
  <c r="CR117" i="7"/>
  <c r="CH117" i="7" s="1"/>
  <c r="CN117" i="7"/>
  <c r="CD117" i="7" s="1"/>
  <c r="CJ117" i="7"/>
  <c r="CK125" i="7"/>
  <c r="CA125" i="7" s="1"/>
  <c r="CP125" i="7"/>
  <c r="CF125" i="7" s="1"/>
  <c r="AB131" i="7"/>
  <c r="CL140" i="7"/>
  <c r="CB140" i="7" s="1"/>
  <c r="AS140" i="7" s="1"/>
  <c r="CM140" i="7"/>
  <c r="CC140" i="7" s="1"/>
  <c r="CM141" i="7"/>
  <c r="CC141" i="7" s="1"/>
  <c r="CL141" i="7"/>
  <c r="CB141" i="7" s="1"/>
  <c r="AS141" i="7" s="1"/>
  <c r="CN142" i="7"/>
  <c r="CD142" i="7" s="1"/>
  <c r="AS142" i="7" s="1"/>
  <c r="CG142" i="7"/>
  <c r="CN145" i="7"/>
  <c r="CD145" i="7" s="1"/>
  <c r="CG145" i="7"/>
  <c r="AS145" i="7" s="1"/>
  <c r="C150" i="7"/>
  <c r="CG151" i="7"/>
  <c r="CK165" i="7"/>
  <c r="CA165" i="7" s="1"/>
  <c r="CC165" i="7"/>
  <c r="C167" i="7"/>
  <c r="C149" i="7"/>
  <c r="C157" i="7"/>
  <c r="C163" i="7"/>
  <c r="B175" i="7"/>
  <c r="CN125" i="7"/>
  <c r="CD125" i="7" s="1"/>
  <c r="CR125" i="7"/>
  <c r="CH125" i="7" s="1"/>
  <c r="C138" i="7"/>
  <c r="C146" i="7"/>
  <c r="B176" i="7"/>
  <c r="CG132" i="7"/>
  <c r="AB132" i="7" s="1"/>
  <c r="B226" i="6"/>
  <c r="CC215" i="6"/>
  <c r="M215" i="6"/>
  <c r="B215" i="6"/>
  <c r="CC214" i="6"/>
  <c r="M214" i="6" s="1"/>
  <c r="B214" i="6"/>
  <c r="CC210" i="6"/>
  <c r="V210" i="6"/>
  <c r="C210" i="6"/>
  <c r="V209" i="6"/>
  <c r="C209" i="6"/>
  <c r="CC209" i="6" s="1"/>
  <c r="C208" i="6"/>
  <c r="CC208" i="6" s="1"/>
  <c r="V208" i="6" s="1"/>
  <c r="H204" i="6"/>
  <c r="C204" i="6"/>
  <c r="H203" i="6"/>
  <c r="C203" i="6"/>
  <c r="H202" i="6"/>
  <c r="C202" i="6"/>
  <c r="H201" i="6"/>
  <c r="C201" i="6"/>
  <c r="F197" i="6"/>
  <c r="B197" i="6"/>
  <c r="F196" i="6"/>
  <c r="B196" i="6"/>
  <c r="F195" i="6"/>
  <c r="B195" i="6"/>
  <c r="E190" i="6"/>
  <c r="B190" i="6"/>
  <c r="E189" i="6"/>
  <c r="B189" i="6"/>
  <c r="E185" i="6"/>
  <c r="B185" i="6"/>
  <c r="E184" i="6"/>
  <c r="B184" i="6"/>
  <c r="E183" i="6"/>
  <c r="B183" i="6"/>
  <c r="E182" i="6"/>
  <c r="B182" i="6"/>
  <c r="D177" i="6"/>
  <c r="B177" i="6" s="1"/>
  <c r="C177" i="6"/>
  <c r="D176" i="6"/>
  <c r="C176" i="6"/>
  <c r="B176" i="6"/>
  <c r="D175" i="6"/>
  <c r="C175" i="6"/>
  <c r="B175" i="6"/>
  <c r="CL175" i="6" s="1"/>
  <c r="CB175" i="6" s="1"/>
  <c r="CC170" i="6"/>
  <c r="E170" i="6"/>
  <c r="D170" i="6"/>
  <c r="C170" i="6" s="1"/>
  <c r="E169" i="6"/>
  <c r="D169" i="6"/>
  <c r="C169" i="6"/>
  <c r="CL168" i="6"/>
  <c r="CB168" i="6" s="1"/>
  <c r="E168" i="6"/>
  <c r="D168" i="6"/>
  <c r="C168" i="6"/>
  <c r="CL167" i="6"/>
  <c r="CB167" i="6" s="1"/>
  <c r="E167" i="6"/>
  <c r="C167" i="6" s="1"/>
  <c r="D167" i="6"/>
  <c r="E166" i="6"/>
  <c r="D166" i="6"/>
  <c r="E165" i="6"/>
  <c r="D165" i="6"/>
  <c r="C165" i="6"/>
  <c r="E164" i="6"/>
  <c r="D164" i="6"/>
  <c r="C164" i="6" s="1"/>
  <c r="E163" i="6"/>
  <c r="D163" i="6"/>
  <c r="C163" i="6"/>
  <c r="AR160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CL157" i="6"/>
  <c r="CB157" i="6" s="1"/>
  <c r="CK157" i="6"/>
  <c r="CA157" i="6" s="1"/>
  <c r="E157" i="6"/>
  <c r="D157" i="6"/>
  <c r="C157" i="6"/>
  <c r="CK156" i="6"/>
  <c r="CA156" i="6" s="1"/>
  <c r="E156" i="6"/>
  <c r="D156" i="6"/>
  <c r="C156" i="6" s="1"/>
  <c r="CL155" i="6"/>
  <c r="CB155" i="6" s="1"/>
  <c r="CK155" i="6"/>
  <c r="CA155" i="6"/>
  <c r="E155" i="6"/>
  <c r="D155" i="6"/>
  <c r="C155" i="6"/>
  <c r="CK154" i="6"/>
  <c r="CA154" i="6" s="1"/>
  <c r="CG154" i="6"/>
  <c r="E154" i="6"/>
  <c r="D154" i="6"/>
  <c r="C154" i="6"/>
  <c r="CK153" i="6"/>
  <c r="CA153" i="6"/>
  <c r="E153" i="6"/>
  <c r="D153" i="6"/>
  <c r="C153" i="6" s="1"/>
  <c r="CL152" i="6"/>
  <c r="CK152" i="6"/>
  <c r="CA152" i="6" s="1"/>
  <c r="CB152" i="6"/>
  <c r="E152" i="6"/>
  <c r="D152" i="6"/>
  <c r="C152" i="6" s="1"/>
  <c r="CN151" i="6"/>
  <c r="CD151" i="6" s="1"/>
  <c r="CM151" i="6"/>
  <c r="CC151" i="6" s="1"/>
  <c r="CK151" i="6"/>
  <c r="CA151" i="6"/>
  <c r="E151" i="6"/>
  <c r="C151" i="6" s="1"/>
  <c r="CL151" i="6" s="1"/>
  <c r="CB151" i="6" s="1"/>
  <c r="D151" i="6"/>
  <c r="CK150" i="6"/>
  <c r="CA150" i="6"/>
  <c r="E150" i="6"/>
  <c r="D150" i="6"/>
  <c r="C150" i="6" s="1"/>
  <c r="CL149" i="6"/>
  <c r="CB149" i="6" s="1"/>
  <c r="CK149" i="6"/>
  <c r="CA149" i="6"/>
  <c r="E149" i="6"/>
  <c r="D149" i="6"/>
  <c r="C149" i="6"/>
  <c r="CK148" i="6"/>
  <c r="CA148" i="6" s="1"/>
  <c r="E148" i="6"/>
  <c r="E158" i="6" s="1"/>
  <c r="D148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D147" i="6"/>
  <c r="CK146" i="6"/>
  <c r="CA146" i="6"/>
  <c r="E146" i="6"/>
  <c r="D146" i="6"/>
  <c r="C146" i="6"/>
  <c r="CK145" i="6"/>
  <c r="CA145" i="6" s="1"/>
  <c r="E145" i="6"/>
  <c r="D145" i="6"/>
  <c r="CK144" i="6"/>
  <c r="CA144" i="6"/>
  <c r="E144" i="6"/>
  <c r="D144" i="6"/>
  <c r="C144" i="6"/>
  <c r="CK143" i="6"/>
  <c r="CA143" i="6"/>
  <c r="E143" i="6"/>
  <c r="D143" i="6"/>
  <c r="C143" i="6"/>
  <c r="CK142" i="6"/>
  <c r="CA142" i="6"/>
  <c r="E142" i="6"/>
  <c r="D142" i="6"/>
  <c r="CL141" i="6"/>
  <c r="CB141" i="6" s="1"/>
  <c r="CK141" i="6"/>
  <c r="CA141" i="6" s="1"/>
  <c r="E141" i="6"/>
  <c r="D141" i="6"/>
  <c r="C141" i="6" s="1"/>
  <c r="CK140" i="6"/>
  <c r="CA140" i="6"/>
  <c r="E140" i="6"/>
  <c r="C140" i="6" s="1"/>
  <c r="D140" i="6"/>
  <c r="CM139" i="6"/>
  <c r="CC139" i="6" s="1"/>
  <c r="CK139" i="6"/>
  <c r="CA139" i="6"/>
  <c r="E139" i="6"/>
  <c r="D139" i="6"/>
  <c r="C139" i="6" s="1"/>
  <c r="CN139" i="6" s="1"/>
  <c r="CD139" i="6" s="1"/>
  <c r="CK138" i="6"/>
  <c r="CA138" i="6" s="1"/>
  <c r="E138" i="6"/>
  <c r="D138" i="6"/>
  <c r="C138" i="6"/>
  <c r="CK137" i="6"/>
  <c r="CA137" i="6" s="1"/>
  <c r="E137" i="6"/>
  <c r="D137" i="6"/>
  <c r="CO132" i="6"/>
  <c r="CN132" i="6"/>
  <c r="CD132" i="6" s="1"/>
  <c r="CM132" i="6"/>
  <c r="CL132" i="6"/>
  <c r="CB132" i="6" s="1"/>
  <c r="CK132" i="6"/>
  <c r="CG132" i="6"/>
  <c r="CE132" i="6"/>
  <c r="CC132" i="6"/>
  <c r="CA132" i="6"/>
  <c r="AB132" i="6" s="1"/>
  <c r="B132" i="6"/>
  <c r="CP132" i="6" s="1"/>
  <c r="CF132" i="6" s="1"/>
  <c r="CO131" i="6"/>
  <c r="CE131" i="6" s="1"/>
  <c r="CN131" i="6"/>
  <c r="CD131" i="6" s="1"/>
  <c r="CM131" i="6"/>
  <c r="CC131" i="6" s="1"/>
  <c r="CL131" i="6"/>
  <c r="CK131" i="6"/>
  <c r="CA131" i="6" s="1"/>
  <c r="CG131" i="6"/>
  <c r="CF131" i="6"/>
  <c r="CB131" i="6"/>
  <c r="B131" i="6"/>
  <c r="CP131" i="6" s="1"/>
  <c r="CN130" i="6"/>
  <c r="CD130" i="6" s="1"/>
  <c r="CM130" i="6"/>
  <c r="CC130" i="6" s="1"/>
  <c r="CL130" i="6"/>
  <c r="CB130" i="6"/>
  <c r="B130" i="6"/>
  <c r="CL125" i="6"/>
  <c r="CB125" i="6" s="1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CQ125" i="6" s="1"/>
  <c r="CG125" i="6" s="1"/>
  <c r="G125" i="6"/>
  <c r="F125" i="6"/>
  <c r="E125" i="6"/>
  <c r="D125" i="6"/>
  <c r="C125" i="6"/>
  <c r="CQ124" i="6"/>
  <c r="CG124" i="6" s="1"/>
  <c r="CP124" i="6"/>
  <c r="CN124" i="6"/>
  <c r="CD124" i="6" s="1"/>
  <c r="CL124" i="6"/>
  <c r="CJ124" i="6"/>
  <c r="CF124" i="6"/>
  <c r="CB124" i="6"/>
  <c r="B124" i="6"/>
  <c r="CS123" i="6"/>
  <c r="CI123" i="6" s="1"/>
  <c r="CQ123" i="6"/>
  <c r="CP123" i="6"/>
  <c r="CF123" i="6" s="1"/>
  <c r="CN123" i="6"/>
  <c r="CL123" i="6"/>
  <c r="CB123" i="6" s="1"/>
  <c r="CG123" i="6"/>
  <c r="CD123" i="6"/>
  <c r="B123" i="6"/>
  <c r="CP119" i="6"/>
  <c r="CF119" i="6" s="1"/>
  <c r="W119" i="6"/>
  <c r="V119" i="6"/>
  <c r="CQ119" i="6" s="1"/>
  <c r="CG119" i="6" s="1"/>
  <c r="U119" i="6"/>
  <c r="T119" i="6"/>
  <c r="S119" i="6"/>
  <c r="R119" i="6"/>
  <c r="CM119" i="6" s="1"/>
  <c r="CC119" i="6" s="1"/>
  <c r="Q119" i="6"/>
  <c r="CL119" i="6" s="1"/>
  <c r="CB119" i="6" s="1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CR118" i="6"/>
  <c r="CH118" i="6" s="1"/>
  <c r="CQ118" i="6"/>
  <c r="CG118" i="6" s="1"/>
  <c r="CP118" i="6"/>
  <c r="CO118" i="6"/>
  <c r="CN118" i="6"/>
  <c r="CM118" i="6"/>
  <c r="CC118" i="6" s="1"/>
  <c r="CL118" i="6"/>
  <c r="CK118" i="6"/>
  <c r="CJ118" i="6"/>
  <c r="CF118" i="6"/>
  <c r="CE118" i="6"/>
  <c r="CD118" i="6"/>
  <c r="CB118" i="6"/>
  <c r="CA118" i="6"/>
  <c r="B118" i="6"/>
  <c r="CQ117" i="6"/>
  <c r="CP117" i="6"/>
  <c r="CF117" i="6" s="1"/>
  <c r="CO117" i="6"/>
  <c r="CM117" i="6"/>
  <c r="CL117" i="6"/>
  <c r="CB117" i="6" s="1"/>
  <c r="CG117" i="6"/>
  <c r="CE117" i="6"/>
  <c r="CC117" i="6"/>
  <c r="B117" i="6"/>
  <c r="CQ116" i="6"/>
  <c r="CP116" i="6"/>
  <c r="CF116" i="6" s="1"/>
  <c r="CO116" i="6"/>
  <c r="CE116" i="6" s="1"/>
  <c r="CM116" i="6"/>
  <c r="CL116" i="6"/>
  <c r="CG116" i="6"/>
  <c r="CC116" i="6"/>
  <c r="CB116" i="6"/>
  <c r="B116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0" i="6"/>
  <c r="D110" i="6"/>
  <c r="C110" i="6"/>
  <c r="E109" i="6"/>
  <c r="D109" i="6"/>
  <c r="C109" i="6" s="1"/>
  <c r="CM108" i="6"/>
  <c r="CC108" i="6" s="1"/>
  <c r="E108" i="6"/>
  <c r="D108" i="6"/>
  <c r="C108" i="6" s="1"/>
  <c r="E107" i="6"/>
  <c r="D107" i="6"/>
  <c r="C107" i="6" s="1"/>
  <c r="E106" i="6"/>
  <c r="D106" i="6"/>
  <c r="C106" i="6"/>
  <c r="E105" i="6"/>
  <c r="D105" i="6"/>
  <c r="C105" i="6" s="1"/>
  <c r="CM105" i="6" s="1"/>
  <c r="CC105" i="6" s="1"/>
  <c r="E104" i="6"/>
  <c r="D104" i="6"/>
  <c r="E103" i="6"/>
  <c r="C103" i="6" s="1"/>
  <c r="CO103" i="6" s="1"/>
  <c r="CE103" i="6" s="1"/>
  <c r="E102" i="6"/>
  <c r="D102" i="6"/>
  <c r="D111" i="6" s="1"/>
  <c r="C102" i="6"/>
  <c r="CN102" i="6" s="1"/>
  <c r="CD102" i="6" s="1"/>
  <c r="AQ97" i="6"/>
  <c r="AP97" i="6"/>
  <c r="AO97" i="6"/>
  <c r="AN97" i="6"/>
  <c r="AM97" i="6"/>
  <c r="AL97" i="6"/>
  <c r="AK97" i="6"/>
  <c r="AJ97" i="6"/>
  <c r="AI97" i="6"/>
  <c r="AH97" i="6"/>
  <c r="AG97" i="6"/>
  <c r="AF97" i="6"/>
  <c r="AD97" i="6"/>
  <c r="AC97" i="6"/>
  <c r="AB97" i="6"/>
  <c r="AA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 s="1"/>
  <c r="CP96" i="6"/>
  <c r="CF96" i="6" s="1"/>
  <c r="CO96" i="6"/>
  <c r="CN96" i="6"/>
  <c r="CD96" i="6" s="1"/>
  <c r="CL96" i="6"/>
  <c r="CE96" i="6"/>
  <c r="CB96" i="6"/>
  <c r="AE96" i="6"/>
  <c r="Z96" i="6"/>
  <c r="CM96" i="6" s="1"/>
  <c r="CC96" i="6" s="1"/>
  <c r="B96" i="6"/>
  <c r="CR95" i="6"/>
  <c r="CH95" i="6" s="1"/>
  <c r="CP95" i="6"/>
  <c r="CF95" i="6" s="1"/>
  <c r="CO95" i="6"/>
  <c r="CE95" i="6" s="1"/>
  <c r="CL95" i="6"/>
  <c r="CB95" i="6" s="1"/>
  <c r="CG95" i="6"/>
  <c r="AE95" i="6"/>
  <c r="CN95" i="6" s="1"/>
  <c r="CD95" i="6" s="1"/>
  <c r="Z95" i="6"/>
  <c r="CM95" i="6" s="1"/>
  <c r="CC95" i="6" s="1"/>
  <c r="AR95" i="6" s="1"/>
  <c r="B95" i="6"/>
  <c r="CQ95" i="6" s="1"/>
  <c r="CR94" i="6"/>
  <c r="CH94" i="6" s="1"/>
  <c r="CQ94" i="6"/>
  <c r="CG94" i="6" s="1"/>
  <c r="CP94" i="6"/>
  <c r="CO94" i="6"/>
  <c r="CN94" i="6"/>
  <c r="CD94" i="6" s="1"/>
  <c r="CM94" i="6"/>
  <c r="CC94" i="6" s="1"/>
  <c r="CL94" i="6"/>
  <c r="CB94" i="6" s="1"/>
  <c r="AR94" i="6" s="1"/>
  <c r="CF94" i="6"/>
  <c r="CE94" i="6"/>
  <c r="AE94" i="6"/>
  <c r="Z94" i="6"/>
  <c r="B94" i="6"/>
  <c r="CR93" i="6"/>
  <c r="CP93" i="6"/>
  <c r="CF93" i="6" s="1"/>
  <c r="CO93" i="6"/>
  <c r="CE93" i="6" s="1"/>
  <c r="CL93" i="6"/>
  <c r="CB93" i="6" s="1"/>
  <c r="CH93" i="6"/>
  <c r="CG93" i="6"/>
  <c r="AE93" i="6"/>
  <c r="CN93" i="6" s="1"/>
  <c r="CD93" i="6" s="1"/>
  <c r="Z93" i="6"/>
  <c r="CM93" i="6" s="1"/>
  <c r="CC93" i="6" s="1"/>
  <c r="B93" i="6"/>
  <c r="CQ93" i="6" s="1"/>
  <c r="CP92" i="6"/>
  <c r="CO92" i="6"/>
  <c r="CN92" i="6"/>
  <c r="CD92" i="6" s="1"/>
  <c r="CF92" i="6"/>
  <c r="CE92" i="6"/>
  <c r="AE92" i="6"/>
  <c r="Z92" i="6"/>
  <c r="CM92" i="6" s="1"/>
  <c r="CC92" i="6" s="1"/>
  <c r="B92" i="6"/>
  <c r="CQ92" i="6" s="1"/>
  <c r="CG92" i="6" s="1"/>
  <c r="CR91" i="6"/>
  <c r="CH91" i="6" s="1"/>
  <c r="CP91" i="6"/>
  <c r="CF91" i="6" s="1"/>
  <c r="CO91" i="6"/>
  <c r="CN91" i="6"/>
  <c r="CL91" i="6"/>
  <c r="CB91" i="6" s="1"/>
  <c r="CG91" i="6"/>
  <c r="CE91" i="6"/>
  <c r="CD91" i="6"/>
  <c r="AR91" i="6"/>
  <c r="AE91" i="6"/>
  <c r="Z91" i="6"/>
  <c r="CM91" i="6" s="1"/>
  <c r="CC91" i="6" s="1"/>
  <c r="B91" i="6"/>
  <c r="CQ91" i="6" s="1"/>
  <c r="CR90" i="6"/>
  <c r="CH90" i="6" s="1"/>
  <c r="CQ90" i="6"/>
  <c r="CG90" i="6" s="1"/>
  <c r="CP90" i="6"/>
  <c r="CO90" i="6"/>
  <c r="CN90" i="6"/>
  <c r="CD90" i="6" s="1"/>
  <c r="CL90" i="6"/>
  <c r="CB90" i="6" s="1"/>
  <c r="CF90" i="6"/>
  <c r="CE90" i="6"/>
  <c r="AR90" i="6"/>
  <c r="AE90" i="6"/>
  <c r="Z90" i="6"/>
  <c r="CM90" i="6" s="1"/>
  <c r="CC90" i="6" s="1"/>
  <c r="B90" i="6"/>
  <c r="CR89" i="6"/>
  <c r="CP89" i="6"/>
  <c r="CF89" i="6" s="1"/>
  <c r="CO89" i="6"/>
  <c r="CE89" i="6" s="1"/>
  <c r="CL89" i="6"/>
  <c r="CB89" i="6" s="1"/>
  <c r="CH89" i="6"/>
  <c r="CG89" i="6"/>
  <c r="AE89" i="6"/>
  <c r="CN89" i="6" s="1"/>
  <c r="CD89" i="6" s="1"/>
  <c r="Z89" i="6"/>
  <c r="CM89" i="6" s="1"/>
  <c r="CC89" i="6" s="1"/>
  <c r="B89" i="6"/>
  <c r="CQ89" i="6" s="1"/>
  <c r="CP88" i="6"/>
  <c r="CF88" i="6" s="1"/>
  <c r="CO88" i="6"/>
  <c r="CN88" i="6"/>
  <c r="CD88" i="6" s="1"/>
  <c r="CE88" i="6"/>
  <c r="AE88" i="6"/>
  <c r="Z88" i="6"/>
  <c r="CM88" i="6" s="1"/>
  <c r="CC88" i="6" s="1"/>
  <c r="B88" i="6"/>
  <c r="CR87" i="6"/>
  <c r="CH87" i="6" s="1"/>
  <c r="CP87" i="6"/>
  <c r="CF87" i="6" s="1"/>
  <c r="CO87" i="6"/>
  <c r="CN87" i="6"/>
  <c r="CL87" i="6"/>
  <c r="CB87" i="6" s="1"/>
  <c r="CG87" i="6"/>
  <c r="CE87" i="6"/>
  <c r="CD87" i="6"/>
  <c r="AE87" i="6"/>
  <c r="Z87" i="6"/>
  <c r="CM87" i="6" s="1"/>
  <c r="CC87" i="6" s="1"/>
  <c r="AR87" i="6" s="1"/>
  <c r="B87" i="6"/>
  <c r="CQ87" i="6" s="1"/>
  <c r="CR86" i="6"/>
  <c r="CH86" i="6" s="1"/>
  <c r="CQ86" i="6"/>
  <c r="CG86" i="6" s="1"/>
  <c r="CP86" i="6"/>
  <c r="CO86" i="6"/>
  <c r="CN86" i="6"/>
  <c r="CD86" i="6" s="1"/>
  <c r="CL86" i="6"/>
  <c r="CB86" i="6" s="1"/>
  <c r="CF86" i="6"/>
  <c r="CE86" i="6"/>
  <c r="AE86" i="6"/>
  <c r="Z86" i="6"/>
  <c r="CM86" i="6" s="1"/>
  <c r="CC86" i="6" s="1"/>
  <c r="B86" i="6"/>
  <c r="CR85" i="6"/>
  <c r="CP85" i="6"/>
  <c r="CF85" i="6" s="1"/>
  <c r="CO85" i="6"/>
  <c r="CE85" i="6" s="1"/>
  <c r="CL85" i="6"/>
  <c r="CB85" i="6" s="1"/>
  <c r="CH85" i="6"/>
  <c r="CG85" i="6"/>
  <c r="CD85" i="6"/>
  <c r="AR85" i="6"/>
  <c r="AE85" i="6"/>
  <c r="CN85" i="6" s="1"/>
  <c r="Z85" i="6"/>
  <c r="CM85" i="6" s="1"/>
  <c r="CC85" i="6" s="1"/>
  <c r="B85" i="6"/>
  <c r="CQ85" i="6" s="1"/>
  <c r="CR84" i="6"/>
  <c r="CP84" i="6"/>
  <c r="CF84" i="6" s="1"/>
  <c r="CO84" i="6"/>
  <c r="CL84" i="6"/>
  <c r="CB84" i="6" s="1"/>
  <c r="CH84" i="6"/>
  <c r="CE84" i="6"/>
  <c r="CD84" i="6"/>
  <c r="CC84" i="6"/>
  <c r="AE84" i="6"/>
  <c r="CN84" i="6" s="1"/>
  <c r="Z84" i="6"/>
  <c r="CM84" i="6" s="1"/>
  <c r="B84" i="6"/>
  <c r="CQ84" i="6" s="1"/>
  <c r="CG84" i="6" s="1"/>
  <c r="CR83" i="6"/>
  <c r="CH83" i="6" s="1"/>
  <c r="CP83" i="6"/>
  <c r="CO83" i="6"/>
  <c r="CN83" i="6"/>
  <c r="CD83" i="6" s="1"/>
  <c r="CL83" i="6"/>
  <c r="CB83" i="6" s="1"/>
  <c r="CF83" i="6"/>
  <c r="CE83" i="6"/>
  <c r="AE83" i="6"/>
  <c r="Z83" i="6"/>
  <c r="CM83" i="6" s="1"/>
  <c r="CC83" i="6" s="1"/>
  <c r="B83" i="6"/>
  <c r="CQ83" i="6" s="1"/>
  <c r="CG83" i="6" s="1"/>
  <c r="CP82" i="6"/>
  <c r="CO82" i="6"/>
  <c r="CE82" i="6" s="1"/>
  <c r="CN82" i="6"/>
  <c r="CD82" i="6" s="1"/>
  <c r="CF82" i="6"/>
  <c r="AE82" i="6"/>
  <c r="Z82" i="6"/>
  <c r="CM82" i="6" s="1"/>
  <c r="CC82" i="6" s="1"/>
  <c r="B82" i="6"/>
  <c r="CR81" i="6"/>
  <c r="CH81" i="6" s="1"/>
  <c r="CP81" i="6"/>
  <c r="CF81" i="6" s="1"/>
  <c r="CO81" i="6"/>
  <c r="CL81" i="6"/>
  <c r="CB81" i="6" s="1"/>
  <c r="CG81" i="6"/>
  <c r="CE81" i="6"/>
  <c r="AE81" i="6"/>
  <c r="CN81" i="6" s="1"/>
  <c r="CD81" i="6" s="1"/>
  <c r="Z81" i="6"/>
  <c r="CM81" i="6" s="1"/>
  <c r="CC81" i="6" s="1"/>
  <c r="B81" i="6"/>
  <c r="CQ81" i="6" s="1"/>
  <c r="CR80" i="6"/>
  <c r="CH80" i="6" s="1"/>
  <c r="CQ80" i="6"/>
  <c r="CG80" i="6" s="1"/>
  <c r="CP80" i="6"/>
  <c r="CO80" i="6"/>
  <c r="CN80" i="6"/>
  <c r="CD80" i="6" s="1"/>
  <c r="CM80" i="6"/>
  <c r="CC80" i="6" s="1"/>
  <c r="CL80" i="6"/>
  <c r="CB80" i="6" s="1"/>
  <c r="CF80" i="6"/>
  <c r="CE80" i="6"/>
  <c r="AE80" i="6"/>
  <c r="Z80" i="6"/>
  <c r="B80" i="6"/>
  <c r="CR79" i="6"/>
  <c r="CP79" i="6"/>
  <c r="CF79" i="6" s="1"/>
  <c r="CO79" i="6"/>
  <c r="CE79" i="6" s="1"/>
  <c r="CL79" i="6"/>
  <c r="CB79" i="6" s="1"/>
  <c r="CH79" i="6"/>
  <c r="CC79" i="6"/>
  <c r="AE79" i="6"/>
  <c r="CN79" i="6" s="1"/>
  <c r="CD79" i="6" s="1"/>
  <c r="Z79" i="6"/>
  <c r="CM79" i="6" s="1"/>
  <c r="B79" i="6"/>
  <c r="CQ79" i="6" s="1"/>
  <c r="CG79" i="6" s="1"/>
  <c r="CP78" i="6"/>
  <c r="CF78" i="6" s="1"/>
  <c r="CO78" i="6"/>
  <c r="CN78" i="6"/>
  <c r="CD78" i="6" s="1"/>
  <c r="CE78" i="6"/>
  <c r="AE78" i="6"/>
  <c r="Z78" i="6"/>
  <c r="CM78" i="6" s="1"/>
  <c r="CC78" i="6" s="1"/>
  <c r="B78" i="6"/>
  <c r="CR77" i="6"/>
  <c r="CH77" i="6" s="1"/>
  <c r="CP77" i="6"/>
  <c r="CF77" i="6" s="1"/>
  <c r="CO77" i="6"/>
  <c r="CL77" i="6"/>
  <c r="CB77" i="6" s="1"/>
  <c r="CG77" i="6"/>
  <c r="CE77" i="6"/>
  <c r="AE77" i="6"/>
  <c r="CN77" i="6" s="1"/>
  <c r="CD77" i="6" s="1"/>
  <c r="Z77" i="6"/>
  <c r="CM77" i="6" s="1"/>
  <c r="CC77" i="6" s="1"/>
  <c r="B77" i="6"/>
  <c r="CQ77" i="6" s="1"/>
  <c r="CR76" i="6"/>
  <c r="CH76" i="6" s="1"/>
  <c r="CQ76" i="6"/>
  <c r="CG76" i="6" s="1"/>
  <c r="CP76" i="6"/>
  <c r="CO76" i="6"/>
  <c r="CN76" i="6"/>
  <c r="CD76" i="6" s="1"/>
  <c r="CM76" i="6"/>
  <c r="CC76" i="6" s="1"/>
  <c r="CL76" i="6"/>
  <c r="CB76" i="6" s="1"/>
  <c r="CF76" i="6"/>
  <c r="CE76" i="6"/>
  <c r="AE76" i="6"/>
  <c r="Z76" i="6"/>
  <c r="B76" i="6"/>
  <c r="CR75" i="6"/>
  <c r="CP75" i="6"/>
  <c r="CF75" i="6" s="1"/>
  <c r="CO75" i="6"/>
  <c r="CE75" i="6" s="1"/>
  <c r="CL75" i="6"/>
  <c r="CB75" i="6" s="1"/>
  <c r="CH75" i="6"/>
  <c r="CC75" i="6"/>
  <c r="AE75" i="6"/>
  <c r="CN75" i="6" s="1"/>
  <c r="CD75" i="6" s="1"/>
  <c r="Z75" i="6"/>
  <c r="CM75" i="6" s="1"/>
  <c r="B75" i="6"/>
  <c r="CQ75" i="6" s="1"/>
  <c r="CG75" i="6" s="1"/>
  <c r="CP74" i="6"/>
  <c r="CF74" i="6" s="1"/>
  <c r="CO74" i="6"/>
  <c r="CN74" i="6"/>
  <c r="CD74" i="6" s="1"/>
  <c r="CE74" i="6"/>
  <c r="AE74" i="6"/>
  <c r="Z74" i="6"/>
  <c r="CM74" i="6" s="1"/>
  <c r="CC74" i="6" s="1"/>
  <c r="B74" i="6"/>
  <c r="CR73" i="6"/>
  <c r="CH73" i="6" s="1"/>
  <c r="CP73" i="6"/>
  <c r="CF73" i="6" s="1"/>
  <c r="CO73" i="6"/>
  <c r="CL73" i="6"/>
  <c r="CB73" i="6" s="1"/>
  <c r="CG73" i="6"/>
  <c r="CE73" i="6"/>
  <c r="AE73" i="6"/>
  <c r="CN73" i="6" s="1"/>
  <c r="CD73" i="6" s="1"/>
  <c r="Z73" i="6"/>
  <c r="CM73" i="6" s="1"/>
  <c r="CC73" i="6" s="1"/>
  <c r="B73" i="6"/>
  <c r="CQ73" i="6" s="1"/>
  <c r="CR72" i="6"/>
  <c r="CH72" i="6" s="1"/>
  <c r="CQ72" i="6"/>
  <c r="CG72" i="6" s="1"/>
  <c r="CP72" i="6"/>
  <c r="CO72" i="6"/>
  <c r="CN72" i="6"/>
  <c r="CD72" i="6" s="1"/>
  <c r="CM72" i="6"/>
  <c r="CC72" i="6" s="1"/>
  <c r="CL72" i="6"/>
  <c r="CB72" i="6" s="1"/>
  <c r="CF72" i="6"/>
  <c r="CE72" i="6"/>
  <c r="AE72" i="6"/>
  <c r="Z72" i="6"/>
  <c r="B72" i="6"/>
  <c r="CR71" i="6"/>
  <c r="CP71" i="6"/>
  <c r="CF71" i="6" s="1"/>
  <c r="CO71" i="6"/>
  <c r="CE71" i="6" s="1"/>
  <c r="CL71" i="6"/>
  <c r="CB71" i="6" s="1"/>
  <c r="CH71" i="6"/>
  <c r="CC71" i="6"/>
  <c r="AE71" i="6"/>
  <c r="CN71" i="6" s="1"/>
  <c r="CD71" i="6" s="1"/>
  <c r="Z71" i="6"/>
  <c r="CM71" i="6" s="1"/>
  <c r="B71" i="6"/>
  <c r="CQ71" i="6" s="1"/>
  <c r="CG71" i="6" s="1"/>
  <c r="CP70" i="6"/>
  <c r="CF70" i="6" s="1"/>
  <c r="CO70" i="6"/>
  <c r="CN70" i="6"/>
  <c r="CD70" i="6" s="1"/>
  <c r="CE70" i="6"/>
  <c r="AE70" i="6"/>
  <c r="Z70" i="6"/>
  <c r="CM70" i="6" s="1"/>
  <c r="CC70" i="6" s="1"/>
  <c r="B70" i="6"/>
  <c r="CR69" i="6"/>
  <c r="CH69" i="6" s="1"/>
  <c r="CP69" i="6"/>
  <c r="CF69" i="6" s="1"/>
  <c r="CO69" i="6"/>
  <c r="CL69" i="6"/>
  <c r="CB69" i="6" s="1"/>
  <c r="CG69" i="6"/>
  <c r="CE69" i="6"/>
  <c r="AE69" i="6"/>
  <c r="CN69" i="6" s="1"/>
  <c r="CD69" i="6" s="1"/>
  <c r="Z69" i="6"/>
  <c r="CM69" i="6" s="1"/>
  <c r="CC69" i="6" s="1"/>
  <c r="B69" i="6"/>
  <c r="CQ69" i="6" s="1"/>
  <c r="CR68" i="6"/>
  <c r="CH68" i="6" s="1"/>
  <c r="CQ68" i="6"/>
  <c r="CG68" i="6" s="1"/>
  <c r="CP68" i="6"/>
  <c r="CO68" i="6"/>
  <c r="CN68" i="6"/>
  <c r="CD68" i="6" s="1"/>
  <c r="CM68" i="6"/>
  <c r="CC68" i="6" s="1"/>
  <c r="CL68" i="6"/>
  <c r="CB68" i="6" s="1"/>
  <c r="CF68" i="6"/>
  <c r="CE68" i="6"/>
  <c r="AE68" i="6"/>
  <c r="Z68" i="6"/>
  <c r="B68" i="6"/>
  <c r="CR67" i="6"/>
  <c r="CP67" i="6"/>
  <c r="CF67" i="6" s="1"/>
  <c r="CO67" i="6"/>
  <c r="CE67" i="6" s="1"/>
  <c r="CL67" i="6"/>
  <c r="CB67" i="6" s="1"/>
  <c r="CH67" i="6"/>
  <c r="CC67" i="6"/>
  <c r="AE67" i="6"/>
  <c r="CN67" i="6" s="1"/>
  <c r="CD67" i="6" s="1"/>
  <c r="Z67" i="6"/>
  <c r="CM67" i="6" s="1"/>
  <c r="B67" i="6"/>
  <c r="CQ67" i="6" s="1"/>
  <c r="CG67" i="6" s="1"/>
  <c r="CP66" i="6"/>
  <c r="CF66" i="6" s="1"/>
  <c r="CO66" i="6"/>
  <c r="CN66" i="6"/>
  <c r="CD66" i="6" s="1"/>
  <c r="CE66" i="6"/>
  <c r="AE66" i="6"/>
  <c r="Z66" i="6"/>
  <c r="CM66" i="6" s="1"/>
  <c r="CC66" i="6" s="1"/>
  <c r="B66" i="6"/>
  <c r="CR65" i="6"/>
  <c r="CH65" i="6" s="1"/>
  <c r="CP65" i="6"/>
  <c r="CF65" i="6" s="1"/>
  <c r="CO65" i="6"/>
  <c r="CL65" i="6"/>
  <c r="CB65" i="6" s="1"/>
  <c r="CG65" i="6"/>
  <c r="CE65" i="6"/>
  <c r="AE65" i="6"/>
  <c r="CN65" i="6" s="1"/>
  <c r="CD65" i="6" s="1"/>
  <c r="Z65" i="6"/>
  <c r="CM65" i="6" s="1"/>
  <c r="CC65" i="6" s="1"/>
  <c r="B65" i="6"/>
  <c r="CQ65" i="6" s="1"/>
  <c r="CR64" i="6"/>
  <c r="CH64" i="6" s="1"/>
  <c r="CQ64" i="6"/>
  <c r="CG64" i="6" s="1"/>
  <c r="CP64" i="6"/>
  <c r="CO64" i="6"/>
  <c r="CN64" i="6"/>
  <c r="CD64" i="6" s="1"/>
  <c r="CM64" i="6"/>
  <c r="CC64" i="6" s="1"/>
  <c r="CL64" i="6"/>
  <c r="CB64" i="6" s="1"/>
  <c r="CF64" i="6"/>
  <c r="CE64" i="6"/>
  <c r="AE64" i="6"/>
  <c r="Z64" i="6"/>
  <c r="B64" i="6"/>
  <c r="CR63" i="6"/>
  <c r="CP63" i="6"/>
  <c r="CF63" i="6" s="1"/>
  <c r="CO63" i="6"/>
  <c r="CE63" i="6" s="1"/>
  <c r="CL63" i="6"/>
  <c r="CB63" i="6" s="1"/>
  <c r="CH63" i="6"/>
  <c r="CC63" i="6"/>
  <c r="AE63" i="6"/>
  <c r="CN63" i="6" s="1"/>
  <c r="CD63" i="6" s="1"/>
  <c r="Z63" i="6"/>
  <c r="CM63" i="6" s="1"/>
  <c r="B63" i="6"/>
  <c r="CQ63" i="6" s="1"/>
  <c r="CG63" i="6" s="1"/>
  <c r="CP62" i="6"/>
  <c r="CF62" i="6" s="1"/>
  <c r="CO62" i="6"/>
  <c r="CN62" i="6"/>
  <c r="CD62" i="6" s="1"/>
  <c r="CE62" i="6"/>
  <c r="AE62" i="6"/>
  <c r="Z62" i="6"/>
  <c r="CM62" i="6" s="1"/>
  <c r="CC62" i="6" s="1"/>
  <c r="B62" i="6"/>
  <c r="CR61" i="6"/>
  <c r="CH61" i="6" s="1"/>
  <c r="CP61" i="6"/>
  <c r="CF61" i="6" s="1"/>
  <c r="CO61" i="6"/>
  <c r="CL61" i="6"/>
  <c r="CB61" i="6" s="1"/>
  <c r="CG61" i="6"/>
  <c r="CE61" i="6"/>
  <c r="AE61" i="6"/>
  <c r="CN61" i="6" s="1"/>
  <c r="CD61" i="6" s="1"/>
  <c r="Z61" i="6"/>
  <c r="CM61" i="6" s="1"/>
  <c r="CC61" i="6" s="1"/>
  <c r="B61" i="6"/>
  <c r="CQ61" i="6" s="1"/>
  <c r="CR60" i="6"/>
  <c r="CH60" i="6" s="1"/>
  <c r="CQ60" i="6"/>
  <c r="CG60" i="6" s="1"/>
  <c r="CP60" i="6"/>
  <c r="CO60" i="6"/>
  <c r="CN60" i="6"/>
  <c r="CD60" i="6" s="1"/>
  <c r="CM60" i="6"/>
  <c r="CC60" i="6" s="1"/>
  <c r="CL60" i="6"/>
  <c r="CB60" i="6" s="1"/>
  <c r="CF60" i="6"/>
  <c r="CE60" i="6"/>
  <c r="AE60" i="6"/>
  <c r="Z60" i="6"/>
  <c r="B60" i="6"/>
  <c r="CR59" i="6"/>
  <c r="CP59" i="6"/>
  <c r="CF59" i="6" s="1"/>
  <c r="CO59" i="6"/>
  <c r="CE59" i="6" s="1"/>
  <c r="CL59" i="6"/>
  <c r="CB59" i="6" s="1"/>
  <c r="CH59" i="6"/>
  <c r="CC59" i="6"/>
  <c r="AE59" i="6"/>
  <c r="CN59" i="6" s="1"/>
  <c r="CD59" i="6" s="1"/>
  <c r="Z59" i="6"/>
  <c r="CM59" i="6" s="1"/>
  <c r="B59" i="6"/>
  <c r="CQ59" i="6" s="1"/>
  <c r="CG59" i="6" s="1"/>
  <c r="CP58" i="6"/>
  <c r="CF58" i="6" s="1"/>
  <c r="CO58" i="6"/>
  <c r="CN58" i="6"/>
  <c r="CD58" i="6" s="1"/>
  <c r="CE58" i="6"/>
  <c r="AE58" i="6"/>
  <c r="Z58" i="6"/>
  <c r="CM58" i="6" s="1"/>
  <c r="CC58" i="6" s="1"/>
  <c r="B58" i="6"/>
  <c r="CR57" i="6"/>
  <c r="CH57" i="6" s="1"/>
  <c r="CP57" i="6"/>
  <c r="CF57" i="6" s="1"/>
  <c r="CO57" i="6"/>
  <c r="CL57" i="6"/>
  <c r="CB57" i="6" s="1"/>
  <c r="CG57" i="6"/>
  <c r="CE57" i="6"/>
  <c r="AE57" i="6"/>
  <c r="CN57" i="6" s="1"/>
  <c r="CD57" i="6" s="1"/>
  <c r="Z57" i="6"/>
  <c r="CM57" i="6" s="1"/>
  <c r="CC57" i="6" s="1"/>
  <c r="B57" i="6"/>
  <c r="CQ57" i="6" s="1"/>
  <c r="CR56" i="6"/>
  <c r="CH56" i="6" s="1"/>
  <c r="CQ56" i="6"/>
  <c r="CG56" i="6" s="1"/>
  <c r="CP56" i="6"/>
  <c r="CO56" i="6"/>
  <c r="CN56" i="6"/>
  <c r="CD56" i="6" s="1"/>
  <c r="CM56" i="6"/>
  <c r="CC56" i="6" s="1"/>
  <c r="CL56" i="6"/>
  <c r="CB56" i="6" s="1"/>
  <c r="CF56" i="6"/>
  <c r="CE56" i="6"/>
  <c r="AE56" i="6"/>
  <c r="Z56" i="6"/>
  <c r="B56" i="6"/>
  <c r="CR55" i="6"/>
  <c r="CP55" i="6"/>
  <c r="CF55" i="6" s="1"/>
  <c r="CO55" i="6"/>
  <c r="CE55" i="6" s="1"/>
  <c r="CL55" i="6"/>
  <c r="CB55" i="6" s="1"/>
  <c r="CH55" i="6"/>
  <c r="CC55" i="6"/>
  <c r="AE55" i="6"/>
  <c r="CN55" i="6" s="1"/>
  <c r="CD55" i="6" s="1"/>
  <c r="Z55" i="6"/>
  <c r="CM55" i="6" s="1"/>
  <c r="B55" i="6"/>
  <c r="CQ55" i="6" s="1"/>
  <c r="CG55" i="6" s="1"/>
  <c r="CP54" i="6"/>
  <c r="CF54" i="6" s="1"/>
  <c r="CO54" i="6"/>
  <c r="CN54" i="6"/>
  <c r="CD54" i="6" s="1"/>
  <c r="CE54" i="6"/>
  <c r="AE54" i="6"/>
  <c r="Z54" i="6"/>
  <c r="CM54" i="6" s="1"/>
  <c r="CC54" i="6" s="1"/>
  <c r="B54" i="6"/>
  <c r="CR53" i="6"/>
  <c r="CH53" i="6" s="1"/>
  <c r="CP53" i="6"/>
  <c r="CF53" i="6" s="1"/>
  <c r="CO53" i="6"/>
  <c r="CN53" i="6"/>
  <c r="CD53" i="6" s="1"/>
  <c r="CL53" i="6"/>
  <c r="CB53" i="6" s="1"/>
  <c r="CG53" i="6"/>
  <c r="CE53" i="6"/>
  <c r="AR53" i="6" s="1"/>
  <c r="AE53" i="6"/>
  <c r="Z53" i="6"/>
  <c r="CM53" i="6" s="1"/>
  <c r="CC53" i="6" s="1"/>
  <c r="B53" i="6"/>
  <c r="CQ53" i="6" s="1"/>
  <c r="CR52" i="6"/>
  <c r="CH52" i="6" s="1"/>
  <c r="CQ52" i="6"/>
  <c r="CG52" i="6" s="1"/>
  <c r="CP52" i="6"/>
  <c r="CO52" i="6"/>
  <c r="CN52" i="6"/>
  <c r="CD52" i="6" s="1"/>
  <c r="CM52" i="6"/>
  <c r="CC52" i="6" s="1"/>
  <c r="CL52" i="6"/>
  <c r="CB52" i="6" s="1"/>
  <c r="AR52" i="6" s="1"/>
  <c r="CF52" i="6"/>
  <c r="CE52" i="6"/>
  <c r="AE52" i="6"/>
  <c r="Z52" i="6"/>
  <c r="B52" i="6"/>
  <c r="CR51" i="6"/>
  <c r="CP51" i="6"/>
  <c r="CF51" i="6" s="1"/>
  <c r="CO51" i="6"/>
  <c r="CE51" i="6" s="1"/>
  <c r="CL51" i="6"/>
  <c r="CB51" i="6" s="1"/>
  <c r="CH51" i="6"/>
  <c r="CC51" i="6"/>
  <c r="AE51" i="6"/>
  <c r="CN51" i="6" s="1"/>
  <c r="CD51" i="6" s="1"/>
  <c r="Z51" i="6"/>
  <c r="CM51" i="6" s="1"/>
  <c r="B51" i="6"/>
  <c r="CQ51" i="6" s="1"/>
  <c r="CG51" i="6" s="1"/>
  <c r="CP50" i="6"/>
  <c r="CF50" i="6" s="1"/>
  <c r="CO50" i="6"/>
  <c r="CN50" i="6"/>
  <c r="CD50" i="6" s="1"/>
  <c r="CL50" i="6"/>
  <c r="CE50" i="6"/>
  <c r="CB50" i="6"/>
  <c r="AE50" i="6"/>
  <c r="Z50" i="6"/>
  <c r="CM50" i="6" s="1"/>
  <c r="CC50" i="6" s="1"/>
  <c r="B50" i="6"/>
  <c r="CR49" i="6"/>
  <c r="CH49" i="6" s="1"/>
  <c r="CP49" i="6"/>
  <c r="CF49" i="6" s="1"/>
  <c r="CO49" i="6"/>
  <c r="CL49" i="6"/>
  <c r="CB49" i="6" s="1"/>
  <c r="CG49" i="6"/>
  <c r="CE49" i="6"/>
  <c r="AE49" i="6"/>
  <c r="CN49" i="6" s="1"/>
  <c r="CD49" i="6" s="1"/>
  <c r="Z49" i="6"/>
  <c r="CM49" i="6" s="1"/>
  <c r="CC49" i="6" s="1"/>
  <c r="B49" i="6"/>
  <c r="CQ49" i="6" s="1"/>
  <c r="CR48" i="6"/>
  <c r="CH48" i="6" s="1"/>
  <c r="CQ48" i="6"/>
  <c r="CG48" i="6" s="1"/>
  <c r="CP48" i="6"/>
  <c r="CO48" i="6"/>
  <c r="CN48" i="6"/>
  <c r="CD48" i="6" s="1"/>
  <c r="CM48" i="6"/>
  <c r="CC48" i="6" s="1"/>
  <c r="CL48" i="6"/>
  <c r="CB48" i="6" s="1"/>
  <c r="AR48" i="6" s="1"/>
  <c r="CF48" i="6"/>
  <c r="CE48" i="6"/>
  <c r="AE48" i="6"/>
  <c r="Z48" i="6"/>
  <c r="B48" i="6"/>
  <c r="CR47" i="6"/>
  <c r="CP47" i="6"/>
  <c r="CF47" i="6" s="1"/>
  <c r="CO47" i="6"/>
  <c r="CE47" i="6" s="1"/>
  <c r="CL47" i="6"/>
  <c r="CB47" i="6" s="1"/>
  <c r="CH47" i="6"/>
  <c r="CD47" i="6"/>
  <c r="CC47" i="6"/>
  <c r="AE47" i="6"/>
  <c r="CN47" i="6" s="1"/>
  <c r="Z47" i="6"/>
  <c r="CM47" i="6" s="1"/>
  <c r="B47" i="6"/>
  <c r="CQ47" i="6" s="1"/>
  <c r="CG47" i="6" s="1"/>
  <c r="CP46" i="6"/>
  <c r="CF46" i="6" s="1"/>
  <c r="CO46" i="6"/>
  <c r="CN46" i="6"/>
  <c r="CD46" i="6" s="1"/>
  <c r="CL46" i="6"/>
  <c r="CE46" i="6"/>
  <c r="CC46" i="6"/>
  <c r="CB46" i="6"/>
  <c r="AE46" i="6"/>
  <c r="Z46" i="6"/>
  <c r="CM46" i="6" s="1"/>
  <c r="B46" i="6"/>
  <c r="CR45" i="6"/>
  <c r="CH45" i="6" s="1"/>
  <c r="CP45" i="6"/>
  <c r="CF45" i="6" s="1"/>
  <c r="CO45" i="6"/>
  <c r="CL45" i="6"/>
  <c r="CB45" i="6" s="1"/>
  <c r="CG45" i="6"/>
  <c r="CE45" i="6"/>
  <c r="AE45" i="6"/>
  <c r="CN45" i="6" s="1"/>
  <c r="CD45" i="6" s="1"/>
  <c r="Z45" i="6"/>
  <c r="CM45" i="6" s="1"/>
  <c r="CC45" i="6" s="1"/>
  <c r="AR45" i="6" s="1"/>
  <c r="B45" i="6"/>
  <c r="CQ45" i="6" s="1"/>
  <c r="CR44" i="6"/>
  <c r="CH44" i="6" s="1"/>
  <c r="CQ44" i="6"/>
  <c r="CG44" i="6" s="1"/>
  <c r="CP44" i="6"/>
  <c r="CO44" i="6"/>
  <c r="CN44" i="6"/>
  <c r="CD44" i="6" s="1"/>
  <c r="CM44" i="6"/>
  <c r="CC44" i="6" s="1"/>
  <c r="CL44" i="6"/>
  <c r="CB44" i="6" s="1"/>
  <c r="CF44" i="6"/>
  <c r="CE44" i="6"/>
  <c r="AR44" i="6"/>
  <c r="AE44" i="6"/>
  <c r="Z44" i="6"/>
  <c r="B44" i="6"/>
  <c r="CR43" i="6"/>
  <c r="CP43" i="6"/>
  <c r="CF43" i="6" s="1"/>
  <c r="CO43" i="6"/>
  <c r="CE43" i="6" s="1"/>
  <c r="CL43" i="6"/>
  <c r="CB43" i="6" s="1"/>
  <c r="CH43" i="6"/>
  <c r="CD43" i="6"/>
  <c r="AE43" i="6"/>
  <c r="CN43" i="6" s="1"/>
  <c r="Z43" i="6"/>
  <c r="CM43" i="6" s="1"/>
  <c r="CC43" i="6" s="1"/>
  <c r="B43" i="6"/>
  <c r="CQ43" i="6" s="1"/>
  <c r="CG43" i="6" s="1"/>
  <c r="CP42" i="6"/>
  <c r="CF42" i="6" s="1"/>
  <c r="CO42" i="6"/>
  <c r="CN42" i="6"/>
  <c r="CD42" i="6" s="1"/>
  <c r="CE42" i="6"/>
  <c r="CC42" i="6"/>
  <c r="AE42" i="6"/>
  <c r="Z42" i="6"/>
  <c r="CM42" i="6" s="1"/>
  <c r="B42" i="6"/>
  <c r="CR41" i="6"/>
  <c r="CH41" i="6" s="1"/>
  <c r="CP41" i="6"/>
  <c r="CF41" i="6" s="1"/>
  <c r="CO41" i="6"/>
  <c r="CN41" i="6"/>
  <c r="CD41" i="6" s="1"/>
  <c r="CL41" i="6"/>
  <c r="CB41" i="6" s="1"/>
  <c r="CG41" i="6"/>
  <c r="CE41" i="6"/>
  <c r="AR41" i="6"/>
  <c r="AE41" i="6"/>
  <c r="Z41" i="6"/>
  <c r="CM41" i="6" s="1"/>
  <c r="CC41" i="6" s="1"/>
  <c r="B41" i="6"/>
  <c r="CQ41" i="6" s="1"/>
  <c r="CR40" i="6"/>
  <c r="CH40" i="6" s="1"/>
  <c r="CQ40" i="6"/>
  <c r="CG40" i="6" s="1"/>
  <c r="CP40" i="6"/>
  <c r="CO40" i="6"/>
  <c r="CN40" i="6"/>
  <c r="CD40" i="6" s="1"/>
  <c r="AR40" i="6" s="1"/>
  <c r="CM40" i="6"/>
  <c r="CC40" i="6" s="1"/>
  <c r="CL40" i="6"/>
  <c r="CB40" i="6" s="1"/>
  <c r="CF40" i="6"/>
  <c r="CE40" i="6"/>
  <c r="AE40" i="6"/>
  <c r="Z40" i="6"/>
  <c r="B40" i="6"/>
  <c r="CR39" i="6"/>
  <c r="CP39" i="6"/>
  <c r="CF39" i="6" s="1"/>
  <c r="CO39" i="6"/>
  <c r="CE39" i="6" s="1"/>
  <c r="CL39" i="6"/>
  <c r="CB39" i="6" s="1"/>
  <c r="CH39" i="6"/>
  <c r="AE39" i="6"/>
  <c r="CN39" i="6" s="1"/>
  <c r="CD39" i="6" s="1"/>
  <c r="Z39" i="6"/>
  <c r="CM39" i="6" s="1"/>
  <c r="CC39" i="6" s="1"/>
  <c r="B39" i="6"/>
  <c r="CQ39" i="6" s="1"/>
  <c r="CG39" i="6" s="1"/>
  <c r="CP38" i="6"/>
  <c r="CF38" i="6" s="1"/>
  <c r="CO38" i="6"/>
  <c r="CL38" i="6"/>
  <c r="CB38" i="6" s="1"/>
  <c r="CE38" i="6"/>
  <c r="CD38" i="6"/>
  <c r="CC38" i="6"/>
  <c r="AE38" i="6"/>
  <c r="CN38" i="6" s="1"/>
  <c r="Z38" i="6"/>
  <c r="CM38" i="6" s="1"/>
  <c r="B38" i="6"/>
  <c r="CR38" i="6" s="1"/>
  <c r="CH38" i="6" s="1"/>
  <c r="CP37" i="6"/>
  <c r="CO37" i="6"/>
  <c r="CM37" i="6"/>
  <c r="CC37" i="6" s="1"/>
  <c r="CF37" i="6"/>
  <c r="CE37" i="6"/>
  <c r="AE37" i="6"/>
  <c r="CN37" i="6" s="1"/>
  <c r="CD37" i="6" s="1"/>
  <c r="Z37" i="6"/>
  <c r="B37" i="6"/>
  <c r="CR37" i="6" s="1"/>
  <c r="CH37" i="6" s="1"/>
  <c r="B31" i="6"/>
  <c r="CD31" i="6" s="1"/>
  <c r="L27" i="6"/>
  <c r="K27" i="6"/>
  <c r="J27" i="6"/>
  <c r="I27" i="6"/>
  <c r="H27" i="6"/>
  <c r="G27" i="6"/>
  <c r="F27" i="6"/>
  <c r="E27" i="6"/>
  <c r="D26" i="6"/>
  <c r="C26" i="6"/>
  <c r="B26" i="6" s="1"/>
  <c r="D25" i="6"/>
  <c r="C25" i="6"/>
  <c r="B25" i="6" s="1"/>
  <c r="D24" i="6"/>
  <c r="C24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B19" i="6" s="1"/>
  <c r="D19" i="6"/>
  <c r="C19" i="6"/>
  <c r="CO18" i="6"/>
  <c r="CE18" i="6" s="1"/>
  <c r="CM18" i="6"/>
  <c r="CL18" i="6"/>
  <c r="CB18" i="6" s="1"/>
  <c r="CC18" i="6"/>
  <c r="B18" i="6"/>
  <c r="CM17" i="6"/>
  <c r="CC17" i="6" s="1"/>
  <c r="CL17" i="6"/>
  <c r="CB17" i="6" s="1"/>
  <c r="B17" i="6"/>
  <c r="CO17" i="6" s="1"/>
  <c r="CE17" i="6" s="1"/>
  <c r="CN16" i="6"/>
  <c r="CD16" i="6" s="1"/>
  <c r="CM16" i="6"/>
  <c r="CC16" i="6" s="1"/>
  <c r="CL16" i="6"/>
  <c r="CF16" i="6"/>
  <c r="CE16" i="6"/>
  <c r="CB16" i="6"/>
  <c r="B16" i="6"/>
  <c r="CO16" i="6" s="1"/>
  <c r="CN15" i="6"/>
  <c r="CD15" i="6" s="1"/>
  <c r="CM15" i="6"/>
  <c r="CL15" i="6"/>
  <c r="CF15" i="6"/>
  <c r="CC15" i="6"/>
  <c r="CB15" i="6"/>
  <c r="B15" i="6"/>
  <c r="CO15" i="6" s="1"/>
  <c r="CE15" i="6" s="1"/>
  <c r="CO14" i="6"/>
  <c r="CE14" i="6" s="1"/>
  <c r="CM14" i="6"/>
  <c r="CL14" i="6"/>
  <c r="CB14" i="6" s="1"/>
  <c r="CC14" i="6"/>
  <c r="B14" i="6"/>
  <c r="A5" i="6"/>
  <c r="A4" i="6"/>
  <c r="A3" i="6"/>
  <c r="A2" i="6"/>
  <c r="AS139" i="8" l="1"/>
  <c r="AJ169" i="8"/>
  <c r="AJ165" i="8"/>
  <c r="A256" i="8"/>
  <c r="AV107" i="8"/>
  <c r="B256" i="8"/>
  <c r="AS143" i="8"/>
  <c r="AV109" i="8"/>
  <c r="M24" i="8"/>
  <c r="M25" i="8"/>
  <c r="CL176" i="7"/>
  <c r="CB176" i="7" s="1"/>
  <c r="CK176" i="7"/>
  <c r="CA176" i="7" s="1"/>
  <c r="CC176" i="7"/>
  <c r="CM150" i="7"/>
  <c r="CC150" i="7" s="1"/>
  <c r="CL150" i="7"/>
  <c r="CB150" i="7" s="1"/>
  <c r="AS150" i="7" s="1"/>
  <c r="CG150" i="7"/>
  <c r="CN150" i="7"/>
  <c r="CD150" i="7" s="1"/>
  <c r="CN137" i="7"/>
  <c r="CD137" i="7" s="1"/>
  <c r="CG137" i="7"/>
  <c r="CL137" i="7"/>
  <c r="CB137" i="7" s="1"/>
  <c r="CM137" i="7"/>
  <c r="CC137" i="7" s="1"/>
  <c r="CN146" i="7"/>
  <c r="CD146" i="7" s="1"/>
  <c r="CG146" i="7"/>
  <c r="CM146" i="7"/>
  <c r="CC146" i="7" s="1"/>
  <c r="CL146" i="7"/>
  <c r="CB146" i="7" s="1"/>
  <c r="AJ165" i="7"/>
  <c r="CN24" i="7"/>
  <c r="CD24" i="7" s="1"/>
  <c r="CE24" i="7"/>
  <c r="B27" i="7"/>
  <c r="CK24" i="7"/>
  <c r="CA24" i="7" s="1"/>
  <c r="CM24" i="7"/>
  <c r="CC24" i="7" s="1"/>
  <c r="CL24" i="7"/>
  <c r="CB24" i="7" s="1"/>
  <c r="AJ169" i="7"/>
  <c r="AR83" i="7"/>
  <c r="AR55" i="7"/>
  <c r="CA14" i="7"/>
  <c r="AA14" i="7" s="1"/>
  <c r="CR119" i="7"/>
  <c r="CH119" i="7" s="1"/>
  <c r="AR37" i="7"/>
  <c r="AR91" i="7"/>
  <c r="CL175" i="7"/>
  <c r="CB175" i="7" s="1"/>
  <c r="CK175" i="7"/>
  <c r="CA175" i="7" s="1"/>
  <c r="CC175" i="7"/>
  <c r="CN149" i="7"/>
  <c r="CD149" i="7" s="1"/>
  <c r="CG149" i="7"/>
  <c r="CM149" i="7"/>
  <c r="CC149" i="7" s="1"/>
  <c r="CL149" i="7"/>
  <c r="CB149" i="7" s="1"/>
  <c r="AS149" i="7" s="1"/>
  <c r="AJ177" i="7"/>
  <c r="AJ164" i="7"/>
  <c r="CM143" i="7"/>
  <c r="CC143" i="7" s="1"/>
  <c r="CN143" i="7"/>
  <c r="CD143" i="7" s="1"/>
  <c r="CL143" i="7"/>
  <c r="CB143" i="7" s="1"/>
  <c r="CG143" i="7"/>
  <c r="CS125" i="7"/>
  <c r="CI125" i="7" s="1"/>
  <c r="C147" i="7"/>
  <c r="CK119" i="7"/>
  <c r="CA119" i="7" s="1"/>
  <c r="AR47" i="7"/>
  <c r="AR39" i="7"/>
  <c r="C158" i="7"/>
  <c r="U123" i="7"/>
  <c r="AR61" i="7"/>
  <c r="M25" i="7"/>
  <c r="CN157" i="7"/>
  <c r="CD157" i="7" s="1"/>
  <c r="CG157" i="7"/>
  <c r="CM157" i="7"/>
  <c r="CC157" i="7" s="1"/>
  <c r="CL157" i="7"/>
  <c r="CB157" i="7" s="1"/>
  <c r="AS151" i="7"/>
  <c r="CN138" i="7"/>
  <c r="CD138" i="7" s="1"/>
  <c r="CG138" i="7"/>
  <c r="CM138" i="7"/>
  <c r="CC138" i="7" s="1"/>
  <c r="CL138" i="7"/>
  <c r="CB138" i="7" s="1"/>
  <c r="AS138" i="7" s="1"/>
  <c r="CL163" i="7"/>
  <c r="CB163" i="7" s="1"/>
  <c r="CK163" i="7"/>
  <c r="CA163" i="7" s="1"/>
  <c r="CC163" i="7"/>
  <c r="CL167" i="7"/>
  <c r="CB167" i="7" s="1"/>
  <c r="CC167" i="7"/>
  <c r="CK167" i="7"/>
  <c r="CA167" i="7" s="1"/>
  <c r="AJ168" i="7"/>
  <c r="X124" i="7"/>
  <c r="U124" i="7"/>
  <c r="CO125" i="7"/>
  <c r="CE125" i="7" s="1"/>
  <c r="CN102" i="7"/>
  <c r="CD102" i="7" s="1"/>
  <c r="CP102" i="7"/>
  <c r="CF102" i="7" s="1"/>
  <c r="CO102" i="7"/>
  <c r="CE102" i="7" s="1"/>
  <c r="CM102" i="7"/>
  <c r="CC102" i="7" s="1"/>
  <c r="C111" i="7"/>
  <c r="AV108" i="7"/>
  <c r="AV106" i="7"/>
  <c r="AV104" i="7"/>
  <c r="AR57" i="7"/>
  <c r="X116" i="7"/>
  <c r="CN153" i="7"/>
  <c r="CD153" i="7" s="1"/>
  <c r="CG153" i="7"/>
  <c r="CL153" i="7"/>
  <c r="CB153" i="7" s="1"/>
  <c r="CM153" i="7"/>
  <c r="CC153" i="7" s="1"/>
  <c r="CM26" i="6"/>
  <c r="CC26" i="6" s="1"/>
  <c r="CL26" i="6"/>
  <c r="CB26" i="6" s="1"/>
  <c r="CE26" i="6"/>
  <c r="CN26" i="6"/>
  <c r="CD26" i="6" s="1"/>
  <c r="CK26" i="6"/>
  <c r="CA26" i="6" s="1"/>
  <c r="AR49" i="6"/>
  <c r="CN14" i="6"/>
  <c r="CD14" i="6" s="1"/>
  <c r="CF14" i="6"/>
  <c r="CK14" i="6"/>
  <c r="CK15" i="6"/>
  <c r="CA15" i="6" s="1"/>
  <c r="AA15" i="6" s="1"/>
  <c r="CN18" i="6"/>
  <c r="CD18" i="6" s="1"/>
  <c r="CF18" i="6"/>
  <c r="CK18" i="6"/>
  <c r="CA18" i="6" s="1"/>
  <c r="AA18" i="6" s="1"/>
  <c r="CN25" i="6"/>
  <c r="CD25" i="6" s="1"/>
  <c r="CE25" i="6"/>
  <c r="CM25" i="6"/>
  <c r="CC25" i="6" s="1"/>
  <c r="CK25" i="6"/>
  <c r="CA25" i="6" s="1"/>
  <c r="AR39" i="6"/>
  <c r="CR42" i="6"/>
  <c r="CH42" i="6" s="1"/>
  <c r="CQ42" i="6"/>
  <c r="CG42" i="6" s="1"/>
  <c r="CL140" i="6"/>
  <c r="CB140" i="6" s="1"/>
  <c r="AS140" i="6" s="1"/>
  <c r="CN140" i="6"/>
  <c r="CD140" i="6" s="1"/>
  <c r="CM140" i="6"/>
  <c r="CC140" i="6" s="1"/>
  <c r="CG140" i="6"/>
  <c r="C27" i="6"/>
  <c r="CL25" i="6"/>
  <c r="CB25" i="6" s="1"/>
  <c r="AR43" i="6"/>
  <c r="CR46" i="6"/>
  <c r="CH46" i="6" s="1"/>
  <c r="CQ46" i="6"/>
  <c r="CG46" i="6" s="1"/>
  <c r="AR46" i="6" s="1"/>
  <c r="AR55" i="6"/>
  <c r="AR59" i="6"/>
  <c r="AR63" i="6"/>
  <c r="AR67" i="6"/>
  <c r="AR71" i="6"/>
  <c r="AR75" i="6"/>
  <c r="AR79" i="6"/>
  <c r="AR83" i="6"/>
  <c r="AR84" i="6"/>
  <c r="AR86" i="6"/>
  <c r="AR89" i="6"/>
  <c r="CC164" i="6"/>
  <c r="CK164" i="6"/>
  <c r="CA164" i="6" s="1"/>
  <c r="CL164" i="6"/>
  <c r="CB164" i="6" s="1"/>
  <c r="CL177" i="6"/>
  <c r="CB177" i="6" s="1"/>
  <c r="CC177" i="6"/>
  <c r="CK177" i="6"/>
  <c r="CA177" i="6" s="1"/>
  <c r="D27" i="6"/>
  <c r="AR47" i="6"/>
  <c r="CR50" i="6"/>
  <c r="CH50" i="6" s="1"/>
  <c r="CQ50" i="6"/>
  <c r="CG50" i="6" s="1"/>
  <c r="AR50" i="6" s="1"/>
  <c r="AR56" i="6"/>
  <c r="AR57" i="6"/>
  <c r="AR60" i="6"/>
  <c r="AR61" i="6"/>
  <c r="AR64" i="6"/>
  <c r="AR65" i="6"/>
  <c r="AR68" i="6"/>
  <c r="AR69" i="6"/>
  <c r="AR72" i="6"/>
  <c r="AR73" i="6"/>
  <c r="AR76" i="6"/>
  <c r="AR77" i="6"/>
  <c r="AR80" i="6"/>
  <c r="AR81" i="6"/>
  <c r="CQ88" i="6"/>
  <c r="CG88" i="6" s="1"/>
  <c r="CR88" i="6"/>
  <c r="CH88" i="6" s="1"/>
  <c r="CL88" i="6"/>
  <c r="CB88" i="6" s="1"/>
  <c r="AR88" i="6" s="1"/>
  <c r="AR93" i="6"/>
  <c r="CN156" i="6"/>
  <c r="CD156" i="6" s="1"/>
  <c r="CG156" i="6"/>
  <c r="CL156" i="6"/>
  <c r="CB156" i="6" s="1"/>
  <c r="AS156" i="6" s="1"/>
  <c r="CM156" i="6"/>
  <c r="CC156" i="6" s="1"/>
  <c r="CL31" i="6"/>
  <c r="CB31" i="6" s="1"/>
  <c r="CK31" i="6"/>
  <c r="CA31" i="6" s="1"/>
  <c r="CM31" i="6"/>
  <c r="CC31" i="6" s="1"/>
  <c r="CL37" i="6"/>
  <c r="CB37" i="6" s="1"/>
  <c r="CQ37" i="6"/>
  <c r="CG37" i="6" s="1"/>
  <c r="AR38" i="6"/>
  <c r="CL42" i="6"/>
  <c r="CB42" i="6" s="1"/>
  <c r="AR42" i="6" s="1"/>
  <c r="AR51" i="6"/>
  <c r="CR54" i="6"/>
  <c r="CH54" i="6" s="1"/>
  <c r="CQ54" i="6"/>
  <c r="CG54" i="6" s="1"/>
  <c r="CL54" i="6"/>
  <c r="CB54" i="6" s="1"/>
  <c r="AR54" i="6" s="1"/>
  <c r="CR58" i="6"/>
  <c r="CH58" i="6" s="1"/>
  <c r="CQ58" i="6"/>
  <c r="CG58" i="6" s="1"/>
  <c r="CL58" i="6"/>
  <c r="CB58" i="6" s="1"/>
  <c r="AR58" i="6" s="1"/>
  <c r="CR62" i="6"/>
  <c r="CH62" i="6" s="1"/>
  <c r="CL62" i="6"/>
  <c r="CB62" i="6" s="1"/>
  <c r="CQ62" i="6"/>
  <c r="CG62" i="6" s="1"/>
  <c r="CR66" i="6"/>
  <c r="CH66" i="6" s="1"/>
  <c r="CL66" i="6"/>
  <c r="CB66" i="6" s="1"/>
  <c r="AR66" i="6" s="1"/>
  <c r="CQ66" i="6"/>
  <c r="CG66" i="6" s="1"/>
  <c r="CR70" i="6"/>
  <c r="CH70" i="6" s="1"/>
  <c r="CL70" i="6"/>
  <c r="CB70" i="6" s="1"/>
  <c r="CQ70" i="6"/>
  <c r="CG70" i="6" s="1"/>
  <c r="CR74" i="6"/>
  <c r="CH74" i="6" s="1"/>
  <c r="CQ74" i="6"/>
  <c r="CG74" i="6" s="1"/>
  <c r="CL74" i="6"/>
  <c r="CB74" i="6" s="1"/>
  <c r="AR74" i="6" s="1"/>
  <c r="CR78" i="6"/>
  <c r="CH78" i="6" s="1"/>
  <c r="CL78" i="6"/>
  <c r="CB78" i="6" s="1"/>
  <c r="CQ78" i="6"/>
  <c r="CG78" i="6" s="1"/>
  <c r="CQ82" i="6"/>
  <c r="CG82" i="6" s="1"/>
  <c r="CR82" i="6"/>
  <c r="CH82" i="6" s="1"/>
  <c r="CL82" i="6"/>
  <c r="CB82" i="6" s="1"/>
  <c r="CO107" i="6"/>
  <c r="CE107" i="6" s="1"/>
  <c r="CP107" i="6"/>
  <c r="CF107" i="6" s="1"/>
  <c r="CN107" i="6"/>
  <c r="CD107" i="6" s="1"/>
  <c r="CM107" i="6"/>
  <c r="CC107" i="6" s="1"/>
  <c r="CM153" i="6"/>
  <c r="CC153" i="6" s="1"/>
  <c r="CL153" i="6"/>
  <c r="CB153" i="6" s="1"/>
  <c r="CN153" i="6"/>
  <c r="CD153" i="6" s="1"/>
  <c r="CG153" i="6"/>
  <c r="CO110" i="6"/>
  <c r="CE110" i="6" s="1"/>
  <c r="CP110" i="6"/>
  <c r="CF110" i="6" s="1"/>
  <c r="CN110" i="6"/>
  <c r="CD110" i="6" s="1"/>
  <c r="CM110" i="6"/>
  <c r="CC110" i="6" s="1"/>
  <c r="B119" i="6"/>
  <c r="CK119" i="6" s="1"/>
  <c r="CA119" i="6" s="1"/>
  <c r="CR116" i="6"/>
  <c r="CH116" i="6" s="1"/>
  <c r="CN116" i="6"/>
  <c r="CD116" i="6" s="1"/>
  <c r="CJ116" i="6"/>
  <c r="CK116" i="6"/>
  <c r="CA116" i="6" s="1"/>
  <c r="CN119" i="6"/>
  <c r="CD119" i="6" s="1"/>
  <c r="CR119" i="6"/>
  <c r="CH119" i="6" s="1"/>
  <c r="CM138" i="6"/>
  <c r="CC138" i="6" s="1"/>
  <c r="CN138" i="6"/>
  <c r="CD138" i="6" s="1"/>
  <c r="CG138" i="6"/>
  <c r="CL138" i="6"/>
  <c r="CB138" i="6" s="1"/>
  <c r="AS138" i="6"/>
  <c r="CK16" i="6"/>
  <c r="CA16" i="6" s="1"/>
  <c r="AA16" i="6" s="1"/>
  <c r="CF17" i="6"/>
  <c r="CN17" i="6"/>
  <c r="CD17" i="6" s="1"/>
  <c r="B24" i="6"/>
  <c r="Z97" i="6"/>
  <c r="CQ38" i="6"/>
  <c r="CG38" i="6" s="1"/>
  <c r="CL92" i="6"/>
  <c r="CB92" i="6" s="1"/>
  <c r="CR92" i="6"/>
  <c r="CH92" i="6" s="1"/>
  <c r="CO109" i="6"/>
  <c r="CE109" i="6" s="1"/>
  <c r="CP109" i="6"/>
  <c r="CF109" i="6" s="1"/>
  <c r="CM109" i="6"/>
  <c r="CC109" i="6" s="1"/>
  <c r="CN109" i="6"/>
  <c r="CD109" i="6" s="1"/>
  <c r="CP125" i="6"/>
  <c r="CF125" i="6" s="1"/>
  <c r="CL143" i="6"/>
  <c r="CB143" i="6" s="1"/>
  <c r="AS143" i="6" s="1"/>
  <c r="CM143" i="6"/>
  <c r="CC143" i="6" s="1"/>
  <c r="CN143" i="6"/>
  <c r="CD143" i="6" s="1"/>
  <c r="CG143" i="6"/>
  <c r="CM146" i="6"/>
  <c r="CC146" i="6" s="1"/>
  <c r="AS146" i="6" s="1"/>
  <c r="CN146" i="6"/>
  <c r="CD146" i="6" s="1"/>
  <c r="CG146" i="6"/>
  <c r="CL146" i="6"/>
  <c r="CB146" i="6" s="1"/>
  <c r="CL150" i="6"/>
  <c r="CB150" i="6" s="1"/>
  <c r="CG150" i="6"/>
  <c r="CM150" i="6"/>
  <c r="CC150" i="6" s="1"/>
  <c r="CN150" i="6"/>
  <c r="CD150" i="6" s="1"/>
  <c r="CO102" i="6"/>
  <c r="CE102" i="6" s="1"/>
  <c r="CM102" i="6"/>
  <c r="CC102" i="6" s="1"/>
  <c r="AV102" i="6" s="1"/>
  <c r="CP102" i="6"/>
  <c r="CF102" i="6" s="1"/>
  <c r="CK17" i="6"/>
  <c r="CA17" i="6" s="1"/>
  <c r="AE97" i="6"/>
  <c r="CP103" i="6"/>
  <c r="CF103" i="6" s="1"/>
  <c r="CM103" i="6"/>
  <c r="CC103" i="6" s="1"/>
  <c r="CN103" i="6"/>
  <c r="CD103" i="6" s="1"/>
  <c r="C104" i="6"/>
  <c r="CP105" i="6"/>
  <c r="CF105" i="6" s="1"/>
  <c r="CO105" i="6"/>
  <c r="CE105" i="6" s="1"/>
  <c r="CN105" i="6"/>
  <c r="CD105" i="6" s="1"/>
  <c r="AV105" i="6" s="1"/>
  <c r="CO106" i="6"/>
  <c r="CE106" i="6" s="1"/>
  <c r="CP106" i="6"/>
  <c r="CF106" i="6" s="1"/>
  <c r="CN106" i="6"/>
  <c r="CD106" i="6" s="1"/>
  <c r="CM106" i="6"/>
  <c r="CC106" i="6" s="1"/>
  <c r="CO108" i="6"/>
  <c r="CE108" i="6" s="1"/>
  <c r="AV108" i="6" s="1"/>
  <c r="CP108" i="6"/>
  <c r="CF108" i="6" s="1"/>
  <c r="CN108" i="6"/>
  <c r="CD108" i="6" s="1"/>
  <c r="X118" i="6"/>
  <c r="CO130" i="6"/>
  <c r="CE130" i="6" s="1"/>
  <c r="CK130" i="6"/>
  <c r="CA130" i="6" s="1"/>
  <c r="CP130" i="6"/>
  <c r="CF130" i="6" s="1"/>
  <c r="CG130" i="6"/>
  <c r="AB131" i="6"/>
  <c r="CM144" i="6"/>
  <c r="CC144" i="6" s="1"/>
  <c r="CN144" i="6"/>
  <c r="CD144" i="6" s="1"/>
  <c r="CG144" i="6"/>
  <c r="CL144" i="6"/>
  <c r="CB144" i="6" s="1"/>
  <c r="CK165" i="6"/>
  <c r="CA165" i="6" s="1"/>
  <c r="CL165" i="6"/>
  <c r="CB165" i="6" s="1"/>
  <c r="CC165" i="6"/>
  <c r="CR96" i="6"/>
  <c r="CH96" i="6" s="1"/>
  <c r="AR96" i="6" s="1"/>
  <c r="CQ96" i="6"/>
  <c r="CG96" i="6" s="1"/>
  <c r="CO119" i="6"/>
  <c r="CE119" i="6" s="1"/>
  <c r="CM123" i="6"/>
  <c r="CC123" i="6" s="1"/>
  <c r="B125" i="6"/>
  <c r="CM125" i="6" s="1"/>
  <c r="CC125" i="6" s="1"/>
  <c r="CR123" i="6"/>
  <c r="CH123" i="6" s="1"/>
  <c r="CJ123" i="6"/>
  <c r="CK123" i="6"/>
  <c r="CA123" i="6" s="1"/>
  <c r="CO123" i="6"/>
  <c r="CE123" i="6" s="1"/>
  <c r="C148" i="6"/>
  <c r="D158" i="6"/>
  <c r="C158" i="6" s="1"/>
  <c r="CC169" i="6"/>
  <c r="CK169" i="6"/>
  <c r="CA169" i="6" s="1"/>
  <c r="CL169" i="6"/>
  <c r="CB169" i="6" s="1"/>
  <c r="CS124" i="6"/>
  <c r="CI124" i="6" s="1"/>
  <c r="CO124" i="6"/>
  <c r="CE124" i="6" s="1"/>
  <c r="CK124" i="6"/>
  <c r="CA124" i="6" s="1"/>
  <c r="CM124" i="6"/>
  <c r="CC124" i="6" s="1"/>
  <c r="CR124" i="6"/>
  <c r="CH124" i="6" s="1"/>
  <c r="C137" i="6"/>
  <c r="C142" i="6"/>
  <c r="CM149" i="6"/>
  <c r="CC149" i="6" s="1"/>
  <c r="CN149" i="6"/>
  <c r="CD149" i="6" s="1"/>
  <c r="CG149" i="6"/>
  <c r="AS149" i="6" s="1"/>
  <c r="CG151" i="6"/>
  <c r="AS151" i="6" s="1"/>
  <c r="CM155" i="6"/>
  <c r="CC155" i="6" s="1"/>
  <c r="CN155" i="6"/>
  <c r="CD155" i="6" s="1"/>
  <c r="CG155" i="6"/>
  <c r="AS155" i="6" s="1"/>
  <c r="C166" i="6"/>
  <c r="CC168" i="6"/>
  <c r="CK168" i="6"/>
  <c r="CA168" i="6" s="1"/>
  <c r="AJ168" i="6" s="1"/>
  <c r="CK170" i="6"/>
  <c r="CA170" i="6" s="1"/>
  <c r="AJ170" i="6" s="1"/>
  <c r="CL170" i="6"/>
  <c r="CB170" i="6" s="1"/>
  <c r="CC176" i="6"/>
  <c r="CL176" i="6"/>
  <c r="CB176" i="6" s="1"/>
  <c r="CK176" i="6"/>
  <c r="CA176" i="6" s="1"/>
  <c r="AJ176" i="6" s="1"/>
  <c r="E111" i="6"/>
  <c r="CR117" i="6"/>
  <c r="CH117" i="6" s="1"/>
  <c r="CN117" i="6"/>
  <c r="CD117" i="6" s="1"/>
  <c r="CJ117" i="6"/>
  <c r="CK117" i="6"/>
  <c r="CA117" i="6" s="1"/>
  <c r="CN125" i="6"/>
  <c r="CD125" i="6" s="1"/>
  <c r="CR125" i="6"/>
  <c r="CH125" i="6" s="1"/>
  <c r="E147" i="6"/>
  <c r="C147" i="6" s="1"/>
  <c r="CL139" i="6"/>
  <c r="CB139" i="6" s="1"/>
  <c r="CG139" i="6"/>
  <c r="AS144" i="6"/>
  <c r="C145" i="6"/>
  <c r="CL154" i="6"/>
  <c r="CB154" i="6" s="1"/>
  <c r="CM154" i="6"/>
  <c r="CC154" i="6" s="1"/>
  <c r="AS154" i="6" s="1"/>
  <c r="CN154" i="6"/>
  <c r="CD154" i="6" s="1"/>
  <c r="CM157" i="6"/>
  <c r="CC157" i="6" s="1"/>
  <c r="AS157" i="6" s="1"/>
  <c r="CN157" i="6"/>
  <c r="CD157" i="6" s="1"/>
  <c r="CG157" i="6"/>
  <c r="CK163" i="6"/>
  <c r="CA163" i="6" s="1"/>
  <c r="AJ163" i="6" s="1"/>
  <c r="CC163" i="6"/>
  <c r="CL163" i="6"/>
  <c r="CB163" i="6" s="1"/>
  <c r="CK167" i="6"/>
  <c r="CA167" i="6" s="1"/>
  <c r="CC167" i="6"/>
  <c r="CN141" i="6"/>
  <c r="CD141" i="6" s="1"/>
  <c r="CG141" i="6"/>
  <c r="CM141" i="6"/>
  <c r="CC141" i="6" s="1"/>
  <c r="AS141" i="6" s="1"/>
  <c r="CN152" i="6"/>
  <c r="CD152" i="6" s="1"/>
  <c r="CG152" i="6"/>
  <c r="CM152" i="6"/>
  <c r="CC152" i="6" s="1"/>
  <c r="AS152" i="6" s="1"/>
  <c r="AS153" i="6"/>
  <c r="CC175" i="6"/>
  <c r="CK175" i="6"/>
  <c r="CA175" i="6" s="1"/>
  <c r="AJ175" i="6" s="1"/>
  <c r="B226" i="5"/>
  <c r="CC215" i="5"/>
  <c r="M215" i="5" s="1"/>
  <c r="B215" i="5"/>
  <c r="CC214" i="5"/>
  <c r="M214" i="5" s="1"/>
  <c r="B214" i="5"/>
  <c r="C210" i="5"/>
  <c r="CC210" i="5" s="1"/>
  <c r="V210" i="5" s="1"/>
  <c r="C209" i="5"/>
  <c r="CC209" i="5" s="1"/>
  <c r="V209" i="5" s="1"/>
  <c r="CC208" i="5"/>
  <c r="V208" i="5" s="1"/>
  <c r="C208" i="5"/>
  <c r="H204" i="5"/>
  <c r="C204" i="5"/>
  <c r="H203" i="5"/>
  <c r="C203" i="5"/>
  <c r="H202" i="5"/>
  <c r="C202" i="5"/>
  <c r="H201" i="5"/>
  <c r="C201" i="5"/>
  <c r="F197" i="5"/>
  <c r="B197" i="5"/>
  <c r="F196" i="5"/>
  <c r="B196" i="5"/>
  <c r="F195" i="5"/>
  <c r="B195" i="5"/>
  <c r="E190" i="5"/>
  <c r="B190" i="5"/>
  <c r="E189" i="5"/>
  <c r="B189" i="5"/>
  <c r="E185" i="5"/>
  <c r="B185" i="5"/>
  <c r="E184" i="5"/>
  <c r="B184" i="5"/>
  <c r="E183" i="5"/>
  <c r="B183" i="5"/>
  <c r="E182" i="5"/>
  <c r="B182" i="5"/>
  <c r="D177" i="5"/>
  <c r="C177" i="5"/>
  <c r="D176" i="5"/>
  <c r="C176" i="5"/>
  <c r="CL175" i="5"/>
  <c r="CB175" i="5" s="1"/>
  <c r="CK175" i="5"/>
  <c r="CA175" i="5" s="1"/>
  <c r="D175" i="5"/>
  <c r="C175" i="5"/>
  <c r="B175" i="5"/>
  <c r="CC175" i="5" s="1"/>
  <c r="E170" i="5"/>
  <c r="D170" i="5"/>
  <c r="C170" i="5"/>
  <c r="E169" i="5"/>
  <c r="D169" i="5"/>
  <c r="C169" i="5" s="1"/>
  <c r="E168" i="5"/>
  <c r="D168" i="5"/>
  <c r="C168" i="5" s="1"/>
  <c r="E167" i="5"/>
  <c r="D167" i="5"/>
  <c r="C167" i="5"/>
  <c r="E166" i="5"/>
  <c r="D166" i="5"/>
  <c r="C166" i="5" s="1"/>
  <c r="E165" i="5"/>
  <c r="D165" i="5"/>
  <c r="E164" i="5"/>
  <c r="D164" i="5"/>
  <c r="CL163" i="5"/>
  <c r="CB163" i="5" s="1"/>
  <c r="CK163" i="5"/>
  <c r="CA163" i="5" s="1"/>
  <c r="E163" i="5"/>
  <c r="D163" i="5"/>
  <c r="C163" i="5"/>
  <c r="CC163" i="5" s="1"/>
  <c r="AR160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CN157" i="5"/>
  <c r="CD157" i="5" s="1"/>
  <c r="CK157" i="5"/>
  <c r="CA157" i="5"/>
  <c r="E157" i="5"/>
  <c r="D157" i="5"/>
  <c r="C157" i="5"/>
  <c r="CK156" i="5"/>
  <c r="CA156" i="5"/>
  <c r="E156" i="5"/>
  <c r="D156" i="5"/>
  <c r="C156" i="5" s="1"/>
  <c r="CK155" i="5"/>
  <c r="CA155" i="5"/>
  <c r="E155" i="5"/>
  <c r="D155" i="5"/>
  <c r="C155" i="5" s="1"/>
  <c r="CK154" i="5"/>
  <c r="CA154" i="5" s="1"/>
  <c r="E154" i="5"/>
  <c r="D154" i="5"/>
  <c r="CN153" i="5"/>
  <c r="CD153" i="5" s="1"/>
  <c r="CM153" i="5"/>
  <c r="CC153" i="5" s="1"/>
  <c r="CK153" i="5"/>
  <c r="CA153" i="5"/>
  <c r="E153" i="5"/>
  <c r="C153" i="5" s="1"/>
  <c r="CL153" i="5" s="1"/>
  <c r="CB153" i="5" s="1"/>
  <c r="D153" i="5"/>
  <c r="CK152" i="5"/>
  <c r="CA152" i="5"/>
  <c r="E152" i="5"/>
  <c r="D152" i="5"/>
  <c r="C152" i="5" s="1"/>
  <c r="CN152" i="5" s="1"/>
  <c r="CD152" i="5" s="1"/>
  <c r="CL151" i="5"/>
  <c r="CB151" i="5" s="1"/>
  <c r="CK151" i="5"/>
  <c r="CA151" i="5"/>
  <c r="E151" i="5"/>
  <c r="D151" i="5"/>
  <c r="C151" i="5"/>
  <c r="CK150" i="5"/>
  <c r="CA150" i="5" s="1"/>
  <c r="E150" i="5"/>
  <c r="D150" i="5"/>
  <c r="CK149" i="5"/>
  <c r="CA149" i="5"/>
  <c r="E149" i="5"/>
  <c r="D149" i="5"/>
  <c r="C149" i="5"/>
  <c r="CK148" i="5"/>
  <c r="CA148" i="5" s="1"/>
  <c r="CG148" i="5"/>
  <c r="E148" i="5"/>
  <c r="D148" i="5"/>
  <c r="C148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CL146" i="5"/>
  <c r="CB146" i="5" s="1"/>
  <c r="CK146" i="5"/>
  <c r="CA146" i="5"/>
  <c r="E146" i="5"/>
  <c r="D146" i="5"/>
  <c r="C146" i="5"/>
  <c r="CK145" i="5"/>
  <c r="CA145" i="5" s="1"/>
  <c r="CG145" i="5"/>
  <c r="E145" i="5"/>
  <c r="D145" i="5"/>
  <c r="C145" i="5"/>
  <c r="CK144" i="5"/>
  <c r="CA144" i="5"/>
  <c r="E144" i="5"/>
  <c r="D144" i="5"/>
  <c r="CK143" i="5"/>
  <c r="CA143" i="5" s="1"/>
  <c r="E143" i="5"/>
  <c r="D143" i="5"/>
  <c r="CN142" i="5"/>
  <c r="CM142" i="5"/>
  <c r="CC142" i="5" s="1"/>
  <c r="CK142" i="5"/>
  <c r="CD142" i="5"/>
  <c r="CA142" i="5"/>
  <c r="E142" i="5"/>
  <c r="C142" i="5" s="1"/>
  <c r="CL142" i="5" s="1"/>
  <c r="CB142" i="5" s="1"/>
  <c r="D142" i="5"/>
  <c r="CN141" i="5"/>
  <c r="CD141" i="5" s="1"/>
  <c r="CK141" i="5"/>
  <c r="CA141" i="5"/>
  <c r="E141" i="5"/>
  <c r="D141" i="5"/>
  <c r="C141" i="5" s="1"/>
  <c r="CL140" i="5"/>
  <c r="CB140" i="5" s="1"/>
  <c r="CK140" i="5"/>
  <c r="CA140" i="5"/>
  <c r="E140" i="5"/>
  <c r="D140" i="5"/>
  <c r="C140" i="5"/>
  <c r="CK139" i="5"/>
  <c r="CA139" i="5" s="1"/>
  <c r="E139" i="5"/>
  <c r="D139" i="5"/>
  <c r="CK138" i="5"/>
  <c r="CA138" i="5"/>
  <c r="E138" i="5"/>
  <c r="D138" i="5"/>
  <c r="C138" i="5"/>
  <c r="CK137" i="5"/>
  <c r="CA137" i="5" s="1"/>
  <c r="CG137" i="5"/>
  <c r="E137" i="5"/>
  <c r="D137" i="5"/>
  <c r="C137" i="5"/>
  <c r="CP132" i="5"/>
  <c r="CF132" i="5" s="1"/>
  <c r="CN132" i="5"/>
  <c r="CD132" i="5" s="1"/>
  <c r="CM132" i="5"/>
  <c r="CL132" i="5"/>
  <c r="CG132" i="5"/>
  <c r="CC132" i="5"/>
  <c r="CB132" i="5"/>
  <c r="B132" i="5"/>
  <c r="CP131" i="5"/>
  <c r="CO131" i="5"/>
  <c r="CE131" i="5" s="1"/>
  <c r="CM131" i="5"/>
  <c r="CC131" i="5" s="1"/>
  <c r="CL131" i="5"/>
  <c r="CK131" i="5"/>
  <c r="CA131" i="5" s="1"/>
  <c r="CF131" i="5"/>
  <c r="CB131" i="5"/>
  <c r="B131" i="5"/>
  <c r="CN131" i="5" s="1"/>
  <c r="CD131" i="5" s="1"/>
  <c r="CM130" i="5"/>
  <c r="CL130" i="5"/>
  <c r="CB130" i="5" s="1"/>
  <c r="CK130" i="5"/>
  <c r="CA130" i="5" s="1"/>
  <c r="CC130" i="5"/>
  <c r="B130" i="5"/>
  <c r="CR125" i="5"/>
  <c r="CH125" i="5" s="1"/>
  <c r="CN125" i="5"/>
  <c r="CD125" i="5" s="1"/>
  <c r="T125" i="5"/>
  <c r="S125" i="5"/>
  <c r="R125" i="5"/>
  <c r="Q125" i="5"/>
  <c r="P125" i="5"/>
  <c r="O125" i="5"/>
  <c r="N125" i="5"/>
  <c r="CM125" i="5" s="1"/>
  <c r="CC125" i="5" s="1"/>
  <c r="M125" i="5"/>
  <c r="CL125" i="5" s="1"/>
  <c r="CB125" i="5" s="1"/>
  <c r="L125" i="5"/>
  <c r="K125" i="5"/>
  <c r="J125" i="5"/>
  <c r="I125" i="5"/>
  <c r="H125" i="5"/>
  <c r="G125" i="5"/>
  <c r="F125" i="5"/>
  <c r="E125" i="5"/>
  <c r="D125" i="5"/>
  <c r="C125" i="5"/>
  <c r="B125" i="5"/>
  <c r="CS124" i="5"/>
  <c r="CI124" i="5" s="1"/>
  <c r="CQ124" i="5"/>
  <c r="CP124" i="5"/>
  <c r="CF124" i="5" s="1"/>
  <c r="CO124" i="5"/>
  <c r="CE124" i="5" s="1"/>
  <c r="CN124" i="5"/>
  <c r="CL124" i="5"/>
  <c r="CB124" i="5" s="1"/>
  <c r="CK124" i="5"/>
  <c r="CA124" i="5" s="1"/>
  <c r="CG124" i="5"/>
  <c r="CD124" i="5"/>
  <c r="B124" i="5"/>
  <c r="CR124" i="5" s="1"/>
  <c r="CH124" i="5" s="1"/>
  <c r="CR123" i="5"/>
  <c r="CH123" i="5" s="1"/>
  <c r="CQ123" i="5"/>
  <c r="CG123" i="5" s="1"/>
  <c r="CP123" i="5"/>
  <c r="CN123" i="5"/>
  <c r="CD123" i="5" s="1"/>
  <c r="CM123" i="5"/>
  <c r="CC123" i="5" s="1"/>
  <c r="CL123" i="5"/>
  <c r="CJ123" i="5"/>
  <c r="CF123" i="5"/>
  <c r="CB123" i="5"/>
  <c r="B123" i="5"/>
  <c r="CS123" i="5" s="1"/>
  <c r="CI123" i="5" s="1"/>
  <c r="CM119" i="5"/>
  <c r="CC119" i="5"/>
  <c r="W119" i="5"/>
  <c r="V119" i="5"/>
  <c r="CQ119" i="5" s="1"/>
  <c r="CG119" i="5" s="1"/>
  <c r="U119" i="5"/>
  <c r="CP119" i="5" s="1"/>
  <c r="CF119" i="5" s="1"/>
  <c r="T119" i="5"/>
  <c r="CO119" i="5" s="1"/>
  <c r="CE119" i="5" s="1"/>
  <c r="S119" i="5"/>
  <c r="R119" i="5"/>
  <c r="Q119" i="5"/>
  <c r="CL119" i="5" s="1"/>
  <c r="CB119" i="5" s="1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CQ118" i="5"/>
  <c r="CP118" i="5"/>
  <c r="CF118" i="5" s="1"/>
  <c r="CO118" i="5"/>
  <c r="CE118" i="5" s="1"/>
  <c r="CM118" i="5"/>
  <c r="CL118" i="5"/>
  <c r="CK118" i="5"/>
  <c r="CA118" i="5" s="1"/>
  <c r="CG118" i="5"/>
  <c r="CC118" i="5"/>
  <c r="CB118" i="5"/>
  <c r="B118" i="5"/>
  <c r="B119" i="5" s="1"/>
  <c r="CN119" i="5" s="1"/>
  <c r="CD119" i="5" s="1"/>
  <c r="CR117" i="5"/>
  <c r="CH117" i="5" s="1"/>
  <c r="CQ117" i="5"/>
  <c r="CG117" i="5" s="1"/>
  <c r="CP117" i="5"/>
  <c r="CO117" i="5"/>
  <c r="CN117" i="5"/>
  <c r="CD117" i="5" s="1"/>
  <c r="CM117" i="5"/>
  <c r="CC117" i="5" s="1"/>
  <c r="CL117" i="5"/>
  <c r="CK117" i="5"/>
  <c r="CA117" i="5" s="1"/>
  <c r="CJ117" i="5"/>
  <c r="CF117" i="5"/>
  <c r="CE117" i="5"/>
  <c r="CB117" i="5"/>
  <c r="B117" i="5"/>
  <c r="CR116" i="5"/>
  <c r="CQ116" i="5"/>
  <c r="CG116" i="5" s="1"/>
  <c r="CP116" i="5"/>
  <c r="CF116" i="5" s="1"/>
  <c r="CO116" i="5"/>
  <c r="CN116" i="5"/>
  <c r="CD116" i="5" s="1"/>
  <c r="CM116" i="5"/>
  <c r="CC116" i="5" s="1"/>
  <c r="CL116" i="5"/>
  <c r="CB116" i="5" s="1"/>
  <c r="CJ116" i="5"/>
  <c r="X116" i="5" s="1"/>
  <c r="CH116" i="5"/>
  <c r="CE116" i="5"/>
  <c r="CA116" i="5"/>
  <c r="B116" i="5"/>
  <c r="CK116" i="5" s="1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0" i="5"/>
  <c r="D110" i="5"/>
  <c r="C110" i="5" s="1"/>
  <c r="E109" i="5"/>
  <c r="D109" i="5"/>
  <c r="C109" i="5" s="1"/>
  <c r="E108" i="5"/>
  <c r="D108" i="5"/>
  <c r="C108" i="5" s="1"/>
  <c r="CP108" i="5" s="1"/>
  <c r="CF108" i="5" s="1"/>
  <c r="E107" i="5"/>
  <c r="D107" i="5"/>
  <c r="E106" i="5"/>
  <c r="D106" i="5"/>
  <c r="CP105" i="5"/>
  <c r="CF105" i="5" s="1"/>
  <c r="E105" i="5"/>
  <c r="D105" i="5"/>
  <c r="C105" i="5" s="1"/>
  <c r="E104" i="5"/>
  <c r="D104" i="5"/>
  <c r="C104" i="5" s="1"/>
  <c r="E103" i="5"/>
  <c r="C103" i="5" s="1"/>
  <c r="E102" i="5"/>
  <c r="E111" i="5" s="1"/>
  <c r="D102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D97" i="5"/>
  <c r="AC97" i="5"/>
  <c r="AB97" i="5"/>
  <c r="AA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CP96" i="5"/>
  <c r="CO96" i="5"/>
  <c r="CE96" i="5" s="1"/>
  <c r="CF96" i="5"/>
  <c r="CC96" i="5"/>
  <c r="AE96" i="5"/>
  <c r="CN96" i="5" s="1"/>
  <c r="CD96" i="5" s="1"/>
  <c r="Z96" i="5"/>
  <c r="CM96" i="5" s="1"/>
  <c r="B96" i="5"/>
  <c r="CP95" i="5"/>
  <c r="CF95" i="5" s="1"/>
  <c r="CO95" i="5"/>
  <c r="CM95" i="5"/>
  <c r="CC95" i="5" s="1"/>
  <c r="CE95" i="5"/>
  <c r="AE95" i="5"/>
  <c r="CN95" i="5" s="1"/>
  <c r="CD95" i="5" s="1"/>
  <c r="Z95" i="5"/>
  <c r="B95" i="5"/>
  <c r="CR94" i="5"/>
  <c r="CH94" i="5" s="1"/>
  <c r="CQ94" i="5"/>
  <c r="CP94" i="5"/>
  <c r="CO94" i="5"/>
  <c r="CE94" i="5" s="1"/>
  <c r="CG94" i="5"/>
  <c r="CF94" i="5"/>
  <c r="CD94" i="5"/>
  <c r="CB94" i="5"/>
  <c r="AE94" i="5"/>
  <c r="CN94" i="5" s="1"/>
  <c r="Z94" i="5"/>
  <c r="CM94" i="5" s="1"/>
  <c r="CC94" i="5" s="1"/>
  <c r="B94" i="5"/>
  <c r="CL94" i="5" s="1"/>
  <c r="CQ93" i="5"/>
  <c r="CG93" i="5" s="1"/>
  <c r="CP93" i="5"/>
  <c r="CO93" i="5"/>
  <c r="CE93" i="5" s="1"/>
  <c r="CM93" i="5"/>
  <c r="CC93" i="5" s="1"/>
  <c r="CL93" i="5"/>
  <c r="CB93" i="5" s="1"/>
  <c r="CF93" i="5"/>
  <c r="CD93" i="5"/>
  <c r="AR93" i="5"/>
  <c r="AE93" i="5"/>
  <c r="CN93" i="5" s="1"/>
  <c r="Z93" i="5"/>
  <c r="B93" i="5"/>
  <c r="CR93" i="5" s="1"/>
  <c r="CH93" i="5" s="1"/>
  <c r="CR92" i="5"/>
  <c r="CP92" i="5"/>
  <c r="CO92" i="5"/>
  <c r="CE92" i="5" s="1"/>
  <c r="CH92" i="5"/>
  <c r="CF92" i="5"/>
  <c r="AE92" i="5"/>
  <c r="CN92" i="5" s="1"/>
  <c r="CD92" i="5" s="1"/>
  <c r="Z92" i="5"/>
  <c r="CM92" i="5" s="1"/>
  <c r="CC92" i="5" s="1"/>
  <c r="B92" i="5"/>
  <c r="CP91" i="5"/>
  <c r="CF91" i="5" s="1"/>
  <c r="CO91" i="5"/>
  <c r="CM91" i="5"/>
  <c r="CC91" i="5" s="1"/>
  <c r="CE91" i="5"/>
  <c r="AE91" i="5"/>
  <c r="CN91" i="5" s="1"/>
  <c r="CD91" i="5" s="1"/>
  <c r="Z91" i="5"/>
  <c r="B91" i="5"/>
  <c r="CQ90" i="5"/>
  <c r="CG90" i="5" s="1"/>
  <c r="CP90" i="5"/>
  <c r="CO90" i="5"/>
  <c r="CE90" i="5" s="1"/>
  <c r="CF90" i="5"/>
  <c r="CB90" i="5"/>
  <c r="AE90" i="5"/>
  <c r="CN90" i="5" s="1"/>
  <c r="CD90" i="5" s="1"/>
  <c r="Z90" i="5"/>
  <c r="CM90" i="5" s="1"/>
  <c r="CC90" i="5" s="1"/>
  <c r="B90" i="5"/>
  <c r="CL90" i="5" s="1"/>
  <c r="CQ89" i="5"/>
  <c r="CG89" i="5" s="1"/>
  <c r="CP89" i="5"/>
  <c r="CO89" i="5"/>
  <c r="CE89" i="5" s="1"/>
  <c r="CM89" i="5"/>
  <c r="CC89" i="5" s="1"/>
  <c r="CL89" i="5"/>
  <c r="CB89" i="5" s="1"/>
  <c r="CF89" i="5"/>
  <c r="CD89" i="5"/>
  <c r="AR89" i="5" s="1"/>
  <c r="AE89" i="5"/>
  <c r="CN89" i="5" s="1"/>
  <c r="Z89" i="5"/>
  <c r="B89" i="5"/>
  <c r="CR89" i="5" s="1"/>
  <c r="CH89" i="5" s="1"/>
  <c r="CR88" i="5"/>
  <c r="CP88" i="5"/>
  <c r="CO88" i="5"/>
  <c r="CE88" i="5" s="1"/>
  <c r="CH88" i="5"/>
  <c r="CF88" i="5"/>
  <c r="CC88" i="5"/>
  <c r="AE88" i="5"/>
  <c r="CN88" i="5" s="1"/>
  <c r="CD88" i="5" s="1"/>
  <c r="Z88" i="5"/>
  <c r="CM88" i="5" s="1"/>
  <c r="B88" i="5"/>
  <c r="CP87" i="5"/>
  <c r="CF87" i="5" s="1"/>
  <c r="CO87" i="5"/>
  <c r="CM87" i="5"/>
  <c r="CC87" i="5" s="1"/>
  <c r="CE87" i="5"/>
  <c r="AE87" i="5"/>
  <c r="CN87" i="5" s="1"/>
  <c r="CD87" i="5" s="1"/>
  <c r="Z87" i="5"/>
  <c r="B87" i="5"/>
  <c r="CR86" i="5"/>
  <c r="CH86" i="5" s="1"/>
  <c r="CQ86" i="5"/>
  <c r="CP86" i="5"/>
  <c r="CO86" i="5"/>
  <c r="CE86" i="5" s="1"/>
  <c r="CM86" i="5"/>
  <c r="CC86" i="5" s="1"/>
  <c r="CG86" i="5"/>
  <c r="CF86" i="5"/>
  <c r="CD86" i="5"/>
  <c r="CB86" i="5"/>
  <c r="AR86" i="5" s="1"/>
  <c r="AE86" i="5"/>
  <c r="CN86" i="5" s="1"/>
  <c r="Z86" i="5"/>
  <c r="B86" i="5"/>
  <c r="CL86" i="5" s="1"/>
  <c r="CQ85" i="5"/>
  <c r="CG85" i="5" s="1"/>
  <c r="CP85" i="5"/>
  <c r="CO85" i="5"/>
  <c r="CE85" i="5" s="1"/>
  <c r="CM85" i="5"/>
  <c r="CC85" i="5" s="1"/>
  <c r="CL85" i="5"/>
  <c r="CB85" i="5" s="1"/>
  <c r="AR85" i="5" s="1"/>
  <c r="CF85" i="5"/>
  <c r="CD85" i="5"/>
  <c r="AE85" i="5"/>
  <c r="CN85" i="5" s="1"/>
  <c r="Z85" i="5"/>
  <c r="B85" i="5"/>
  <c r="CR85" i="5" s="1"/>
  <c r="CH85" i="5" s="1"/>
  <c r="CP84" i="5"/>
  <c r="CO84" i="5"/>
  <c r="CE84" i="5" s="1"/>
  <c r="CF84" i="5"/>
  <c r="AE84" i="5"/>
  <c r="CN84" i="5" s="1"/>
  <c r="CD84" i="5" s="1"/>
  <c r="Z84" i="5"/>
  <c r="CM84" i="5" s="1"/>
  <c r="CC84" i="5" s="1"/>
  <c r="B84" i="5"/>
  <c r="CP83" i="5"/>
  <c r="CF83" i="5" s="1"/>
  <c r="CO83" i="5"/>
  <c r="CM83" i="5"/>
  <c r="CC83" i="5" s="1"/>
  <c r="CE83" i="5"/>
  <c r="AE83" i="5"/>
  <c r="CN83" i="5" s="1"/>
  <c r="CD83" i="5" s="1"/>
  <c r="Z83" i="5"/>
  <c r="B83" i="5"/>
  <c r="CQ82" i="5"/>
  <c r="CP82" i="5"/>
  <c r="CO82" i="5"/>
  <c r="CE82" i="5" s="1"/>
  <c r="CG82" i="5"/>
  <c r="CF82" i="5"/>
  <c r="CD82" i="5"/>
  <c r="CB82" i="5"/>
  <c r="AE82" i="5"/>
  <c r="CN82" i="5" s="1"/>
  <c r="Z82" i="5"/>
  <c r="CM82" i="5" s="1"/>
  <c r="CC82" i="5" s="1"/>
  <c r="B82" i="5"/>
  <c r="CL82" i="5" s="1"/>
  <c r="CQ81" i="5"/>
  <c r="CG81" i="5" s="1"/>
  <c r="CP81" i="5"/>
  <c r="CO81" i="5"/>
  <c r="CE81" i="5" s="1"/>
  <c r="CM81" i="5"/>
  <c r="CC81" i="5" s="1"/>
  <c r="CL81" i="5"/>
  <c r="CB81" i="5" s="1"/>
  <c r="CF81" i="5"/>
  <c r="CD81" i="5"/>
  <c r="AR81" i="5"/>
  <c r="AE81" i="5"/>
  <c r="CN81" i="5" s="1"/>
  <c r="Z81" i="5"/>
  <c r="B81" i="5"/>
  <c r="CR81" i="5" s="1"/>
  <c r="CH81" i="5" s="1"/>
  <c r="CR80" i="5"/>
  <c r="CP80" i="5"/>
  <c r="CO80" i="5"/>
  <c r="CE80" i="5" s="1"/>
  <c r="CH80" i="5"/>
  <c r="CF80" i="5"/>
  <c r="AE80" i="5"/>
  <c r="CN80" i="5" s="1"/>
  <c r="CD80" i="5" s="1"/>
  <c r="Z80" i="5"/>
  <c r="CM80" i="5" s="1"/>
  <c r="CC80" i="5" s="1"/>
  <c r="B80" i="5"/>
  <c r="CP79" i="5"/>
  <c r="CF79" i="5" s="1"/>
  <c r="CO79" i="5"/>
  <c r="CM79" i="5"/>
  <c r="CC79" i="5" s="1"/>
  <c r="CE79" i="5"/>
  <c r="AE79" i="5"/>
  <c r="CN79" i="5" s="1"/>
  <c r="CD79" i="5" s="1"/>
  <c r="Z79" i="5"/>
  <c r="B79" i="5"/>
  <c r="CR78" i="5"/>
  <c r="CH78" i="5" s="1"/>
  <c r="CQ78" i="5"/>
  <c r="CP78" i="5"/>
  <c r="CO78" i="5"/>
  <c r="CE78" i="5" s="1"/>
  <c r="CM78" i="5"/>
  <c r="CC78" i="5" s="1"/>
  <c r="CG78" i="5"/>
  <c r="CF78" i="5"/>
  <c r="CB78" i="5"/>
  <c r="AE78" i="5"/>
  <c r="CN78" i="5" s="1"/>
  <c r="CD78" i="5" s="1"/>
  <c r="Z78" i="5"/>
  <c r="B78" i="5"/>
  <c r="CL78" i="5" s="1"/>
  <c r="CQ77" i="5"/>
  <c r="CG77" i="5" s="1"/>
  <c r="CP77" i="5"/>
  <c r="CO77" i="5"/>
  <c r="CE77" i="5" s="1"/>
  <c r="CM77" i="5"/>
  <c r="CC77" i="5" s="1"/>
  <c r="CL77" i="5"/>
  <c r="CB77" i="5" s="1"/>
  <c r="AR77" i="5" s="1"/>
  <c r="CF77" i="5"/>
  <c r="CD77" i="5"/>
  <c r="AE77" i="5"/>
  <c r="CN77" i="5" s="1"/>
  <c r="Z77" i="5"/>
  <c r="B77" i="5"/>
  <c r="CR77" i="5" s="1"/>
  <c r="CH77" i="5" s="1"/>
  <c r="CP76" i="5"/>
  <c r="CO76" i="5"/>
  <c r="CE76" i="5" s="1"/>
  <c r="CF76" i="5"/>
  <c r="CC76" i="5"/>
  <c r="AE76" i="5"/>
  <c r="CN76" i="5" s="1"/>
  <c r="CD76" i="5" s="1"/>
  <c r="Z76" i="5"/>
  <c r="CM76" i="5" s="1"/>
  <c r="B76" i="5"/>
  <c r="CR76" i="5" s="1"/>
  <c r="CH76" i="5" s="1"/>
  <c r="CP75" i="5"/>
  <c r="CF75" i="5" s="1"/>
  <c r="CO75" i="5"/>
  <c r="CM75" i="5"/>
  <c r="CC75" i="5" s="1"/>
  <c r="CE75" i="5"/>
  <c r="AE75" i="5"/>
  <c r="CN75" i="5" s="1"/>
  <c r="CD75" i="5" s="1"/>
  <c r="Z75" i="5"/>
  <c r="B75" i="5"/>
  <c r="CQ74" i="5"/>
  <c r="CP74" i="5"/>
  <c r="CO74" i="5"/>
  <c r="CE74" i="5" s="1"/>
  <c r="CM74" i="5"/>
  <c r="CC74" i="5" s="1"/>
  <c r="CG74" i="5"/>
  <c r="CF74" i="5"/>
  <c r="CD74" i="5"/>
  <c r="CB74" i="5"/>
  <c r="AE74" i="5"/>
  <c r="CN74" i="5" s="1"/>
  <c r="Z74" i="5"/>
  <c r="B74" i="5"/>
  <c r="CL74" i="5" s="1"/>
  <c r="CQ73" i="5"/>
  <c r="CG73" i="5" s="1"/>
  <c r="CP73" i="5"/>
  <c r="CO73" i="5"/>
  <c r="CE73" i="5" s="1"/>
  <c r="CM73" i="5"/>
  <c r="CC73" i="5" s="1"/>
  <c r="CL73" i="5"/>
  <c r="CB73" i="5" s="1"/>
  <c r="AR73" i="5" s="1"/>
  <c r="CF73" i="5"/>
  <c r="CD73" i="5"/>
  <c r="AE73" i="5"/>
  <c r="CN73" i="5" s="1"/>
  <c r="Z73" i="5"/>
  <c r="B73" i="5"/>
  <c r="CR73" i="5" s="1"/>
  <c r="CH73" i="5" s="1"/>
  <c r="CP72" i="5"/>
  <c r="CO72" i="5"/>
  <c r="CE72" i="5" s="1"/>
  <c r="CF72" i="5"/>
  <c r="AE72" i="5"/>
  <c r="CN72" i="5" s="1"/>
  <c r="CD72" i="5" s="1"/>
  <c r="Z72" i="5"/>
  <c r="CM72" i="5" s="1"/>
  <c r="CC72" i="5" s="1"/>
  <c r="B72" i="5"/>
  <c r="CP71" i="5"/>
  <c r="CF71" i="5" s="1"/>
  <c r="CO71" i="5"/>
  <c r="CM71" i="5"/>
  <c r="CC71" i="5" s="1"/>
  <c r="CE71" i="5"/>
  <c r="AE71" i="5"/>
  <c r="CN71" i="5" s="1"/>
  <c r="CD71" i="5" s="1"/>
  <c r="Z71" i="5"/>
  <c r="B71" i="5"/>
  <c r="CR70" i="5"/>
  <c r="CH70" i="5" s="1"/>
  <c r="CQ70" i="5"/>
  <c r="CP70" i="5"/>
  <c r="CO70" i="5"/>
  <c r="CE70" i="5" s="1"/>
  <c r="CG70" i="5"/>
  <c r="CF70" i="5"/>
  <c r="CB70" i="5"/>
  <c r="AE70" i="5"/>
  <c r="CN70" i="5" s="1"/>
  <c r="CD70" i="5" s="1"/>
  <c r="Z70" i="5"/>
  <c r="CM70" i="5" s="1"/>
  <c r="CC70" i="5" s="1"/>
  <c r="B70" i="5"/>
  <c r="CL70" i="5" s="1"/>
  <c r="CQ69" i="5"/>
  <c r="CG69" i="5" s="1"/>
  <c r="CP69" i="5"/>
  <c r="CO69" i="5"/>
  <c r="CE69" i="5" s="1"/>
  <c r="CM69" i="5"/>
  <c r="CC69" i="5" s="1"/>
  <c r="CL69" i="5"/>
  <c r="CB69" i="5" s="1"/>
  <c r="CF69" i="5"/>
  <c r="CD69" i="5"/>
  <c r="AR69" i="5" s="1"/>
  <c r="AE69" i="5"/>
  <c r="CN69" i="5" s="1"/>
  <c r="Z69" i="5"/>
  <c r="B69" i="5"/>
  <c r="CR69" i="5" s="1"/>
  <c r="CH69" i="5" s="1"/>
  <c r="CR68" i="5"/>
  <c r="CP68" i="5"/>
  <c r="CO68" i="5"/>
  <c r="CE68" i="5" s="1"/>
  <c r="CH68" i="5"/>
  <c r="CF68" i="5"/>
  <c r="CC68" i="5"/>
  <c r="AE68" i="5"/>
  <c r="CN68" i="5" s="1"/>
  <c r="CD68" i="5" s="1"/>
  <c r="Z68" i="5"/>
  <c r="CM68" i="5" s="1"/>
  <c r="B68" i="5"/>
  <c r="CP67" i="5"/>
  <c r="CF67" i="5" s="1"/>
  <c r="CO67" i="5"/>
  <c r="CM67" i="5"/>
  <c r="CC67" i="5" s="1"/>
  <c r="CE67" i="5"/>
  <c r="AE67" i="5"/>
  <c r="CN67" i="5" s="1"/>
  <c r="CD67" i="5" s="1"/>
  <c r="Z67" i="5"/>
  <c r="B67" i="5"/>
  <c r="CP66" i="5"/>
  <c r="CO66" i="5"/>
  <c r="CE66" i="5" s="1"/>
  <c r="CF66" i="5"/>
  <c r="CD66" i="5"/>
  <c r="AE66" i="5"/>
  <c r="CN66" i="5" s="1"/>
  <c r="Z66" i="5"/>
  <c r="CM66" i="5" s="1"/>
  <c r="CC66" i="5" s="1"/>
  <c r="B66" i="5"/>
  <c r="CQ66" i="5" s="1"/>
  <c r="CG66" i="5" s="1"/>
  <c r="CQ65" i="5"/>
  <c r="CG65" i="5" s="1"/>
  <c r="CP65" i="5"/>
  <c r="CO65" i="5"/>
  <c r="CE65" i="5" s="1"/>
  <c r="CM65" i="5"/>
  <c r="CC65" i="5" s="1"/>
  <c r="CL65" i="5"/>
  <c r="CB65" i="5" s="1"/>
  <c r="CF65" i="5"/>
  <c r="CD65" i="5"/>
  <c r="AE65" i="5"/>
  <c r="CN65" i="5" s="1"/>
  <c r="Z65" i="5"/>
  <c r="B65" i="5"/>
  <c r="CR65" i="5" s="1"/>
  <c r="CH65" i="5" s="1"/>
  <c r="CP64" i="5"/>
  <c r="CO64" i="5"/>
  <c r="CE64" i="5" s="1"/>
  <c r="CF64" i="5"/>
  <c r="AE64" i="5"/>
  <c r="CN64" i="5" s="1"/>
  <c r="CD64" i="5" s="1"/>
  <c r="Z64" i="5"/>
  <c r="CM64" i="5" s="1"/>
  <c r="CC64" i="5" s="1"/>
  <c r="B64" i="5"/>
  <c r="CL64" i="5" s="1"/>
  <c r="CB64" i="5" s="1"/>
  <c r="CP63" i="5"/>
  <c r="CO63" i="5"/>
  <c r="CE63" i="5" s="1"/>
  <c r="CM63" i="5"/>
  <c r="CC63" i="5" s="1"/>
  <c r="CF63" i="5"/>
  <c r="AE63" i="5"/>
  <c r="CN63" i="5" s="1"/>
  <c r="CD63" i="5" s="1"/>
  <c r="Z63" i="5"/>
  <c r="B63" i="5"/>
  <c r="CR62" i="5"/>
  <c r="CH62" i="5" s="1"/>
  <c r="CQ62" i="5"/>
  <c r="CP62" i="5"/>
  <c r="CO62" i="5"/>
  <c r="CE62" i="5" s="1"/>
  <c r="CG62" i="5"/>
  <c r="CF62" i="5"/>
  <c r="CB62" i="5"/>
  <c r="AE62" i="5"/>
  <c r="CN62" i="5" s="1"/>
  <c r="CD62" i="5" s="1"/>
  <c r="Z62" i="5"/>
  <c r="CM62" i="5" s="1"/>
  <c r="CC62" i="5" s="1"/>
  <c r="B62" i="5"/>
  <c r="CL62" i="5" s="1"/>
  <c r="CQ61" i="5"/>
  <c r="CP61" i="5"/>
  <c r="CF61" i="5" s="1"/>
  <c r="CO61" i="5"/>
  <c r="CE61" i="5" s="1"/>
  <c r="CL61" i="5"/>
  <c r="CB61" i="5" s="1"/>
  <c r="CH61" i="5"/>
  <c r="CG61" i="5"/>
  <c r="AE61" i="5"/>
  <c r="CN61" i="5" s="1"/>
  <c r="CD61" i="5" s="1"/>
  <c r="Z61" i="5"/>
  <c r="CM61" i="5" s="1"/>
  <c r="CC61" i="5" s="1"/>
  <c r="AR61" i="5" s="1"/>
  <c r="B61" i="5"/>
  <c r="CR61" i="5" s="1"/>
  <c r="CR60" i="5"/>
  <c r="CH60" i="5" s="1"/>
  <c r="CQ60" i="5"/>
  <c r="CG60" i="5" s="1"/>
  <c r="CP60" i="5"/>
  <c r="CO60" i="5"/>
  <c r="CN60" i="5"/>
  <c r="CD60" i="5" s="1"/>
  <c r="CM60" i="5"/>
  <c r="CC60" i="5" s="1"/>
  <c r="CL60" i="5"/>
  <c r="CB60" i="5" s="1"/>
  <c r="AR60" i="5" s="1"/>
  <c r="CF60" i="5"/>
  <c r="CE60" i="5"/>
  <c r="AE60" i="5"/>
  <c r="Z60" i="5"/>
  <c r="B60" i="5"/>
  <c r="CR59" i="5"/>
  <c r="CP59" i="5"/>
  <c r="CF59" i="5" s="1"/>
  <c r="CO59" i="5"/>
  <c r="CE59" i="5" s="1"/>
  <c r="CL59" i="5"/>
  <c r="CB59" i="5" s="1"/>
  <c r="CH59" i="5"/>
  <c r="CC59" i="5"/>
  <c r="AE59" i="5"/>
  <c r="CN59" i="5" s="1"/>
  <c r="CD59" i="5" s="1"/>
  <c r="Z59" i="5"/>
  <c r="CM59" i="5" s="1"/>
  <c r="B59" i="5"/>
  <c r="CQ59" i="5" s="1"/>
  <c r="CG59" i="5" s="1"/>
  <c r="CP58" i="5"/>
  <c r="CF58" i="5" s="1"/>
  <c r="CO58" i="5"/>
  <c r="CN58" i="5"/>
  <c r="CD58" i="5" s="1"/>
  <c r="CE58" i="5"/>
  <c r="AE58" i="5"/>
  <c r="Z58" i="5"/>
  <c r="CM58" i="5" s="1"/>
  <c r="CC58" i="5" s="1"/>
  <c r="B58" i="5"/>
  <c r="CR58" i="5" s="1"/>
  <c r="CH58" i="5" s="1"/>
  <c r="CR57" i="5"/>
  <c r="CH57" i="5" s="1"/>
  <c r="CP57" i="5"/>
  <c r="CF57" i="5" s="1"/>
  <c r="CO57" i="5"/>
  <c r="CL57" i="5"/>
  <c r="CB57" i="5" s="1"/>
  <c r="CG57" i="5"/>
  <c r="CE57" i="5"/>
  <c r="AE57" i="5"/>
  <c r="CN57" i="5" s="1"/>
  <c r="CD57" i="5" s="1"/>
  <c r="Z57" i="5"/>
  <c r="CM57" i="5" s="1"/>
  <c r="CC57" i="5" s="1"/>
  <c r="B57" i="5"/>
  <c r="CQ57" i="5" s="1"/>
  <c r="CR56" i="5"/>
  <c r="CH56" i="5" s="1"/>
  <c r="CQ56" i="5"/>
  <c r="CG56" i="5" s="1"/>
  <c r="CP56" i="5"/>
  <c r="CO56" i="5"/>
  <c r="CN56" i="5"/>
  <c r="CD56" i="5" s="1"/>
  <c r="CM56" i="5"/>
  <c r="CC56" i="5" s="1"/>
  <c r="CL56" i="5"/>
  <c r="CB56" i="5" s="1"/>
  <c r="AR56" i="5" s="1"/>
  <c r="CF56" i="5"/>
  <c r="CE56" i="5"/>
  <c r="AE56" i="5"/>
  <c r="Z56" i="5"/>
  <c r="B56" i="5"/>
  <c r="CR55" i="5"/>
  <c r="CP55" i="5"/>
  <c r="CF55" i="5" s="1"/>
  <c r="CO55" i="5"/>
  <c r="CE55" i="5" s="1"/>
  <c r="CL55" i="5"/>
  <c r="CB55" i="5" s="1"/>
  <c r="AR55" i="5" s="1"/>
  <c r="CH55" i="5"/>
  <c r="CC55" i="5"/>
  <c r="AE55" i="5"/>
  <c r="CN55" i="5" s="1"/>
  <c r="CD55" i="5" s="1"/>
  <c r="Z55" i="5"/>
  <c r="CM55" i="5" s="1"/>
  <c r="B55" i="5"/>
  <c r="CQ55" i="5" s="1"/>
  <c r="CG55" i="5" s="1"/>
  <c r="CP54" i="5"/>
  <c r="CF54" i="5" s="1"/>
  <c r="CO54" i="5"/>
  <c r="CN54" i="5"/>
  <c r="CD54" i="5" s="1"/>
  <c r="CE54" i="5"/>
  <c r="AE54" i="5"/>
  <c r="Z54" i="5"/>
  <c r="CM54" i="5" s="1"/>
  <c r="CC54" i="5" s="1"/>
  <c r="B54" i="5"/>
  <c r="CR54" i="5" s="1"/>
  <c r="CH54" i="5" s="1"/>
  <c r="CR53" i="5"/>
  <c r="CH53" i="5" s="1"/>
  <c r="CP53" i="5"/>
  <c r="CF53" i="5" s="1"/>
  <c r="CO53" i="5"/>
  <c r="CL53" i="5"/>
  <c r="CB53" i="5" s="1"/>
  <c r="CG53" i="5"/>
  <c r="CE53" i="5"/>
  <c r="AE53" i="5"/>
  <c r="CN53" i="5" s="1"/>
  <c r="CD53" i="5" s="1"/>
  <c r="Z53" i="5"/>
  <c r="CM53" i="5" s="1"/>
  <c r="CC53" i="5" s="1"/>
  <c r="AR53" i="5" s="1"/>
  <c r="B53" i="5"/>
  <c r="CQ53" i="5" s="1"/>
  <c r="CR52" i="5"/>
  <c r="CH52" i="5" s="1"/>
  <c r="CQ52" i="5"/>
  <c r="CG52" i="5" s="1"/>
  <c r="CP52" i="5"/>
  <c r="CO52" i="5"/>
  <c r="CN52" i="5"/>
  <c r="CD52" i="5" s="1"/>
  <c r="CM52" i="5"/>
  <c r="CC52" i="5" s="1"/>
  <c r="CL52" i="5"/>
  <c r="CB52" i="5" s="1"/>
  <c r="AR52" i="5" s="1"/>
  <c r="CF52" i="5"/>
  <c r="CE52" i="5"/>
  <c r="AE52" i="5"/>
  <c r="Z52" i="5"/>
  <c r="B52" i="5"/>
  <c r="CR51" i="5"/>
  <c r="CP51" i="5"/>
  <c r="CF51" i="5" s="1"/>
  <c r="CO51" i="5"/>
  <c r="CE51" i="5" s="1"/>
  <c r="CL51" i="5"/>
  <c r="CB51" i="5" s="1"/>
  <c r="CH51" i="5"/>
  <c r="CC51" i="5"/>
  <c r="AE51" i="5"/>
  <c r="CN51" i="5" s="1"/>
  <c r="CD51" i="5" s="1"/>
  <c r="Z51" i="5"/>
  <c r="CM51" i="5" s="1"/>
  <c r="B51" i="5"/>
  <c r="CQ51" i="5" s="1"/>
  <c r="CG51" i="5" s="1"/>
  <c r="CP50" i="5"/>
  <c r="CF50" i="5" s="1"/>
  <c r="CO50" i="5"/>
  <c r="CN50" i="5"/>
  <c r="CD50" i="5" s="1"/>
  <c r="CE50" i="5"/>
  <c r="AE50" i="5"/>
  <c r="Z50" i="5"/>
  <c r="CM50" i="5" s="1"/>
  <c r="CC50" i="5" s="1"/>
  <c r="B50" i="5"/>
  <c r="CR50" i="5" s="1"/>
  <c r="CH50" i="5" s="1"/>
  <c r="CR49" i="5"/>
  <c r="CH49" i="5" s="1"/>
  <c r="CP49" i="5"/>
  <c r="CF49" i="5" s="1"/>
  <c r="CO49" i="5"/>
  <c r="CL49" i="5"/>
  <c r="CB49" i="5" s="1"/>
  <c r="CG49" i="5"/>
  <c r="CE49" i="5"/>
  <c r="AE49" i="5"/>
  <c r="CN49" i="5" s="1"/>
  <c r="CD49" i="5" s="1"/>
  <c r="Z49" i="5"/>
  <c r="CM49" i="5" s="1"/>
  <c r="CC49" i="5" s="1"/>
  <c r="B49" i="5"/>
  <c r="CQ49" i="5" s="1"/>
  <c r="CR48" i="5"/>
  <c r="CH48" i="5" s="1"/>
  <c r="CQ48" i="5"/>
  <c r="CG48" i="5" s="1"/>
  <c r="CP48" i="5"/>
  <c r="CO48" i="5"/>
  <c r="CN48" i="5"/>
  <c r="CD48" i="5" s="1"/>
  <c r="CM48" i="5"/>
  <c r="CC48" i="5" s="1"/>
  <c r="CL48" i="5"/>
  <c r="CB48" i="5" s="1"/>
  <c r="CF48" i="5"/>
  <c r="CE48" i="5"/>
  <c r="AE48" i="5"/>
  <c r="Z48" i="5"/>
  <c r="B48" i="5"/>
  <c r="CP47" i="5"/>
  <c r="CF47" i="5" s="1"/>
  <c r="CO47" i="5"/>
  <c r="CE47" i="5" s="1"/>
  <c r="CC47" i="5"/>
  <c r="AE47" i="5"/>
  <c r="CN47" i="5" s="1"/>
  <c r="CD47" i="5" s="1"/>
  <c r="Z47" i="5"/>
  <c r="CM47" i="5" s="1"/>
  <c r="B47" i="5"/>
  <c r="CQ47" i="5" s="1"/>
  <c r="CG47" i="5" s="1"/>
  <c r="CR46" i="5"/>
  <c r="CP46" i="5"/>
  <c r="CF46" i="5" s="1"/>
  <c r="CO46" i="5"/>
  <c r="CE46" i="5" s="1"/>
  <c r="CL46" i="5"/>
  <c r="CB46" i="5" s="1"/>
  <c r="CH46" i="5"/>
  <c r="AE46" i="5"/>
  <c r="CN46" i="5" s="1"/>
  <c r="CD46" i="5" s="1"/>
  <c r="Z46" i="5"/>
  <c r="CM46" i="5" s="1"/>
  <c r="CC46" i="5" s="1"/>
  <c r="B46" i="5"/>
  <c r="CQ46" i="5" s="1"/>
  <c r="CG46" i="5" s="1"/>
  <c r="CP45" i="5"/>
  <c r="CO45" i="5"/>
  <c r="CN45" i="5"/>
  <c r="CD45" i="5" s="1"/>
  <c r="CM45" i="5"/>
  <c r="CC45" i="5" s="1"/>
  <c r="CF45" i="5"/>
  <c r="CE45" i="5"/>
  <c r="AE45" i="5"/>
  <c r="Z45" i="5"/>
  <c r="B45" i="5"/>
  <c r="CL45" i="5" s="1"/>
  <c r="CB45" i="5" s="1"/>
  <c r="CR44" i="5"/>
  <c r="CP44" i="5"/>
  <c r="CF44" i="5" s="1"/>
  <c r="CO44" i="5"/>
  <c r="CE44" i="5" s="1"/>
  <c r="CL44" i="5"/>
  <c r="CB44" i="5" s="1"/>
  <c r="CH44" i="5"/>
  <c r="AE44" i="5"/>
  <c r="CN44" i="5" s="1"/>
  <c r="CD44" i="5" s="1"/>
  <c r="Z44" i="5"/>
  <c r="CM44" i="5" s="1"/>
  <c r="CC44" i="5" s="1"/>
  <c r="B44" i="5"/>
  <c r="CQ44" i="5" s="1"/>
  <c r="CG44" i="5" s="1"/>
  <c r="CP43" i="5"/>
  <c r="CO43" i="5"/>
  <c r="CN43" i="5"/>
  <c r="CD43" i="5" s="1"/>
  <c r="CM43" i="5"/>
  <c r="CC43" i="5" s="1"/>
  <c r="CF43" i="5"/>
  <c r="CE43" i="5"/>
  <c r="AE43" i="5"/>
  <c r="Z43" i="5"/>
  <c r="B43" i="5"/>
  <c r="CL43" i="5" s="1"/>
  <c r="CB43" i="5" s="1"/>
  <c r="CR42" i="5"/>
  <c r="CP42" i="5"/>
  <c r="CF42" i="5" s="1"/>
  <c r="CO42" i="5"/>
  <c r="CE42" i="5" s="1"/>
  <c r="CL42" i="5"/>
  <c r="CB42" i="5" s="1"/>
  <c r="CH42" i="5"/>
  <c r="AE42" i="5"/>
  <c r="CN42" i="5" s="1"/>
  <c r="CD42" i="5" s="1"/>
  <c r="Z42" i="5"/>
  <c r="CM42" i="5" s="1"/>
  <c r="CC42" i="5" s="1"/>
  <c r="B42" i="5"/>
  <c r="CQ42" i="5" s="1"/>
  <c r="CG42" i="5" s="1"/>
  <c r="CP41" i="5"/>
  <c r="CO41" i="5"/>
  <c r="CN41" i="5"/>
  <c r="CD41" i="5" s="1"/>
  <c r="CM41" i="5"/>
  <c r="CC41" i="5" s="1"/>
  <c r="CF41" i="5"/>
  <c r="CE41" i="5"/>
  <c r="AE41" i="5"/>
  <c r="Z41" i="5"/>
  <c r="B41" i="5"/>
  <c r="CR40" i="5"/>
  <c r="CP40" i="5"/>
  <c r="CF40" i="5" s="1"/>
  <c r="CO40" i="5"/>
  <c r="CE40" i="5" s="1"/>
  <c r="CL40" i="5"/>
  <c r="CB40" i="5" s="1"/>
  <c r="CH40" i="5"/>
  <c r="AE40" i="5"/>
  <c r="CN40" i="5" s="1"/>
  <c r="CD40" i="5" s="1"/>
  <c r="Z40" i="5"/>
  <c r="CM40" i="5" s="1"/>
  <c r="CC40" i="5" s="1"/>
  <c r="B40" i="5"/>
  <c r="CQ40" i="5" s="1"/>
  <c r="CG40" i="5" s="1"/>
  <c r="CP39" i="5"/>
  <c r="CO39" i="5"/>
  <c r="CN39" i="5"/>
  <c r="CD39" i="5" s="1"/>
  <c r="CM39" i="5"/>
  <c r="CC39" i="5" s="1"/>
  <c r="CF39" i="5"/>
  <c r="CE39" i="5"/>
  <c r="AE39" i="5"/>
  <c r="Z39" i="5"/>
  <c r="B39" i="5"/>
  <c r="CR38" i="5"/>
  <c r="CP38" i="5"/>
  <c r="CF38" i="5" s="1"/>
  <c r="CO38" i="5"/>
  <c r="CE38" i="5" s="1"/>
  <c r="CL38" i="5"/>
  <c r="CB38" i="5" s="1"/>
  <c r="CH38" i="5"/>
  <c r="AE38" i="5"/>
  <c r="CN38" i="5" s="1"/>
  <c r="CD38" i="5" s="1"/>
  <c r="Z38" i="5"/>
  <c r="CM38" i="5" s="1"/>
  <c r="CC38" i="5" s="1"/>
  <c r="B38" i="5"/>
  <c r="CQ38" i="5" s="1"/>
  <c r="CG38" i="5" s="1"/>
  <c r="CP37" i="5"/>
  <c r="CO37" i="5"/>
  <c r="CN37" i="5"/>
  <c r="CD37" i="5" s="1"/>
  <c r="CM37" i="5"/>
  <c r="CC37" i="5" s="1"/>
  <c r="CF37" i="5"/>
  <c r="CE37" i="5"/>
  <c r="AE37" i="5"/>
  <c r="Z37" i="5"/>
  <c r="Z97" i="5" s="1"/>
  <c r="B37" i="5"/>
  <c r="CK31" i="5"/>
  <c r="CD31" i="5"/>
  <c r="CA31" i="5"/>
  <c r="B31" i="5"/>
  <c r="CM31" i="5" s="1"/>
  <c r="CC31" i="5" s="1"/>
  <c r="L27" i="5"/>
  <c r="K27" i="5"/>
  <c r="J27" i="5"/>
  <c r="I27" i="5"/>
  <c r="H27" i="5"/>
  <c r="G27" i="5"/>
  <c r="F27" i="5"/>
  <c r="E27" i="5"/>
  <c r="D26" i="5"/>
  <c r="C26" i="5"/>
  <c r="D25" i="5"/>
  <c r="C25" i="5"/>
  <c r="CM24" i="5"/>
  <c r="CC24" i="5" s="1"/>
  <c r="D24" i="5"/>
  <c r="C24" i="5"/>
  <c r="B24" i="5"/>
  <c r="CL24" i="5" s="1"/>
  <c r="CB24" i="5" s="1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CM18" i="5"/>
  <c r="CC18" i="5" s="1"/>
  <c r="CL18" i="5"/>
  <c r="CB18" i="5" s="1"/>
  <c r="B18" i="5"/>
  <c r="CO18" i="5" s="1"/>
  <c r="CE18" i="5" s="1"/>
  <c r="CN17" i="5"/>
  <c r="CD17" i="5" s="1"/>
  <c r="CM17" i="5"/>
  <c r="CC17" i="5" s="1"/>
  <c r="CL17" i="5"/>
  <c r="CF17" i="5"/>
  <c r="CE17" i="5"/>
  <c r="CB17" i="5"/>
  <c r="B17" i="5"/>
  <c r="CO17" i="5" s="1"/>
  <c r="CN16" i="5"/>
  <c r="CD16" i="5" s="1"/>
  <c r="CM16" i="5"/>
  <c r="CL16" i="5"/>
  <c r="CF16" i="5"/>
  <c r="CC16" i="5"/>
  <c r="CB16" i="5"/>
  <c r="B16" i="5"/>
  <c r="CO16" i="5" s="1"/>
  <c r="CE16" i="5" s="1"/>
  <c r="CM15" i="5"/>
  <c r="CL15" i="5"/>
  <c r="CB15" i="5" s="1"/>
  <c r="CK15" i="5"/>
  <c r="CA15" i="5" s="1"/>
  <c r="CC15" i="5"/>
  <c r="B15" i="5"/>
  <c r="CM14" i="5"/>
  <c r="CC14" i="5" s="1"/>
  <c r="CL14" i="5"/>
  <c r="CB14" i="5" s="1"/>
  <c r="B14" i="5"/>
  <c r="CO14" i="5" s="1"/>
  <c r="CE14" i="5" s="1"/>
  <c r="A5" i="5"/>
  <c r="A4" i="5"/>
  <c r="A3" i="5"/>
  <c r="A2" i="5"/>
  <c r="AV102" i="7" l="1"/>
  <c r="AJ167" i="7"/>
  <c r="AJ163" i="7"/>
  <c r="A256" i="7"/>
  <c r="AS146" i="7"/>
  <c r="AS153" i="7"/>
  <c r="AS157" i="7"/>
  <c r="AJ175" i="7"/>
  <c r="M24" i="7"/>
  <c r="AS143" i="7"/>
  <c r="B256" i="7"/>
  <c r="AS137" i="7"/>
  <c r="AJ176" i="7"/>
  <c r="CN137" i="6"/>
  <c r="CD137" i="6" s="1"/>
  <c r="CG137" i="6"/>
  <c r="CL137" i="6"/>
  <c r="CB137" i="6" s="1"/>
  <c r="AS137" i="6" s="1"/>
  <c r="CM137" i="6"/>
  <c r="CC137" i="6" s="1"/>
  <c r="CP104" i="6"/>
  <c r="CF104" i="6" s="1"/>
  <c r="CO104" i="6"/>
  <c r="CE104" i="6" s="1"/>
  <c r="CM104" i="6"/>
  <c r="CC104" i="6" s="1"/>
  <c r="AV104" i="6" s="1"/>
  <c r="CN104" i="6"/>
  <c r="CD104" i="6" s="1"/>
  <c r="CK24" i="6"/>
  <c r="CA24" i="6" s="1"/>
  <c r="CN24" i="6"/>
  <c r="CD24" i="6" s="1"/>
  <c r="CE24" i="6"/>
  <c r="CM24" i="6"/>
  <c r="CC24" i="6" s="1"/>
  <c r="B27" i="6"/>
  <c r="CL24" i="6"/>
  <c r="CB24" i="6" s="1"/>
  <c r="C111" i="6"/>
  <c r="AJ167" i="6"/>
  <c r="AV106" i="6"/>
  <c r="AV109" i="6"/>
  <c r="AV110" i="6"/>
  <c r="AR70" i="6"/>
  <c r="X31" i="6"/>
  <c r="M25" i="6"/>
  <c r="B256" i="6"/>
  <c r="CA14" i="6"/>
  <c r="AA14" i="6" s="1"/>
  <c r="CN145" i="6"/>
  <c r="CD145" i="6" s="1"/>
  <c r="CG145" i="6"/>
  <c r="CL145" i="6"/>
  <c r="CB145" i="6" s="1"/>
  <c r="AS145" i="6" s="1"/>
  <c r="CM145" i="6"/>
  <c r="CC145" i="6" s="1"/>
  <c r="X117" i="6"/>
  <c r="CL166" i="6"/>
  <c r="CB166" i="6" s="1"/>
  <c r="CK166" i="6"/>
  <c r="CA166" i="6" s="1"/>
  <c r="AJ166" i="6" s="1"/>
  <c r="CC166" i="6"/>
  <c r="CM142" i="6"/>
  <c r="CC142" i="6" s="1"/>
  <c r="CL142" i="6"/>
  <c r="CB142" i="6" s="1"/>
  <c r="CG142" i="6"/>
  <c r="CN142" i="6"/>
  <c r="CD142" i="6" s="1"/>
  <c r="U124" i="6"/>
  <c r="X124" i="6"/>
  <c r="AJ169" i="6"/>
  <c r="AJ165" i="6"/>
  <c r="CS125" i="6"/>
  <c r="CI125" i="6" s="1"/>
  <c r="X116" i="6"/>
  <c r="AV107" i="6"/>
  <c r="AR82" i="6"/>
  <c r="AR78" i="6"/>
  <c r="AR62" i="6"/>
  <c r="AR37" i="6"/>
  <c r="CO125" i="6"/>
  <c r="CE125" i="6" s="1"/>
  <c r="U123" i="6"/>
  <c r="AB130" i="6"/>
  <c r="AR92" i="6"/>
  <c r="AS139" i="6"/>
  <c r="CK125" i="6"/>
  <c r="CA125" i="6" s="1"/>
  <c r="CN148" i="6"/>
  <c r="CD148" i="6" s="1"/>
  <c r="CG148" i="6"/>
  <c r="CL148" i="6"/>
  <c r="CB148" i="6" s="1"/>
  <c r="CM148" i="6"/>
  <c r="CC148" i="6" s="1"/>
  <c r="AV103" i="6"/>
  <c r="AA17" i="6"/>
  <c r="AS150" i="6"/>
  <c r="AJ177" i="6"/>
  <c r="AJ164" i="6"/>
  <c r="M26" i="6"/>
  <c r="AR46" i="5"/>
  <c r="CL37" i="5"/>
  <c r="CB37" i="5" s="1"/>
  <c r="CR37" i="5"/>
  <c r="CH37" i="5" s="1"/>
  <c r="CL39" i="5"/>
  <c r="CB39" i="5" s="1"/>
  <c r="CR39" i="5"/>
  <c r="CH39" i="5" s="1"/>
  <c r="CL41" i="5"/>
  <c r="CB41" i="5" s="1"/>
  <c r="CR41" i="5"/>
  <c r="CH41" i="5" s="1"/>
  <c r="CQ41" i="5"/>
  <c r="CG41" i="5" s="1"/>
  <c r="CN15" i="5"/>
  <c r="CD15" i="5" s="1"/>
  <c r="AA15" i="5" s="1"/>
  <c r="CF15" i="5"/>
  <c r="AR42" i="5"/>
  <c r="CO15" i="5"/>
  <c r="CE15" i="5" s="1"/>
  <c r="D27" i="5"/>
  <c r="B25" i="5"/>
  <c r="B26" i="5"/>
  <c r="C27" i="5"/>
  <c r="CQ37" i="5"/>
  <c r="CG37" i="5" s="1"/>
  <c r="CQ39" i="5"/>
  <c r="CG39" i="5" s="1"/>
  <c r="AR44" i="5"/>
  <c r="AR48" i="5"/>
  <c r="AR49" i="5"/>
  <c r="AR51" i="5"/>
  <c r="AR65" i="5"/>
  <c r="AR38" i="5"/>
  <c r="AR40" i="5"/>
  <c r="AR57" i="5"/>
  <c r="AR59" i="5"/>
  <c r="CQ45" i="5"/>
  <c r="CG45" i="5" s="1"/>
  <c r="AR45" i="5" s="1"/>
  <c r="CR63" i="5"/>
  <c r="CH63" i="5" s="1"/>
  <c r="CQ63" i="5"/>
  <c r="CG63" i="5" s="1"/>
  <c r="CL63" i="5"/>
  <c r="CB63" i="5" s="1"/>
  <c r="AR63" i="5" s="1"/>
  <c r="CL72" i="5"/>
  <c r="CB72" i="5" s="1"/>
  <c r="CQ72" i="5"/>
  <c r="CG72" i="5" s="1"/>
  <c r="CR75" i="5"/>
  <c r="CH75" i="5" s="1"/>
  <c r="CQ75" i="5"/>
  <c r="CG75" i="5" s="1"/>
  <c r="CL75" i="5"/>
  <c r="CB75" i="5" s="1"/>
  <c r="CL84" i="5"/>
  <c r="CB84" i="5" s="1"/>
  <c r="CQ84" i="5"/>
  <c r="CG84" i="5" s="1"/>
  <c r="CR95" i="5"/>
  <c r="CH95" i="5" s="1"/>
  <c r="CQ95" i="5"/>
  <c r="CG95" i="5" s="1"/>
  <c r="CL95" i="5"/>
  <c r="CB95" i="5" s="1"/>
  <c r="CN138" i="5"/>
  <c r="CD138" i="5" s="1"/>
  <c r="AS138" i="5" s="1"/>
  <c r="CG138" i="5"/>
  <c r="CM138" i="5"/>
  <c r="CC138" i="5" s="1"/>
  <c r="CL138" i="5"/>
  <c r="CB138" i="5" s="1"/>
  <c r="CL168" i="5"/>
  <c r="CB168" i="5" s="1"/>
  <c r="CC168" i="5"/>
  <c r="CK168" i="5"/>
  <c r="CA168" i="5" s="1"/>
  <c r="CN24" i="5"/>
  <c r="CD24" i="5" s="1"/>
  <c r="CR45" i="5"/>
  <c r="CH45" i="5" s="1"/>
  <c r="CL47" i="5"/>
  <c r="CB47" i="5" s="1"/>
  <c r="CR72" i="5"/>
  <c r="CH72" i="5" s="1"/>
  <c r="CR84" i="5"/>
  <c r="CH84" i="5" s="1"/>
  <c r="CQ96" i="5"/>
  <c r="CG96" i="5" s="1"/>
  <c r="CL96" i="5"/>
  <c r="CB96" i="5" s="1"/>
  <c r="CR96" i="5"/>
  <c r="CH96" i="5" s="1"/>
  <c r="CC167" i="5"/>
  <c r="CL167" i="5"/>
  <c r="CB167" i="5" s="1"/>
  <c r="CK167" i="5"/>
  <c r="CA167" i="5" s="1"/>
  <c r="CF14" i="5"/>
  <c r="CN14" i="5"/>
  <c r="CD14" i="5" s="1"/>
  <c r="CK17" i="5"/>
  <c r="CA17" i="5" s="1"/>
  <c r="AA17" i="5" s="1"/>
  <c r="CF18" i="5"/>
  <c r="CN18" i="5"/>
  <c r="CD18" i="5" s="1"/>
  <c r="CK24" i="5"/>
  <c r="CA24" i="5" s="1"/>
  <c r="CL31" i="5"/>
  <c r="CB31" i="5" s="1"/>
  <c r="X31" i="5" s="1"/>
  <c r="AE97" i="5"/>
  <c r="CQ50" i="5"/>
  <c r="CG50" i="5" s="1"/>
  <c r="CQ54" i="5"/>
  <c r="CG54" i="5" s="1"/>
  <c r="CQ58" i="5"/>
  <c r="CG58" i="5" s="1"/>
  <c r="AR62" i="5"/>
  <c r="CQ64" i="5"/>
  <c r="CG64" i="5" s="1"/>
  <c r="AR64" i="5" s="1"/>
  <c r="CL68" i="5"/>
  <c r="CB68" i="5" s="1"/>
  <c r="AR68" i="5" s="1"/>
  <c r="CQ68" i="5"/>
  <c r="CG68" i="5" s="1"/>
  <c r="AR70" i="5"/>
  <c r="CR79" i="5"/>
  <c r="CH79" i="5" s="1"/>
  <c r="CQ79" i="5"/>
  <c r="CG79" i="5" s="1"/>
  <c r="CL79" i="5"/>
  <c r="CB79" i="5" s="1"/>
  <c r="CL88" i="5"/>
  <c r="CB88" i="5" s="1"/>
  <c r="CQ88" i="5"/>
  <c r="CG88" i="5" s="1"/>
  <c r="AR90" i="5"/>
  <c r="CR91" i="5"/>
  <c r="CH91" i="5" s="1"/>
  <c r="CQ91" i="5"/>
  <c r="CG91" i="5" s="1"/>
  <c r="CL91" i="5"/>
  <c r="CB91" i="5" s="1"/>
  <c r="AR91" i="5" s="1"/>
  <c r="CM103" i="5"/>
  <c r="CC103" i="5" s="1"/>
  <c r="AV103" i="5" s="1"/>
  <c r="CP103" i="5"/>
  <c r="CF103" i="5" s="1"/>
  <c r="CO103" i="5"/>
  <c r="CE103" i="5" s="1"/>
  <c r="CN103" i="5"/>
  <c r="CD103" i="5" s="1"/>
  <c r="CN110" i="5"/>
  <c r="CD110" i="5" s="1"/>
  <c r="CM110" i="5"/>
  <c r="CC110" i="5" s="1"/>
  <c r="CP110" i="5"/>
  <c r="CF110" i="5" s="1"/>
  <c r="CO110" i="5"/>
  <c r="CE110" i="5" s="1"/>
  <c r="CN130" i="5"/>
  <c r="CD130" i="5" s="1"/>
  <c r="AB130" i="5" s="1"/>
  <c r="CG130" i="5"/>
  <c r="CO130" i="5"/>
  <c r="CE130" i="5" s="1"/>
  <c r="CP130" i="5"/>
  <c r="CF130" i="5" s="1"/>
  <c r="C139" i="5"/>
  <c r="D147" i="5"/>
  <c r="CL169" i="5"/>
  <c r="CB169" i="5" s="1"/>
  <c r="CK169" i="5"/>
  <c r="CA169" i="5" s="1"/>
  <c r="CC169" i="5"/>
  <c r="CQ43" i="5"/>
  <c r="CG43" i="5" s="1"/>
  <c r="AR43" i="5" s="1"/>
  <c r="CL66" i="5"/>
  <c r="CB66" i="5" s="1"/>
  <c r="AR66" i="5" s="1"/>
  <c r="CR66" i="5"/>
  <c r="CH66" i="5" s="1"/>
  <c r="CM104" i="5"/>
  <c r="CC104" i="5" s="1"/>
  <c r="CO104" i="5"/>
  <c r="CE104" i="5" s="1"/>
  <c r="CN104" i="5"/>
  <c r="CD104" i="5" s="1"/>
  <c r="CK16" i="5"/>
  <c r="CA16" i="5" s="1"/>
  <c r="AA16" i="5" s="1"/>
  <c r="CE24" i="5"/>
  <c r="CR43" i="5"/>
  <c r="CH43" i="5" s="1"/>
  <c r="CR47" i="5"/>
  <c r="CH47" i="5" s="1"/>
  <c r="CL50" i="5"/>
  <c r="CB50" i="5" s="1"/>
  <c r="AR50" i="5" s="1"/>
  <c r="CL54" i="5"/>
  <c r="CB54" i="5" s="1"/>
  <c r="AR54" i="5" s="1"/>
  <c r="CL58" i="5"/>
  <c r="CB58" i="5" s="1"/>
  <c r="AR58" i="5" s="1"/>
  <c r="CR67" i="5"/>
  <c r="CH67" i="5" s="1"/>
  <c r="CQ67" i="5"/>
  <c r="CG67" i="5" s="1"/>
  <c r="CL67" i="5"/>
  <c r="CB67" i="5" s="1"/>
  <c r="AR67" i="5" s="1"/>
  <c r="CL76" i="5"/>
  <c r="CB76" i="5" s="1"/>
  <c r="CQ76" i="5"/>
  <c r="CG76" i="5" s="1"/>
  <c r="AR78" i="5"/>
  <c r="CR87" i="5"/>
  <c r="CH87" i="5" s="1"/>
  <c r="CQ87" i="5"/>
  <c r="CG87" i="5" s="1"/>
  <c r="CL87" i="5"/>
  <c r="CB87" i="5" s="1"/>
  <c r="CK14" i="5"/>
  <c r="CK18" i="5"/>
  <c r="CA18" i="5" s="1"/>
  <c r="AA18" i="5" s="1"/>
  <c r="CR64" i="5"/>
  <c r="CH64" i="5" s="1"/>
  <c r="CR71" i="5"/>
  <c r="CH71" i="5" s="1"/>
  <c r="CQ71" i="5"/>
  <c r="CG71" i="5" s="1"/>
  <c r="CL71" i="5"/>
  <c r="CB71" i="5" s="1"/>
  <c r="CL80" i="5"/>
  <c r="CB80" i="5" s="1"/>
  <c r="CQ80" i="5"/>
  <c r="CG80" i="5" s="1"/>
  <c r="AR82" i="5"/>
  <c r="CR83" i="5"/>
  <c r="CH83" i="5" s="1"/>
  <c r="CQ83" i="5"/>
  <c r="CG83" i="5" s="1"/>
  <c r="CL83" i="5"/>
  <c r="CB83" i="5" s="1"/>
  <c r="AR83" i="5" s="1"/>
  <c r="CL92" i="5"/>
  <c r="CB92" i="5" s="1"/>
  <c r="AR92" i="5" s="1"/>
  <c r="CQ92" i="5"/>
  <c r="CG92" i="5" s="1"/>
  <c r="AR94" i="5"/>
  <c r="CP104" i="5"/>
  <c r="CF104" i="5" s="1"/>
  <c r="CM108" i="5"/>
  <c r="CC108" i="5" s="1"/>
  <c r="AV108" i="5" s="1"/>
  <c r="CO108" i="5"/>
  <c r="CE108" i="5" s="1"/>
  <c r="CN108" i="5"/>
  <c r="CD108" i="5" s="1"/>
  <c r="CL141" i="5"/>
  <c r="CB141" i="5" s="1"/>
  <c r="CG141" i="5"/>
  <c r="CM141" i="5"/>
  <c r="CC141" i="5" s="1"/>
  <c r="CN155" i="5"/>
  <c r="CD155" i="5" s="1"/>
  <c r="CM155" i="5"/>
  <c r="CC155" i="5" s="1"/>
  <c r="CL155" i="5"/>
  <c r="CB155" i="5" s="1"/>
  <c r="CG155" i="5"/>
  <c r="CK166" i="5"/>
  <c r="CA166" i="5" s="1"/>
  <c r="CC166" i="5"/>
  <c r="CL166" i="5"/>
  <c r="CB166" i="5" s="1"/>
  <c r="CM105" i="5"/>
  <c r="CC105" i="5" s="1"/>
  <c r="CN105" i="5"/>
  <c r="CD105" i="5" s="1"/>
  <c r="CO105" i="5"/>
  <c r="CE105" i="5" s="1"/>
  <c r="X117" i="5"/>
  <c r="E147" i="5"/>
  <c r="C144" i="5"/>
  <c r="C150" i="5"/>
  <c r="AJ163" i="5"/>
  <c r="CR74" i="5"/>
  <c r="CH74" i="5" s="1"/>
  <c r="AR74" i="5" s="1"/>
  <c r="CR82" i="5"/>
  <c r="CH82" i="5" s="1"/>
  <c r="CR90" i="5"/>
  <c r="CH90" i="5" s="1"/>
  <c r="C102" i="5"/>
  <c r="CN109" i="5"/>
  <c r="CD109" i="5" s="1"/>
  <c r="CM109" i="5"/>
  <c r="CC109" i="5" s="1"/>
  <c r="CO109" i="5"/>
  <c r="CE109" i="5" s="1"/>
  <c r="CP109" i="5"/>
  <c r="CF109" i="5" s="1"/>
  <c r="CR119" i="5"/>
  <c r="CH119" i="5" s="1"/>
  <c r="CN149" i="5"/>
  <c r="CD149" i="5" s="1"/>
  <c r="CG149" i="5"/>
  <c r="CM149" i="5"/>
  <c r="CC149" i="5" s="1"/>
  <c r="CL149" i="5"/>
  <c r="CB149" i="5" s="1"/>
  <c r="AS149" i="5" s="1"/>
  <c r="CL152" i="5"/>
  <c r="CB152" i="5" s="1"/>
  <c r="AS152" i="5" s="1"/>
  <c r="CG152" i="5"/>
  <c r="CM152" i="5"/>
  <c r="CC152" i="5" s="1"/>
  <c r="CM156" i="5"/>
  <c r="CC156" i="5" s="1"/>
  <c r="CL156" i="5"/>
  <c r="CB156" i="5" s="1"/>
  <c r="AS156" i="5" s="1"/>
  <c r="CN156" i="5"/>
  <c r="CD156" i="5" s="1"/>
  <c r="CG156" i="5"/>
  <c r="CL157" i="5"/>
  <c r="CB157" i="5" s="1"/>
  <c r="AS157" i="5" s="1"/>
  <c r="CG157" i="5"/>
  <c r="CM157" i="5"/>
  <c r="CC157" i="5" s="1"/>
  <c r="C106" i="5"/>
  <c r="CP125" i="5"/>
  <c r="CF125" i="5" s="1"/>
  <c r="CL137" i="5"/>
  <c r="CB137" i="5" s="1"/>
  <c r="AS137" i="5" s="1"/>
  <c r="CN137" i="5"/>
  <c r="CD137" i="5" s="1"/>
  <c r="CM137" i="5"/>
  <c r="CC137" i="5" s="1"/>
  <c r="CM140" i="5"/>
  <c r="CC140" i="5" s="1"/>
  <c r="AS140" i="5" s="1"/>
  <c r="CG140" i="5"/>
  <c r="CN140" i="5"/>
  <c r="CD140" i="5" s="1"/>
  <c r="CG142" i="5"/>
  <c r="AS142" i="5" s="1"/>
  <c r="CN146" i="5"/>
  <c r="CD146" i="5" s="1"/>
  <c r="CG146" i="5"/>
  <c r="CM146" i="5"/>
  <c r="CC146" i="5" s="1"/>
  <c r="AS146" i="5" s="1"/>
  <c r="CL148" i="5"/>
  <c r="CB148" i="5" s="1"/>
  <c r="CN148" i="5"/>
  <c r="CD148" i="5" s="1"/>
  <c r="CM148" i="5"/>
  <c r="CC148" i="5" s="1"/>
  <c r="AS148" i="5" s="1"/>
  <c r="CM151" i="5"/>
  <c r="CC151" i="5" s="1"/>
  <c r="CG151" i="5"/>
  <c r="CN151" i="5"/>
  <c r="CD151" i="5" s="1"/>
  <c r="AS151" i="5" s="1"/>
  <c r="CG153" i="5"/>
  <c r="AS153" i="5" s="1"/>
  <c r="D111" i="5"/>
  <c r="C107" i="5"/>
  <c r="CR118" i="5"/>
  <c r="CH118" i="5" s="1"/>
  <c r="CN118" i="5"/>
  <c r="CD118" i="5" s="1"/>
  <c r="X118" i="5" s="1"/>
  <c r="CJ118" i="5"/>
  <c r="CK119" i="5"/>
  <c r="CA119" i="5" s="1"/>
  <c r="CQ125" i="5"/>
  <c r="CG125" i="5" s="1"/>
  <c r="AS141" i="5"/>
  <c r="CL145" i="5"/>
  <c r="CB145" i="5" s="1"/>
  <c r="AS145" i="5" s="1"/>
  <c r="CN145" i="5"/>
  <c r="CD145" i="5" s="1"/>
  <c r="CM145" i="5"/>
  <c r="CC145" i="5" s="1"/>
  <c r="E158" i="5"/>
  <c r="CK170" i="5"/>
  <c r="CA170" i="5" s="1"/>
  <c r="CC170" i="5"/>
  <c r="CL170" i="5"/>
  <c r="CB170" i="5" s="1"/>
  <c r="AJ175" i="5"/>
  <c r="CK123" i="5"/>
  <c r="CA123" i="5" s="1"/>
  <c r="CO123" i="5"/>
  <c r="CE123" i="5" s="1"/>
  <c r="CM124" i="5"/>
  <c r="CC124" i="5" s="1"/>
  <c r="X124" i="5" s="1"/>
  <c r="CK125" i="5"/>
  <c r="CA125" i="5" s="1"/>
  <c r="CO132" i="5"/>
  <c r="CE132" i="5" s="1"/>
  <c r="CK132" i="5"/>
  <c r="CA132" i="5" s="1"/>
  <c r="AB132" i="5" s="1"/>
  <c r="C143" i="5"/>
  <c r="D158" i="5"/>
  <c r="C154" i="5"/>
  <c r="AS155" i="5"/>
  <c r="C164" i="5"/>
  <c r="B176" i="5"/>
  <c r="CJ124" i="5"/>
  <c r="CO125" i="5"/>
  <c r="CE125" i="5" s="1"/>
  <c r="CS125" i="5"/>
  <c r="CI125" i="5" s="1"/>
  <c r="C165" i="5"/>
  <c r="B177" i="5"/>
  <c r="CG131" i="5"/>
  <c r="AB131" i="5" s="1"/>
  <c r="B226" i="4"/>
  <c r="CC215" i="4"/>
  <c r="M215" i="4" s="1"/>
  <c r="B215" i="4"/>
  <c r="CC214" i="4"/>
  <c r="M214" i="4"/>
  <c r="B214" i="4"/>
  <c r="CC210" i="4"/>
  <c r="V210" i="4" s="1"/>
  <c r="C210" i="4"/>
  <c r="CC209" i="4"/>
  <c r="V209" i="4"/>
  <c r="C209" i="4"/>
  <c r="C208" i="4"/>
  <c r="CC208" i="4" s="1"/>
  <c r="V208" i="4" s="1"/>
  <c r="H204" i="4"/>
  <c r="C204" i="4"/>
  <c r="H203" i="4"/>
  <c r="C203" i="4"/>
  <c r="H202" i="4"/>
  <c r="C202" i="4"/>
  <c r="H201" i="4"/>
  <c r="C201" i="4"/>
  <c r="F197" i="4"/>
  <c r="B197" i="4"/>
  <c r="F196" i="4"/>
  <c r="B196" i="4"/>
  <c r="F195" i="4"/>
  <c r="B195" i="4"/>
  <c r="E190" i="4"/>
  <c r="B190" i="4"/>
  <c r="E189" i="4"/>
  <c r="B189" i="4"/>
  <c r="E185" i="4"/>
  <c r="B185" i="4"/>
  <c r="E184" i="4"/>
  <c r="B184" i="4"/>
  <c r="E183" i="4"/>
  <c r="B183" i="4"/>
  <c r="E182" i="4"/>
  <c r="B182" i="4"/>
  <c r="D177" i="4"/>
  <c r="C177" i="4"/>
  <c r="B177" i="4" s="1"/>
  <c r="D176" i="4"/>
  <c r="B176" i="4" s="1"/>
  <c r="C176" i="4"/>
  <c r="D175" i="4"/>
  <c r="C175" i="4"/>
  <c r="B175" i="4" s="1"/>
  <c r="CK175" i="4" s="1"/>
  <c r="CA175" i="4" s="1"/>
  <c r="E170" i="4"/>
  <c r="C170" i="4" s="1"/>
  <c r="D170" i="4"/>
  <c r="E169" i="4"/>
  <c r="D169" i="4"/>
  <c r="C169" i="4" s="1"/>
  <c r="E168" i="4"/>
  <c r="C168" i="4" s="1"/>
  <c r="D168" i="4"/>
  <c r="E167" i="4"/>
  <c r="D167" i="4"/>
  <c r="CL166" i="4"/>
  <c r="CB166" i="4" s="1"/>
  <c r="CC166" i="4"/>
  <c r="AJ166" i="4"/>
  <c r="E166" i="4"/>
  <c r="D166" i="4"/>
  <c r="C166" i="4"/>
  <c r="CK166" i="4" s="1"/>
  <c r="CA166" i="4" s="1"/>
  <c r="CL165" i="4"/>
  <c r="CB165" i="4" s="1"/>
  <c r="E165" i="4"/>
  <c r="D165" i="4"/>
  <c r="C165" i="4" s="1"/>
  <c r="CL164" i="4"/>
  <c r="CB164" i="4" s="1"/>
  <c r="E164" i="4"/>
  <c r="D164" i="4"/>
  <c r="C164" i="4"/>
  <c r="E163" i="4"/>
  <c r="D163" i="4"/>
  <c r="C163" i="4" s="1"/>
  <c r="AR160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CK157" i="4"/>
  <c r="CA157" i="4" s="1"/>
  <c r="E157" i="4"/>
  <c r="D157" i="4"/>
  <c r="C157" i="4" s="1"/>
  <c r="CM156" i="4"/>
  <c r="CC156" i="4" s="1"/>
  <c r="CK156" i="4"/>
  <c r="CA156" i="4"/>
  <c r="E156" i="4"/>
  <c r="C156" i="4" s="1"/>
  <c r="D156" i="4"/>
  <c r="CM155" i="4"/>
  <c r="CC155" i="4" s="1"/>
  <c r="CK155" i="4"/>
  <c r="CA155" i="4"/>
  <c r="E155" i="4"/>
  <c r="D155" i="4"/>
  <c r="C155" i="4" s="1"/>
  <c r="CK154" i="4"/>
  <c r="CA154" i="4" s="1"/>
  <c r="E154" i="4"/>
  <c r="D154" i="4"/>
  <c r="C154" i="4" s="1"/>
  <c r="CK153" i="4"/>
  <c r="CA153" i="4" s="1"/>
  <c r="E153" i="4"/>
  <c r="D153" i="4"/>
  <c r="C153" i="4" s="1"/>
  <c r="CM152" i="4"/>
  <c r="CC152" i="4" s="1"/>
  <c r="CK152" i="4"/>
  <c r="CA152" i="4"/>
  <c r="E152" i="4"/>
  <c r="C152" i="4" s="1"/>
  <c r="D152" i="4"/>
  <c r="CM151" i="4"/>
  <c r="CC151" i="4" s="1"/>
  <c r="CK151" i="4"/>
  <c r="CG151" i="4"/>
  <c r="CA151" i="4"/>
  <c r="E151" i="4"/>
  <c r="D151" i="4"/>
  <c r="C151" i="4" s="1"/>
  <c r="CK150" i="4"/>
  <c r="CA150" i="4" s="1"/>
  <c r="E150" i="4"/>
  <c r="D150" i="4"/>
  <c r="C150" i="4" s="1"/>
  <c r="CM149" i="4"/>
  <c r="CC149" i="4" s="1"/>
  <c r="CK149" i="4"/>
  <c r="CA149" i="4" s="1"/>
  <c r="E149" i="4"/>
  <c r="D149" i="4"/>
  <c r="C149" i="4" s="1"/>
  <c r="CK148" i="4"/>
  <c r="CA148" i="4"/>
  <c r="E148" i="4"/>
  <c r="D148" i="4"/>
  <c r="C148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CK146" i="4"/>
  <c r="CA146" i="4" s="1"/>
  <c r="E146" i="4"/>
  <c r="D146" i="4"/>
  <c r="CK145" i="4"/>
  <c r="CA145" i="4"/>
  <c r="E145" i="4"/>
  <c r="C145" i="4" s="1"/>
  <c r="D145" i="4"/>
  <c r="CK144" i="4"/>
  <c r="CA144" i="4"/>
  <c r="E144" i="4"/>
  <c r="D144" i="4"/>
  <c r="C144" i="4"/>
  <c r="CK143" i="4"/>
  <c r="CA143" i="4"/>
  <c r="E143" i="4"/>
  <c r="D143" i="4"/>
  <c r="C143" i="4"/>
  <c r="CK142" i="4"/>
  <c r="CA142" i="4" s="1"/>
  <c r="E142" i="4"/>
  <c r="D142" i="4"/>
  <c r="CN141" i="4"/>
  <c r="CD141" i="4" s="1"/>
  <c r="CL141" i="4"/>
  <c r="CB141" i="4" s="1"/>
  <c r="CK141" i="4"/>
  <c r="CG141" i="4"/>
  <c r="CA141" i="4"/>
  <c r="E141" i="4"/>
  <c r="D141" i="4"/>
  <c r="C141" i="4"/>
  <c r="CM141" i="4" s="1"/>
  <c r="CC141" i="4" s="1"/>
  <c r="AS141" i="4" s="1"/>
  <c r="CN140" i="4"/>
  <c r="CD140" i="4" s="1"/>
  <c r="CK140" i="4"/>
  <c r="CA140" i="4"/>
  <c r="E140" i="4"/>
  <c r="D140" i="4"/>
  <c r="C140" i="4"/>
  <c r="CK139" i="4"/>
  <c r="CA139" i="4"/>
  <c r="E139" i="4"/>
  <c r="C139" i="4" s="1"/>
  <c r="D139" i="4"/>
  <c r="CK138" i="4"/>
  <c r="CA138" i="4" s="1"/>
  <c r="E138" i="4"/>
  <c r="E147" i="4" s="1"/>
  <c r="D138" i="4"/>
  <c r="CK137" i="4"/>
  <c r="CA137" i="4"/>
  <c r="E137" i="4"/>
  <c r="C137" i="4" s="1"/>
  <c r="D137" i="4"/>
  <c r="CP132" i="4"/>
  <c r="CF132" i="4" s="1"/>
  <c r="CO132" i="4"/>
  <c r="CM132" i="4"/>
  <c r="CC132" i="4" s="1"/>
  <c r="CL132" i="4"/>
  <c r="CK132" i="4"/>
  <c r="CA132" i="4" s="1"/>
  <c r="CE132" i="4"/>
  <c r="CB132" i="4"/>
  <c r="B132" i="4"/>
  <c r="CN132" i="4" s="1"/>
  <c r="CD132" i="4" s="1"/>
  <c r="CP131" i="4"/>
  <c r="CF131" i="4" s="1"/>
  <c r="CM131" i="4"/>
  <c r="CL131" i="4"/>
  <c r="CB131" i="4" s="1"/>
  <c r="CG131" i="4"/>
  <c r="CC131" i="4"/>
  <c r="B131" i="4"/>
  <c r="CN131" i="4" s="1"/>
  <c r="CD131" i="4" s="1"/>
  <c r="CN130" i="4"/>
  <c r="CD130" i="4" s="1"/>
  <c r="CM130" i="4"/>
  <c r="CL130" i="4"/>
  <c r="CC130" i="4"/>
  <c r="CB130" i="4"/>
  <c r="B130" i="4"/>
  <c r="CQ125" i="4"/>
  <c r="CG125" i="4" s="1"/>
  <c r="CF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CP125" i="4" s="1"/>
  <c r="E125" i="4"/>
  <c r="D125" i="4"/>
  <c r="CL125" i="4" s="1"/>
  <c r="CB125" i="4" s="1"/>
  <c r="C125" i="4"/>
  <c r="CQ124" i="4"/>
  <c r="CP124" i="4"/>
  <c r="CO124" i="4"/>
  <c r="CN124" i="4"/>
  <c r="CD124" i="4" s="1"/>
  <c r="CM124" i="4"/>
  <c r="CL124" i="4"/>
  <c r="CK124" i="4"/>
  <c r="CA124" i="4" s="1"/>
  <c r="CI124" i="4"/>
  <c r="CG124" i="4"/>
  <c r="CF124" i="4"/>
  <c r="CE124" i="4"/>
  <c r="CC124" i="4"/>
  <c r="CB124" i="4"/>
  <c r="B124" i="4"/>
  <c r="CS124" i="4" s="1"/>
  <c r="CQ123" i="4"/>
  <c r="CP123" i="4"/>
  <c r="CF123" i="4" s="1"/>
  <c r="CN123" i="4"/>
  <c r="CL123" i="4"/>
  <c r="CB123" i="4" s="1"/>
  <c r="CG123" i="4"/>
  <c r="CD123" i="4"/>
  <c r="B123" i="4"/>
  <c r="CQ119" i="4"/>
  <c r="CM119" i="4"/>
  <c r="CG119" i="4"/>
  <c r="CC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CR118" i="4"/>
  <c r="CQ118" i="4"/>
  <c r="CG118" i="4" s="1"/>
  <c r="CP118" i="4"/>
  <c r="CO118" i="4"/>
  <c r="CE118" i="4" s="1"/>
  <c r="CN118" i="4"/>
  <c r="CM118" i="4"/>
  <c r="CC118" i="4" s="1"/>
  <c r="CL118" i="4"/>
  <c r="CK118" i="4"/>
  <c r="CA118" i="4" s="1"/>
  <c r="CJ118" i="4"/>
  <c r="CH118" i="4"/>
  <c r="CF118" i="4"/>
  <c r="X118" i="4" s="1"/>
  <c r="CD118" i="4"/>
  <c r="CB118" i="4"/>
  <c r="B118" i="4"/>
  <c r="CQ117" i="4"/>
  <c r="CP117" i="4"/>
  <c r="CF117" i="4" s="1"/>
  <c r="CO117" i="4"/>
  <c r="CM117" i="4"/>
  <c r="CL117" i="4"/>
  <c r="CB117" i="4" s="1"/>
  <c r="CJ117" i="4"/>
  <c r="CG117" i="4"/>
  <c r="CE117" i="4"/>
  <c r="CC117" i="4"/>
  <c r="CA117" i="4"/>
  <c r="B117" i="4"/>
  <c r="CK117" i="4" s="1"/>
  <c r="CQ116" i="4"/>
  <c r="CG116" i="4" s="1"/>
  <c r="CP116" i="4"/>
  <c r="CO116" i="4"/>
  <c r="CE116" i="4" s="1"/>
  <c r="CM116" i="4"/>
  <c r="CC116" i="4" s="1"/>
  <c r="CL116" i="4"/>
  <c r="CK116" i="4"/>
  <c r="CA116" i="4" s="1"/>
  <c r="CH116" i="4"/>
  <c r="CF116" i="4"/>
  <c r="CB116" i="4"/>
  <c r="B116" i="4"/>
  <c r="CR116" i="4" s="1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CM110" i="4"/>
  <c r="CC110" i="4" s="1"/>
  <c r="E110" i="4"/>
  <c r="D110" i="4"/>
  <c r="C110" i="4"/>
  <c r="E109" i="4"/>
  <c r="D109" i="4"/>
  <c r="C109" i="4"/>
  <c r="CO108" i="4"/>
  <c r="CE108" i="4" s="1"/>
  <c r="E108" i="4"/>
  <c r="C108" i="4" s="1"/>
  <c r="D108" i="4"/>
  <c r="E107" i="4"/>
  <c r="D107" i="4"/>
  <c r="CN106" i="4"/>
  <c r="CD106" i="4" s="1"/>
  <c r="E106" i="4"/>
  <c r="C106" i="4" s="1"/>
  <c r="CM106" i="4" s="1"/>
  <c r="CC106" i="4" s="1"/>
  <c r="D106" i="4"/>
  <c r="CN105" i="4"/>
  <c r="CD105" i="4" s="1"/>
  <c r="E105" i="4"/>
  <c r="D105" i="4"/>
  <c r="C105" i="4"/>
  <c r="CO105" i="4" s="1"/>
  <c r="CE105" i="4" s="1"/>
  <c r="CO104" i="4"/>
  <c r="CE104" i="4" s="1"/>
  <c r="E104" i="4"/>
  <c r="D104" i="4"/>
  <c r="C104" i="4" s="1"/>
  <c r="E103" i="4"/>
  <c r="CM102" i="4"/>
  <c r="CC102" i="4" s="1"/>
  <c r="E102" i="4"/>
  <c r="D102" i="4"/>
  <c r="C102" i="4"/>
  <c r="CO102" i="4" s="1"/>
  <c r="CE102" i="4" s="1"/>
  <c r="AQ97" i="4"/>
  <c r="AP97" i="4"/>
  <c r="AO97" i="4"/>
  <c r="AN97" i="4"/>
  <c r="AM97" i="4"/>
  <c r="AL97" i="4"/>
  <c r="AK97" i="4"/>
  <c r="AJ97" i="4"/>
  <c r="AI97" i="4"/>
  <c r="AH97" i="4"/>
  <c r="AG97" i="4"/>
  <c r="AF97" i="4"/>
  <c r="AD97" i="4"/>
  <c r="AC97" i="4"/>
  <c r="AB97" i="4"/>
  <c r="AA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CR96" i="4"/>
  <c r="CH96" i="4" s="1"/>
  <c r="CQ96" i="4"/>
  <c r="CG96" i="4" s="1"/>
  <c r="CP96" i="4"/>
  <c r="CO96" i="4"/>
  <c r="CN96" i="4"/>
  <c r="CD96" i="4" s="1"/>
  <c r="CM96" i="4"/>
  <c r="CC96" i="4" s="1"/>
  <c r="CF96" i="4"/>
  <c r="AR96" i="4" s="1"/>
  <c r="CE96" i="4"/>
  <c r="AE96" i="4"/>
  <c r="Z96" i="4"/>
  <c r="B96" i="4"/>
  <c r="CL96" i="4" s="1"/>
  <c r="CB96" i="4" s="1"/>
  <c r="CR95" i="4"/>
  <c r="CP95" i="4"/>
  <c r="CF95" i="4" s="1"/>
  <c r="CO95" i="4"/>
  <c r="CL95" i="4"/>
  <c r="CB95" i="4" s="1"/>
  <c r="CH95" i="4"/>
  <c r="CE95" i="4"/>
  <c r="CD95" i="4"/>
  <c r="CC95" i="4"/>
  <c r="AE95" i="4"/>
  <c r="CN95" i="4" s="1"/>
  <c r="Z95" i="4"/>
  <c r="CM95" i="4" s="1"/>
  <c r="B95" i="4"/>
  <c r="CQ95" i="4" s="1"/>
  <c r="CG95" i="4" s="1"/>
  <c r="CP94" i="4"/>
  <c r="CF94" i="4" s="1"/>
  <c r="CO94" i="4"/>
  <c r="CM94" i="4"/>
  <c r="CC94" i="4" s="1"/>
  <c r="CL94" i="4"/>
  <c r="CB94" i="4" s="1"/>
  <c r="CH94" i="4"/>
  <c r="CE94" i="4"/>
  <c r="AE94" i="4"/>
  <c r="CN94" i="4" s="1"/>
  <c r="CD94" i="4" s="1"/>
  <c r="Z94" i="4"/>
  <c r="B94" i="4"/>
  <c r="CR94" i="4" s="1"/>
  <c r="CR93" i="4"/>
  <c r="CH93" i="4" s="1"/>
  <c r="CP93" i="4"/>
  <c r="CO93" i="4"/>
  <c r="CE93" i="4" s="1"/>
  <c r="CN93" i="4"/>
  <c r="CD93" i="4" s="1"/>
  <c r="CM93" i="4"/>
  <c r="CF93" i="4"/>
  <c r="CC93" i="4"/>
  <c r="AE93" i="4"/>
  <c r="Z93" i="4"/>
  <c r="B93" i="4"/>
  <c r="CP92" i="4"/>
  <c r="CF92" i="4" s="1"/>
  <c r="CO92" i="4"/>
  <c r="CM92" i="4"/>
  <c r="CC92" i="4" s="1"/>
  <c r="CL92" i="4"/>
  <c r="CB92" i="4" s="1"/>
  <c r="CH92" i="4"/>
  <c r="CE92" i="4"/>
  <c r="AE92" i="4"/>
  <c r="CN92" i="4" s="1"/>
  <c r="CD92" i="4" s="1"/>
  <c r="Z92" i="4"/>
  <c r="B92" i="4"/>
  <c r="CR92" i="4" s="1"/>
  <c r="CR91" i="4"/>
  <c r="CH91" i="4" s="1"/>
  <c r="CP91" i="4"/>
  <c r="CO91" i="4"/>
  <c r="CE91" i="4" s="1"/>
  <c r="CN91" i="4"/>
  <c r="CD91" i="4" s="1"/>
  <c r="CM91" i="4"/>
  <c r="CF91" i="4"/>
  <c r="CC91" i="4"/>
  <c r="AE91" i="4"/>
  <c r="Z91" i="4"/>
  <c r="B91" i="4"/>
  <c r="CP90" i="4"/>
  <c r="CF90" i="4" s="1"/>
  <c r="CO90" i="4"/>
  <c r="CM90" i="4"/>
  <c r="CC90" i="4" s="1"/>
  <c r="CL90" i="4"/>
  <c r="CB90" i="4" s="1"/>
  <c r="CH90" i="4"/>
  <c r="CE90" i="4"/>
  <c r="AE90" i="4"/>
  <c r="CN90" i="4" s="1"/>
  <c r="CD90" i="4" s="1"/>
  <c r="Z90" i="4"/>
  <c r="B90" i="4"/>
  <c r="CR90" i="4" s="1"/>
  <c r="CP89" i="4"/>
  <c r="CO89" i="4"/>
  <c r="CE89" i="4" s="1"/>
  <c r="CN89" i="4"/>
  <c r="CD89" i="4" s="1"/>
  <c r="CM89" i="4"/>
  <c r="CF89" i="4"/>
  <c r="CC89" i="4"/>
  <c r="AE89" i="4"/>
  <c r="Z89" i="4"/>
  <c r="B89" i="4"/>
  <c r="CP88" i="4"/>
  <c r="CF88" i="4" s="1"/>
  <c r="CO88" i="4"/>
  <c r="CM88" i="4"/>
  <c r="CC88" i="4" s="1"/>
  <c r="CL88" i="4"/>
  <c r="CB88" i="4" s="1"/>
  <c r="CH88" i="4"/>
  <c r="CE88" i="4"/>
  <c r="AE88" i="4"/>
  <c r="CN88" i="4" s="1"/>
  <c r="CD88" i="4" s="1"/>
  <c r="Z88" i="4"/>
  <c r="B88" i="4"/>
  <c r="CR88" i="4" s="1"/>
  <c r="CP87" i="4"/>
  <c r="CO87" i="4"/>
  <c r="CE87" i="4" s="1"/>
  <c r="CN87" i="4"/>
  <c r="CD87" i="4" s="1"/>
  <c r="CM87" i="4"/>
  <c r="CF87" i="4"/>
  <c r="CC87" i="4"/>
  <c r="AE87" i="4"/>
  <c r="Z87" i="4"/>
  <c r="B87" i="4"/>
  <c r="CP86" i="4"/>
  <c r="CF86" i="4" s="1"/>
  <c r="CO86" i="4"/>
  <c r="CM86" i="4"/>
  <c r="CC86" i="4" s="1"/>
  <c r="CL86" i="4"/>
  <c r="CB86" i="4" s="1"/>
  <c r="CH86" i="4"/>
  <c r="CE86" i="4"/>
  <c r="AE86" i="4"/>
  <c r="CN86" i="4" s="1"/>
  <c r="CD86" i="4" s="1"/>
  <c r="Z86" i="4"/>
  <c r="B86" i="4"/>
  <c r="CR86" i="4" s="1"/>
  <c r="CR85" i="4"/>
  <c r="CH85" i="4" s="1"/>
  <c r="CP85" i="4"/>
  <c r="CO85" i="4"/>
  <c r="CE85" i="4" s="1"/>
  <c r="CN85" i="4"/>
  <c r="CD85" i="4" s="1"/>
  <c r="CM85" i="4"/>
  <c r="CF85" i="4"/>
  <c r="CC85" i="4"/>
  <c r="AE85" i="4"/>
  <c r="Z85" i="4"/>
  <c r="B85" i="4"/>
  <c r="CP84" i="4"/>
  <c r="CF84" i="4" s="1"/>
  <c r="CO84" i="4"/>
  <c r="CM84" i="4"/>
  <c r="CC84" i="4" s="1"/>
  <c r="CL84" i="4"/>
  <c r="CB84" i="4" s="1"/>
  <c r="CH84" i="4"/>
  <c r="CE84" i="4"/>
  <c r="AE84" i="4"/>
  <c r="CN84" i="4" s="1"/>
  <c r="CD84" i="4" s="1"/>
  <c r="Z84" i="4"/>
  <c r="B84" i="4"/>
  <c r="CR84" i="4" s="1"/>
  <c r="CR83" i="4"/>
  <c r="CH83" i="4" s="1"/>
  <c r="CP83" i="4"/>
  <c r="CO83" i="4"/>
  <c r="CE83" i="4" s="1"/>
  <c r="CM83" i="4"/>
  <c r="CF83" i="4"/>
  <c r="CC83" i="4"/>
  <c r="AE83" i="4"/>
  <c r="CN83" i="4" s="1"/>
  <c r="CD83" i="4" s="1"/>
  <c r="Z83" i="4"/>
  <c r="B83" i="4"/>
  <c r="CP82" i="4"/>
  <c r="CF82" i="4" s="1"/>
  <c r="CO82" i="4"/>
  <c r="CM82" i="4"/>
  <c r="CC82" i="4" s="1"/>
  <c r="CE82" i="4"/>
  <c r="AE82" i="4"/>
  <c r="CN82" i="4" s="1"/>
  <c r="CD82" i="4" s="1"/>
  <c r="Z82" i="4"/>
  <c r="B82" i="4"/>
  <c r="CQ81" i="4"/>
  <c r="CP81" i="4"/>
  <c r="CO81" i="4"/>
  <c r="CE81" i="4" s="1"/>
  <c r="CM81" i="4"/>
  <c r="CC81" i="4" s="1"/>
  <c r="CG81" i="4"/>
  <c r="CF81" i="4"/>
  <c r="CB81" i="4"/>
  <c r="AE81" i="4"/>
  <c r="CN81" i="4" s="1"/>
  <c r="CD81" i="4" s="1"/>
  <c r="Z81" i="4"/>
  <c r="B81" i="4"/>
  <c r="CL81" i="4" s="1"/>
  <c r="CQ80" i="4"/>
  <c r="CG80" i="4" s="1"/>
  <c r="CP80" i="4"/>
  <c r="CO80" i="4"/>
  <c r="CE80" i="4" s="1"/>
  <c r="CM80" i="4"/>
  <c r="CC80" i="4" s="1"/>
  <c r="CL80" i="4"/>
  <c r="CB80" i="4" s="1"/>
  <c r="AR80" i="4" s="1"/>
  <c r="CF80" i="4"/>
  <c r="CD80" i="4"/>
  <c r="AE80" i="4"/>
  <c r="CN80" i="4" s="1"/>
  <c r="Z80" i="4"/>
  <c r="B80" i="4"/>
  <c r="CR80" i="4" s="1"/>
  <c r="CH80" i="4" s="1"/>
  <c r="CP79" i="4"/>
  <c r="CO79" i="4"/>
  <c r="CE79" i="4" s="1"/>
  <c r="CF79" i="4"/>
  <c r="CC79" i="4"/>
  <c r="AE79" i="4"/>
  <c r="CN79" i="4" s="1"/>
  <c r="CD79" i="4" s="1"/>
  <c r="Z79" i="4"/>
  <c r="CM79" i="4" s="1"/>
  <c r="B79" i="4"/>
  <c r="CR79" i="4" s="1"/>
  <c r="CH79" i="4" s="1"/>
  <c r="CP78" i="4"/>
  <c r="CF78" i="4" s="1"/>
  <c r="CO78" i="4"/>
  <c r="CM78" i="4"/>
  <c r="CC78" i="4" s="1"/>
  <c r="CE78" i="4"/>
  <c r="AE78" i="4"/>
  <c r="CN78" i="4" s="1"/>
  <c r="CD78" i="4" s="1"/>
  <c r="Z78" i="4"/>
  <c r="B78" i="4"/>
  <c r="CR77" i="4"/>
  <c r="CH77" i="4" s="1"/>
  <c r="CQ77" i="4"/>
  <c r="CP77" i="4"/>
  <c r="CO77" i="4"/>
  <c r="CE77" i="4" s="1"/>
  <c r="CG77" i="4"/>
  <c r="CF77" i="4"/>
  <c r="CD77" i="4"/>
  <c r="CB77" i="4"/>
  <c r="AE77" i="4"/>
  <c r="CN77" i="4" s="1"/>
  <c r="Z77" i="4"/>
  <c r="CM77" i="4" s="1"/>
  <c r="CC77" i="4" s="1"/>
  <c r="B77" i="4"/>
  <c r="CL77" i="4" s="1"/>
  <c r="CQ76" i="4"/>
  <c r="CG76" i="4" s="1"/>
  <c r="CP76" i="4"/>
  <c r="CO76" i="4"/>
  <c r="CE76" i="4" s="1"/>
  <c r="CM76" i="4"/>
  <c r="CC76" i="4" s="1"/>
  <c r="CL76" i="4"/>
  <c r="CB76" i="4" s="1"/>
  <c r="CF76" i="4"/>
  <c r="CD76" i="4"/>
  <c r="AR76" i="4"/>
  <c r="AE76" i="4"/>
  <c r="CN76" i="4" s="1"/>
  <c r="Z76" i="4"/>
  <c r="B76" i="4"/>
  <c r="CR76" i="4" s="1"/>
  <c r="CH76" i="4" s="1"/>
  <c r="CR75" i="4"/>
  <c r="CP75" i="4"/>
  <c r="CO75" i="4"/>
  <c r="CE75" i="4" s="1"/>
  <c r="CH75" i="4"/>
  <c r="CF75" i="4"/>
  <c r="AE75" i="4"/>
  <c r="CN75" i="4" s="1"/>
  <c r="CD75" i="4" s="1"/>
  <c r="Z75" i="4"/>
  <c r="CM75" i="4" s="1"/>
  <c r="CC75" i="4" s="1"/>
  <c r="B75" i="4"/>
  <c r="CP74" i="4"/>
  <c r="CF74" i="4" s="1"/>
  <c r="CO74" i="4"/>
  <c r="CM74" i="4"/>
  <c r="CC74" i="4" s="1"/>
  <c r="CE74" i="4"/>
  <c r="AE74" i="4"/>
  <c r="CN74" i="4" s="1"/>
  <c r="CD74" i="4" s="1"/>
  <c r="Z74" i="4"/>
  <c r="B74" i="4"/>
  <c r="CQ73" i="4"/>
  <c r="CG73" i="4" s="1"/>
  <c r="CP73" i="4"/>
  <c r="CO73" i="4"/>
  <c r="CE73" i="4" s="1"/>
  <c r="CF73" i="4"/>
  <c r="CB73" i="4"/>
  <c r="AE73" i="4"/>
  <c r="CN73" i="4" s="1"/>
  <c r="CD73" i="4" s="1"/>
  <c r="Z73" i="4"/>
  <c r="CM73" i="4" s="1"/>
  <c r="CC73" i="4" s="1"/>
  <c r="B73" i="4"/>
  <c r="CL73" i="4" s="1"/>
  <c r="CQ72" i="4"/>
  <c r="CG72" i="4" s="1"/>
  <c r="CP72" i="4"/>
  <c r="CO72" i="4"/>
  <c r="CE72" i="4" s="1"/>
  <c r="CM72" i="4"/>
  <c r="CC72" i="4" s="1"/>
  <c r="CL72" i="4"/>
  <c r="CB72" i="4" s="1"/>
  <c r="AR72" i="4" s="1"/>
  <c r="CF72" i="4"/>
  <c r="CD72" i="4"/>
  <c r="AE72" i="4"/>
  <c r="CN72" i="4" s="1"/>
  <c r="Z72" i="4"/>
  <c r="B72" i="4"/>
  <c r="CR72" i="4" s="1"/>
  <c r="CH72" i="4" s="1"/>
  <c r="CP71" i="4"/>
  <c r="CO71" i="4"/>
  <c r="CN71" i="4"/>
  <c r="CD71" i="4" s="1"/>
  <c r="CM71" i="4"/>
  <c r="CC71" i="4" s="1"/>
  <c r="CF71" i="4"/>
  <c r="CE71" i="4"/>
  <c r="AE71" i="4"/>
  <c r="Z71" i="4"/>
  <c r="B71" i="4"/>
  <c r="CP70" i="4"/>
  <c r="CO70" i="4"/>
  <c r="CE70" i="4" s="1"/>
  <c r="CM70" i="4"/>
  <c r="CC70" i="4" s="1"/>
  <c r="CF70" i="4"/>
  <c r="CD70" i="4"/>
  <c r="AE70" i="4"/>
  <c r="CN70" i="4" s="1"/>
  <c r="Z70" i="4"/>
  <c r="B70" i="4"/>
  <c r="CQ70" i="4" s="1"/>
  <c r="CG70" i="4" s="1"/>
  <c r="CP69" i="4"/>
  <c r="CO69" i="4"/>
  <c r="CE69" i="4" s="1"/>
  <c r="CM69" i="4"/>
  <c r="CC69" i="4" s="1"/>
  <c r="CF69" i="4"/>
  <c r="CD69" i="4"/>
  <c r="AE69" i="4"/>
  <c r="CN69" i="4" s="1"/>
  <c r="Z69" i="4"/>
  <c r="B69" i="4"/>
  <c r="CQ68" i="4"/>
  <c r="CG68" i="4" s="1"/>
  <c r="CP68" i="4"/>
  <c r="CO68" i="4"/>
  <c r="CE68" i="4" s="1"/>
  <c r="CM68" i="4"/>
  <c r="CC68" i="4" s="1"/>
  <c r="CF68" i="4"/>
  <c r="AE68" i="4"/>
  <c r="CN68" i="4" s="1"/>
  <c r="CD68" i="4" s="1"/>
  <c r="Z68" i="4"/>
  <c r="B68" i="4"/>
  <c r="CQ67" i="4"/>
  <c r="CG67" i="4" s="1"/>
  <c r="CP67" i="4"/>
  <c r="CO67" i="4"/>
  <c r="CE67" i="4" s="1"/>
  <c r="CM67" i="4"/>
  <c r="CC67" i="4" s="1"/>
  <c r="CF67" i="4"/>
  <c r="AE67" i="4"/>
  <c r="CN67" i="4" s="1"/>
  <c r="CD67" i="4" s="1"/>
  <c r="Z67" i="4"/>
  <c r="B67" i="4"/>
  <c r="CP66" i="4"/>
  <c r="CO66" i="4"/>
  <c r="CE66" i="4" s="1"/>
  <c r="CM66" i="4"/>
  <c r="CC66" i="4" s="1"/>
  <c r="CF66" i="4"/>
  <c r="CD66" i="4"/>
  <c r="AE66" i="4"/>
  <c r="CN66" i="4" s="1"/>
  <c r="Z66" i="4"/>
  <c r="B66" i="4"/>
  <c r="CP65" i="4"/>
  <c r="CO65" i="4"/>
  <c r="CE65" i="4" s="1"/>
  <c r="CM65" i="4"/>
  <c r="CC65" i="4" s="1"/>
  <c r="CF65" i="4"/>
  <c r="CD65" i="4"/>
  <c r="AE65" i="4"/>
  <c r="CN65" i="4" s="1"/>
  <c r="Z65" i="4"/>
  <c r="B65" i="4"/>
  <c r="CQ64" i="4"/>
  <c r="CG64" i="4" s="1"/>
  <c r="CP64" i="4"/>
  <c r="CO64" i="4"/>
  <c r="CE64" i="4" s="1"/>
  <c r="CM64" i="4"/>
  <c r="CC64" i="4" s="1"/>
  <c r="CF64" i="4"/>
  <c r="AE64" i="4"/>
  <c r="CN64" i="4" s="1"/>
  <c r="CD64" i="4" s="1"/>
  <c r="Z64" i="4"/>
  <c r="B64" i="4"/>
  <c r="CQ63" i="4"/>
  <c r="CG63" i="4" s="1"/>
  <c r="CP63" i="4"/>
  <c r="CO63" i="4"/>
  <c r="CE63" i="4" s="1"/>
  <c r="CM63" i="4"/>
  <c r="CC63" i="4" s="1"/>
  <c r="CF63" i="4"/>
  <c r="AE63" i="4"/>
  <c r="CN63" i="4" s="1"/>
  <c r="CD63" i="4" s="1"/>
  <c r="Z63" i="4"/>
  <c r="B63" i="4"/>
  <c r="CP62" i="4"/>
  <c r="CO62" i="4"/>
  <c r="CE62" i="4" s="1"/>
  <c r="CM62" i="4"/>
  <c r="CC62" i="4" s="1"/>
  <c r="CF62" i="4"/>
  <c r="CD62" i="4"/>
  <c r="AE62" i="4"/>
  <c r="CN62" i="4" s="1"/>
  <c r="Z62" i="4"/>
  <c r="B62" i="4"/>
  <c r="CQ62" i="4" s="1"/>
  <c r="CG62" i="4" s="1"/>
  <c r="CP61" i="4"/>
  <c r="CO61" i="4"/>
  <c r="CE61" i="4" s="1"/>
  <c r="CM61" i="4"/>
  <c r="CC61" i="4" s="1"/>
  <c r="CF61" i="4"/>
  <c r="CD61" i="4"/>
  <c r="AE61" i="4"/>
  <c r="CN61" i="4" s="1"/>
  <c r="Z61" i="4"/>
  <c r="B61" i="4"/>
  <c r="CQ60" i="4"/>
  <c r="CG60" i="4" s="1"/>
  <c r="CP60" i="4"/>
  <c r="CO60" i="4"/>
  <c r="CE60" i="4" s="1"/>
  <c r="CM60" i="4"/>
  <c r="CC60" i="4" s="1"/>
  <c r="CF60" i="4"/>
  <c r="AE60" i="4"/>
  <c r="CN60" i="4" s="1"/>
  <c r="CD60" i="4" s="1"/>
  <c r="Z60" i="4"/>
  <c r="B60" i="4"/>
  <c r="CQ59" i="4"/>
  <c r="CG59" i="4" s="1"/>
  <c r="CP59" i="4"/>
  <c r="CO59" i="4"/>
  <c r="CE59" i="4" s="1"/>
  <c r="CM59" i="4"/>
  <c r="CC59" i="4" s="1"/>
  <c r="CF59" i="4"/>
  <c r="AE59" i="4"/>
  <c r="CN59" i="4" s="1"/>
  <c r="CD59" i="4" s="1"/>
  <c r="Z59" i="4"/>
  <c r="B59" i="4"/>
  <c r="CP58" i="4"/>
  <c r="CO58" i="4"/>
  <c r="CE58" i="4" s="1"/>
  <c r="CM58" i="4"/>
  <c r="CC58" i="4" s="1"/>
  <c r="CF58" i="4"/>
  <c r="CD58" i="4"/>
  <c r="AE58" i="4"/>
  <c r="CN58" i="4" s="1"/>
  <c r="Z58" i="4"/>
  <c r="B58" i="4"/>
  <c r="CP57" i="4"/>
  <c r="CO57" i="4"/>
  <c r="CE57" i="4" s="1"/>
  <c r="CM57" i="4"/>
  <c r="CC57" i="4" s="1"/>
  <c r="CF57" i="4"/>
  <c r="CD57" i="4"/>
  <c r="AE57" i="4"/>
  <c r="CN57" i="4" s="1"/>
  <c r="Z57" i="4"/>
  <c r="B57" i="4"/>
  <c r="CQ56" i="4"/>
  <c r="CG56" i="4" s="1"/>
  <c r="CP56" i="4"/>
  <c r="CO56" i="4"/>
  <c r="CE56" i="4" s="1"/>
  <c r="CM56" i="4"/>
  <c r="CC56" i="4" s="1"/>
  <c r="CF56" i="4"/>
  <c r="AE56" i="4"/>
  <c r="CN56" i="4" s="1"/>
  <c r="CD56" i="4" s="1"/>
  <c r="Z56" i="4"/>
  <c r="B56" i="4"/>
  <c r="CQ55" i="4"/>
  <c r="CG55" i="4" s="1"/>
  <c r="CP55" i="4"/>
  <c r="CO55" i="4"/>
  <c r="CE55" i="4" s="1"/>
  <c r="CM55" i="4"/>
  <c r="CC55" i="4" s="1"/>
  <c r="CF55" i="4"/>
  <c r="AE55" i="4"/>
  <c r="CN55" i="4" s="1"/>
  <c r="CD55" i="4" s="1"/>
  <c r="Z55" i="4"/>
  <c r="B55" i="4"/>
  <c r="CP54" i="4"/>
  <c r="CO54" i="4"/>
  <c r="CE54" i="4" s="1"/>
  <c r="CM54" i="4"/>
  <c r="CC54" i="4" s="1"/>
  <c r="CF54" i="4"/>
  <c r="CD54" i="4"/>
  <c r="AE54" i="4"/>
  <c r="CN54" i="4" s="1"/>
  <c r="Z54" i="4"/>
  <c r="B54" i="4"/>
  <c r="CQ54" i="4" s="1"/>
  <c r="CG54" i="4" s="1"/>
  <c r="CP53" i="4"/>
  <c r="CO53" i="4"/>
  <c r="CM53" i="4"/>
  <c r="CC53" i="4" s="1"/>
  <c r="CF53" i="4"/>
  <c r="CE53" i="4"/>
  <c r="AE53" i="4"/>
  <c r="CN53" i="4" s="1"/>
  <c r="CD53" i="4" s="1"/>
  <c r="Z53" i="4"/>
  <c r="B53" i="4"/>
  <c r="CR53" i="4" s="1"/>
  <c r="CH53" i="4" s="1"/>
  <c r="CR52" i="4"/>
  <c r="CH52" i="4" s="1"/>
  <c r="CQ52" i="4"/>
  <c r="CG52" i="4" s="1"/>
  <c r="CP52" i="4"/>
  <c r="CO52" i="4"/>
  <c r="CE52" i="4" s="1"/>
  <c r="CF52" i="4"/>
  <c r="CB52" i="4"/>
  <c r="AE52" i="4"/>
  <c r="CN52" i="4" s="1"/>
  <c r="CD52" i="4" s="1"/>
  <c r="Z52" i="4"/>
  <c r="CM52" i="4" s="1"/>
  <c r="CC52" i="4" s="1"/>
  <c r="B52" i="4"/>
  <c r="CL52" i="4" s="1"/>
  <c r="CP51" i="4"/>
  <c r="CO51" i="4"/>
  <c r="CE51" i="4" s="1"/>
  <c r="CM51" i="4"/>
  <c r="CC51" i="4" s="1"/>
  <c r="CF51" i="4"/>
  <c r="CD51" i="4"/>
  <c r="AE51" i="4"/>
  <c r="CN51" i="4" s="1"/>
  <c r="Z51" i="4"/>
  <c r="B51" i="4"/>
  <c r="CR51" i="4" s="1"/>
  <c r="CH51" i="4" s="1"/>
  <c r="CR50" i="4"/>
  <c r="CH50" i="4" s="1"/>
  <c r="CP50" i="4"/>
  <c r="CO50" i="4"/>
  <c r="CE50" i="4" s="1"/>
  <c r="CF50" i="4"/>
  <c r="CB50" i="4"/>
  <c r="AE50" i="4"/>
  <c r="CN50" i="4" s="1"/>
  <c r="CD50" i="4" s="1"/>
  <c r="Z50" i="4"/>
  <c r="CM50" i="4" s="1"/>
  <c r="CC50" i="4" s="1"/>
  <c r="B50" i="4"/>
  <c r="CL50" i="4" s="1"/>
  <c r="CP49" i="4"/>
  <c r="CF49" i="4" s="1"/>
  <c r="CO49" i="4"/>
  <c r="CM49" i="4"/>
  <c r="CC49" i="4" s="1"/>
  <c r="CE49" i="4"/>
  <c r="CD49" i="4"/>
  <c r="AE49" i="4"/>
  <c r="CN49" i="4" s="1"/>
  <c r="Z49" i="4"/>
  <c r="B49" i="4"/>
  <c r="CR49" i="4" s="1"/>
  <c r="CH49" i="4" s="1"/>
  <c r="CP48" i="4"/>
  <c r="CO48" i="4"/>
  <c r="CE48" i="4" s="1"/>
  <c r="CF48" i="4"/>
  <c r="CB48" i="4"/>
  <c r="AE48" i="4"/>
  <c r="CN48" i="4" s="1"/>
  <c r="CD48" i="4" s="1"/>
  <c r="Z48" i="4"/>
  <c r="CM48" i="4" s="1"/>
  <c r="CC48" i="4" s="1"/>
  <c r="B48" i="4"/>
  <c r="CL48" i="4" s="1"/>
  <c r="CQ47" i="4"/>
  <c r="CG47" i="4" s="1"/>
  <c r="CP47" i="4"/>
  <c r="CO47" i="4"/>
  <c r="CM47" i="4"/>
  <c r="CC47" i="4" s="1"/>
  <c r="CL47" i="4"/>
  <c r="CB47" i="4" s="1"/>
  <c r="AR47" i="4" s="1"/>
  <c r="CF47" i="4"/>
  <c r="CE47" i="4"/>
  <c r="CD47" i="4"/>
  <c r="AE47" i="4"/>
  <c r="CN47" i="4" s="1"/>
  <c r="Z47" i="4"/>
  <c r="B47" i="4"/>
  <c r="CR47" i="4" s="1"/>
  <c r="CH47" i="4" s="1"/>
  <c r="CP46" i="4"/>
  <c r="CO46" i="4"/>
  <c r="CE46" i="4" s="1"/>
  <c r="CF46" i="4"/>
  <c r="AE46" i="4"/>
  <c r="CN46" i="4" s="1"/>
  <c r="CD46" i="4" s="1"/>
  <c r="Z46" i="4"/>
  <c r="CM46" i="4" s="1"/>
  <c r="CC46" i="4" s="1"/>
  <c r="B46" i="4"/>
  <c r="CL46" i="4" s="1"/>
  <c r="CB46" i="4" s="1"/>
  <c r="CP45" i="4"/>
  <c r="CO45" i="4"/>
  <c r="CM45" i="4"/>
  <c r="CC45" i="4" s="1"/>
  <c r="CF45" i="4"/>
  <c r="CE45" i="4"/>
  <c r="AE45" i="4"/>
  <c r="CN45" i="4" s="1"/>
  <c r="CD45" i="4" s="1"/>
  <c r="Z45" i="4"/>
  <c r="B45" i="4"/>
  <c r="CR45" i="4" s="1"/>
  <c r="CH45" i="4" s="1"/>
  <c r="CR44" i="4"/>
  <c r="CH44" i="4" s="1"/>
  <c r="CQ44" i="4"/>
  <c r="CG44" i="4" s="1"/>
  <c r="CP44" i="4"/>
  <c r="CO44" i="4"/>
  <c r="CE44" i="4" s="1"/>
  <c r="CF44" i="4"/>
  <c r="CB44" i="4"/>
  <c r="AE44" i="4"/>
  <c r="CN44" i="4" s="1"/>
  <c r="CD44" i="4" s="1"/>
  <c r="Z44" i="4"/>
  <c r="CM44" i="4" s="1"/>
  <c r="CC44" i="4" s="1"/>
  <c r="B44" i="4"/>
  <c r="CL44" i="4" s="1"/>
  <c r="CP43" i="4"/>
  <c r="CO43" i="4"/>
  <c r="CE43" i="4" s="1"/>
  <c r="CM43" i="4"/>
  <c r="CC43" i="4" s="1"/>
  <c r="CF43" i="4"/>
  <c r="CD43" i="4"/>
  <c r="AE43" i="4"/>
  <c r="CN43" i="4" s="1"/>
  <c r="Z43" i="4"/>
  <c r="B43" i="4"/>
  <c r="CR43" i="4" s="1"/>
  <c r="CH43" i="4" s="1"/>
  <c r="CR42" i="4"/>
  <c r="CH42" i="4" s="1"/>
  <c r="CP42" i="4"/>
  <c r="CO42" i="4"/>
  <c r="CE42" i="4" s="1"/>
  <c r="CF42" i="4"/>
  <c r="CB42" i="4"/>
  <c r="AE42" i="4"/>
  <c r="CN42" i="4" s="1"/>
  <c r="CD42" i="4" s="1"/>
  <c r="Z42" i="4"/>
  <c r="CM42" i="4" s="1"/>
  <c r="CC42" i="4" s="1"/>
  <c r="B42" i="4"/>
  <c r="CL42" i="4" s="1"/>
  <c r="CP41" i="4"/>
  <c r="CF41" i="4" s="1"/>
  <c r="CO41" i="4"/>
  <c r="CM41" i="4"/>
  <c r="CC41" i="4" s="1"/>
  <c r="CE41" i="4"/>
  <c r="CD41" i="4"/>
  <c r="AE41" i="4"/>
  <c r="CN41" i="4" s="1"/>
  <c r="Z41" i="4"/>
  <c r="B41" i="4"/>
  <c r="CP40" i="4"/>
  <c r="CO40" i="4"/>
  <c r="CE40" i="4" s="1"/>
  <c r="CF40" i="4"/>
  <c r="CB40" i="4"/>
  <c r="AE40" i="4"/>
  <c r="CN40" i="4" s="1"/>
  <c r="CD40" i="4" s="1"/>
  <c r="Z40" i="4"/>
  <c r="CM40" i="4" s="1"/>
  <c r="CC40" i="4" s="1"/>
  <c r="B40" i="4"/>
  <c r="CL40" i="4" s="1"/>
  <c r="CQ39" i="4"/>
  <c r="CG39" i="4" s="1"/>
  <c r="CP39" i="4"/>
  <c r="CO39" i="4"/>
  <c r="CM39" i="4"/>
  <c r="CC39" i="4" s="1"/>
  <c r="CL39" i="4"/>
  <c r="CB39" i="4" s="1"/>
  <c r="CF39" i="4"/>
  <c r="CE39" i="4"/>
  <c r="AE39" i="4"/>
  <c r="CN39" i="4" s="1"/>
  <c r="CD39" i="4" s="1"/>
  <c r="Z39" i="4"/>
  <c r="B39" i="4"/>
  <c r="CR39" i="4" s="1"/>
  <c r="CH39" i="4" s="1"/>
  <c r="CP38" i="4"/>
  <c r="CO38" i="4"/>
  <c r="CE38" i="4" s="1"/>
  <c r="CN38" i="4"/>
  <c r="CD38" i="4" s="1"/>
  <c r="CM38" i="4"/>
  <c r="CC38" i="4" s="1"/>
  <c r="CF38" i="4"/>
  <c r="AE38" i="4"/>
  <c r="Z38" i="4"/>
  <c r="B38" i="4"/>
  <c r="CP37" i="4"/>
  <c r="CF37" i="4" s="1"/>
  <c r="CO37" i="4"/>
  <c r="CE37" i="4" s="1"/>
  <c r="CM37" i="4"/>
  <c r="CC37" i="4" s="1"/>
  <c r="CL37" i="4"/>
  <c r="CB37" i="4" s="1"/>
  <c r="AE37" i="4"/>
  <c r="Z37" i="4"/>
  <c r="B37" i="4"/>
  <c r="CR37" i="4" s="1"/>
  <c r="CH37" i="4" s="1"/>
  <c r="CL31" i="4"/>
  <c r="CB31" i="4"/>
  <c r="B31" i="4"/>
  <c r="CK31" i="4" s="1"/>
  <c r="CA31" i="4" s="1"/>
  <c r="L27" i="4"/>
  <c r="K27" i="4"/>
  <c r="J27" i="4"/>
  <c r="I27" i="4"/>
  <c r="H27" i="4"/>
  <c r="G27" i="4"/>
  <c r="F27" i="4"/>
  <c r="E27" i="4"/>
  <c r="D27" i="4"/>
  <c r="CM26" i="4"/>
  <c r="CC26" i="4" s="1"/>
  <c r="D26" i="4"/>
  <c r="C26" i="4"/>
  <c r="B26" i="4"/>
  <c r="CL26" i="4" s="1"/>
  <c r="CB26" i="4" s="1"/>
  <c r="D25" i="4"/>
  <c r="C25" i="4"/>
  <c r="B25" i="4"/>
  <c r="D24" i="4"/>
  <c r="C24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B19" i="4" s="1"/>
  <c r="C19" i="4"/>
  <c r="CN18" i="4"/>
  <c r="CD18" i="4" s="1"/>
  <c r="CM18" i="4"/>
  <c r="CL18" i="4"/>
  <c r="CF18" i="4"/>
  <c r="CC18" i="4"/>
  <c r="CB18" i="4"/>
  <c r="B18" i="4"/>
  <c r="CO18" i="4" s="1"/>
  <c r="CE18" i="4" s="1"/>
  <c r="CO17" i="4"/>
  <c r="CE17" i="4" s="1"/>
  <c r="CM17" i="4"/>
  <c r="CL17" i="4"/>
  <c r="CB17" i="4" s="1"/>
  <c r="CK17" i="4"/>
  <c r="CA17" i="4" s="1"/>
  <c r="CC17" i="4"/>
  <c r="B17" i="4"/>
  <c r="CN16" i="4"/>
  <c r="CM16" i="4"/>
  <c r="CC16" i="4" s="1"/>
  <c r="CL16" i="4"/>
  <c r="CB16" i="4" s="1"/>
  <c r="CF16" i="4"/>
  <c r="CD16" i="4"/>
  <c r="B16" i="4"/>
  <c r="CO16" i="4" s="1"/>
  <c r="CE16" i="4" s="1"/>
  <c r="CN15" i="4"/>
  <c r="CD15" i="4" s="1"/>
  <c r="CM15" i="4"/>
  <c r="CC15" i="4" s="1"/>
  <c r="CL15" i="4"/>
  <c r="CF15" i="4"/>
  <c r="CB15" i="4"/>
  <c r="B15" i="4"/>
  <c r="CO15" i="4" s="1"/>
  <c r="CE15" i="4" s="1"/>
  <c r="CN14" i="4"/>
  <c r="CD14" i="4" s="1"/>
  <c r="CM14" i="4"/>
  <c r="CL14" i="4"/>
  <c r="CF14" i="4"/>
  <c r="CC14" i="4"/>
  <c r="CB14" i="4"/>
  <c r="B14" i="4"/>
  <c r="CO14" i="4" s="1"/>
  <c r="CE14" i="4" s="1"/>
  <c r="A5" i="4"/>
  <c r="A4" i="4"/>
  <c r="A3" i="4"/>
  <c r="A2" i="4"/>
  <c r="AS142" i="6" l="1"/>
  <c r="AS148" i="6"/>
  <c r="A256" i="6"/>
  <c r="M24" i="6"/>
  <c r="CL177" i="5"/>
  <c r="CB177" i="5" s="1"/>
  <c r="CK177" i="5"/>
  <c r="CA177" i="5" s="1"/>
  <c r="CC177" i="5"/>
  <c r="CN143" i="5"/>
  <c r="CD143" i="5" s="1"/>
  <c r="CG143" i="5"/>
  <c r="CM143" i="5"/>
  <c r="CC143" i="5" s="1"/>
  <c r="CL143" i="5"/>
  <c r="CB143" i="5" s="1"/>
  <c r="CN139" i="5"/>
  <c r="CD139" i="5" s="1"/>
  <c r="CG139" i="5"/>
  <c r="CL139" i="5"/>
  <c r="CB139" i="5" s="1"/>
  <c r="CM139" i="5"/>
  <c r="CC139" i="5" s="1"/>
  <c r="M24" i="5"/>
  <c r="CK25" i="5"/>
  <c r="CA25" i="5" s="1"/>
  <c r="CM25" i="5"/>
  <c r="CC25" i="5" s="1"/>
  <c r="CN25" i="5"/>
  <c r="CD25" i="5" s="1"/>
  <c r="CE25" i="5"/>
  <c r="B27" i="5"/>
  <c r="CL25" i="5"/>
  <c r="CB25" i="5" s="1"/>
  <c r="CN154" i="5"/>
  <c r="CD154" i="5" s="1"/>
  <c r="CG154" i="5"/>
  <c r="CM154" i="5"/>
  <c r="CC154" i="5" s="1"/>
  <c r="CL154" i="5"/>
  <c r="CB154" i="5" s="1"/>
  <c r="AJ166" i="5"/>
  <c r="CA14" i="5"/>
  <c r="AA14" i="5" s="1"/>
  <c r="AR41" i="5"/>
  <c r="CL176" i="5"/>
  <c r="CB176" i="5" s="1"/>
  <c r="CK176" i="5"/>
  <c r="CA176" i="5" s="1"/>
  <c r="AJ176" i="5" s="1"/>
  <c r="CC176" i="5"/>
  <c r="C158" i="5"/>
  <c r="U123" i="5"/>
  <c r="AJ170" i="5"/>
  <c r="CM107" i="5"/>
  <c r="CC107" i="5" s="1"/>
  <c r="CP107" i="5"/>
  <c r="CF107" i="5" s="1"/>
  <c r="CO107" i="5"/>
  <c r="CE107" i="5" s="1"/>
  <c r="CN107" i="5"/>
  <c r="CD107" i="5" s="1"/>
  <c r="CM106" i="5"/>
  <c r="CC106" i="5" s="1"/>
  <c r="CP106" i="5"/>
  <c r="CF106" i="5" s="1"/>
  <c r="CN106" i="5"/>
  <c r="CD106" i="5" s="1"/>
  <c r="CO106" i="5"/>
  <c r="CE106" i="5" s="1"/>
  <c r="CN150" i="5"/>
  <c r="CD150" i="5" s="1"/>
  <c r="CG150" i="5"/>
  <c r="CL150" i="5"/>
  <c r="CB150" i="5" s="1"/>
  <c r="CM150" i="5"/>
  <c r="CC150" i="5" s="1"/>
  <c r="AV105" i="5"/>
  <c r="AR80" i="5"/>
  <c r="AR87" i="5"/>
  <c r="AR88" i="5"/>
  <c r="AJ167" i="5"/>
  <c r="AJ168" i="5"/>
  <c r="AR95" i="5"/>
  <c r="AR84" i="5"/>
  <c r="U124" i="5"/>
  <c r="CL165" i="5"/>
  <c r="CB165" i="5" s="1"/>
  <c r="CK165" i="5"/>
  <c r="CA165" i="5" s="1"/>
  <c r="CC165" i="5"/>
  <c r="C111" i="5"/>
  <c r="CP102" i="5"/>
  <c r="CF102" i="5" s="1"/>
  <c r="CO102" i="5"/>
  <c r="CE102" i="5" s="1"/>
  <c r="CN102" i="5"/>
  <c r="CD102" i="5" s="1"/>
  <c r="CM102" i="5"/>
  <c r="CC102" i="5" s="1"/>
  <c r="AV104" i="5"/>
  <c r="AR37" i="5"/>
  <c r="CL164" i="5"/>
  <c r="CB164" i="5" s="1"/>
  <c r="CK164" i="5"/>
  <c r="CA164" i="5" s="1"/>
  <c r="CC164" i="5"/>
  <c r="AV109" i="5"/>
  <c r="CM144" i="5"/>
  <c r="CC144" i="5" s="1"/>
  <c r="CL144" i="5"/>
  <c r="CB144" i="5" s="1"/>
  <c r="CN144" i="5"/>
  <c r="CD144" i="5" s="1"/>
  <c r="CG144" i="5"/>
  <c r="AR71" i="5"/>
  <c r="AR76" i="5"/>
  <c r="AJ169" i="5"/>
  <c r="C147" i="5"/>
  <c r="AV110" i="5"/>
  <c r="AR79" i="5"/>
  <c r="AR96" i="5"/>
  <c r="AR47" i="5"/>
  <c r="AR75" i="5"/>
  <c r="AR72" i="5"/>
  <c r="CN26" i="5"/>
  <c r="CD26" i="5" s="1"/>
  <c r="CE26" i="5"/>
  <c r="CL26" i="5"/>
  <c r="CB26" i="5" s="1"/>
  <c r="CM26" i="5"/>
  <c r="CC26" i="5" s="1"/>
  <c r="CK26" i="5"/>
  <c r="CA26" i="5" s="1"/>
  <c r="AR39" i="5"/>
  <c r="CM25" i="4"/>
  <c r="CC25" i="4" s="1"/>
  <c r="CK25" i="4"/>
  <c r="CA25" i="4" s="1"/>
  <c r="CL25" i="4"/>
  <c r="CB25" i="4" s="1"/>
  <c r="CE25" i="4"/>
  <c r="CN25" i="4"/>
  <c r="CD25" i="4" s="1"/>
  <c r="CL38" i="4"/>
  <c r="CB38" i="4" s="1"/>
  <c r="CR38" i="4"/>
  <c r="CH38" i="4" s="1"/>
  <c r="AR39" i="4"/>
  <c r="AR88" i="4"/>
  <c r="CN37" i="4"/>
  <c r="CD37" i="4" s="1"/>
  <c r="AR37" i="4" s="1"/>
  <c r="AE97" i="4"/>
  <c r="CQ38" i="4"/>
  <c r="CG38" i="4" s="1"/>
  <c r="CR41" i="4"/>
  <c r="CH41" i="4" s="1"/>
  <c r="CQ41" i="4"/>
  <c r="CG41" i="4" s="1"/>
  <c r="CL41" i="4"/>
  <c r="CB41" i="4" s="1"/>
  <c r="CN17" i="4"/>
  <c r="CD17" i="4" s="1"/>
  <c r="AA17" i="4" s="1"/>
  <c r="CF17" i="4"/>
  <c r="AV106" i="4"/>
  <c r="C27" i="4"/>
  <c r="B24" i="4"/>
  <c r="CR58" i="4"/>
  <c r="CH58" i="4" s="1"/>
  <c r="CL58" i="4"/>
  <c r="CB58" i="4" s="1"/>
  <c r="AR58" i="4" s="1"/>
  <c r="CR66" i="4"/>
  <c r="CH66" i="4" s="1"/>
  <c r="CL66" i="4"/>
  <c r="CB66" i="4" s="1"/>
  <c r="CR78" i="4"/>
  <c r="CH78" i="4" s="1"/>
  <c r="CQ78" i="4"/>
  <c r="CG78" i="4" s="1"/>
  <c r="CL78" i="4"/>
  <c r="CB78" i="4" s="1"/>
  <c r="CL87" i="4"/>
  <c r="CB87" i="4" s="1"/>
  <c r="CQ87" i="4"/>
  <c r="CG87" i="4" s="1"/>
  <c r="E111" i="4"/>
  <c r="C103" i="4"/>
  <c r="CR123" i="4"/>
  <c r="CH123" i="4" s="1"/>
  <c r="CJ123" i="4"/>
  <c r="CS123" i="4"/>
  <c r="CI123" i="4" s="1"/>
  <c r="CM123" i="4"/>
  <c r="CC123" i="4" s="1"/>
  <c r="CO123" i="4"/>
  <c r="CE123" i="4" s="1"/>
  <c r="B125" i="4"/>
  <c r="CK125" i="4" s="1"/>
  <c r="CA125" i="4" s="1"/>
  <c r="CK14" i="4"/>
  <c r="CK18" i="4"/>
  <c r="CA18" i="4" s="1"/>
  <c r="AA18" i="4" s="1"/>
  <c r="CE26" i="4"/>
  <c r="CM31" i="4"/>
  <c r="CC31" i="4" s="1"/>
  <c r="X31" i="4" s="1"/>
  <c r="CQ46" i="4"/>
  <c r="CG46" i="4" s="1"/>
  <c r="AR46" i="4" s="1"/>
  <c r="AR50" i="4"/>
  <c r="CL69" i="4"/>
  <c r="CB69" i="4" s="1"/>
  <c r="CR69" i="4"/>
  <c r="CH69" i="4" s="1"/>
  <c r="CL89" i="4"/>
  <c r="CB89" i="4" s="1"/>
  <c r="CQ89" i="4"/>
  <c r="CG89" i="4" s="1"/>
  <c r="CM137" i="4"/>
  <c r="CC137" i="4" s="1"/>
  <c r="CN137" i="4"/>
  <c r="CD137" i="4" s="1"/>
  <c r="CL137" i="4"/>
  <c r="CB137" i="4" s="1"/>
  <c r="CG137" i="4"/>
  <c r="CM139" i="4"/>
  <c r="CC139" i="4" s="1"/>
  <c r="CN139" i="4"/>
  <c r="CD139" i="4" s="1"/>
  <c r="CG139" i="4"/>
  <c r="CL139" i="4"/>
  <c r="CB139" i="4" s="1"/>
  <c r="AS139" i="4" s="1"/>
  <c r="CM143" i="4"/>
  <c r="CC143" i="4" s="1"/>
  <c r="AS143" i="4" s="1"/>
  <c r="CN143" i="4"/>
  <c r="CD143" i="4" s="1"/>
  <c r="CG143" i="4"/>
  <c r="CK15" i="4"/>
  <c r="CA15" i="4" s="1"/>
  <c r="AA15" i="4" s="1"/>
  <c r="CK26" i="4"/>
  <c r="CA26" i="4" s="1"/>
  <c r="CD31" i="4"/>
  <c r="CQ37" i="4"/>
  <c r="CG37" i="4" s="1"/>
  <c r="CQ40" i="4"/>
  <c r="CG40" i="4" s="1"/>
  <c r="AR40" i="4" s="1"/>
  <c r="CL43" i="4"/>
  <c r="CB43" i="4" s="1"/>
  <c r="AR43" i="4" s="1"/>
  <c r="CQ43" i="4"/>
  <c r="CG43" i="4" s="1"/>
  <c r="AR44" i="4"/>
  <c r="CR46" i="4"/>
  <c r="CH46" i="4" s="1"/>
  <c r="CQ48" i="4"/>
  <c r="CG48" i="4" s="1"/>
  <c r="AR48" i="4" s="1"/>
  <c r="CL51" i="4"/>
  <c r="CB51" i="4" s="1"/>
  <c r="CQ51" i="4"/>
  <c r="CG51" i="4" s="1"/>
  <c r="AR52" i="4"/>
  <c r="CR56" i="4"/>
  <c r="CH56" i="4" s="1"/>
  <c r="CL56" i="4"/>
  <c r="CB56" i="4" s="1"/>
  <c r="CQ58" i="4"/>
  <c r="CG58" i="4" s="1"/>
  <c r="CR60" i="4"/>
  <c r="CH60" i="4" s="1"/>
  <c r="CL60" i="4"/>
  <c r="CB60" i="4" s="1"/>
  <c r="CR64" i="4"/>
  <c r="CH64" i="4" s="1"/>
  <c r="CL64" i="4"/>
  <c r="CB64" i="4" s="1"/>
  <c r="AR64" i="4" s="1"/>
  <c r="CQ66" i="4"/>
  <c r="CG66" i="4" s="1"/>
  <c r="CR68" i="4"/>
  <c r="CH68" i="4" s="1"/>
  <c r="CL68" i="4"/>
  <c r="CB68" i="4" s="1"/>
  <c r="CR74" i="4"/>
  <c r="CH74" i="4" s="1"/>
  <c r="CQ74" i="4"/>
  <c r="CG74" i="4" s="1"/>
  <c r="CL74" i="4"/>
  <c r="CB74" i="4" s="1"/>
  <c r="CL83" i="4"/>
  <c r="CB83" i="4" s="1"/>
  <c r="CQ83" i="4"/>
  <c r="CG83" i="4" s="1"/>
  <c r="CR87" i="4"/>
  <c r="CH87" i="4" s="1"/>
  <c r="CL91" i="4"/>
  <c r="CB91" i="4" s="1"/>
  <c r="CQ91" i="4"/>
  <c r="CG91" i="4" s="1"/>
  <c r="CP104" i="4"/>
  <c r="CF104" i="4" s="1"/>
  <c r="CN104" i="4"/>
  <c r="CD104" i="4" s="1"/>
  <c r="CM104" i="4"/>
  <c r="CC104" i="4" s="1"/>
  <c r="CM145" i="4"/>
  <c r="CC145" i="4" s="1"/>
  <c r="CL145" i="4"/>
  <c r="CB145" i="4" s="1"/>
  <c r="CG145" i="4"/>
  <c r="CN145" i="4"/>
  <c r="CD145" i="4" s="1"/>
  <c r="CN148" i="4"/>
  <c r="CD148" i="4" s="1"/>
  <c r="CG148" i="4"/>
  <c r="CL148" i="4"/>
  <c r="CB148" i="4" s="1"/>
  <c r="CM148" i="4"/>
  <c r="CC148" i="4" s="1"/>
  <c r="AS148" i="4" s="1"/>
  <c r="AS156" i="4"/>
  <c r="CK168" i="4"/>
  <c r="CA168" i="4" s="1"/>
  <c r="CC168" i="4"/>
  <c r="CL168" i="4"/>
  <c r="CB168" i="4" s="1"/>
  <c r="CK170" i="4"/>
  <c r="CA170" i="4" s="1"/>
  <c r="AJ170" i="4" s="1"/>
  <c r="CL170" i="4"/>
  <c r="CB170" i="4" s="1"/>
  <c r="CC170" i="4"/>
  <c r="CR54" i="4"/>
  <c r="CH54" i="4" s="1"/>
  <c r="CL54" i="4"/>
  <c r="CB54" i="4" s="1"/>
  <c r="AR54" i="4" s="1"/>
  <c r="CR62" i="4"/>
  <c r="CH62" i="4" s="1"/>
  <c r="CL62" i="4"/>
  <c r="CB62" i="4" s="1"/>
  <c r="CR70" i="4"/>
  <c r="CH70" i="4" s="1"/>
  <c r="CL70" i="4"/>
  <c r="CB70" i="4" s="1"/>
  <c r="AR70" i="4" s="1"/>
  <c r="CK123" i="4"/>
  <c r="CA123" i="4" s="1"/>
  <c r="X124" i="4"/>
  <c r="CN26" i="4"/>
  <c r="CD26" i="4" s="1"/>
  <c r="CL49" i="4"/>
  <c r="CB49" i="4" s="1"/>
  <c r="CQ49" i="4"/>
  <c r="CG49" i="4" s="1"/>
  <c r="CL57" i="4"/>
  <c r="CB57" i="4" s="1"/>
  <c r="AR57" i="4" s="1"/>
  <c r="CR57" i="4"/>
  <c r="CH57" i="4" s="1"/>
  <c r="CL61" i="4"/>
  <c r="CB61" i="4" s="1"/>
  <c r="CR61" i="4"/>
  <c r="CH61" i="4" s="1"/>
  <c r="CL65" i="4"/>
  <c r="CB65" i="4" s="1"/>
  <c r="AR65" i="4" s="1"/>
  <c r="CR65" i="4"/>
  <c r="CH65" i="4" s="1"/>
  <c r="CL79" i="4"/>
  <c r="CB79" i="4" s="1"/>
  <c r="CQ79" i="4"/>
  <c r="CG79" i="4" s="1"/>
  <c r="AR81" i="4"/>
  <c r="CR82" i="4"/>
  <c r="CH82" i="4" s="1"/>
  <c r="CQ82" i="4"/>
  <c r="CG82" i="4" s="1"/>
  <c r="CL82" i="4"/>
  <c r="CB82" i="4" s="1"/>
  <c r="AR82" i="4" s="1"/>
  <c r="CN110" i="4"/>
  <c r="CD110" i="4" s="1"/>
  <c r="AV110" i="4" s="1"/>
  <c r="CP110" i="4"/>
  <c r="CF110" i="4" s="1"/>
  <c r="CO110" i="4"/>
  <c r="CE110" i="4" s="1"/>
  <c r="CK16" i="4"/>
  <c r="CA16" i="4" s="1"/>
  <c r="AA16" i="4" s="1"/>
  <c r="Z97" i="4"/>
  <c r="CR40" i="4"/>
  <c r="CH40" i="4" s="1"/>
  <c r="CQ42" i="4"/>
  <c r="CG42" i="4" s="1"/>
  <c r="AR42" i="4" s="1"/>
  <c r="CL45" i="4"/>
  <c r="CB45" i="4" s="1"/>
  <c r="CQ45" i="4"/>
  <c r="CG45" i="4" s="1"/>
  <c r="CR48" i="4"/>
  <c r="CH48" i="4" s="1"/>
  <c r="CQ50" i="4"/>
  <c r="CG50" i="4" s="1"/>
  <c r="CL53" i="4"/>
  <c r="CB53" i="4" s="1"/>
  <c r="CQ53" i="4"/>
  <c r="CG53" i="4" s="1"/>
  <c r="CL55" i="4"/>
  <c r="CB55" i="4" s="1"/>
  <c r="AR55" i="4" s="1"/>
  <c r="CR55" i="4"/>
  <c r="CH55" i="4" s="1"/>
  <c r="CQ57" i="4"/>
  <c r="CG57" i="4" s="1"/>
  <c r="CL59" i="4"/>
  <c r="CB59" i="4" s="1"/>
  <c r="AR59" i="4" s="1"/>
  <c r="CR59" i="4"/>
  <c r="CH59" i="4" s="1"/>
  <c r="CQ61" i="4"/>
  <c r="CG61" i="4" s="1"/>
  <c r="CL63" i="4"/>
  <c r="CB63" i="4" s="1"/>
  <c r="CR63" i="4"/>
  <c r="CH63" i="4" s="1"/>
  <c r="CQ65" i="4"/>
  <c r="CG65" i="4" s="1"/>
  <c r="CL67" i="4"/>
  <c r="CB67" i="4" s="1"/>
  <c r="CR67" i="4"/>
  <c r="CH67" i="4" s="1"/>
  <c r="CQ69" i="4"/>
  <c r="CG69" i="4" s="1"/>
  <c r="CL71" i="4"/>
  <c r="CB71" i="4" s="1"/>
  <c r="CQ71" i="4"/>
  <c r="CG71" i="4" s="1"/>
  <c r="CR71" i="4"/>
  <c r="CH71" i="4" s="1"/>
  <c r="CL75" i="4"/>
  <c r="CB75" i="4" s="1"/>
  <c r="AR75" i="4" s="1"/>
  <c r="CQ75" i="4"/>
  <c r="CG75" i="4" s="1"/>
  <c r="AR77" i="4"/>
  <c r="CL85" i="4"/>
  <c r="CB85" i="4" s="1"/>
  <c r="CQ85" i="4"/>
  <c r="CG85" i="4" s="1"/>
  <c r="CR89" i="4"/>
  <c r="CH89" i="4" s="1"/>
  <c r="CL93" i="4"/>
  <c r="CB93" i="4" s="1"/>
  <c r="CQ93" i="4"/>
  <c r="CG93" i="4" s="1"/>
  <c r="CN108" i="4"/>
  <c r="CD108" i="4" s="1"/>
  <c r="CP108" i="4"/>
  <c r="CF108" i="4" s="1"/>
  <c r="CM108" i="4"/>
  <c r="CC108" i="4" s="1"/>
  <c r="CK119" i="4"/>
  <c r="CA119" i="4" s="1"/>
  <c r="CO119" i="4"/>
  <c r="CE119" i="4" s="1"/>
  <c r="CL143" i="4"/>
  <c r="CB143" i="4" s="1"/>
  <c r="CM154" i="4"/>
  <c r="CC154" i="4" s="1"/>
  <c r="CL154" i="4"/>
  <c r="CB154" i="4" s="1"/>
  <c r="AS154" i="4" s="1"/>
  <c r="CG154" i="4"/>
  <c r="CN154" i="4"/>
  <c r="CD154" i="4" s="1"/>
  <c r="CR73" i="4"/>
  <c r="CH73" i="4" s="1"/>
  <c r="AR73" i="4" s="1"/>
  <c r="CR81" i="4"/>
  <c r="CH81" i="4" s="1"/>
  <c r="CR119" i="4"/>
  <c r="CH119" i="4" s="1"/>
  <c r="CM125" i="4"/>
  <c r="CC125" i="4" s="1"/>
  <c r="CL144" i="4"/>
  <c r="CB144" i="4" s="1"/>
  <c r="CM144" i="4"/>
  <c r="CC144" i="4" s="1"/>
  <c r="CG144" i="4"/>
  <c r="AS144" i="4" s="1"/>
  <c r="CN144" i="4"/>
  <c r="CD144" i="4" s="1"/>
  <c r="CM150" i="4"/>
  <c r="CC150" i="4" s="1"/>
  <c r="CG150" i="4"/>
  <c r="CL150" i="4"/>
  <c r="CB150" i="4" s="1"/>
  <c r="AS150" i="4" s="1"/>
  <c r="CN150" i="4"/>
  <c r="CD150" i="4" s="1"/>
  <c r="CL152" i="4"/>
  <c r="CB152" i="4" s="1"/>
  <c r="CN152" i="4"/>
  <c r="CD152" i="4" s="1"/>
  <c r="AS152" i="4" s="1"/>
  <c r="CG152" i="4"/>
  <c r="CN156" i="4"/>
  <c r="CD156" i="4" s="1"/>
  <c r="CG156" i="4"/>
  <c r="CL156" i="4"/>
  <c r="CB156" i="4" s="1"/>
  <c r="CN157" i="4"/>
  <c r="CD157" i="4" s="1"/>
  <c r="CG157" i="4"/>
  <c r="CL157" i="4"/>
  <c r="CB157" i="4" s="1"/>
  <c r="AS157" i="4" s="1"/>
  <c r="CM157" i="4"/>
  <c r="CC157" i="4" s="1"/>
  <c r="CL163" i="4"/>
  <c r="CB163" i="4" s="1"/>
  <c r="CK163" i="4"/>
  <c r="CA163" i="4" s="1"/>
  <c r="CC163" i="4"/>
  <c r="CK176" i="4"/>
  <c r="CA176" i="4" s="1"/>
  <c r="CC176" i="4"/>
  <c r="CL176" i="4"/>
  <c r="CB176" i="4" s="1"/>
  <c r="AR95" i="4"/>
  <c r="CP105" i="4"/>
  <c r="CF105" i="4" s="1"/>
  <c r="CM105" i="4"/>
  <c r="CC105" i="4" s="1"/>
  <c r="AV105" i="4" s="1"/>
  <c r="CP106" i="4"/>
  <c r="CF106" i="4" s="1"/>
  <c r="CO106" i="4"/>
  <c r="CE106" i="4" s="1"/>
  <c r="C107" i="4"/>
  <c r="CN109" i="4"/>
  <c r="CD109" i="4" s="1"/>
  <c r="CP109" i="4"/>
  <c r="CF109" i="4" s="1"/>
  <c r="CO109" i="4"/>
  <c r="CE109" i="4" s="1"/>
  <c r="CM109" i="4"/>
  <c r="CC109" i="4" s="1"/>
  <c r="CO125" i="4"/>
  <c r="CE125" i="4" s="1"/>
  <c r="CP130" i="4"/>
  <c r="CF130" i="4" s="1"/>
  <c r="CO130" i="4"/>
  <c r="CE130" i="4" s="1"/>
  <c r="CK130" i="4"/>
  <c r="CA130" i="4" s="1"/>
  <c r="CG130" i="4"/>
  <c r="CO131" i="4"/>
  <c r="CE131" i="4" s="1"/>
  <c r="CK131" i="4"/>
  <c r="CA131" i="4" s="1"/>
  <c r="CK164" i="4"/>
  <c r="CA164" i="4" s="1"/>
  <c r="CC164" i="4"/>
  <c r="CC165" i="4"/>
  <c r="CK165" i="4"/>
  <c r="CA165" i="4" s="1"/>
  <c r="CQ84" i="4"/>
  <c r="CG84" i="4" s="1"/>
  <c r="AR84" i="4" s="1"/>
  <c r="CQ86" i="4"/>
  <c r="CG86" i="4" s="1"/>
  <c r="AR86" i="4" s="1"/>
  <c r="CQ88" i="4"/>
  <c r="CG88" i="4" s="1"/>
  <c r="CQ90" i="4"/>
  <c r="CG90" i="4" s="1"/>
  <c r="AR90" i="4" s="1"/>
  <c r="CQ92" i="4"/>
  <c r="CG92" i="4" s="1"/>
  <c r="AR92" i="4" s="1"/>
  <c r="CQ94" i="4"/>
  <c r="CG94" i="4" s="1"/>
  <c r="AR94" i="4" s="1"/>
  <c r="B97" i="4"/>
  <c r="CN102" i="4"/>
  <c r="CD102" i="4" s="1"/>
  <c r="CL119" i="4"/>
  <c r="CB119" i="4" s="1"/>
  <c r="CP119" i="4"/>
  <c r="CF119" i="4" s="1"/>
  <c r="CL140" i="4"/>
  <c r="CB140" i="4" s="1"/>
  <c r="CG140" i="4"/>
  <c r="CM140" i="4"/>
  <c r="CC140" i="4" s="1"/>
  <c r="AS140" i="4" s="1"/>
  <c r="E158" i="4"/>
  <c r="CN153" i="4"/>
  <c r="CD153" i="4" s="1"/>
  <c r="CG153" i="4"/>
  <c r="CL153" i="4"/>
  <c r="CB153" i="4" s="1"/>
  <c r="CL155" i="4"/>
  <c r="CB155" i="4" s="1"/>
  <c r="CN155" i="4"/>
  <c r="CD155" i="4" s="1"/>
  <c r="D111" i="4"/>
  <c r="CP102" i="4"/>
  <c r="CF102" i="4" s="1"/>
  <c r="CN117" i="4"/>
  <c r="CD117" i="4" s="1"/>
  <c r="X117" i="4" s="1"/>
  <c r="CR117" i="4"/>
  <c r="CH117" i="4" s="1"/>
  <c r="B119" i="4"/>
  <c r="CN119" i="4" s="1"/>
  <c r="CD119" i="4" s="1"/>
  <c r="CN149" i="4"/>
  <c r="CD149" i="4" s="1"/>
  <c r="CG149" i="4"/>
  <c r="CL149" i="4"/>
  <c r="CB149" i="4" s="1"/>
  <c r="CL151" i="4"/>
  <c r="CB151" i="4" s="1"/>
  <c r="CN151" i="4"/>
  <c r="CD151" i="4" s="1"/>
  <c r="CM153" i="4"/>
  <c r="CC153" i="4" s="1"/>
  <c r="CG155" i="4"/>
  <c r="D158" i="4"/>
  <c r="CC175" i="4"/>
  <c r="CL175" i="4"/>
  <c r="CB175" i="4" s="1"/>
  <c r="AJ175" i="4" s="1"/>
  <c r="CJ116" i="4"/>
  <c r="CN116" i="4"/>
  <c r="CD116" i="4" s="1"/>
  <c r="X116" i="4" s="1"/>
  <c r="CN125" i="4"/>
  <c r="CD125" i="4" s="1"/>
  <c r="CR125" i="4"/>
  <c r="CH125" i="4" s="1"/>
  <c r="C138" i="4"/>
  <c r="C146" i="4"/>
  <c r="C167" i="4"/>
  <c r="CL169" i="4"/>
  <c r="CB169" i="4" s="1"/>
  <c r="CC169" i="4"/>
  <c r="CK169" i="4"/>
  <c r="CA169" i="4" s="1"/>
  <c r="AJ169" i="4" s="1"/>
  <c r="CJ124" i="4"/>
  <c r="U124" i="4" s="1"/>
  <c r="CR124" i="4"/>
  <c r="CH124" i="4" s="1"/>
  <c r="C142" i="4"/>
  <c r="D147" i="4"/>
  <c r="C147" i="4" s="1"/>
  <c r="CL177" i="4"/>
  <c r="CB177" i="4" s="1"/>
  <c r="CC177" i="4"/>
  <c r="CK177" i="4"/>
  <c r="CA177" i="4" s="1"/>
  <c r="AJ177" i="4" s="1"/>
  <c r="CG132" i="4"/>
  <c r="AB132" i="4" s="1"/>
  <c r="B226" i="3"/>
  <c r="D222" i="3"/>
  <c r="B222" i="3" s="1"/>
  <c r="C222" i="3"/>
  <c r="D221" i="3"/>
  <c r="C221" i="3"/>
  <c r="D220" i="3"/>
  <c r="C220" i="3"/>
  <c r="B220" i="3" s="1"/>
  <c r="CC215" i="3"/>
  <c r="M215" i="3" s="1"/>
  <c r="B215" i="3"/>
  <c r="CC214" i="3"/>
  <c r="M214" i="3" s="1"/>
  <c r="B214" i="3"/>
  <c r="CC210" i="3"/>
  <c r="V210" i="3"/>
  <c r="C210" i="3"/>
  <c r="C209" i="3"/>
  <c r="CC209" i="3" s="1"/>
  <c r="V209" i="3" s="1"/>
  <c r="C208" i="3"/>
  <c r="CC208" i="3" s="1"/>
  <c r="V208" i="3" s="1"/>
  <c r="H204" i="3"/>
  <c r="C204" i="3"/>
  <c r="H203" i="3"/>
  <c r="C203" i="3"/>
  <c r="H202" i="3"/>
  <c r="C202" i="3"/>
  <c r="H201" i="3"/>
  <c r="C201" i="3"/>
  <c r="F197" i="3"/>
  <c r="B197" i="3"/>
  <c r="F196" i="3"/>
  <c r="B196" i="3"/>
  <c r="F195" i="3"/>
  <c r="B195" i="3"/>
  <c r="E190" i="3"/>
  <c r="B190" i="3"/>
  <c r="E189" i="3"/>
  <c r="B189" i="3"/>
  <c r="E185" i="3"/>
  <c r="B185" i="3"/>
  <c r="E184" i="3"/>
  <c r="B184" i="3"/>
  <c r="E183" i="3"/>
  <c r="B183" i="3"/>
  <c r="E182" i="3"/>
  <c r="B182" i="3"/>
  <c r="CC177" i="3"/>
  <c r="D177" i="3"/>
  <c r="C177" i="3"/>
  <c r="B177" i="3" s="1"/>
  <c r="CL177" i="3" s="1"/>
  <c r="CB177" i="3" s="1"/>
  <c r="CL176" i="3"/>
  <c r="CB176" i="3" s="1"/>
  <c r="CK176" i="3"/>
  <c r="CA176" i="3" s="1"/>
  <c r="D176" i="3"/>
  <c r="C176" i="3"/>
  <c r="B176" i="3"/>
  <c r="CC176" i="3" s="1"/>
  <c r="D175" i="3"/>
  <c r="C175" i="3"/>
  <c r="B175" i="3"/>
  <c r="E170" i="3"/>
  <c r="D170" i="3"/>
  <c r="C170" i="3" s="1"/>
  <c r="E169" i="3"/>
  <c r="D169" i="3"/>
  <c r="C169" i="3" s="1"/>
  <c r="E168" i="3"/>
  <c r="D168" i="3"/>
  <c r="C168" i="3"/>
  <c r="E167" i="3"/>
  <c r="D167" i="3"/>
  <c r="C167" i="3" s="1"/>
  <c r="E166" i="3"/>
  <c r="D166" i="3"/>
  <c r="CC165" i="3"/>
  <c r="E165" i="3"/>
  <c r="D165" i="3"/>
  <c r="C165" i="3" s="1"/>
  <c r="CL165" i="3" s="1"/>
  <c r="CB165" i="3" s="1"/>
  <c r="CL164" i="3"/>
  <c r="CB164" i="3" s="1"/>
  <c r="CK164" i="3"/>
  <c r="CA164" i="3" s="1"/>
  <c r="AJ164" i="3" s="1"/>
  <c r="E164" i="3"/>
  <c r="D164" i="3"/>
  <c r="C164" i="3"/>
  <c r="CC164" i="3" s="1"/>
  <c r="E163" i="3"/>
  <c r="D163" i="3"/>
  <c r="C163" i="3"/>
  <c r="AR160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CK157" i="3"/>
  <c r="CA157" i="3" s="1"/>
  <c r="E157" i="3"/>
  <c r="D157" i="3"/>
  <c r="C157" i="3"/>
  <c r="CK156" i="3"/>
  <c r="CA156" i="3" s="1"/>
  <c r="E156" i="3"/>
  <c r="D156" i="3"/>
  <c r="C156" i="3" s="1"/>
  <c r="CL156" i="3" s="1"/>
  <c r="CB156" i="3" s="1"/>
  <c r="CM155" i="3"/>
  <c r="CL155" i="3"/>
  <c r="CB155" i="3" s="1"/>
  <c r="CK155" i="3"/>
  <c r="CA155" i="3" s="1"/>
  <c r="CC155" i="3"/>
  <c r="E155" i="3"/>
  <c r="D155" i="3"/>
  <c r="C155" i="3" s="1"/>
  <c r="CN154" i="3"/>
  <c r="CD154" i="3" s="1"/>
  <c r="CK154" i="3"/>
  <c r="CA154" i="3"/>
  <c r="E154" i="3"/>
  <c r="D154" i="3"/>
  <c r="C154" i="3"/>
  <c r="CK153" i="3"/>
  <c r="CA153" i="3" s="1"/>
  <c r="E153" i="3"/>
  <c r="D153" i="3"/>
  <c r="C153" i="3" s="1"/>
  <c r="CK152" i="3"/>
  <c r="CA152" i="3" s="1"/>
  <c r="CB152" i="3"/>
  <c r="E152" i="3"/>
  <c r="D152" i="3"/>
  <c r="C152" i="3" s="1"/>
  <c r="CL152" i="3" s="1"/>
  <c r="CM151" i="3"/>
  <c r="CC151" i="3" s="1"/>
  <c r="CL151" i="3"/>
  <c r="CB151" i="3" s="1"/>
  <c r="CK151" i="3"/>
  <c r="CA151" i="3" s="1"/>
  <c r="E151" i="3"/>
  <c r="D151" i="3"/>
  <c r="C151" i="3" s="1"/>
  <c r="CM150" i="3"/>
  <c r="CC150" i="3" s="1"/>
  <c r="CK150" i="3"/>
  <c r="CA150" i="3"/>
  <c r="E150" i="3"/>
  <c r="D150" i="3"/>
  <c r="C150" i="3"/>
  <c r="CK149" i="3"/>
  <c r="CA149" i="3" s="1"/>
  <c r="E149" i="3"/>
  <c r="D149" i="3"/>
  <c r="C149" i="3"/>
  <c r="CK148" i="3"/>
  <c r="CA148" i="3" s="1"/>
  <c r="E148" i="3"/>
  <c r="E158" i="3" s="1"/>
  <c r="D148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CN146" i="3"/>
  <c r="CD146" i="3" s="1"/>
  <c r="CK146" i="3"/>
  <c r="CA146" i="3"/>
  <c r="E146" i="3"/>
  <c r="D146" i="3"/>
  <c r="C146" i="3"/>
  <c r="CG146" i="3" s="1"/>
  <c r="CK145" i="3"/>
  <c r="CA145" i="3" s="1"/>
  <c r="E145" i="3"/>
  <c r="D145" i="3"/>
  <c r="CK144" i="3"/>
  <c r="CA144" i="3" s="1"/>
  <c r="E144" i="3"/>
  <c r="D144" i="3"/>
  <c r="CK143" i="3"/>
  <c r="CG143" i="3"/>
  <c r="CA143" i="3"/>
  <c r="E143" i="3"/>
  <c r="D143" i="3"/>
  <c r="C143" i="3"/>
  <c r="CL143" i="3" s="1"/>
  <c r="CB143" i="3" s="1"/>
  <c r="CN142" i="3"/>
  <c r="CD142" i="3" s="1"/>
  <c r="CK142" i="3"/>
  <c r="CA142" i="3"/>
  <c r="E142" i="3"/>
  <c r="D142" i="3"/>
  <c r="C142" i="3"/>
  <c r="CG142" i="3" s="1"/>
  <c r="CL141" i="3"/>
  <c r="CB141" i="3" s="1"/>
  <c r="CK141" i="3"/>
  <c r="CA141" i="3" s="1"/>
  <c r="E141" i="3"/>
  <c r="D141" i="3"/>
  <c r="C141" i="3" s="1"/>
  <c r="CK140" i="3"/>
  <c r="CA140" i="3" s="1"/>
  <c r="E140" i="3"/>
  <c r="D140" i="3"/>
  <c r="C140" i="3" s="1"/>
  <c r="CK139" i="3"/>
  <c r="CG139" i="3"/>
  <c r="CA139" i="3"/>
  <c r="E139" i="3"/>
  <c r="D139" i="3"/>
  <c r="C139" i="3"/>
  <c r="CL139" i="3" s="1"/>
  <c r="CB139" i="3" s="1"/>
  <c r="CN138" i="3"/>
  <c r="CD138" i="3" s="1"/>
  <c r="CK138" i="3"/>
  <c r="CA138" i="3"/>
  <c r="E138" i="3"/>
  <c r="D138" i="3"/>
  <c r="C138" i="3"/>
  <c r="CG138" i="3" s="1"/>
  <c r="CK137" i="3"/>
  <c r="CA137" i="3" s="1"/>
  <c r="E137" i="3"/>
  <c r="D137" i="3"/>
  <c r="CM132" i="3"/>
  <c r="CL132" i="3"/>
  <c r="CC132" i="3"/>
  <c r="CB132" i="3"/>
  <c r="B132" i="3"/>
  <c r="CM131" i="3"/>
  <c r="CL131" i="3"/>
  <c r="CB131" i="3" s="1"/>
  <c r="CC131" i="3"/>
  <c r="B131" i="3"/>
  <c r="CM130" i="3"/>
  <c r="CL130" i="3"/>
  <c r="CB130" i="3" s="1"/>
  <c r="CK130" i="3"/>
  <c r="CA130" i="3" s="1"/>
  <c r="CC130" i="3"/>
  <c r="B130" i="3"/>
  <c r="CL125" i="3"/>
  <c r="CB125" i="3" s="1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CP125" i="3" s="1"/>
  <c r="CF125" i="3" s="1"/>
  <c r="F125" i="3"/>
  <c r="E125" i="3"/>
  <c r="D125" i="3"/>
  <c r="C125" i="3"/>
  <c r="CQ124" i="3"/>
  <c r="CG124" i="3" s="1"/>
  <c r="CP124" i="3"/>
  <c r="CN124" i="3"/>
  <c r="CD124" i="3" s="1"/>
  <c r="CL124" i="3"/>
  <c r="CF124" i="3"/>
  <c r="CB124" i="3"/>
  <c r="B124" i="3"/>
  <c r="CS123" i="3"/>
  <c r="CI123" i="3" s="1"/>
  <c r="CQ123" i="3"/>
  <c r="CP123" i="3"/>
  <c r="CF123" i="3" s="1"/>
  <c r="CO123" i="3"/>
  <c r="CE123" i="3" s="1"/>
  <c r="CN123" i="3"/>
  <c r="CL123" i="3"/>
  <c r="CB123" i="3" s="1"/>
  <c r="CG123" i="3"/>
  <c r="CD123" i="3"/>
  <c r="B123" i="3"/>
  <c r="CB119" i="3"/>
  <c r="W119" i="3"/>
  <c r="V119" i="3"/>
  <c r="CQ119" i="3" s="1"/>
  <c r="CG119" i="3" s="1"/>
  <c r="U119" i="3"/>
  <c r="T119" i="3"/>
  <c r="S119" i="3"/>
  <c r="R119" i="3"/>
  <c r="CM119" i="3" s="1"/>
  <c r="CC119" i="3" s="1"/>
  <c r="Q119" i="3"/>
  <c r="CL119" i="3" s="1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CR118" i="3"/>
  <c r="CQ118" i="3"/>
  <c r="CG118" i="3" s="1"/>
  <c r="CP118" i="3"/>
  <c r="CO118" i="3"/>
  <c r="CN118" i="3"/>
  <c r="CM118" i="3"/>
  <c r="CC118" i="3" s="1"/>
  <c r="CL118" i="3"/>
  <c r="CK118" i="3"/>
  <c r="CJ118" i="3"/>
  <c r="CH118" i="3"/>
  <c r="CF118" i="3"/>
  <c r="CE118" i="3"/>
  <c r="CD118" i="3"/>
  <c r="CB118" i="3"/>
  <c r="CA118" i="3"/>
  <c r="B118" i="3"/>
  <c r="CR117" i="3"/>
  <c r="CH117" i="3" s="1"/>
  <c r="CQ117" i="3"/>
  <c r="CP117" i="3"/>
  <c r="CF117" i="3" s="1"/>
  <c r="CO117" i="3"/>
  <c r="CN117" i="3"/>
  <c r="CD117" i="3" s="1"/>
  <c r="CM117" i="3"/>
  <c r="CC117" i="3" s="1"/>
  <c r="CL117" i="3"/>
  <c r="CB117" i="3" s="1"/>
  <c r="CG117" i="3"/>
  <c r="CE117" i="3"/>
  <c r="CA117" i="3"/>
  <c r="B117" i="3"/>
  <c r="CK117" i="3" s="1"/>
  <c r="CQ116" i="3"/>
  <c r="CG116" i="3" s="1"/>
  <c r="CP116" i="3"/>
  <c r="CO116" i="3"/>
  <c r="CE116" i="3" s="1"/>
  <c r="CM116" i="3"/>
  <c r="CC116" i="3" s="1"/>
  <c r="CL116" i="3"/>
  <c r="CB116" i="3" s="1"/>
  <c r="CF116" i="3"/>
  <c r="B116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CN110" i="3"/>
  <c r="CD110" i="3" s="1"/>
  <c r="CM110" i="3"/>
  <c r="CC110" i="3"/>
  <c r="E110" i="3"/>
  <c r="C110" i="3" s="1"/>
  <c r="D110" i="3"/>
  <c r="CO109" i="3"/>
  <c r="CE109" i="3" s="1"/>
  <c r="CN109" i="3"/>
  <c r="CD109" i="3" s="1"/>
  <c r="E109" i="3"/>
  <c r="D109" i="3"/>
  <c r="C109" i="3"/>
  <c r="E108" i="3"/>
  <c r="D108" i="3"/>
  <c r="C108" i="3"/>
  <c r="CM107" i="3"/>
  <c r="CC107" i="3" s="1"/>
  <c r="E107" i="3"/>
  <c r="D107" i="3"/>
  <c r="C107" i="3" s="1"/>
  <c r="E106" i="3"/>
  <c r="C106" i="3" s="1"/>
  <c r="D106" i="3"/>
  <c r="E105" i="3"/>
  <c r="C105" i="3" s="1"/>
  <c r="D105" i="3"/>
  <c r="CP104" i="3"/>
  <c r="CF104" i="3" s="1"/>
  <c r="E104" i="3"/>
  <c r="C104" i="3" s="1"/>
  <c r="D104" i="3"/>
  <c r="CP103" i="3"/>
  <c r="CF103" i="3" s="1"/>
  <c r="CO103" i="3"/>
  <c r="CE103" i="3" s="1"/>
  <c r="E103" i="3"/>
  <c r="C103" i="3" s="1"/>
  <c r="E102" i="3"/>
  <c r="D102" i="3"/>
  <c r="C102" i="3" s="1"/>
  <c r="AQ97" i="3"/>
  <c r="AP97" i="3"/>
  <c r="AO97" i="3"/>
  <c r="AN97" i="3"/>
  <c r="AM97" i="3"/>
  <c r="AL97" i="3"/>
  <c r="AK97" i="3"/>
  <c r="AJ97" i="3"/>
  <c r="AI97" i="3"/>
  <c r="AH97" i="3"/>
  <c r="AG97" i="3"/>
  <c r="AF97" i="3"/>
  <c r="AD97" i="3"/>
  <c r="AC97" i="3"/>
  <c r="AB97" i="3"/>
  <c r="AA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B97" i="3" s="1"/>
  <c r="D97" i="3"/>
  <c r="C97" i="3"/>
  <c r="CR96" i="3"/>
  <c r="CH96" i="3" s="1"/>
  <c r="CP96" i="3"/>
  <c r="CF96" i="3" s="1"/>
  <c r="CO96" i="3"/>
  <c r="CE96" i="3" s="1"/>
  <c r="CN96" i="3"/>
  <c r="CL96" i="3"/>
  <c r="CB96" i="3" s="1"/>
  <c r="CD96" i="3"/>
  <c r="CC96" i="3"/>
  <c r="AE96" i="3"/>
  <c r="Z96" i="3"/>
  <c r="CM96" i="3" s="1"/>
  <c r="B96" i="3"/>
  <c r="CQ96" i="3" s="1"/>
  <c r="CG96" i="3" s="1"/>
  <c r="CP95" i="3"/>
  <c r="CO95" i="3"/>
  <c r="CN95" i="3"/>
  <c r="CD95" i="3" s="1"/>
  <c r="CM95" i="3"/>
  <c r="CC95" i="3" s="1"/>
  <c r="CF95" i="3"/>
  <c r="CE95" i="3"/>
  <c r="AE95" i="3"/>
  <c r="Z95" i="3"/>
  <c r="B95" i="3"/>
  <c r="CQ95" i="3" s="1"/>
  <c r="CG95" i="3" s="1"/>
  <c r="CR94" i="3"/>
  <c r="CP94" i="3"/>
  <c r="CF94" i="3" s="1"/>
  <c r="CO94" i="3"/>
  <c r="CE94" i="3" s="1"/>
  <c r="CN94" i="3"/>
  <c r="CL94" i="3"/>
  <c r="CB94" i="3" s="1"/>
  <c r="CH94" i="3"/>
  <c r="CD94" i="3"/>
  <c r="AE94" i="3"/>
  <c r="Z94" i="3"/>
  <c r="CM94" i="3" s="1"/>
  <c r="CC94" i="3" s="1"/>
  <c r="B94" i="3"/>
  <c r="CQ94" i="3" s="1"/>
  <c r="CG94" i="3" s="1"/>
  <c r="CP93" i="3"/>
  <c r="CO93" i="3"/>
  <c r="CN93" i="3"/>
  <c r="CD93" i="3" s="1"/>
  <c r="CM93" i="3"/>
  <c r="CC93" i="3" s="1"/>
  <c r="CL93" i="3"/>
  <c r="CB93" i="3" s="1"/>
  <c r="CF93" i="3"/>
  <c r="CE93" i="3"/>
  <c r="AE93" i="3"/>
  <c r="Z93" i="3"/>
  <c r="B93" i="3"/>
  <c r="CR93" i="3" s="1"/>
  <c r="CH93" i="3" s="1"/>
  <c r="CR92" i="3"/>
  <c r="CP92" i="3"/>
  <c r="CF92" i="3" s="1"/>
  <c r="CO92" i="3"/>
  <c r="CE92" i="3" s="1"/>
  <c r="CL92" i="3"/>
  <c r="CB92" i="3" s="1"/>
  <c r="CH92" i="3"/>
  <c r="CG92" i="3"/>
  <c r="AE92" i="3"/>
  <c r="CN92" i="3" s="1"/>
  <c r="CD92" i="3" s="1"/>
  <c r="Z92" i="3"/>
  <c r="CM92" i="3" s="1"/>
  <c r="CC92" i="3" s="1"/>
  <c r="B92" i="3"/>
  <c r="CQ92" i="3" s="1"/>
  <c r="CP91" i="3"/>
  <c r="CO91" i="3"/>
  <c r="CN91" i="3"/>
  <c r="CD91" i="3" s="1"/>
  <c r="CM91" i="3"/>
  <c r="CC91" i="3" s="1"/>
  <c r="CL91" i="3"/>
  <c r="CB91" i="3" s="1"/>
  <c r="CF91" i="3"/>
  <c r="CE91" i="3"/>
  <c r="AE91" i="3"/>
  <c r="Z91" i="3"/>
  <c r="B91" i="3"/>
  <c r="CR91" i="3" s="1"/>
  <c r="CH91" i="3" s="1"/>
  <c r="CR90" i="3"/>
  <c r="CP90" i="3"/>
  <c r="CF90" i="3" s="1"/>
  <c r="CO90" i="3"/>
  <c r="CE90" i="3" s="1"/>
  <c r="CL90" i="3"/>
  <c r="CB90" i="3" s="1"/>
  <c r="AR90" i="3" s="1"/>
  <c r="CH90" i="3"/>
  <c r="CC90" i="3"/>
  <c r="AE90" i="3"/>
  <c r="CN90" i="3" s="1"/>
  <c r="CD90" i="3" s="1"/>
  <c r="Z90" i="3"/>
  <c r="CM90" i="3" s="1"/>
  <c r="B90" i="3"/>
  <c r="CQ90" i="3" s="1"/>
  <c r="CG90" i="3" s="1"/>
  <c r="CQ89" i="3"/>
  <c r="CG89" i="3" s="1"/>
  <c r="CP89" i="3"/>
  <c r="CF89" i="3" s="1"/>
  <c r="CO89" i="3"/>
  <c r="CN89" i="3"/>
  <c r="CD89" i="3" s="1"/>
  <c r="CM89" i="3"/>
  <c r="CC89" i="3" s="1"/>
  <c r="CL89" i="3"/>
  <c r="CB89" i="3" s="1"/>
  <c r="AR89" i="3" s="1"/>
  <c r="CE89" i="3"/>
  <c r="AE89" i="3"/>
  <c r="Z89" i="3"/>
  <c r="B89" i="3"/>
  <c r="CR89" i="3" s="1"/>
  <c r="CH89" i="3" s="1"/>
  <c r="CR88" i="3"/>
  <c r="CH88" i="3" s="1"/>
  <c r="CP88" i="3"/>
  <c r="CF88" i="3" s="1"/>
  <c r="CO88" i="3"/>
  <c r="CE88" i="3" s="1"/>
  <c r="CN88" i="3"/>
  <c r="CL88" i="3"/>
  <c r="CB88" i="3" s="1"/>
  <c r="CD88" i="3"/>
  <c r="CC88" i="3"/>
  <c r="AE88" i="3"/>
  <c r="Z88" i="3"/>
  <c r="CM88" i="3" s="1"/>
  <c r="B88" i="3"/>
  <c r="CQ88" i="3" s="1"/>
  <c r="CG88" i="3" s="1"/>
  <c r="CQ87" i="3"/>
  <c r="CG87" i="3" s="1"/>
  <c r="CP87" i="3"/>
  <c r="CO87" i="3"/>
  <c r="CN87" i="3"/>
  <c r="CD87" i="3" s="1"/>
  <c r="CM87" i="3"/>
  <c r="CC87" i="3" s="1"/>
  <c r="CF87" i="3"/>
  <c r="CE87" i="3"/>
  <c r="AE87" i="3"/>
  <c r="Z87" i="3"/>
  <c r="B87" i="3"/>
  <c r="CR86" i="3"/>
  <c r="CP86" i="3"/>
  <c r="CF86" i="3" s="1"/>
  <c r="CO86" i="3"/>
  <c r="CE86" i="3" s="1"/>
  <c r="CN86" i="3"/>
  <c r="CL86" i="3"/>
  <c r="CB86" i="3" s="1"/>
  <c r="CH86" i="3"/>
  <c r="CD86" i="3"/>
  <c r="AE86" i="3"/>
  <c r="Z86" i="3"/>
  <c r="CM86" i="3" s="1"/>
  <c r="CC86" i="3" s="1"/>
  <c r="B86" i="3"/>
  <c r="CQ86" i="3" s="1"/>
  <c r="CG86" i="3" s="1"/>
  <c r="CP85" i="3"/>
  <c r="CO85" i="3"/>
  <c r="CN85" i="3"/>
  <c r="CD85" i="3" s="1"/>
  <c r="CF85" i="3"/>
  <c r="CE85" i="3"/>
  <c r="AE85" i="3"/>
  <c r="Z85" i="3"/>
  <c r="CM85" i="3" s="1"/>
  <c r="CC85" i="3" s="1"/>
  <c r="B85" i="3"/>
  <c r="CR85" i="3" s="1"/>
  <c r="CH85" i="3" s="1"/>
  <c r="CR84" i="3"/>
  <c r="CP84" i="3"/>
  <c r="CF84" i="3" s="1"/>
  <c r="CO84" i="3"/>
  <c r="CL84" i="3"/>
  <c r="CB84" i="3" s="1"/>
  <c r="CH84" i="3"/>
  <c r="CE84" i="3"/>
  <c r="AE84" i="3"/>
  <c r="CN84" i="3" s="1"/>
  <c r="CD84" i="3" s="1"/>
  <c r="Z84" i="3"/>
  <c r="CM84" i="3" s="1"/>
  <c r="CC84" i="3" s="1"/>
  <c r="B84" i="3"/>
  <c r="CQ84" i="3" s="1"/>
  <c r="CG84" i="3" s="1"/>
  <c r="CP83" i="3"/>
  <c r="CF83" i="3" s="1"/>
  <c r="CO83" i="3"/>
  <c r="CN83" i="3"/>
  <c r="CD83" i="3" s="1"/>
  <c r="CE83" i="3"/>
  <c r="CC83" i="3"/>
  <c r="AE83" i="3"/>
  <c r="Z83" i="3"/>
  <c r="CM83" i="3" s="1"/>
  <c r="B83" i="3"/>
  <c r="CR82" i="3"/>
  <c r="CP82" i="3"/>
  <c r="CF82" i="3" s="1"/>
  <c r="CO82" i="3"/>
  <c r="CN82" i="3"/>
  <c r="CD82" i="3" s="1"/>
  <c r="AR82" i="3" s="1"/>
  <c r="CL82" i="3"/>
  <c r="CB82" i="3" s="1"/>
  <c r="CH82" i="3"/>
  <c r="CG82" i="3"/>
  <c r="CE82" i="3"/>
  <c r="CC82" i="3"/>
  <c r="AE82" i="3"/>
  <c r="Z82" i="3"/>
  <c r="CM82" i="3" s="1"/>
  <c r="B82" i="3"/>
  <c r="CQ82" i="3" s="1"/>
  <c r="CR81" i="3"/>
  <c r="CH81" i="3" s="1"/>
  <c r="CQ81" i="3"/>
  <c r="CG81" i="3" s="1"/>
  <c r="CP81" i="3"/>
  <c r="CO81" i="3"/>
  <c r="CN81" i="3"/>
  <c r="CD81" i="3" s="1"/>
  <c r="CM81" i="3"/>
  <c r="CC81" i="3" s="1"/>
  <c r="AR81" i="3" s="1"/>
  <c r="CF81" i="3"/>
  <c r="CE81" i="3"/>
  <c r="AE81" i="3"/>
  <c r="Z81" i="3"/>
  <c r="B81" i="3"/>
  <c r="CL81" i="3" s="1"/>
  <c r="CB81" i="3" s="1"/>
  <c r="CR80" i="3"/>
  <c r="CP80" i="3"/>
  <c r="CF80" i="3" s="1"/>
  <c r="CO80" i="3"/>
  <c r="CL80" i="3"/>
  <c r="CB80" i="3" s="1"/>
  <c r="CH80" i="3"/>
  <c r="CE80" i="3"/>
  <c r="CD80" i="3"/>
  <c r="AE80" i="3"/>
  <c r="CN80" i="3" s="1"/>
  <c r="Z80" i="3"/>
  <c r="CM80" i="3" s="1"/>
  <c r="CC80" i="3" s="1"/>
  <c r="B80" i="3"/>
  <c r="CQ80" i="3" s="1"/>
  <c r="CG80" i="3" s="1"/>
  <c r="CP79" i="3"/>
  <c r="CF79" i="3" s="1"/>
  <c r="CO79" i="3"/>
  <c r="CN79" i="3"/>
  <c r="CD79" i="3" s="1"/>
  <c r="CL79" i="3"/>
  <c r="CE79" i="3"/>
  <c r="CC79" i="3"/>
  <c r="CB79" i="3"/>
  <c r="AE79" i="3"/>
  <c r="Z79" i="3"/>
  <c r="CM79" i="3" s="1"/>
  <c r="B79" i="3"/>
  <c r="CR78" i="3"/>
  <c r="CP78" i="3"/>
  <c r="CF78" i="3" s="1"/>
  <c r="CO78" i="3"/>
  <c r="CN78" i="3"/>
  <c r="CD78" i="3" s="1"/>
  <c r="AR78" i="3" s="1"/>
  <c r="CL78" i="3"/>
  <c r="CB78" i="3" s="1"/>
  <c r="CH78" i="3"/>
  <c r="CG78" i="3"/>
  <c r="CE78" i="3"/>
  <c r="CC78" i="3"/>
  <c r="AE78" i="3"/>
  <c r="Z78" i="3"/>
  <c r="CM78" i="3" s="1"/>
  <c r="B78" i="3"/>
  <c r="CQ78" i="3" s="1"/>
  <c r="CR77" i="3"/>
  <c r="CH77" i="3" s="1"/>
  <c r="CQ77" i="3"/>
  <c r="CG77" i="3" s="1"/>
  <c r="CP77" i="3"/>
  <c r="CO77" i="3"/>
  <c r="CN77" i="3"/>
  <c r="CD77" i="3" s="1"/>
  <c r="CM77" i="3"/>
  <c r="CC77" i="3" s="1"/>
  <c r="CF77" i="3"/>
  <c r="CE77" i="3"/>
  <c r="AE77" i="3"/>
  <c r="Z77" i="3"/>
  <c r="B77" i="3"/>
  <c r="CL77" i="3" s="1"/>
  <c r="CB77" i="3" s="1"/>
  <c r="AR77" i="3" s="1"/>
  <c r="CR76" i="3"/>
  <c r="CP76" i="3"/>
  <c r="CF76" i="3" s="1"/>
  <c r="CO76" i="3"/>
  <c r="CL76" i="3"/>
  <c r="CB76" i="3" s="1"/>
  <c r="CH76" i="3"/>
  <c r="CE76" i="3"/>
  <c r="CD76" i="3"/>
  <c r="CC76" i="3"/>
  <c r="AE76" i="3"/>
  <c r="CN76" i="3" s="1"/>
  <c r="Z76" i="3"/>
  <c r="CM76" i="3" s="1"/>
  <c r="B76" i="3"/>
  <c r="CQ76" i="3" s="1"/>
  <c r="CG76" i="3" s="1"/>
  <c r="CP75" i="3"/>
  <c r="CF75" i="3" s="1"/>
  <c r="CO75" i="3"/>
  <c r="CN75" i="3"/>
  <c r="CD75" i="3" s="1"/>
  <c r="CL75" i="3"/>
  <c r="CE75" i="3"/>
  <c r="CC75" i="3"/>
  <c r="CB75" i="3"/>
  <c r="AE75" i="3"/>
  <c r="Z75" i="3"/>
  <c r="CM75" i="3" s="1"/>
  <c r="B75" i="3"/>
  <c r="CR74" i="3"/>
  <c r="CP74" i="3"/>
  <c r="CF74" i="3" s="1"/>
  <c r="CO74" i="3"/>
  <c r="CN74" i="3"/>
  <c r="CD74" i="3" s="1"/>
  <c r="CL74" i="3"/>
  <c r="CB74" i="3" s="1"/>
  <c r="CH74" i="3"/>
  <c r="CG74" i="3"/>
  <c r="CE74" i="3"/>
  <c r="CC74" i="3"/>
  <c r="AR74" i="3"/>
  <c r="AE74" i="3"/>
  <c r="Z74" i="3"/>
  <c r="CM74" i="3" s="1"/>
  <c r="B74" i="3"/>
  <c r="CQ74" i="3" s="1"/>
  <c r="CP73" i="3"/>
  <c r="CO73" i="3"/>
  <c r="CN73" i="3"/>
  <c r="CD73" i="3" s="1"/>
  <c r="CM73" i="3"/>
  <c r="CC73" i="3" s="1"/>
  <c r="CF73" i="3"/>
  <c r="CE73" i="3"/>
  <c r="AE73" i="3"/>
  <c r="Z73" i="3"/>
  <c r="B73" i="3"/>
  <c r="CL73" i="3" s="1"/>
  <c r="CB73" i="3" s="1"/>
  <c r="CR72" i="3"/>
  <c r="CP72" i="3"/>
  <c r="CF72" i="3" s="1"/>
  <c r="CO72" i="3"/>
  <c r="CE72" i="3" s="1"/>
  <c r="CN72" i="3"/>
  <c r="CL72" i="3"/>
  <c r="CB72" i="3" s="1"/>
  <c r="CH72" i="3"/>
  <c r="CD72" i="3"/>
  <c r="AE72" i="3"/>
  <c r="Z72" i="3"/>
  <c r="CM72" i="3" s="1"/>
  <c r="CC72" i="3" s="1"/>
  <c r="B72" i="3"/>
  <c r="CQ72" i="3" s="1"/>
  <c r="CG72" i="3" s="1"/>
  <c r="CP71" i="3"/>
  <c r="CO71" i="3"/>
  <c r="CN71" i="3"/>
  <c r="CD71" i="3" s="1"/>
  <c r="CM71" i="3"/>
  <c r="CC71" i="3" s="1"/>
  <c r="CL71" i="3"/>
  <c r="CB71" i="3" s="1"/>
  <c r="CF71" i="3"/>
  <c r="CE71" i="3"/>
  <c r="AE71" i="3"/>
  <c r="Z71" i="3"/>
  <c r="B71" i="3"/>
  <c r="CR71" i="3" s="1"/>
  <c r="CH71" i="3" s="1"/>
  <c r="CR70" i="3"/>
  <c r="CP70" i="3"/>
  <c r="CF70" i="3" s="1"/>
  <c r="CO70" i="3"/>
  <c r="CE70" i="3" s="1"/>
  <c r="CL70" i="3"/>
  <c r="CB70" i="3" s="1"/>
  <c r="CH70" i="3"/>
  <c r="CG70" i="3"/>
  <c r="AE70" i="3"/>
  <c r="CN70" i="3" s="1"/>
  <c r="CD70" i="3" s="1"/>
  <c r="Z70" i="3"/>
  <c r="CM70" i="3" s="1"/>
  <c r="CC70" i="3" s="1"/>
  <c r="B70" i="3"/>
  <c r="CQ70" i="3" s="1"/>
  <c r="CP69" i="3"/>
  <c r="CO69" i="3"/>
  <c r="CN69" i="3"/>
  <c r="CD69" i="3" s="1"/>
  <c r="CM69" i="3"/>
  <c r="CC69" i="3" s="1"/>
  <c r="CL69" i="3"/>
  <c r="CB69" i="3" s="1"/>
  <c r="CF69" i="3"/>
  <c r="CE69" i="3"/>
  <c r="AE69" i="3"/>
  <c r="Z69" i="3"/>
  <c r="B69" i="3"/>
  <c r="CR69" i="3" s="1"/>
  <c r="CH69" i="3" s="1"/>
  <c r="CR68" i="3"/>
  <c r="CP68" i="3"/>
  <c r="CF68" i="3" s="1"/>
  <c r="CO68" i="3"/>
  <c r="CE68" i="3" s="1"/>
  <c r="CL68" i="3"/>
  <c r="CB68" i="3" s="1"/>
  <c r="CH68" i="3"/>
  <c r="CC68" i="3"/>
  <c r="AE68" i="3"/>
  <c r="CN68" i="3" s="1"/>
  <c r="CD68" i="3" s="1"/>
  <c r="Z68" i="3"/>
  <c r="CM68" i="3" s="1"/>
  <c r="B68" i="3"/>
  <c r="CQ68" i="3" s="1"/>
  <c r="CG68" i="3" s="1"/>
  <c r="CP67" i="3"/>
  <c r="CF67" i="3" s="1"/>
  <c r="CO67" i="3"/>
  <c r="CN67" i="3"/>
  <c r="CD67" i="3" s="1"/>
  <c r="CM67" i="3"/>
  <c r="CC67" i="3" s="1"/>
  <c r="CL67" i="3"/>
  <c r="CB67" i="3" s="1"/>
  <c r="CE67" i="3"/>
  <c r="AE67" i="3"/>
  <c r="Z67" i="3"/>
  <c r="B67" i="3"/>
  <c r="CR67" i="3" s="1"/>
  <c r="CH67" i="3" s="1"/>
  <c r="CR66" i="3"/>
  <c r="CH66" i="3" s="1"/>
  <c r="CP66" i="3"/>
  <c r="CF66" i="3" s="1"/>
  <c r="CO66" i="3"/>
  <c r="CE66" i="3" s="1"/>
  <c r="CN66" i="3"/>
  <c r="CL66" i="3"/>
  <c r="CB66" i="3" s="1"/>
  <c r="CD66" i="3"/>
  <c r="CC66" i="3"/>
  <c r="AE66" i="3"/>
  <c r="Z66" i="3"/>
  <c r="CM66" i="3" s="1"/>
  <c r="B66" i="3"/>
  <c r="CQ66" i="3" s="1"/>
  <c r="CG66" i="3" s="1"/>
  <c r="CP65" i="3"/>
  <c r="CO65" i="3"/>
  <c r="CN65" i="3"/>
  <c r="CD65" i="3" s="1"/>
  <c r="CM65" i="3"/>
  <c r="CC65" i="3" s="1"/>
  <c r="CF65" i="3"/>
  <c r="CE65" i="3"/>
  <c r="AE65" i="3"/>
  <c r="Z65" i="3"/>
  <c r="B65" i="3"/>
  <c r="CR65" i="3" s="1"/>
  <c r="CH65" i="3" s="1"/>
  <c r="CR64" i="3"/>
  <c r="CP64" i="3"/>
  <c r="CF64" i="3" s="1"/>
  <c r="CO64" i="3"/>
  <c r="CE64" i="3" s="1"/>
  <c r="CN64" i="3"/>
  <c r="CL64" i="3"/>
  <c r="CB64" i="3" s="1"/>
  <c r="CH64" i="3"/>
  <c r="CD64" i="3"/>
  <c r="AE64" i="3"/>
  <c r="Z64" i="3"/>
  <c r="CM64" i="3" s="1"/>
  <c r="CC64" i="3" s="1"/>
  <c r="B64" i="3"/>
  <c r="CQ64" i="3" s="1"/>
  <c r="CG64" i="3" s="1"/>
  <c r="CP63" i="3"/>
  <c r="CO63" i="3"/>
  <c r="CN63" i="3"/>
  <c r="CD63" i="3" s="1"/>
  <c r="CM63" i="3"/>
  <c r="CC63" i="3" s="1"/>
  <c r="CL63" i="3"/>
  <c r="CB63" i="3" s="1"/>
  <c r="CF63" i="3"/>
  <c r="CE63" i="3"/>
  <c r="AE63" i="3"/>
  <c r="Z63" i="3"/>
  <c r="B63" i="3"/>
  <c r="CR63" i="3" s="1"/>
  <c r="CH63" i="3" s="1"/>
  <c r="CR62" i="3"/>
  <c r="CP62" i="3"/>
  <c r="CF62" i="3" s="1"/>
  <c r="CO62" i="3"/>
  <c r="CE62" i="3" s="1"/>
  <c r="CL62" i="3"/>
  <c r="CB62" i="3" s="1"/>
  <c r="CH62" i="3"/>
  <c r="CG62" i="3"/>
  <c r="AE62" i="3"/>
  <c r="CN62" i="3" s="1"/>
  <c r="CD62" i="3" s="1"/>
  <c r="Z62" i="3"/>
  <c r="CM62" i="3" s="1"/>
  <c r="CC62" i="3" s="1"/>
  <c r="B62" i="3"/>
  <c r="CQ62" i="3" s="1"/>
  <c r="CP61" i="3"/>
  <c r="CO61" i="3"/>
  <c r="CN61" i="3"/>
  <c r="CD61" i="3" s="1"/>
  <c r="CM61" i="3"/>
  <c r="CC61" i="3" s="1"/>
  <c r="CL61" i="3"/>
  <c r="CB61" i="3" s="1"/>
  <c r="CF61" i="3"/>
  <c r="CE61" i="3"/>
  <c r="AE61" i="3"/>
  <c r="Z61" i="3"/>
  <c r="B61" i="3"/>
  <c r="CR61" i="3" s="1"/>
  <c r="CH61" i="3" s="1"/>
  <c r="CR60" i="3"/>
  <c r="CP60" i="3"/>
  <c r="CF60" i="3" s="1"/>
  <c r="CO60" i="3"/>
  <c r="CE60" i="3" s="1"/>
  <c r="CL60" i="3"/>
  <c r="CB60" i="3" s="1"/>
  <c r="CH60" i="3"/>
  <c r="CC60" i="3"/>
  <c r="AE60" i="3"/>
  <c r="CN60" i="3" s="1"/>
  <c r="CD60" i="3" s="1"/>
  <c r="Z60" i="3"/>
  <c r="CM60" i="3" s="1"/>
  <c r="B60" i="3"/>
  <c r="CQ60" i="3" s="1"/>
  <c r="CG60" i="3" s="1"/>
  <c r="CP59" i="3"/>
  <c r="CF59" i="3" s="1"/>
  <c r="CO59" i="3"/>
  <c r="CN59" i="3"/>
  <c r="CD59" i="3" s="1"/>
  <c r="CM59" i="3"/>
  <c r="CC59" i="3" s="1"/>
  <c r="CL59" i="3"/>
  <c r="CB59" i="3" s="1"/>
  <c r="CE59" i="3"/>
  <c r="AE59" i="3"/>
  <c r="Z59" i="3"/>
  <c r="B59" i="3"/>
  <c r="CR59" i="3" s="1"/>
  <c r="CH59" i="3" s="1"/>
  <c r="CR58" i="3"/>
  <c r="CH58" i="3" s="1"/>
  <c r="CP58" i="3"/>
  <c r="CF58" i="3" s="1"/>
  <c r="CO58" i="3"/>
  <c r="CE58" i="3" s="1"/>
  <c r="CN58" i="3"/>
  <c r="CL58" i="3"/>
  <c r="CB58" i="3" s="1"/>
  <c r="CD58" i="3"/>
  <c r="CC58" i="3"/>
  <c r="AE58" i="3"/>
  <c r="Z58" i="3"/>
  <c r="CM58" i="3" s="1"/>
  <c r="B58" i="3"/>
  <c r="CQ58" i="3" s="1"/>
  <c r="CG58" i="3" s="1"/>
  <c r="CP57" i="3"/>
  <c r="CO57" i="3"/>
  <c r="CN57" i="3"/>
  <c r="CD57" i="3" s="1"/>
  <c r="CM57" i="3"/>
  <c r="CC57" i="3" s="1"/>
  <c r="CF57" i="3"/>
  <c r="CE57" i="3"/>
  <c r="AE57" i="3"/>
  <c r="Z57" i="3"/>
  <c r="B57" i="3"/>
  <c r="CR57" i="3" s="1"/>
  <c r="CH57" i="3" s="1"/>
  <c r="CR56" i="3"/>
  <c r="CP56" i="3"/>
  <c r="CF56" i="3" s="1"/>
  <c r="CO56" i="3"/>
  <c r="CE56" i="3" s="1"/>
  <c r="CN56" i="3"/>
  <c r="CL56" i="3"/>
  <c r="CB56" i="3" s="1"/>
  <c r="CH56" i="3"/>
  <c r="CD56" i="3"/>
  <c r="AE56" i="3"/>
  <c r="Z56" i="3"/>
  <c r="CM56" i="3" s="1"/>
  <c r="CC56" i="3" s="1"/>
  <c r="B56" i="3"/>
  <c r="CQ56" i="3" s="1"/>
  <c r="CG56" i="3" s="1"/>
  <c r="CP55" i="3"/>
  <c r="CO55" i="3"/>
  <c r="CN55" i="3"/>
  <c r="CD55" i="3" s="1"/>
  <c r="CM55" i="3"/>
  <c r="CC55" i="3" s="1"/>
  <c r="CL55" i="3"/>
  <c r="CB55" i="3" s="1"/>
  <c r="CF55" i="3"/>
  <c r="CE55" i="3"/>
  <c r="AE55" i="3"/>
  <c r="Z55" i="3"/>
  <c r="B55" i="3"/>
  <c r="CR55" i="3" s="1"/>
  <c r="CH55" i="3" s="1"/>
  <c r="CR54" i="3"/>
  <c r="CP54" i="3"/>
  <c r="CF54" i="3" s="1"/>
  <c r="CO54" i="3"/>
  <c r="CE54" i="3" s="1"/>
  <c r="CL54" i="3"/>
  <c r="CB54" i="3" s="1"/>
  <c r="CH54" i="3"/>
  <c r="CG54" i="3"/>
  <c r="AE54" i="3"/>
  <c r="CN54" i="3" s="1"/>
  <c r="CD54" i="3" s="1"/>
  <c r="Z54" i="3"/>
  <c r="CM54" i="3" s="1"/>
  <c r="CC54" i="3" s="1"/>
  <c r="B54" i="3"/>
  <c r="CQ54" i="3" s="1"/>
  <c r="CP53" i="3"/>
  <c r="CO53" i="3"/>
  <c r="CN53" i="3"/>
  <c r="CD53" i="3" s="1"/>
  <c r="CM53" i="3"/>
  <c r="CC53" i="3" s="1"/>
  <c r="CL53" i="3"/>
  <c r="CB53" i="3" s="1"/>
  <c r="CF53" i="3"/>
  <c r="CE53" i="3"/>
  <c r="AE53" i="3"/>
  <c r="Z53" i="3"/>
  <c r="B53" i="3"/>
  <c r="CR53" i="3" s="1"/>
  <c r="CH53" i="3" s="1"/>
  <c r="CR52" i="3"/>
  <c r="CP52" i="3"/>
  <c r="CF52" i="3" s="1"/>
  <c r="CO52" i="3"/>
  <c r="CE52" i="3" s="1"/>
  <c r="CL52" i="3"/>
  <c r="CB52" i="3" s="1"/>
  <c r="CH52" i="3"/>
  <c r="CC52" i="3"/>
  <c r="AE52" i="3"/>
  <c r="CN52" i="3" s="1"/>
  <c r="CD52" i="3" s="1"/>
  <c r="Z52" i="3"/>
  <c r="CM52" i="3" s="1"/>
  <c r="B52" i="3"/>
  <c r="CQ52" i="3" s="1"/>
  <c r="CG52" i="3" s="1"/>
  <c r="CP51" i="3"/>
  <c r="CF51" i="3" s="1"/>
  <c r="CO51" i="3"/>
  <c r="CN51" i="3"/>
  <c r="CD51" i="3" s="1"/>
  <c r="CM51" i="3"/>
  <c r="CC51" i="3" s="1"/>
  <c r="CL51" i="3"/>
  <c r="CB51" i="3" s="1"/>
  <c r="CE51" i="3"/>
  <c r="AE51" i="3"/>
  <c r="Z51" i="3"/>
  <c r="B51" i="3"/>
  <c r="CR51" i="3" s="1"/>
  <c r="CH51" i="3" s="1"/>
  <c r="CR50" i="3"/>
  <c r="CH50" i="3" s="1"/>
  <c r="CP50" i="3"/>
  <c r="CF50" i="3" s="1"/>
  <c r="CO50" i="3"/>
  <c r="CE50" i="3" s="1"/>
  <c r="CN50" i="3"/>
  <c r="CL50" i="3"/>
  <c r="CB50" i="3" s="1"/>
  <c r="CD50" i="3"/>
  <c r="CC50" i="3"/>
  <c r="AE50" i="3"/>
  <c r="Z50" i="3"/>
  <c r="CM50" i="3" s="1"/>
  <c r="B50" i="3"/>
  <c r="CQ50" i="3" s="1"/>
  <c r="CG50" i="3" s="1"/>
  <c r="CP49" i="3"/>
  <c r="CO49" i="3"/>
  <c r="CN49" i="3"/>
  <c r="CD49" i="3" s="1"/>
  <c r="CM49" i="3"/>
  <c r="CC49" i="3" s="1"/>
  <c r="CF49" i="3"/>
  <c r="CE49" i="3"/>
  <c r="AE49" i="3"/>
  <c r="Z49" i="3"/>
  <c r="B49" i="3"/>
  <c r="CR49" i="3" s="1"/>
  <c r="CH49" i="3" s="1"/>
  <c r="CR48" i="3"/>
  <c r="CP48" i="3"/>
  <c r="CF48" i="3" s="1"/>
  <c r="CO48" i="3"/>
  <c r="CE48" i="3" s="1"/>
  <c r="CN48" i="3"/>
  <c r="CL48" i="3"/>
  <c r="CB48" i="3" s="1"/>
  <c r="CH48" i="3"/>
  <c r="CD48" i="3"/>
  <c r="AE48" i="3"/>
  <c r="Z48" i="3"/>
  <c r="CM48" i="3" s="1"/>
  <c r="CC48" i="3" s="1"/>
  <c r="B48" i="3"/>
  <c r="CQ48" i="3" s="1"/>
  <c r="CG48" i="3" s="1"/>
  <c r="CP47" i="3"/>
  <c r="CO47" i="3"/>
  <c r="CN47" i="3"/>
  <c r="CD47" i="3" s="1"/>
  <c r="CM47" i="3"/>
  <c r="CC47" i="3" s="1"/>
  <c r="CL47" i="3"/>
  <c r="CB47" i="3" s="1"/>
  <c r="CF47" i="3"/>
  <c r="CE47" i="3"/>
  <c r="AE47" i="3"/>
  <c r="Z47" i="3"/>
  <c r="B47" i="3"/>
  <c r="CR47" i="3" s="1"/>
  <c r="CH47" i="3" s="1"/>
  <c r="CR46" i="3"/>
  <c r="CP46" i="3"/>
  <c r="CF46" i="3" s="1"/>
  <c r="CO46" i="3"/>
  <c r="CE46" i="3" s="1"/>
  <c r="CL46" i="3"/>
  <c r="CB46" i="3" s="1"/>
  <c r="CH46" i="3"/>
  <c r="CG46" i="3"/>
  <c r="AE46" i="3"/>
  <c r="CN46" i="3" s="1"/>
  <c r="CD46" i="3" s="1"/>
  <c r="Z46" i="3"/>
  <c r="CM46" i="3" s="1"/>
  <c r="CC46" i="3" s="1"/>
  <c r="B46" i="3"/>
  <c r="CQ46" i="3" s="1"/>
  <c r="CP45" i="3"/>
  <c r="CO45" i="3"/>
  <c r="CN45" i="3"/>
  <c r="CD45" i="3" s="1"/>
  <c r="CM45" i="3"/>
  <c r="CC45" i="3" s="1"/>
  <c r="CL45" i="3"/>
  <c r="CB45" i="3" s="1"/>
  <c r="CF45" i="3"/>
  <c r="CE45" i="3"/>
  <c r="AE45" i="3"/>
  <c r="Z45" i="3"/>
  <c r="B45" i="3"/>
  <c r="CR45" i="3" s="1"/>
  <c r="CH45" i="3" s="1"/>
  <c r="CR44" i="3"/>
  <c r="CP44" i="3"/>
  <c r="CF44" i="3" s="1"/>
  <c r="CO44" i="3"/>
  <c r="CL44" i="3"/>
  <c r="CB44" i="3" s="1"/>
  <c r="CH44" i="3"/>
  <c r="CE44" i="3"/>
  <c r="CC44" i="3"/>
  <c r="AE44" i="3"/>
  <c r="CN44" i="3" s="1"/>
  <c r="CD44" i="3" s="1"/>
  <c r="Z44" i="3"/>
  <c r="CM44" i="3" s="1"/>
  <c r="B44" i="3"/>
  <c r="CQ44" i="3" s="1"/>
  <c r="CG44" i="3" s="1"/>
  <c r="CP43" i="3"/>
  <c r="CF43" i="3" s="1"/>
  <c r="CO43" i="3"/>
  <c r="CN43" i="3"/>
  <c r="CD43" i="3" s="1"/>
  <c r="CE43" i="3"/>
  <c r="AE43" i="3"/>
  <c r="Z43" i="3"/>
  <c r="CM43" i="3" s="1"/>
  <c r="CC43" i="3" s="1"/>
  <c r="B43" i="3"/>
  <c r="CQ43" i="3" s="1"/>
  <c r="CG43" i="3" s="1"/>
  <c r="CR42" i="3"/>
  <c r="CP42" i="3"/>
  <c r="CF42" i="3" s="1"/>
  <c r="CO42" i="3"/>
  <c r="CL42" i="3"/>
  <c r="CB42" i="3" s="1"/>
  <c r="CH42" i="3"/>
  <c r="CG42" i="3"/>
  <c r="CE42" i="3"/>
  <c r="CC42" i="3"/>
  <c r="AE42" i="3"/>
  <c r="CN42" i="3" s="1"/>
  <c r="CD42" i="3" s="1"/>
  <c r="AR42" i="3" s="1"/>
  <c r="Z42" i="3"/>
  <c r="CM42" i="3" s="1"/>
  <c r="B42" i="3"/>
  <c r="CQ42" i="3" s="1"/>
  <c r="CR41" i="3"/>
  <c r="CH41" i="3" s="1"/>
  <c r="CQ41" i="3"/>
  <c r="CG41" i="3" s="1"/>
  <c r="CP41" i="3"/>
  <c r="CO41" i="3"/>
  <c r="CN41" i="3"/>
  <c r="CD41" i="3" s="1"/>
  <c r="CM41" i="3"/>
  <c r="CC41" i="3" s="1"/>
  <c r="CF41" i="3"/>
  <c r="CE41" i="3"/>
  <c r="AE41" i="3"/>
  <c r="Z41" i="3"/>
  <c r="B41" i="3"/>
  <c r="CL41" i="3" s="1"/>
  <c r="CB41" i="3" s="1"/>
  <c r="CR40" i="3"/>
  <c r="CP40" i="3"/>
  <c r="CF40" i="3" s="1"/>
  <c r="CO40" i="3"/>
  <c r="CL40" i="3"/>
  <c r="CB40" i="3" s="1"/>
  <c r="CH40" i="3"/>
  <c r="CE40" i="3"/>
  <c r="CC40" i="3"/>
  <c r="AE40" i="3"/>
  <c r="CN40" i="3" s="1"/>
  <c r="CD40" i="3" s="1"/>
  <c r="Z40" i="3"/>
  <c r="CM40" i="3" s="1"/>
  <c r="B40" i="3"/>
  <c r="CQ40" i="3" s="1"/>
  <c r="CG40" i="3" s="1"/>
  <c r="CQ39" i="3"/>
  <c r="CP39" i="3"/>
  <c r="CF39" i="3" s="1"/>
  <c r="CO39" i="3"/>
  <c r="CL39" i="3"/>
  <c r="CB39" i="3" s="1"/>
  <c r="CG39" i="3"/>
  <c r="CE39" i="3"/>
  <c r="CC39" i="3"/>
  <c r="AE39" i="3"/>
  <c r="CN39" i="3" s="1"/>
  <c r="CD39" i="3" s="1"/>
  <c r="Z39" i="3"/>
  <c r="CM39" i="3" s="1"/>
  <c r="B39" i="3"/>
  <c r="CR39" i="3" s="1"/>
  <c r="CH39" i="3" s="1"/>
  <c r="CP38" i="3"/>
  <c r="CF38" i="3" s="1"/>
  <c r="CO38" i="3"/>
  <c r="CN38" i="3"/>
  <c r="CD38" i="3" s="1"/>
  <c r="CM38" i="3"/>
  <c r="CC38" i="3" s="1"/>
  <c r="CL38" i="3"/>
  <c r="CB38" i="3" s="1"/>
  <c r="CE38" i="3"/>
  <c r="AE38" i="3"/>
  <c r="Z38" i="3"/>
  <c r="B38" i="3"/>
  <c r="CQ38" i="3" s="1"/>
  <c r="CG38" i="3" s="1"/>
  <c r="CR37" i="3"/>
  <c r="CH37" i="3" s="1"/>
  <c r="CP37" i="3"/>
  <c r="CF37" i="3" s="1"/>
  <c r="CO37" i="3"/>
  <c r="CE37" i="3" s="1"/>
  <c r="CN37" i="3"/>
  <c r="CD37" i="3" s="1"/>
  <c r="CL37" i="3"/>
  <c r="CB37" i="3" s="1"/>
  <c r="AE37" i="3"/>
  <c r="Z37" i="3"/>
  <c r="B37" i="3"/>
  <c r="CQ37" i="3" s="1"/>
  <c r="CG37" i="3" s="1"/>
  <c r="CL31" i="3"/>
  <c r="CK31" i="3"/>
  <c r="CA31" i="3" s="1"/>
  <c r="CB31" i="3"/>
  <c r="B31" i="3"/>
  <c r="CM31" i="3" s="1"/>
  <c r="CC31" i="3" s="1"/>
  <c r="L27" i="3"/>
  <c r="K27" i="3"/>
  <c r="J27" i="3"/>
  <c r="I27" i="3"/>
  <c r="H27" i="3"/>
  <c r="G27" i="3"/>
  <c r="F27" i="3"/>
  <c r="E27" i="3"/>
  <c r="C27" i="3"/>
  <c r="D26" i="3"/>
  <c r="C26" i="3"/>
  <c r="CM25" i="3"/>
  <c r="CC25" i="3" s="1"/>
  <c r="D25" i="3"/>
  <c r="C25" i="3"/>
  <c r="B25" i="3"/>
  <c r="CE25" i="3" s="1"/>
  <c r="D24" i="3"/>
  <c r="C24" i="3"/>
  <c r="B24" i="3"/>
  <c r="CN24" i="3" s="1"/>
  <c r="CD24" i="3" s="1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CN18" i="3"/>
  <c r="CD18" i="3" s="1"/>
  <c r="CM18" i="3"/>
  <c r="CC18" i="3" s="1"/>
  <c r="CL18" i="3"/>
  <c r="CF18" i="3"/>
  <c r="CB18" i="3"/>
  <c r="B18" i="3"/>
  <c r="CO18" i="3" s="1"/>
  <c r="CE18" i="3" s="1"/>
  <c r="CN17" i="3"/>
  <c r="CD17" i="3" s="1"/>
  <c r="CM17" i="3"/>
  <c r="CL17" i="3"/>
  <c r="CF17" i="3"/>
  <c r="CC17" i="3"/>
  <c r="CB17" i="3"/>
  <c r="B17" i="3"/>
  <c r="CO17" i="3" s="1"/>
  <c r="CE17" i="3" s="1"/>
  <c r="CO16" i="3"/>
  <c r="CE16" i="3" s="1"/>
  <c r="CM16" i="3"/>
  <c r="CL16" i="3"/>
  <c r="CB16" i="3" s="1"/>
  <c r="CK16" i="3"/>
  <c r="CA16" i="3" s="1"/>
  <c r="CC16" i="3"/>
  <c r="B16" i="3"/>
  <c r="CN15" i="3"/>
  <c r="CM15" i="3"/>
  <c r="CC15" i="3" s="1"/>
  <c r="CL15" i="3"/>
  <c r="CB15" i="3" s="1"/>
  <c r="CF15" i="3"/>
  <c r="CD15" i="3"/>
  <c r="B15" i="3"/>
  <c r="CO15" i="3" s="1"/>
  <c r="CE15" i="3" s="1"/>
  <c r="CN14" i="3"/>
  <c r="CD14" i="3" s="1"/>
  <c r="CM14" i="3"/>
  <c r="CC14" i="3" s="1"/>
  <c r="CL14" i="3"/>
  <c r="CF14" i="3"/>
  <c r="CB14" i="3"/>
  <c r="B14" i="3"/>
  <c r="CO14" i="3" s="1"/>
  <c r="CE14" i="3" s="1"/>
  <c r="A5" i="3"/>
  <c r="A4" i="3"/>
  <c r="A3" i="3"/>
  <c r="A2" i="3"/>
  <c r="AS150" i="5" l="1"/>
  <c r="M26" i="5"/>
  <c r="AS154" i="5"/>
  <c r="AS139" i="5"/>
  <c r="AJ177" i="5"/>
  <c r="B256" i="5"/>
  <c r="AJ165" i="5"/>
  <c r="AS143" i="5"/>
  <c r="AS144" i="5"/>
  <c r="AJ164" i="5"/>
  <c r="AV102" i="5"/>
  <c r="AV106" i="5"/>
  <c r="AV107" i="5"/>
  <c r="A256" i="5"/>
  <c r="M25" i="5"/>
  <c r="CL167" i="4"/>
  <c r="CB167" i="4" s="1"/>
  <c r="CC167" i="4"/>
  <c r="CK167" i="4"/>
  <c r="CA167" i="4" s="1"/>
  <c r="AJ167" i="4" s="1"/>
  <c r="AR69" i="4"/>
  <c r="CN146" i="4"/>
  <c r="CD146" i="4" s="1"/>
  <c r="CG146" i="4"/>
  <c r="CM146" i="4"/>
  <c r="CC146" i="4" s="1"/>
  <c r="CL146" i="4"/>
  <c r="CB146" i="4" s="1"/>
  <c r="AS146" i="4" s="1"/>
  <c r="AB130" i="4"/>
  <c r="CN107" i="4"/>
  <c r="CD107" i="4" s="1"/>
  <c r="CP107" i="4"/>
  <c r="CF107" i="4" s="1"/>
  <c r="CM107" i="4"/>
  <c r="CC107" i="4" s="1"/>
  <c r="AV107" i="4" s="1"/>
  <c r="CO107" i="4"/>
  <c r="CE107" i="4" s="1"/>
  <c r="AJ176" i="4"/>
  <c r="AR85" i="4"/>
  <c r="AR45" i="4"/>
  <c r="AR83" i="4"/>
  <c r="AR38" i="4"/>
  <c r="CN142" i="4"/>
  <c r="CD142" i="4" s="1"/>
  <c r="CG142" i="4"/>
  <c r="CM142" i="4"/>
  <c r="CC142" i="4" s="1"/>
  <c r="CL142" i="4"/>
  <c r="CB142" i="4" s="1"/>
  <c r="C158" i="4"/>
  <c r="AS151" i="4"/>
  <c r="C111" i="4"/>
  <c r="AS155" i="4"/>
  <c r="AV102" i="4"/>
  <c r="AJ165" i="4"/>
  <c r="AB131" i="4"/>
  <c r="AV108" i="4"/>
  <c r="AR93" i="4"/>
  <c r="AR67" i="4"/>
  <c r="AR79" i="4"/>
  <c r="AR61" i="4"/>
  <c r="AR49" i="4"/>
  <c r="U123" i="4"/>
  <c r="AR62" i="4"/>
  <c r="AV104" i="4"/>
  <c r="AR91" i="4"/>
  <c r="AR74" i="4"/>
  <c r="AR68" i="4"/>
  <c r="AR56" i="4"/>
  <c r="AR51" i="4"/>
  <c r="AS137" i="4"/>
  <c r="AR89" i="4"/>
  <c r="AR87" i="4"/>
  <c r="AR66" i="4"/>
  <c r="AR41" i="4"/>
  <c r="M25" i="4"/>
  <c r="AJ164" i="4"/>
  <c r="AV109" i="4"/>
  <c r="AR63" i="4"/>
  <c r="AR53" i="4"/>
  <c r="CN138" i="4"/>
  <c r="CD138" i="4" s="1"/>
  <c r="CG138" i="4"/>
  <c r="CM138" i="4"/>
  <c r="CC138" i="4" s="1"/>
  <c r="CL138" i="4"/>
  <c r="CB138" i="4" s="1"/>
  <c r="AS149" i="4"/>
  <c r="AS153" i="4"/>
  <c r="CS125" i="4"/>
  <c r="CI125" i="4" s="1"/>
  <c r="AJ163" i="4"/>
  <c r="AR71" i="4"/>
  <c r="AJ168" i="4"/>
  <c r="AS145" i="4"/>
  <c r="AR60" i="4"/>
  <c r="M26" i="4"/>
  <c r="CA14" i="4"/>
  <c r="AA14" i="4" s="1"/>
  <c r="CP103" i="4"/>
  <c r="CF103" i="4" s="1"/>
  <c r="CO103" i="4"/>
  <c r="CE103" i="4" s="1"/>
  <c r="CN103" i="4"/>
  <c r="CD103" i="4" s="1"/>
  <c r="CM103" i="4"/>
  <c r="CC103" i="4" s="1"/>
  <c r="AV103" i="4" s="1"/>
  <c r="AR78" i="4"/>
  <c r="CN24" i="4"/>
  <c r="CD24" i="4" s="1"/>
  <c r="CE24" i="4"/>
  <c r="B27" i="4"/>
  <c r="A256" i="4" s="1"/>
  <c r="CM24" i="4"/>
  <c r="CC24" i="4" s="1"/>
  <c r="CL24" i="4"/>
  <c r="CB24" i="4" s="1"/>
  <c r="CK24" i="4"/>
  <c r="CA24" i="4" s="1"/>
  <c r="M24" i="4" s="1"/>
  <c r="B19" i="3"/>
  <c r="CE24" i="3"/>
  <c r="AR39" i="3"/>
  <c r="AA16" i="3"/>
  <c r="B26" i="3"/>
  <c r="D27" i="3"/>
  <c r="AR44" i="3"/>
  <c r="AR47" i="3"/>
  <c r="AR71" i="3"/>
  <c r="AR40" i="3"/>
  <c r="AR41" i="3"/>
  <c r="AR53" i="3"/>
  <c r="CN16" i="3"/>
  <c r="CD16" i="3" s="1"/>
  <c r="CF16" i="3"/>
  <c r="Z97" i="3"/>
  <c r="CM37" i="3"/>
  <c r="CC37" i="3" s="1"/>
  <c r="AR37" i="3"/>
  <c r="AR51" i="3"/>
  <c r="B27" i="3"/>
  <c r="CM24" i="3"/>
  <c r="CC24" i="3" s="1"/>
  <c r="CL24" i="3"/>
  <c r="CB24" i="3" s="1"/>
  <c r="CK24" i="3"/>
  <c r="CA24" i="3" s="1"/>
  <c r="AR50" i="3"/>
  <c r="CQ65" i="3"/>
  <c r="CG65" i="3" s="1"/>
  <c r="CR83" i="3"/>
  <c r="CH83" i="3" s="1"/>
  <c r="CQ83" i="3"/>
  <c r="CG83" i="3" s="1"/>
  <c r="CL170" i="3"/>
  <c r="CB170" i="3" s="1"/>
  <c r="CK170" i="3"/>
  <c r="CA170" i="3" s="1"/>
  <c r="CC170" i="3"/>
  <c r="CK17" i="3"/>
  <c r="CA17" i="3" s="1"/>
  <c r="AA17" i="3" s="1"/>
  <c r="CN25" i="3"/>
  <c r="CD25" i="3" s="1"/>
  <c r="CL43" i="3"/>
  <c r="CB43" i="3" s="1"/>
  <c r="CQ51" i="3"/>
  <c r="CG51" i="3" s="1"/>
  <c r="AR52" i="3"/>
  <c r="CQ59" i="3"/>
  <c r="CG59" i="3" s="1"/>
  <c r="AR59" i="3" s="1"/>
  <c r="AR68" i="3"/>
  <c r="CP106" i="3"/>
  <c r="CF106" i="3" s="1"/>
  <c r="CO106" i="3"/>
  <c r="CE106" i="3" s="1"/>
  <c r="CM106" i="3"/>
  <c r="CC106" i="3" s="1"/>
  <c r="CK14" i="3"/>
  <c r="CK18" i="3"/>
  <c r="CA18" i="3" s="1"/>
  <c r="AA18" i="3" s="1"/>
  <c r="CK25" i="3"/>
  <c r="CA25" i="3" s="1"/>
  <c r="CR38" i="3"/>
  <c r="CH38" i="3" s="1"/>
  <c r="AR38" i="3" s="1"/>
  <c r="CK15" i="3"/>
  <c r="CA15" i="3" s="1"/>
  <c r="AA15" i="3" s="1"/>
  <c r="CL25" i="3"/>
  <c r="CB25" i="3" s="1"/>
  <c r="CD31" i="3"/>
  <c r="X31" i="3" s="1"/>
  <c r="CR43" i="3"/>
  <c r="CH43" i="3" s="1"/>
  <c r="CQ47" i="3"/>
  <c r="CG47" i="3" s="1"/>
  <c r="AR48" i="3"/>
  <c r="CL49" i="3"/>
  <c r="CB49" i="3" s="1"/>
  <c r="AR49" i="3" s="1"/>
  <c r="CQ55" i="3"/>
  <c r="CG55" i="3" s="1"/>
  <c r="AR55" i="3" s="1"/>
  <c r="AR56" i="3"/>
  <c r="CL57" i="3"/>
  <c r="CB57" i="3" s="1"/>
  <c r="CQ63" i="3"/>
  <c r="CG63" i="3" s="1"/>
  <c r="AR63" i="3" s="1"/>
  <c r="AR64" i="3"/>
  <c r="CL65" i="3"/>
  <c r="CB65" i="3" s="1"/>
  <c r="CQ71" i="3"/>
  <c r="CG71" i="3" s="1"/>
  <c r="AR72" i="3"/>
  <c r="CQ73" i="3"/>
  <c r="CG73" i="3" s="1"/>
  <c r="AR73" i="3" s="1"/>
  <c r="AR80" i="3"/>
  <c r="CL83" i="3"/>
  <c r="CB83" i="3" s="1"/>
  <c r="CM103" i="3"/>
  <c r="CC103" i="3" s="1"/>
  <c r="CN103" i="3"/>
  <c r="CD103" i="3" s="1"/>
  <c r="CP107" i="3"/>
  <c r="CF107" i="3" s="1"/>
  <c r="CN107" i="3"/>
  <c r="CD107" i="3" s="1"/>
  <c r="CO107" i="3"/>
  <c r="CE107" i="3" s="1"/>
  <c r="CM153" i="3"/>
  <c r="CC153" i="3" s="1"/>
  <c r="CL153" i="3"/>
  <c r="CB153" i="3" s="1"/>
  <c r="CN153" i="3"/>
  <c r="CD153" i="3" s="1"/>
  <c r="CG153" i="3"/>
  <c r="CQ49" i="3"/>
  <c r="CG49" i="3" s="1"/>
  <c r="CQ57" i="3"/>
  <c r="CG57" i="3" s="1"/>
  <c r="AR58" i="3"/>
  <c r="AR66" i="3"/>
  <c r="CR73" i="3"/>
  <c r="CH73" i="3" s="1"/>
  <c r="AR76" i="3"/>
  <c r="AE97" i="3"/>
  <c r="AR60" i="3"/>
  <c r="CQ67" i="3"/>
  <c r="CG67" i="3" s="1"/>
  <c r="AR67" i="3" s="1"/>
  <c r="CR79" i="3"/>
  <c r="CH79" i="3" s="1"/>
  <c r="CQ79" i="3"/>
  <c r="CG79" i="3" s="1"/>
  <c r="AR79" i="3" s="1"/>
  <c r="CR95" i="3"/>
  <c r="CH95" i="3" s="1"/>
  <c r="CL95" i="3"/>
  <c r="CB95" i="3" s="1"/>
  <c r="AR96" i="3"/>
  <c r="AV107" i="3"/>
  <c r="E111" i="3"/>
  <c r="CK163" i="3"/>
  <c r="CA163" i="3" s="1"/>
  <c r="CC163" i="3"/>
  <c r="CL163" i="3"/>
  <c r="CB163" i="3" s="1"/>
  <c r="CK167" i="3"/>
  <c r="CA167" i="3" s="1"/>
  <c r="CC167" i="3"/>
  <c r="CL167" i="3"/>
  <c r="CB167" i="3" s="1"/>
  <c r="CQ45" i="3"/>
  <c r="CG45" i="3" s="1"/>
  <c r="AR45" i="3" s="1"/>
  <c r="AR46" i="3"/>
  <c r="CQ53" i="3"/>
  <c r="CG53" i="3" s="1"/>
  <c r="AR54" i="3"/>
  <c r="CQ61" i="3"/>
  <c r="CG61" i="3" s="1"/>
  <c r="AR61" i="3" s="1"/>
  <c r="AR62" i="3"/>
  <c r="CQ69" i="3"/>
  <c r="CG69" i="3" s="1"/>
  <c r="AR69" i="3" s="1"/>
  <c r="AR70" i="3"/>
  <c r="CR75" i="3"/>
  <c r="CH75" i="3" s="1"/>
  <c r="CQ75" i="3"/>
  <c r="CG75" i="3" s="1"/>
  <c r="AR75" i="3" s="1"/>
  <c r="AR84" i="3"/>
  <c r="CR87" i="3"/>
  <c r="CH87" i="3" s="1"/>
  <c r="CL87" i="3"/>
  <c r="CB87" i="3" s="1"/>
  <c r="AR87" i="3" s="1"/>
  <c r="AR88" i="3"/>
  <c r="CN106" i="3"/>
  <c r="CD106" i="3" s="1"/>
  <c r="CP108" i="3"/>
  <c r="CF108" i="3" s="1"/>
  <c r="CM108" i="3"/>
  <c r="CC108" i="3" s="1"/>
  <c r="AV108" i="3" s="1"/>
  <c r="CN108" i="3"/>
  <c r="CD108" i="3" s="1"/>
  <c r="CO108" i="3"/>
  <c r="CE108" i="3" s="1"/>
  <c r="AV110" i="3"/>
  <c r="CP119" i="3"/>
  <c r="CF119" i="3" s="1"/>
  <c r="CO131" i="3"/>
  <c r="CE131" i="3" s="1"/>
  <c r="CK131" i="3"/>
  <c r="CA131" i="3" s="1"/>
  <c r="CN131" i="3"/>
  <c r="CD131" i="3" s="1"/>
  <c r="CP131" i="3"/>
  <c r="CF131" i="3" s="1"/>
  <c r="CG131" i="3"/>
  <c r="CP132" i="3"/>
  <c r="CF132" i="3" s="1"/>
  <c r="CN132" i="3"/>
  <c r="CD132" i="3" s="1"/>
  <c r="CG132" i="3"/>
  <c r="CO132" i="3"/>
  <c r="CE132" i="3" s="1"/>
  <c r="CK132" i="3"/>
  <c r="CA132" i="3" s="1"/>
  <c r="CM149" i="3"/>
  <c r="CC149" i="3" s="1"/>
  <c r="CL149" i="3"/>
  <c r="CB149" i="3" s="1"/>
  <c r="CN149" i="3"/>
  <c r="CD149" i="3" s="1"/>
  <c r="AS149" i="3" s="1"/>
  <c r="CG149" i="3"/>
  <c r="CL85" i="3"/>
  <c r="CB85" i="3" s="1"/>
  <c r="AR85" i="3" s="1"/>
  <c r="CQ91" i="3"/>
  <c r="CG91" i="3" s="1"/>
  <c r="AR91" i="3" s="1"/>
  <c r="AR92" i="3"/>
  <c r="CP102" i="3"/>
  <c r="CF102" i="3" s="1"/>
  <c r="C111" i="3"/>
  <c r="CM102" i="3"/>
  <c r="CC102" i="3" s="1"/>
  <c r="AV102" i="3" s="1"/>
  <c r="CN102" i="3"/>
  <c r="CD102" i="3" s="1"/>
  <c r="CM105" i="3"/>
  <c r="CC105" i="3" s="1"/>
  <c r="CN105" i="3"/>
  <c r="CD105" i="3" s="1"/>
  <c r="CO105" i="3"/>
  <c r="CE105" i="3" s="1"/>
  <c r="CS124" i="3"/>
  <c r="CI124" i="3" s="1"/>
  <c r="CO124" i="3"/>
  <c r="CE124" i="3" s="1"/>
  <c r="CK124" i="3"/>
  <c r="CA124" i="3" s="1"/>
  <c r="CJ124" i="3"/>
  <c r="CN130" i="3"/>
  <c r="CD130" i="3" s="1"/>
  <c r="CG130" i="3"/>
  <c r="CO130" i="3"/>
  <c r="CE130" i="3" s="1"/>
  <c r="AB130" i="3" s="1"/>
  <c r="CP130" i="3"/>
  <c r="CF130" i="3" s="1"/>
  <c r="C137" i="3"/>
  <c r="D147" i="3"/>
  <c r="C147" i="3" s="1"/>
  <c r="AS153" i="3"/>
  <c r="CQ85" i="3"/>
  <c r="CG85" i="3" s="1"/>
  <c r="AR86" i="3"/>
  <c r="CQ93" i="3"/>
  <c r="CG93" i="3" s="1"/>
  <c r="AR93" i="3" s="1"/>
  <c r="AR94" i="3"/>
  <c r="CO102" i="3"/>
  <c r="CE102" i="3" s="1"/>
  <c r="CM104" i="3"/>
  <c r="CC104" i="3" s="1"/>
  <c r="CN104" i="3"/>
  <c r="CD104" i="3" s="1"/>
  <c r="CO104" i="3"/>
  <c r="CE104" i="3" s="1"/>
  <c r="CP105" i="3"/>
  <c r="CF105" i="3" s="1"/>
  <c r="CP109" i="3"/>
  <c r="CF109" i="3" s="1"/>
  <c r="CM109" i="3"/>
  <c r="CC109" i="3" s="1"/>
  <c r="AV109" i="3" s="1"/>
  <c r="CP110" i="3"/>
  <c r="CF110" i="3" s="1"/>
  <c r="CO110" i="3"/>
  <c r="CE110" i="3" s="1"/>
  <c r="D111" i="3"/>
  <c r="B119" i="3"/>
  <c r="CK119" i="3" s="1"/>
  <c r="CA119" i="3" s="1"/>
  <c r="CR116" i="3"/>
  <c r="CH116" i="3" s="1"/>
  <c r="CN116" i="3"/>
  <c r="CD116" i="3" s="1"/>
  <c r="CJ116" i="3"/>
  <c r="CK116" i="3"/>
  <c r="CA116" i="3" s="1"/>
  <c r="X116" i="3" s="1"/>
  <c r="X118" i="3"/>
  <c r="CO119" i="3"/>
  <c r="CE119" i="3" s="1"/>
  <c r="CM123" i="3"/>
  <c r="CC123" i="3" s="1"/>
  <c r="B125" i="3"/>
  <c r="CM125" i="3" s="1"/>
  <c r="CC125" i="3" s="1"/>
  <c r="CR123" i="3"/>
  <c r="CH123" i="3" s="1"/>
  <c r="CJ123" i="3"/>
  <c r="CK123" i="3"/>
  <c r="CA123" i="3" s="1"/>
  <c r="U123" i="3" s="1"/>
  <c r="CM124" i="3"/>
  <c r="CC124" i="3" s="1"/>
  <c r="CR124" i="3"/>
  <c r="CH124" i="3" s="1"/>
  <c r="CL154" i="3"/>
  <c r="CB154" i="3" s="1"/>
  <c r="AS154" i="3" s="1"/>
  <c r="CG154" i="3"/>
  <c r="CM154" i="3"/>
  <c r="CC154" i="3" s="1"/>
  <c r="CM157" i="3"/>
  <c r="CC157" i="3" s="1"/>
  <c r="CL157" i="3"/>
  <c r="CB157" i="3" s="1"/>
  <c r="CN157" i="3"/>
  <c r="CD157" i="3" s="1"/>
  <c r="AS157" i="3" s="1"/>
  <c r="CG157" i="3"/>
  <c r="CC168" i="3"/>
  <c r="CK168" i="3"/>
  <c r="CA168" i="3" s="1"/>
  <c r="CL168" i="3"/>
  <c r="CB168" i="3" s="1"/>
  <c r="CL169" i="3"/>
  <c r="CB169" i="3" s="1"/>
  <c r="CC169" i="3"/>
  <c r="CK169" i="3"/>
  <c r="CA169" i="3" s="1"/>
  <c r="CR119" i="3"/>
  <c r="CH119" i="3" s="1"/>
  <c r="CQ125" i="3"/>
  <c r="CG125" i="3" s="1"/>
  <c r="C144" i="3"/>
  <c r="C145" i="3"/>
  <c r="CL150" i="3"/>
  <c r="CB150" i="3" s="1"/>
  <c r="CG150" i="3"/>
  <c r="CK175" i="3"/>
  <c r="CA175" i="3" s="1"/>
  <c r="CC175" i="3"/>
  <c r="CL175" i="3"/>
  <c r="CB175" i="3" s="1"/>
  <c r="AJ176" i="3"/>
  <c r="CJ117" i="3"/>
  <c r="X117" i="3" s="1"/>
  <c r="CN125" i="3"/>
  <c r="CD125" i="3" s="1"/>
  <c r="CR125" i="3"/>
  <c r="CH125" i="3" s="1"/>
  <c r="E147" i="3"/>
  <c r="CN140" i="3"/>
  <c r="CD140" i="3" s="1"/>
  <c r="CG140" i="3"/>
  <c r="CL140" i="3"/>
  <c r="CB140" i="3" s="1"/>
  <c r="AS140" i="3" s="1"/>
  <c r="CM140" i="3"/>
  <c r="CC140" i="3" s="1"/>
  <c r="CN141" i="3"/>
  <c r="CD141" i="3" s="1"/>
  <c r="CG141" i="3"/>
  <c r="CM141" i="3"/>
  <c r="CC141" i="3" s="1"/>
  <c r="AS141" i="3" s="1"/>
  <c r="AS150" i="3"/>
  <c r="CN150" i="3"/>
  <c r="CD150" i="3" s="1"/>
  <c r="CN139" i="3"/>
  <c r="CD139" i="3" s="1"/>
  <c r="CN143" i="3"/>
  <c r="CD143" i="3" s="1"/>
  <c r="C166" i="3"/>
  <c r="CM138" i="3"/>
  <c r="CC138" i="3" s="1"/>
  <c r="CL138" i="3"/>
  <c r="CB138" i="3" s="1"/>
  <c r="AS138" i="3" s="1"/>
  <c r="CM139" i="3"/>
  <c r="CC139" i="3" s="1"/>
  <c r="AS139" i="3" s="1"/>
  <c r="CM142" i="3"/>
  <c r="CC142" i="3" s="1"/>
  <c r="CL142" i="3"/>
  <c r="CB142" i="3" s="1"/>
  <c r="AS142" i="3" s="1"/>
  <c r="CM143" i="3"/>
  <c r="CC143" i="3" s="1"/>
  <c r="CM146" i="3"/>
  <c r="CC146" i="3" s="1"/>
  <c r="AS146" i="3" s="1"/>
  <c r="CL146" i="3"/>
  <c r="CB146" i="3" s="1"/>
  <c r="C148" i="3"/>
  <c r="D158" i="3"/>
  <c r="C158" i="3" s="1"/>
  <c r="CN151" i="3"/>
  <c r="CD151" i="3" s="1"/>
  <c r="AS151" i="3" s="1"/>
  <c r="CG151" i="3"/>
  <c r="CN152" i="3"/>
  <c r="CD152" i="3" s="1"/>
  <c r="AS152" i="3" s="1"/>
  <c r="CG152" i="3"/>
  <c r="CM152" i="3"/>
  <c r="CC152" i="3" s="1"/>
  <c r="CN155" i="3"/>
  <c r="CD155" i="3" s="1"/>
  <c r="AS155" i="3" s="1"/>
  <c r="CG155" i="3"/>
  <c r="CN156" i="3"/>
  <c r="CD156" i="3" s="1"/>
  <c r="CG156" i="3"/>
  <c r="CM156" i="3"/>
  <c r="CC156" i="3" s="1"/>
  <c r="AS156" i="3"/>
  <c r="CK165" i="3"/>
  <c r="CA165" i="3" s="1"/>
  <c r="AJ165" i="3" s="1"/>
  <c r="CK177" i="3"/>
  <c r="CA177" i="3" s="1"/>
  <c r="AJ177" i="3" s="1"/>
  <c r="B221" i="3"/>
  <c r="B226" i="2"/>
  <c r="D222" i="2"/>
  <c r="C222" i="2"/>
  <c r="B222" i="2"/>
  <c r="D221" i="2"/>
  <c r="B221" i="2" s="1"/>
  <c r="C221" i="2"/>
  <c r="D220" i="2"/>
  <c r="C220" i="2"/>
  <c r="CC215" i="2"/>
  <c r="M215" i="2"/>
  <c r="B215" i="2"/>
  <c r="CC214" i="2"/>
  <c r="M214" i="2"/>
  <c r="B214" i="2"/>
  <c r="CC210" i="2"/>
  <c r="V210" i="2" s="1"/>
  <c r="C210" i="2"/>
  <c r="CC209" i="2"/>
  <c r="V209" i="2" s="1"/>
  <c r="C209" i="2"/>
  <c r="C208" i="2"/>
  <c r="CC208" i="2" s="1"/>
  <c r="V208" i="2" s="1"/>
  <c r="H204" i="2"/>
  <c r="C204" i="2"/>
  <c r="H203" i="2"/>
  <c r="C203" i="2"/>
  <c r="H202" i="2"/>
  <c r="C202" i="2"/>
  <c r="H201" i="2"/>
  <c r="C201" i="2"/>
  <c r="F197" i="2"/>
  <c r="B197" i="2"/>
  <c r="F196" i="2"/>
  <c r="B196" i="2"/>
  <c r="F195" i="2"/>
  <c r="B195" i="2"/>
  <c r="E190" i="2"/>
  <c r="B190" i="2"/>
  <c r="E189" i="2"/>
  <c r="B189" i="2"/>
  <c r="E185" i="2"/>
  <c r="B185" i="2"/>
  <c r="E184" i="2"/>
  <c r="B184" i="2"/>
  <c r="E183" i="2"/>
  <c r="B183" i="2"/>
  <c r="E182" i="2"/>
  <c r="B182" i="2"/>
  <c r="CK177" i="2"/>
  <c r="CA177" i="2" s="1"/>
  <c r="D177" i="2"/>
  <c r="C177" i="2"/>
  <c r="B177" i="2" s="1"/>
  <c r="CL176" i="2"/>
  <c r="CB176" i="2"/>
  <c r="D176" i="2"/>
  <c r="C176" i="2"/>
  <c r="B176" i="2"/>
  <c r="CC175" i="2"/>
  <c r="D175" i="2"/>
  <c r="C175" i="2"/>
  <c r="B175" i="2" s="1"/>
  <c r="CK170" i="2"/>
  <c r="CA170" i="2" s="1"/>
  <c r="E170" i="2"/>
  <c r="D170" i="2"/>
  <c r="C170" i="2"/>
  <c r="E169" i="2"/>
  <c r="D169" i="2"/>
  <c r="C169" i="2"/>
  <c r="CC168" i="2"/>
  <c r="E168" i="2"/>
  <c r="D168" i="2"/>
  <c r="C168" i="2" s="1"/>
  <c r="E167" i="2"/>
  <c r="D167" i="2"/>
  <c r="CL166" i="2"/>
  <c r="CB166" i="2" s="1"/>
  <c r="CC166" i="2"/>
  <c r="AJ166" i="2"/>
  <c r="E166" i="2"/>
  <c r="D166" i="2"/>
  <c r="C166" i="2"/>
  <c r="CK166" i="2" s="1"/>
  <c r="CA166" i="2" s="1"/>
  <c r="CL165" i="2"/>
  <c r="CB165" i="2" s="1"/>
  <c r="E165" i="2"/>
  <c r="D165" i="2"/>
  <c r="C165" i="2" s="1"/>
  <c r="E164" i="2"/>
  <c r="C164" i="2" s="1"/>
  <c r="D164" i="2"/>
  <c r="CC163" i="2"/>
  <c r="E163" i="2"/>
  <c r="D163" i="2"/>
  <c r="C163" i="2" s="1"/>
  <c r="AR160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CM157" i="2"/>
  <c r="CC157" i="2" s="1"/>
  <c r="CK157" i="2"/>
  <c r="CA157" i="2" s="1"/>
  <c r="E157" i="2"/>
  <c r="D157" i="2"/>
  <c r="C157" i="2" s="1"/>
  <c r="CK156" i="2"/>
  <c r="CA156" i="2"/>
  <c r="E156" i="2"/>
  <c r="D156" i="2"/>
  <c r="C156" i="2"/>
  <c r="CK155" i="2"/>
  <c r="CA155" i="2"/>
  <c r="E155" i="2"/>
  <c r="D155" i="2"/>
  <c r="C155" i="2" s="1"/>
  <c r="CN154" i="2"/>
  <c r="CD154" i="2" s="1"/>
  <c r="CK154" i="2"/>
  <c r="CA154" i="2"/>
  <c r="E154" i="2"/>
  <c r="D154" i="2"/>
  <c r="C154" i="2" s="1"/>
  <c r="CK153" i="2"/>
  <c r="CA153" i="2" s="1"/>
  <c r="E153" i="2"/>
  <c r="D153" i="2"/>
  <c r="C153" i="2" s="1"/>
  <c r="CK152" i="2"/>
  <c r="CA152" i="2"/>
  <c r="E152" i="2"/>
  <c r="C152" i="2" s="1"/>
  <c r="D152" i="2"/>
  <c r="CM151" i="2"/>
  <c r="CC151" i="2" s="1"/>
  <c r="CK151" i="2"/>
  <c r="CA151" i="2"/>
  <c r="E151" i="2"/>
  <c r="D151" i="2"/>
  <c r="C151" i="2" s="1"/>
  <c r="CG151" i="2" s="1"/>
  <c r="CK150" i="2"/>
  <c r="CA150" i="2" s="1"/>
  <c r="E150" i="2"/>
  <c r="D150" i="2"/>
  <c r="C150" i="2" s="1"/>
  <c r="CN150" i="2" s="1"/>
  <c r="CD150" i="2" s="1"/>
  <c r="CK149" i="2"/>
  <c r="CA149" i="2" s="1"/>
  <c r="E149" i="2"/>
  <c r="D149" i="2"/>
  <c r="C149" i="2" s="1"/>
  <c r="CM149" i="2" s="1"/>
  <c r="CC149" i="2" s="1"/>
  <c r="CK148" i="2"/>
  <c r="CA148" i="2"/>
  <c r="E148" i="2"/>
  <c r="D148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CK146" i="2"/>
  <c r="CA146" i="2" s="1"/>
  <c r="E146" i="2"/>
  <c r="D146" i="2"/>
  <c r="CN145" i="2"/>
  <c r="CD145" i="2" s="1"/>
  <c r="CL145" i="2"/>
  <c r="CB145" i="2" s="1"/>
  <c r="CK145" i="2"/>
  <c r="CG145" i="2"/>
  <c r="AS145" i="2" s="1"/>
  <c r="CA145" i="2"/>
  <c r="E145" i="2"/>
  <c r="D145" i="2"/>
  <c r="C145" i="2"/>
  <c r="CM145" i="2" s="1"/>
  <c r="CC145" i="2" s="1"/>
  <c r="CN144" i="2"/>
  <c r="CD144" i="2" s="1"/>
  <c r="CK144" i="2"/>
  <c r="CA144" i="2" s="1"/>
  <c r="E144" i="2"/>
  <c r="D144" i="2"/>
  <c r="C144" i="2"/>
  <c r="CK143" i="2"/>
  <c r="CG143" i="2"/>
  <c r="CA143" i="2"/>
  <c r="E143" i="2"/>
  <c r="C143" i="2" s="1"/>
  <c r="D143" i="2"/>
  <c r="CK142" i="2"/>
  <c r="CA142" i="2" s="1"/>
  <c r="E142" i="2"/>
  <c r="D142" i="2"/>
  <c r="CN141" i="2"/>
  <c r="CD141" i="2" s="1"/>
  <c r="CK141" i="2"/>
  <c r="CG141" i="2"/>
  <c r="CA141" i="2"/>
  <c r="E141" i="2"/>
  <c r="C141" i="2" s="1"/>
  <c r="D141" i="2"/>
  <c r="CK140" i="2"/>
  <c r="CA140" i="2"/>
  <c r="E140" i="2"/>
  <c r="D140" i="2"/>
  <c r="C140" i="2"/>
  <c r="CK139" i="2"/>
  <c r="CA139" i="2"/>
  <c r="E139" i="2"/>
  <c r="D139" i="2"/>
  <c r="C139" i="2"/>
  <c r="CK138" i="2"/>
  <c r="CA138" i="2" s="1"/>
  <c r="E138" i="2"/>
  <c r="E147" i="2" s="1"/>
  <c r="C147" i="2" s="1"/>
  <c r="D138" i="2"/>
  <c r="D147" i="2" s="1"/>
  <c r="CK137" i="2"/>
  <c r="CA137" i="2"/>
  <c r="E137" i="2"/>
  <c r="D137" i="2"/>
  <c r="C137" i="2"/>
  <c r="CP132" i="2"/>
  <c r="CF132" i="2" s="1"/>
  <c r="CO132" i="2"/>
  <c r="CM132" i="2"/>
  <c r="CC132" i="2" s="1"/>
  <c r="CL132" i="2"/>
  <c r="CK132" i="2"/>
  <c r="CA132" i="2" s="1"/>
  <c r="CE132" i="2"/>
  <c r="CD132" i="2"/>
  <c r="CB132" i="2"/>
  <c r="B132" i="2"/>
  <c r="CN132" i="2" s="1"/>
  <c r="CN131" i="2"/>
  <c r="CM131" i="2"/>
  <c r="CL131" i="2"/>
  <c r="CB131" i="2" s="1"/>
  <c r="CD131" i="2"/>
  <c r="CC131" i="2"/>
  <c r="B131" i="2"/>
  <c r="CM130" i="2"/>
  <c r="CC130" i="2" s="1"/>
  <c r="CL130" i="2"/>
  <c r="CG130" i="2"/>
  <c r="CB130" i="2"/>
  <c r="B130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CP125" i="2" s="1"/>
  <c r="CF125" i="2" s="1"/>
  <c r="G125" i="2"/>
  <c r="F125" i="2"/>
  <c r="E125" i="2"/>
  <c r="D125" i="2"/>
  <c r="CL125" i="2" s="1"/>
  <c r="CB125" i="2" s="1"/>
  <c r="C125" i="2"/>
  <c r="CR124" i="2"/>
  <c r="CQ124" i="2"/>
  <c r="CG124" i="2" s="1"/>
  <c r="CP124" i="2"/>
  <c r="CF124" i="2" s="1"/>
  <c r="CN124" i="2"/>
  <c r="CM124" i="2"/>
  <c r="CC124" i="2" s="1"/>
  <c r="CL124" i="2"/>
  <c r="CB124" i="2" s="1"/>
  <c r="CJ124" i="2"/>
  <c r="CH124" i="2"/>
  <c r="CD124" i="2"/>
  <c r="B124" i="2"/>
  <c r="CR123" i="2"/>
  <c r="CH123" i="2" s="1"/>
  <c r="CQ123" i="2"/>
  <c r="CP123" i="2"/>
  <c r="CN123" i="2"/>
  <c r="CD123" i="2" s="1"/>
  <c r="CL123" i="2"/>
  <c r="CB123" i="2" s="1"/>
  <c r="CG123" i="2"/>
  <c r="CF123" i="2"/>
  <c r="CC123" i="2"/>
  <c r="B123" i="2"/>
  <c r="CM123" i="2" s="1"/>
  <c r="CP119" i="2"/>
  <c r="CF119" i="2" s="1"/>
  <c r="CL119" i="2"/>
  <c r="CB119" i="2" s="1"/>
  <c r="CE119" i="2"/>
  <c r="W119" i="2"/>
  <c r="V119" i="2"/>
  <c r="CQ119" i="2" s="1"/>
  <c r="CG119" i="2" s="1"/>
  <c r="U119" i="2"/>
  <c r="T119" i="2"/>
  <c r="CO119" i="2" s="1"/>
  <c r="S119" i="2"/>
  <c r="R119" i="2"/>
  <c r="CM119" i="2" s="1"/>
  <c r="CC119" i="2" s="1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CQ118" i="2"/>
  <c r="CP118" i="2"/>
  <c r="CF118" i="2" s="1"/>
  <c r="CO118" i="2"/>
  <c r="CM118" i="2"/>
  <c r="CL118" i="2"/>
  <c r="CB118" i="2" s="1"/>
  <c r="CG118" i="2"/>
  <c r="CE118" i="2"/>
  <c r="CC118" i="2"/>
  <c r="B118" i="2"/>
  <c r="CQ117" i="2"/>
  <c r="CG117" i="2" s="1"/>
  <c r="CP117" i="2"/>
  <c r="CO117" i="2"/>
  <c r="CE117" i="2" s="1"/>
  <c r="CM117" i="2"/>
  <c r="CC117" i="2" s="1"/>
  <c r="CL117" i="2"/>
  <c r="CF117" i="2"/>
  <c r="CB117" i="2"/>
  <c r="B117" i="2"/>
  <c r="CR116" i="2"/>
  <c r="CH116" i="2" s="1"/>
  <c r="CQ116" i="2"/>
  <c r="CP116" i="2"/>
  <c r="CO116" i="2"/>
  <c r="CN116" i="2"/>
  <c r="CD116" i="2" s="1"/>
  <c r="CM116" i="2"/>
  <c r="CL116" i="2"/>
  <c r="CK116" i="2"/>
  <c r="CJ116" i="2"/>
  <c r="CG116" i="2"/>
  <c r="CF116" i="2"/>
  <c r="CE116" i="2"/>
  <c r="CC116" i="2"/>
  <c r="CB116" i="2"/>
  <c r="CA116" i="2"/>
  <c r="X116" i="2" s="1"/>
  <c r="B116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0" i="2"/>
  <c r="D110" i="2"/>
  <c r="C110" i="2"/>
  <c r="E109" i="2"/>
  <c r="D109" i="2"/>
  <c r="C109" i="2"/>
  <c r="E108" i="2"/>
  <c r="D108" i="2"/>
  <c r="C108" i="2"/>
  <c r="E107" i="2"/>
  <c r="D107" i="2"/>
  <c r="C107" i="2"/>
  <c r="E106" i="2"/>
  <c r="D106" i="2"/>
  <c r="C106" i="2"/>
  <c r="E105" i="2"/>
  <c r="D105" i="2"/>
  <c r="C105" i="2"/>
  <c r="E104" i="2"/>
  <c r="D104" i="2"/>
  <c r="D111" i="2" s="1"/>
  <c r="C104" i="2"/>
  <c r="CP103" i="2"/>
  <c r="CM103" i="2"/>
  <c r="CF103" i="2"/>
  <c r="CC103" i="2"/>
  <c r="E103" i="2"/>
  <c r="C103" i="2"/>
  <c r="CN103" i="2" s="1"/>
  <c r="CD103" i="2" s="1"/>
  <c r="E102" i="2"/>
  <c r="D102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D97" i="2"/>
  <c r="AC97" i="2"/>
  <c r="AB97" i="2"/>
  <c r="AA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CP96" i="2"/>
  <c r="CF96" i="2" s="1"/>
  <c r="CO96" i="2"/>
  <c r="CM96" i="2"/>
  <c r="CC96" i="2" s="1"/>
  <c r="CL96" i="2"/>
  <c r="CB96" i="2" s="1"/>
  <c r="CE96" i="2"/>
  <c r="CD96" i="2"/>
  <c r="AE96" i="2"/>
  <c r="CN96" i="2" s="1"/>
  <c r="Z96" i="2"/>
  <c r="B96" i="2"/>
  <c r="CQ96" i="2" s="1"/>
  <c r="CG96" i="2" s="1"/>
  <c r="CP95" i="2"/>
  <c r="CO95" i="2"/>
  <c r="CE95" i="2" s="1"/>
  <c r="CN95" i="2"/>
  <c r="CD95" i="2" s="1"/>
  <c r="CF95" i="2"/>
  <c r="CC95" i="2"/>
  <c r="AE95" i="2"/>
  <c r="Z95" i="2"/>
  <c r="CM95" i="2" s="1"/>
  <c r="B95" i="2"/>
  <c r="CP94" i="2"/>
  <c r="CF94" i="2" s="1"/>
  <c r="CO94" i="2"/>
  <c r="CM94" i="2"/>
  <c r="CC94" i="2" s="1"/>
  <c r="CL94" i="2"/>
  <c r="CB94" i="2" s="1"/>
  <c r="CE94" i="2"/>
  <c r="CD94" i="2"/>
  <c r="AE94" i="2"/>
  <c r="CN94" i="2" s="1"/>
  <c r="Z94" i="2"/>
  <c r="B94" i="2"/>
  <c r="CQ94" i="2" s="1"/>
  <c r="CG94" i="2" s="1"/>
  <c r="CP93" i="2"/>
  <c r="CO93" i="2"/>
  <c r="CE93" i="2" s="1"/>
  <c r="CN93" i="2"/>
  <c r="CD93" i="2" s="1"/>
  <c r="CF93" i="2"/>
  <c r="CC93" i="2"/>
  <c r="AE93" i="2"/>
  <c r="Z93" i="2"/>
  <c r="CM93" i="2" s="1"/>
  <c r="B93" i="2"/>
  <c r="CP92" i="2"/>
  <c r="CF92" i="2" s="1"/>
  <c r="CO92" i="2"/>
  <c r="CM92" i="2"/>
  <c r="CC92" i="2" s="1"/>
  <c r="CL92" i="2"/>
  <c r="CB92" i="2" s="1"/>
  <c r="CE92" i="2"/>
  <c r="CD92" i="2"/>
  <c r="AE92" i="2"/>
  <c r="CN92" i="2" s="1"/>
  <c r="Z92" i="2"/>
  <c r="B92" i="2"/>
  <c r="CQ92" i="2" s="1"/>
  <c r="CG92" i="2" s="1"/>
  <c r="CP91" i="2"/>
  <c r="CO91" i="2"/>
  <c r="CE91" i="2" s="1"/>
  <c r="CN91" i="2"/>
  <c r="CD91" i="2" s="1"/>
  <c r="CF91" i="2"/>
  <c r="AE91" i="2"/>
  <c r="Z91" i="2"/>
  <c r="CM91" i="2" s="1"/>
  <c r="CC91" i="2" s="1"/>
  <c r="B91" i="2"/>
  <c r="CP90" i="2"/>
  <c r="CF90" i="2" s="1"/>
  <c r="CO90" i="2"/>
  <c r="CM90" i="2"/>
  <c r="CC90" i="2" s="1"/>
  <c r="CL90" i="2"/>
  <c r="CB90" i="2" s="1"/>
  <c r="CE90" i="2"/>
  <c r="CD90" i="2"/>
  <c r="AE90" i="2"/>
  <c r="CN90" i="2" s="1"/>
  <c r="Z90" i="2"/>
  <c r="B90" i="2"/>
  <c r="CQ90" i="2" s="1"/>
  <c r="CG90" i="2" s="1"/>
  <c r="CP89" i="2"/>
  <c r="CO89" i="2"/>
  <c r="CE89" i="2" s="1"/>
  <c r="CN89" i="2"/>
  <c r="CD89" i="2" s="1"/>
  <c r="CF89" i="2"/>
  <c r="AE89" i="2"/>
  <c r="Z89" i="2"/>
  <c r="CM89" i="2" s="1"/>
  <c r="CC89" i="2" s="1"/>
  <c r="B89" i="2"/>
  <c r="CP88" i="2"/>
  <c r="CO88" i="2"/>
  <c r="CM88" i="2"/>
  <c r="CC88" i="2" s="1"/>
  <c r="CF88" i="2"/>
  <c r="CE88" i="2"/>
  <c r="AE88" i="2"/>
  <c r="CN88" i="2" s="1"/>
  <c r="CD88" i="2" s="1"/>
  <c r="Z88" i="2"/>
  <c r="B88" i="2"/>
  <c r="CR88" i="2" s="1"/>
  <c r="CH88" i="2" s="1"/>
  <c r="CR87" i="2"/>
  <c r="CH87" i="2" s="1"/>
  <c r="CQ87" i="2"/>
  <c r="CG87" i="2" s="1"/>
  <c r="CP87" i="2"/>
  <c r="CO87" i="2"/>
  <c r="CE87" i="2" s="1"/>
  <c r="CF87" i="2"/>
  <c r="CB87" i="2"/>
  <c r="AE87" i="2"/>
  <c r="CN87" i="2" s="1"/>
  <c r="CD87" i="2" s="1"/>
  <c r="Z87" i="2"/>
  <c r="CM87" i="2" s="1"/>
  <c r="CC87" i="2" s="1"/>
  <c r="B87" i="2"/>
  <c r="CL87" i="2" s="1"/>
  <c r="CP86" i="2"/>
  <c r="CO86" i="2"/>
  <c r="CE86" i="2" s="1"/>
  <c r="CM86" i="2"/>
  <c r="CC86" i="2" s="1"/>
  <c r="CF86" i="2"/>
  <c r="CD86" i="2"/>
  <c r="AE86" i="2"/>
  <c r="CN86" i="2" s="1"/>
  <c r="Z86" i="2"/>
  <c r="B86" i="2"/>
  <c r="CR85" i="2"/>
  <c r="CH85" i="2" s="1"/>
  <c r="CP85" i="2"/>
  <c r="CO85" i="2"/>
  <c r="CE85" i="2" s="1"/>
  <c r="CF85" i="2"/>
  <c r="CB85" i="2"/>
  <c r="AE85" i="2"/>
  <c r="CN85" i="2" s="1"/>
  <c r="CD85" i="2" s="1"/>
  <c r="Z85" i="2"/>
  <c r="CM85" i="2" s="1"/>
  <c r="CC85" i="2" s="1"/>
  <c r="B85" i="2"/>
  <c r="CL85" i="2" s="1"/>
  <c r="CQ84" i="2"/>
  <c r="CG84" i="2" s="1"/>
  <c r="CP84" i="2"/>
  <c r="CF84" i="2" s="1"/>
  <c r="CO84" i="2"/>
  <c r="CM84" i="2"/>
  <c r="CC84" i="2" s="1"/>
  <c r="CL84" i="2"/>
  <c r="CH84" i="2"/>
  <c r="CE84" i="2"/>
  <c r="CD84" i="2"/>
  <c r="CB84" i="2"/>
  <c r="AE84" i="2"/>
  <c r="CN84" i="2" s="1"/>
  <c r="Z84" i="2"/>
  <c r="B84" i="2"/>
  <c r="CR84" i="2" s="1"/>
  <c r="CP83" i="2"/>
  <c r="CO83" i="2"/>
  <c r="CE83" i="2" s="1"/>
  <c r="CF83" i="2"/>
  <c r="CC83" i="2"/>
  <c r="AE83" i="2"/>
  <c r="CN83" i="2" s="1"/>
  <c r="CD83" i="2" s="1"/>
  <c r="Z83" i="2"/>
  <c r="CM83" i="2" s="1"/>
  <c r="B83" i="2"/>
  <c r="CQ82" i="2"/>
  <c r="CG82" i="2" s="1"/>
  <c r="CP82" i="2"/>
  <c r="CO82" i="2"/>
  <c r="CM82" i="2"/>
  <c r="CC82" i="2" s="1"/>
  <c r="CL82" i="2"/>
  <c r="CB82" i="2" s="1"/>
  <c r="CF82" i="2"/>
  <c r="CE82" i="2"/>
  <c r="CD82" i="2"/>
  <c r="AE82" i="2"/>
  <c r="CN82" i="2" s="1"/>
  <c r="Z82" i="2"/>
  <c r="B82" i="2"/>
  <c r="CR82" i="2" s="1"/>
  <c r="CH82" i="2" s="1"/>
  <c r="CQ81" i="2"/>
  <c r="CG81" i="2" s="1"/>
  <c r="CP81" i="2"/>
  <c r="CO81" i="2"/>
  <c r="CE81" i="2" s="1"/>
  <c r="CM81" i="2"/>
  <c r="CF81" i="2"/>
  <c r="CC81" i="2"/>
  <c r="AE81" i="2"/>
  <c r="CN81" i="2" s="1"/>
  <c r="CD81" i="2" s="1"/>
  <c r="Z81" i="2"/>
  <c r="B81" i="2"/>
  <c r="CP80" i="2"/>
  <c r="CO80" i="2"/>
  <c r="CE80" i="2" s="1"/>
  <c r="CM80" i="2"/>
  <c r="CC80" i="2" s="1"/>
  <c r="CF80" i="2"/>
  <c r="AE80" i="2"/>
  <c r="CN80" i="2" s="1"/>
  <c r="CD80" i="2" s="1"/>
  <c r="Z80" i="2"/>
  <c r="B80" i="2"/>
  <c r="CR80" i="2" s="1"/>
  <c r="CH80" i="2" s="1"/>
  <c r="CR79" i="2"/>
  <c r="CH79" i="2" s="1"/>
  <c r="CQ79" i="2"/>
  <c r="CG79" i="2" s="1"/>
  <c r="CP79" i="2"/>
  <c r="CO79" i="2"/>
  <c r="CE79" i="2" s="1"/>
  <c r="CN79" i="2"/>
  <c r="CD79" i="2" s="1"/>
  <c r="CM79" i="2"/>
  <c r="CC79" i="2" s="1"/>
  <c r="CF79" i="2"/>
  <c r="CB79" i="2"/>
  <c r="AE79" i="2"/>
  <c r="Z79" i="2"/>
  <c r="B79" i="2"/>
  <c r="CL79" i="2" s="1"/>
  <c r="CP78" i="2"/>
  <c r="CO78" i="2"/>
  <c r="CE78" i="2" s="1"/>
  <c r="CM78" i="2"/>
  <c r="CC78" i="2" s="1"/>
  <c r="CF78" i="2"/>
  <c r="CD78" i="2"/>
  <c r="AE78" i="2"/>
  <c r="CN78" i="2" s="1"/>
  <c r="Z78" i="2"/>
  <c r="B78" i="2"/>
  <c r="CR77" i="2"/>
  <c r="CH77" i="2" s="1"/>
  <c r="CP77" i="2"/>
  <c r="CO77" i="2"/>
  <c r="CE77" i="2" s="1"/>
  <c r="CF77" i="2"/>
  <c r="CB77" i="2"/>
  <c r="AE77" i="2"/>
  <c r="CN77" i="2" s="1"/>
  <c r="CD77" i="2" s="1"/>
  <c r="Z77" i="2"/>
  <c r="CM77" i="2" s="1"/>
  <c r="CC77" i="2" s="1"/>
  <c r="B77" i="2"/>
  <c r="CL77" i="2" s="1"/>
  <c r="CP76" i="2"/>
  <c r="CF76" i="2" s="1"/>
  <c r="CO76" i="2"/>
  <c r="CL76" i="2"/>
  <c r="CB76" i="2" s="1"/>
  <c r="CE76" i="2"/>
  <c r="CD76" i="2"/>
  <c r="AE76" i="2"/>
  <c r="CN76" i="2" s="1"/>
  <c r="Z76" i="2"/>
  <c r="CM76" i="2" s="1"/>
  <c r="CC76" i="2" s="1"/>
  <c r="B76" i="2"/>
  <c r="CR76" i="2" s="1"/>
  <c r="CH76" i="2" s="1"/>
  <c r="CP75" i="2"/>
  <c r="CF75" i="2" s="1"/>
  <c r="CO75" i="2"/>
  <c r="CM75" i="2"/>
  <c r="CC75" i="2" s="1"/>
  <c r="CL75" i="2"/>
  <c r="CB75" i="2" s="1"/>
  <c r="CE75" i="2"/>
  <c r="AE75" i="2"/>
  <c r="CN75" i="2" s="1"/>
  <c r="CD75" i="2" s="1"/>
  <c r="Z75" i="2"/>
  <c r="B75" i="2"/>
  <c r="CQ75" i="2" s="1"/>
  <c r="CG75" i="2" s="1"/>
  <c r="CQ74" i="2"/>
  <c r="CG74" i="2" s="1"/>
  <c r="CP74" i="2"/>
  <c r="CO74" i="2"/>
  <c r="CE74" i="2" s="1"/>
  <c r="CN74" i="2"/>
  <c r="CD74" i="2" s="1"/>
  <c r="CM74" i="2"/>
  <c r="CC74" i="2" s="1"/>
  <c r="CF74" i="2"/>
  <c r="CB74" i="2"/>
  <c r="AE74" i="2"/>
  <c r="Z74" i="2"/>
  <c r="B74" i="2"/>
  <c r="CL74" i="2" s="1"/>
  <c r="CP73" i="2"/>
  <c r="CF73" i="2" s="1"/>
  <c r="CO73" i="2"/>
  <c r="CM73" i="2"/>
  <c r="CC73" i="2" s="1"/>
  <c r="CL73" i="2"/>
  <c r="CB73" i="2" s="1"/>
  <c r="CE73" i="2"/>
  <c r="AE73" i="2"/>
  <c r="CN73" i="2" s="1"/>
  <c r="CD73" i="2" s="1"/>
  <c r="Z73" i="2"/>
  <c r="B73" i="2"/>
  <c r="CQ73" i="2" s="1"/>
  <c r="CG73" i="2" s="1"/>
  <c r="CQ72" i="2"/>
  <c r="CG72" i="2" s="1"/>
  <c r="CP72" i="2"/>
  <c r="CO72" i="2"/>
  <c r="CE72" i="2" s="1"/>
  <c r="CN72" i="2"/>
  <c r="CD72" i="2" s="1"/>
  <c r="CM72" i="2"/>
  <c r="CC72" i="2" s="1"/>
  <c r="CF72" i="2"/>
  <c r="CB72" i="2"/>
  <c r="AE72" i="2"/>
  <c r="Z72" i="2"/>
  <c r="B72" i="2"/>
  <c r="CL72" i="2" s="1"/>
  <c r="CP71" i="2"/>
  <c r="CF71" i="2" s="1"/>
  <c r="CO71" i="2"/>
  <c r="CM71" i="2"/>
  <c r="CC71" i="2" s="1"/>
  <c r="CL71" i="2"/>
  <c r="CB71" i="2" s="1"/>
  <c r="CE71" i="2"/>
  <c r="AE71" i="2"/>
  <c r="CN71" i="2" s="1"/>
  <c r="CD71" i="2" s="1"/>
  <c r="Z71" i="2"/>
  <c r="B71" i="2"/>
  <c r="CQ71" i="2" s="1"/>
  <c r="CG71" i="2" s="1"/>
  <c r="CQ70" i="2"/>
  <c r="CG70" i="2" s="1"/>
  <c r="CP70" i="2"/>
  <c r="CO70" i="2"/>
  <c r="CE70" i="2" s="1"/>
  <c r="CN70" i="2"/>
  <c r="CD70" i="2" s="1"/>
  <c r="CM70" i="2"/>
  <c r="CC70" i="2" s="1"/>
  <c r="CF70" i="2"/>
  <c r="CB70" i="2"/>
  <c r="AE70" i="2"/>
  <c r="Z70" i="2"/>
  <c r="B70" i="2"/>
  <c r="CL70" i="2" s="1"/>
  <c r="CP69" i="2"/>
  <c r="CF69" i="2" s="1"/>
  <c r="CO69" i="2"/>
  <c r="CM69" i="2"/>
  <c r="CC69" i="2" s="1"/>
  <c r="CL69" i="2"/>
  <c r="CB69" i="2" s="1"/>
  <c r="CE69" i="2"/>
  <c r="AE69" i="2"/>
  <c r="CN69" i="2" s="1"/>
  <c r="CD69" i="2" s="1"/>
  <c r="Z69" i="2"/>
  <c r="B69" i="2"/>
  <c r="CQ69" i="2" s="1"/>
  <c r="CG69" i="2" s="1"/>
  <c r="CQ68" i="2"/>
  <c r="CG68" i="2" s="1"/>
  <c r="CP68" i="2"/>
  <c r="CO68" i="2"/>
  <c r="CE68" i="2" s="1"/>
  <c r="CN68" i="2"/>
  <c r="CD68" i="2" s="1"/>
  <c r="CM68" i="2"/>
  <c r="CC68" i="2" s="1"/>
  <c r="CF68" i="2"/>
  <c r="CB68" i="2"/>
  <c r="AE68" i="2"/>
  <c r="Z68" i="2"/>
  <c r="B68" i="2"/>
  <c r="CL68" i="2" s="1"/>
  <c r="CP67" i="2"/>
  <c r="CF67" i="2" s="1"/>
  <c r="CO67" i="2"/>
  <c r="CM67" i="2"/>
  <c r="CC67" i="2" s="1"/>
  <c r="CL67" i="2"/>
  <c r="CB67" i="2" s="1"/>
  <c r="CE67" i="2"/>
  <c r="AE67" i="2"/>
  <c r="CN67" i="2" s="1"/>
  <c r="CD67" i="2" s="1"/>
  <c r="Z67" i="2"/>
  <c r="B67" i="2"/>
  <c r="CQ67" i="2" s="1"/>
  <c r="CG67" i="2" s="1"/>
  <c r="CQ66" i="2"/>
  <c r="CG66" i="2" s="1"/>
  <c r="CP66" i="2"/>
  <c r="CO66" i="2"/>
  <c r="CE66" i="2" s="1"/>
  <c r="CN66" i="2"/>
  <c r="CD66" i="2" s="1"/>
  <c r="CM66" i="2"/>
  <c r="CC66" i="2" s="1"/>
  <c r="CF66" i="2"/>
  <c r="CB66" i="2"/>
  <c r="AE66" i="2"/>
  <c r="Z66" i="2"/>
  <c r="B66" i="2"/>
  <c r="CL66" i="2" s="1"/>
  <c r="CP65" i="2"/>
  <c r="CF65" i="2" s="1"/>
  <c r="CO65" i="2"/>
  <c r="CM65" i="2"/>
  <c r="CC65" i="2" s="1"/>
  <c r="CL65" i="2"/>
  <c r="CB65" i="2" s="1"/>
  <c r="CE65" i="2"/>
  <c r="AE65" i="2"/>
  <c r="CN65" i="2" s="1"/>
  <c r="CD65" i="2" s="1"/>
  <c r="Z65" i="2"/>
  <c r="B65" i="2"/>
  <c r="CQ65" i="2" s="1"/>
  <c r="CG65" i="2" s="1"/>
  <c r="CQ64" i="2"/>
  <c r="CG64" i="2" s="1"/>
  <c r="CP64" i="2"/>
  <c r="CO64" i="2"/>
  <c r="CE64" i="2" s="1"/>
  <c r="CN64" i="2"/>
  <c r="CD64" i="2" s="1"/>
  <c r="CM64" i="2"/>
  <c r="CC64" i="2" s="1"/>
  <c r="CF64" i="2"/>
  <c r="CB64" i="2"/>
  <c r="AE64" i="2"/>
  <c r="Z64" i="2"/>
  <c r="B64" i="2"/>
  <c r="CL64" i="2" s="1"/>
  <c r="CP63" i="2"/>
  <c r="CF63" i="2" s="1"/>
  <c r="CO63" i="2"/>
  <c r="CM63" i="2"/>
  <c r="CC63" i="2" s="1"/>
  <c r="CL63" i="2"/>
  <c r="CB63" i="2" s="1"/>
  <c r="CE63" i="2"/>
  <c r="AE63" i="2"/>
  <c r="CN63" i="2" s="1"/>
  <c r="CD63" i="2" s="1"/>
  <c r="Z63" i="2"/>
  <c r="B63" i="2"/>
  <c r="CQ63" i="2" s="1"/>
  <c r="CG63" i="2" s="1"/>
  <c r="CR62" i="2"/>
  <c r="CH62" i="2" s="1"/>
  <c r="CQ62" i="2"/>
  <c r="CG62" i="2" s="1"/>
  <c r="CP62" i="2"/>
  <c r="CO62" i="2"/>
  <c r="CE62" i="2" s="1"/>
  <c r="CF62" i="2"/>
  <c r="CB62" i="2"/>
  <c r="AE62" i="2"/>
  <c r="CN62" i="2" s="1"/>
  <c r="CD62" i="2" s="1"/>
  <c r="Z62" i="2"/>
  <c r="CM62" i="2" s="1"/>
  <c r="CC62" i="2" s="1"/>
  <c r="B62" i="2"/>
  <c r="CL62" i="2" s="1"/>
  <c r="CP61" i="2"/>
  <c r="CO61" i="2"/>
  <c r="CE61" i="2" s="1"/>
  <c r="CM61" i="2"/>
  <c r="CC61" i="2" s="1"/>
  <c r="CF61" i="2"/>
  <c r="CD61" i="2"/>
  <c r="AE61" i="2"/>
  <c r="CN61" i="2" s="1"/>
  <c r="Z61" i="2"/>
  <c r="B61" i="2"/>
  <c r="CR61" i="2" s="1"/>
  <c r="CH61" i="2" s="1"/>
  <c r="CR60" i="2"/>
  <c r="CH60" i="2" s="1"/>
  <c r="CP60" i="2"/>
  <c r="CO60" i="2"/>
  <c r="CE60" i="2" s="1"/>
  <c r="CF60" i="2"/>
  <c r="CB60" i="2"/>
  <c r="AE60" i="2"/>
  <c r="CN60" i="2" s="1"/>
  <c r="CD60" i="2" s="1"/>
  <c r="Z60" i="2"/>
  <c r="CM60" i="2" s="1"/>
  <c r="CC60" i="2" s="1"/>
  <c r="B60" i="2"/>
  <c r="CL60" i="2" s="1"/>
  <c r="CP59" i="2"/>
  <c r="CF59" i="2" s="1"/>
  <c r="CO59" i="2"/>
  <c r="CM59" i="2"/>
  <c r="CC59" i="2" s="1"/>
  <c r="CE59" i="2"/>
  <c r="CD59" i="2"/>
  <c r="AE59" i="2"/>
  <c r="CN59" i="2" s="1"/>
  <c r="Z59" i="2"/>
  <c r="B59" i="2"/>
  <c r="CR59" i="2" s="1"/>
  <c r="CH59" i="2" s="1"/>
  <c r="CP58" i="2"/>
  <c r="CO58" i="2"/>
  <c r="CE58" i="2" s="1"/>
  <c r="CF58" i="2"/>
  <c r="CB58" i="2"/>
  <c r="AE58" i="2"/>
  <c r="CN58" i="2" s="1"/>
  <c r="CD58" i="2" s="1"/>
  <c r="Z58" i="2"/>
  <c r="CM58" i="2" s="1"/>
  <c r="CC58" i="2" s="1"/>
  <c r="B58" i="2"/>
  <c r="CL58" i="2" s="1"/>
  <c r="CQ57" i="2"/>
  <c r="CG57" i="2" s="1"/>
  <c r="CP57" i="2"/>
  <c r="CO57" i="2"/>
  <c r="CM57" i="2"/>
  <c r="CC57" i="2" s="1"/>
  <c r="CL57" i="2"/>
  <c r="CB57" i="2" s="1"/>
  <c r="AR57" i="2" s="1"/>
  <c r="CF57" i="2"/>
  <c r="CE57" i="2"/>
  <c r="CD57" i="2"/>
  <c r="AE57" i="2"/>
  <c r="CN57" i="2" s="1"/>
  <c r="Z57" i="2"/>
  <c r="B57" i="2"/>
  <c r="CR57" i="2" s="1"/>
  <c r="CH57" i="2" s="1"/>
  <c r="CP56" i="2"/>
  <c r="CO56" i="2"/>
  <c r="CE56" i="2" s="1"/>
  <c r="CF56" i="2"/>
  <c r="AE56" i="2"/>
  <c r="CN56" i="2" s="1"/>
  <c r="CD56" i="2" s="1"/>
  <c r="Z56" i="2"/>
  <c r="CM56" i="2" s="1"/>
  <c r="CC56" i="2" s="1"/>
  <c r="B56" i="2"/>
  <c r="CL56" i="2" s="1"/>
  <c r="CB56" i="2" s="1"/>
  <c r="CP55" i="2"/>
  <c r="CO55" i="2"/>
  <c r="CM55" i="2"/>
  <c r="CC55" i="2" s="1"/>
  <c r="CF55" i="2"/>
  <c r="CE55" i="2"/>
  <c r="AE55" i="2"/>
  <c r="CN55" i="2" s="1"/>
  <c r="CD55" i="2" s="1"/>
  <c r="Z55" i="2"/>
  <c r="B55" i="2"/>
  <c r="CR55" i="2" s="1"/>
  <c r="CH55" i="2" s="1"/>
  <c r="CR54" i="2"/>
  <c r="CH54" i="2" s="1"/>
  <c r="CQ54" i="2"/>
  <c r="CG54" i="2" s="1"/>
  <c r="CP54" i="2"/>
  <c r="CO54" i="2"/>
  <c r="CE54" i="2" s="1"/>
  <c r="CM54" i="2"/>
  <c r="CC54" i="2" s="1"/>
  <c r="CF54" i="2"/>
  <c r="CB54" i="2"/>
  <c r="AE54" i="2"/>
  <c r="CN54" i="2" s="1"/>
  <c r="CD54" i="2" s="1"/>
  <c r="Z54" i="2"/>
  <c r="B54" i="2"/>
  <c r="CL54" i="2" s="1"/>
  <c r="CP53" i="2"/>
  <c r="CO53" i="2"/>
  <c r="CE53" i="2" s="1"/>
  <c r="CF53" i="2"/>
  <c r="CD53" i="2"/>
  <c r="AE53" i="2"/>
  <c r="CN53" i="2" s="1"/>
  <c r="Z53" i="2"/>
  <c r="CM53" i="2" s="1"/>
  <c r="CC53" i="2" s="1"/>
  <c r="B53" i="2"/>
  <c r="CR53" i="2" s="1"/>
  <c r="CH53" i="2" s="1"/>
  <c r="CR52" i="2"/>
  <c r="CH52" i="2" s="1"/>
  <c r="CP52" i="2"/>
  <c r="CF52" i="2" s="1"/>
  <c r="CO52" i="2"/>
  <c r="CE52" i="2" s="1"/>
  <c r="CN52" i="2"/>
  <c r="CD52" i="2" s="1"/>
  <c r="CL52" i="2"/>
  <c r="CB52" i="2" s="1"/>
  <c r="AE52" i="2"/>
  <c r="Z52" i="2"/>
  <c r="CM52" i="2" s="1"/>
  <c r="CC52" i="2" s="1"/>
  <c r="B52" i="2"/>
  <c r="CQ52" i="2" s="1"/>
  <c r="CG52" i="2" s="1"/>
  <c r="CP51" i="2"/>
  <c r="CF51" i="2" s="1"/>
  <c r="CO51" i="2"/>
  <c r="CN51" i="2"/>
  <c r="CD51" i="2" s="1"/>
  <c r="CM51" i="2"/>
  <c r="CC51" i="2" s="1"/>
  <c r="CL51" i="2"/>
  <c r="CB51" i="2" s="1"/>
  <c r="CE51" i="2"/>
  <c r="AE51" i="2"/>
  <c r="Z51" i="2"/>
  <c r="B51" i="2"/>
  <c r="CR51" i="2" s="1"/>
  <c r="CH51" i="2" s="1"/>
  <c r="CR50" i="2"/>
  <c r="CH50" i="2" s="1"/>
  <c r="CP50" i="2"/>
  <c r="CF50" i="2" s="1"/>
  <c r="CO50" i="2"/>
  <c r="CE50" i="2" s="1"/>
  <c r="CN50" i="2"/>
  <c r="CD50" i="2" s="1"/>
  <c r="CL50" i="2"/>
  <c r="CB50" i="2" s="1"/>
  <c r="AE50" i="2"/>
  <c r="Z50" i="2"/>
  <c r="CM50" i="2" s="1"/>
  <c r="CC50" i="2" s="1"/>
  <c r="B50" i="2"/>
  <c r="CQ50" i="2" s="1"/>
  <c r="CG50" i="2" s="1"/>
  <c r="CP49" i="2"/>
  <c r="CF49" i="2" s="1"/>
  <c r="CO49" i="2"/>
  <c r="CN49" i="2"/>
  <c r="CD49" i="2" s="1"/>
  <c r="CM49" i="2"/>
  <c r="CC49" i="2" s="1"/>
  <c r="CL49" i="2"/>
  <c r="CB49" i="2" s="1"/>
  <c r="CE49" i="2"/>
  <c r="AE49" i="2"/>
  <c r="Z49" i="2"/>
  <c r="B49" i="2"/>
  <c r="CR49" i="2" s="1"/>
  <c r="CH49" i="2" s="1"/>
  <c r="CR48" i="2"/>
  <c r="CH48" i="2" s="1"/>
  <c r="CP48" i="2"/>
  <c r="CF48" i="2" s="1"/>
  <c r="CO48" i="2"/>
  <c r="CE48" i="2" s="1"/>
  <c r="CN48" i="2"/>
  <c r="CD48" i="2" s="1"/>
  <c r="CL48" i="2"/>
  <c r="CB48" i="2" s="1"/>
  <c r="AE48" i="2"/>
  <c r="Z48" i="2"/>
  <c r="CM48" i="2" s="1"/>
  <c r="CC48" i="2" s="1"/>
  <c r="B48" i="2"/>
  <c r="CQ48" i="2" s="1"/>
  <c r="CG48" i="2" s="1"/>
  <c r="CP47" i="2"/>
  <c r="CF47" i="2" s="1"/>
  <c r="CO47" i="2"/>
  <c r="CN47" i="2"/>
  <c r="CD47" i="2" s="1"/>
  <c r="CM47" i="2"/>
  <c r="CC47" i="2" s="1"/>
  <c r="CL47" i="2"/>
  <c r="CB47" i="2" s="1"/>
  <c r="CE47" i="2"/>
  <c r="AE47" i="2"/>
  <c r="Z47" i="2"/>
  <c r="B47" i="2"/>
  <c r="CR47" i="2" s="1"/>
  <c r="CH47" i="2" s="1"/>
  <c r="CR46" i="2"/>
  <c r="CH46" i="2" s="1"/>
  <c r="CP46" i="2"/>
  <c r="CF46" i="2" s="1"/>
  <c r="CO46" i="2"/>
  <c r="CE46" i="2" s="1"/>
  <c r="CN46" i="2"/>
  <c r="CD46" i="2" s="1"/>
  <c r="CL46" i="2"/>
  <c r="CB46" i="2" s="1"/>
  <c r="AE46" i="2"/>
  <c r="Z46" i="2"/>
  <c r="CM46" i="2" s="1"/>
  <c r="CC46" i="2" s="1"/>
  <c r="B46" i="2"/>
  <c r="CQ46" i="2" s="1"/>
  <c r="CG46" i="2" s="1"/>
  <c r="CP45" i="2"/>
  <c r="CF45" i="2" s="1"/>
  <c r="CO45" i="2"/>
  <c r="CN45" i="2"/>
  <c r="CD45" i="2" s="1"/>
  <c r="CM45" i="2"/>
  <c r="CC45" i="2" s="1"/>
  <c r="CL45" i="2"/>
  <c r="CB45" i="2" s="1"/>
  <c r="CE45" i="2"/>
  <c r="AE45" i="2"/>
  <c r="Z45" i="2"/>
  <c r="B45" i="2"/>
  <c r="CR45" i="2" s="1"/>
  <c r="CH45" i="2" s="1"/>
  <c r="CR44" i="2"/>
  <c r="CH44" i="2" s="1"/>
  <c r="CP44" i="2"/>
  <c r="CF44" i="2" s="1"/>
  <c r="CO44" i="2"/>
  <c r="CE44" i="2" s="1"/>
  <c r="CN44" i="2"/>
  <c r="CD44" i="2" s="1"/>
  <c r="CL44" i="2"/>
  <c r="CB44" i="2" s="1"/>
  <c r="AE44" i="2"/>
  <c r="Z44" i="2"/>
  <c r="CM44" i="2" s="1"/>
  <c r="CC44" i="2" s="1"/>
  <c r="B44" i="2"/>
  <c r="CQ44" i="2" s="1"/>
  <c r="CG44" i="2" s="1"/>
  <c r="CP43" i="2"/>
  <c r="CF43" i="2" s="1"/>
  <c r="CO43" i="2"/>
  <c r="CN43" i="2"/>
  <c r="CD43" i="2" s="1"/>
  <c r="CM43" i="2"/>
  <c r="CC43" i="2" s="1"/>
  <c r="CL43" i="2"/>
  <c r="CB43" i="2" s="1"/>
  <c r="CE43" i="2"/>
  <c r="AE43" i="2"/>
  <c r="Z43" i="2"/>
  <c r="B43" i="2"/>
  <c r="CR43" i="2" s="1"/>
  <c r="CH43" i="2" s="1"/>
  <c r="CR42" i="2"/>
  <c r="CH42" i="2" s="1"/>
  <c r="CP42" i="2"/>
  <c r="CF42" i="2" s="1"/>
  <c r="CO42" i="2"/>
  <c r="CE42" i="2" s="1"/>
  <c r="CN42" i="2"/>
  <c r="CD42" i="2" s="1"/>
  <c r="CL42" i="2"/>
  <c r="CB42" i="2" s="1"/>
  <c r="AE42" i="2"/>
  <c r="Z42" i="2"/>
  <c r="CM42" i="2" s="1"/>
  <c r="CC42" i="2" s="1"/>
  <c r="B42" i="2"/>
  <c r="CQ42" i="2" s="1"/>
  <c r="CG42" i="2" s="1"/>
  <c r="CP41" i="2"/>
  <c r="CF41" i="2" s="1"/>
  <c r="CO41" i="2"/>
  <c r="CN41" i="2"/>
  <c r="CD41" i="2" s="1"/>
  <c r="CM41" i="2"/>
  <c r="CC41" i="2" s="1"/>
  <c r="CL41" i="2"/>
  <c r="CB41" i="2" s="1"/>
  <c r="CE41" i="2"/>
  <c r="AE41" i="2"/>
  <c r="Z41" i="2"/>
  <c r="B41" i="2"/>
  <c r="CR41" i="2" s="1"/>
  <c r="CH41" i="2" s="1"/>
  <c r="CR40" i="2"/>
  <c r="CH40" i="2" s="1"/>
  <c r="CP40" i="2"/>
  <c r="CF40" i="2" s="1"/>
  <c r="CO40" i="2"/>
  <c r="CE40" i="2" s="1"/>
  <c r="CN40" i="2"/>
  <c r="CD40" i="2" s="1"/>
  <c r="CL40" i="2"/>
  <c r="CB40" i="2" s="1"/>
  <c r="AE40" i="2"/>
  <c r="Z40" i="2"/>
  <c r="CM40" i="2" s="1"/>
  <c r="CC40" i="2" s="1"/>
  <c r="B40" i="2"/>
  <c r="CQ40" i="2" s="1"/>
  <c r="CG40" i="2" s="1"/>
  <c r="CP39" i="2"/>
  <c r="CF39" i="2" s="1"/>
  <c r="CO39" i="2"/>
  <c r="CN39" i="2"/>
  <c r="CD39" i="2" s="1"/>
  <c r="CM39" i="2"/>
  <c r="CC39" i="2" s="1"/>
  <c r="CL39" i="2"/>
  <c r="CB39" i="2" s="1"/>
  <c r="CE39" i="2"/>
  <c r="AE39" i="2"/>
  <c r="Z39" i="2"/>
  <c r="B39" i="2"/>
  <c r="CR39" i="2" s="1"/>
  <c r="CH39" i="2" s="1"/>
  <c r="CR38" i="2"/>
  <c r="CH38" i="2" s="1"/>
  <c r="CP38" i="2"/>
  <c r="CF38" i="2" s="1"/>
  <c r="CO38" i="2"/>
  <c r="CE38" i="2" s="1"/>
  <c r="CN38" i="2"/>
  <c r="CD38" i="2" s="1"/>
  <c r="CL38" i="2"/>
  <c r="CB38" i="2" s="1"/>
  <c r="AE38" i="2"/>
  <c r="AE97" i="2" s="1"/>
  <c r="Z38" i="2"/>
  <c r="B38" i="2"/>
  <c r="CQ38" i="2" s="1"/>
  <c r="CG38" i="2" s="1"/>
  <c r="CP37" i="2"/>
  <c r="CF37" i="2" s="1"/>
  <c r="CO37" i="2"/>
  <c r="CN37" i="2"/>
  <c r="CD37" i="2" s="1"/>
  <c r="CM37" i="2"/>
  <c r="CC37" i="2" s="1"/>
  <c r="CL37" i="2"/>
  <c r="CB37" i="2" s="1"/>
  <c r="CE37" i="2"/>
  <c r="AE37" i="2"/>
  <c r="Z37" i="2"/>
  <c r="B37" i="2"/>
  <c r="CR37" i="2" s="1"/>
  <c r="CH37" i="2" s="1"/>
  <c r="CM31" i="2"/>
  <c r="CC31" i="2"/>
  <c r="B31" i="2"/>
  <c r="L27" i="2"/>
  <c r="K27" i="2"/>
  <c r="J27" i="2"/>
  <c r="I27" i="2"/>
  <c r="H27" i="2"/>
  <c r="G27" i="2"/>
  <c r="F27" i="2"/>
  <c r="E27" i="2"/>
  <c r="D26" i="2"/>
  <c r="C26" i="2"/>
  <c r="B26" i="2"/>
  <c r="D25" i="2"/>
  <c r="C25" i="2"/>
  <c r="D24" i="2"/>
  <c r="C24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B19" i="2" s="1"/>
  <c r="D19" i="2"/>
  <c r="C19" i="2"/>
  <c r="CO18" i="2"/>
  <c r="CE18" i="2" s="1"/>
  <c r="CM18" i="2"/>
  <c r="CL18" i="2"/>
  <c r="CB18" i="2" s="1"/>
  <c r="CK18" i="2"/>
  <c r="CA18" i="2" s="1"/>
  <c r="CC18" i="2"/>
  <c r="B18" i="2"/>
  <c r="CN17" i="2"/>
  <c r="CM17" i="2"/>
  <c r="CC17" i="2" s="1"/>
  <c r="CL17" i="2"/>
  <c r="CB17" i="2" s="1"/>
  <c r="CF17" i="2"/>
  <c r="CD17" i="2"/>
  <c r="B17" i="2"/>
  <c r="CO17" i="2" s="1"/>
  <c r="CE17" i="2" s="1"/>
  <c r="CN16" i="2"/>
  <c r="CD16" i="2" s="1"/>
  <c r="CM16" i="2"/>
  <c r="CC16" i="2" s="1"/>
  <c r="CL16" i="2"/>
  <c r="CF16" i="2"/>
  <c r="CB16" i="2"/>
  <c r="B16" i="2"/>
  <c r="CO16" i="2" s="1"/>
  <c r="CE16" i="2" s="1"/>
  <c r="CN15" i="2"/>
  <c r="CD15" i="2" s="1"/>
  <c r="CM15" i="2"/>
  <c r="CL15" i="2"/>
  <c r="CF15" i="2"/>
  <c r="CC15" i="2"/>
  <c r="CB15" i="2"/>
  <c r="B15" i="2"/>
  <c r="CO15" i="2" s="1"/>
  <c r="CE15" i="2" s="1"/>
  <c r="CO14" i="2"/>
  <c r="CE14" i="2" s="1"/>
  <c r="CM14" i="2"/>
  <c r="CL14" i="2"/>
  <c r="CB14" i="2" s="1"/>
  <c r="CK14" i="2"/>
  <c r="CC14" i="2"/>
  <c r="B14" i="2"/>
  <c r="A5" i="2"/>
  <c r="A4" i="2"/>
  <c r="A3" i="2"/>
  <c r="A2" i="2"/>
  <c r="AS142" i="4" l="1"/>
  <c r="B256" i="4"/>
  <c r="AS138" i="4"/>
  <c r="U124" i="3"/>
  <c r="X124" i="3"/>
  <c r="A256" i="3"/>
  <c r="AS143" i="3"/>
  <c r="AV104" i="3"/>
  <c r="AV103" i="3"/>
  <c r="M25" i="3"/>
  <c r="CL166" i="3"/>
  <c r="CB166" i="3" s="1"/>
  <c r="CK166" i="3"/>
  <c r="CA166" i="3" s="1"/>
  <c r="CC166" i="3"/>
  <c r="AJ175" i="3"/>
  <c r="CN144" i="3"/>
  <c r="CD144" i="3" s="1"/>
  <c r="CG144" i="3"/>
  <c r="CL144" i="3"/>
  <c r="CB144" i="3" s="1"/>
  <c r="CM144" i="3"/>
  <c r="CC144" i="3" s="1"/>
  <c r="CO125" i="3"/>
  <c r="CE125" i="3" s="1"/>
  <c r="AJ167" i="3"/>
  <c r="AR95" i="3"/>
  <c r="AR65" i="3"/>
  <c r="B256" i="3"/>
  <c r="CA14" i="3"/>
  <c r="AA14" i="3" s="1"/>
  <c r="AR43" i="3"/>
  <c r="AJ170" i="3"/>
  <c r="M24" i="3"/>
  <c r="CN26" i="3"/>
  <c r="CD26" i="3" s="1"/>
  <c r="CM26" i="3"/>
  <c r="CC26" i="3" s="1"/>
  <c r="CK26" i="3"/>
  <c r="CA26" i="3" s="1"/>
  <c r="CE26" i="3"/>
  <c r="CL26" i="3"/>
  <c r="CB26" i="3" s="1"/>
  <c r="CN119" i="3"/>
  <c r="CD119" i="3" s="1"/>
  <c r="CN148" i="3"/>
  <c r="CD148" i="3" s="1"/>
  <c r="CG148" i="3"/>
  <c r="CM148" i="3"/>
  <c r="CC148" i="3" s="1"/>
  <c r="CL148" i="3"/>
  <c r="CB148" i="3" s="1"/>
  <c r="CK125" i="3"/>
  <c r="CA125" i="3" s="1"/>
  <c r="CN145" i="3"/>
  <c r="CD145" i="3" s="1"/>
  <c r="CG145" i="3"/>
  <c r="CM145" i="3"/>
  <c r="CC145" i="3" s="1"/>
  <c r="CL145" i="3"/>
  <c r="CB145" i="3" s="1"/>
  <c r="CS125" i="3"/>
  <c r="CI125" i="3" s="1"/>
  <c r="AJ169" i="3"/>
  <c r="AJ168" i="3"/>
  <c r="CN137" i="3"/>
  <c r="CD137" i="3" s="1"/>
  <c r="CG137" i="3"/>
  <c r="CM137" i="3"/>
  <c r="CC137" i="3" s="1"/>
  <c r="CL137" i="3"/>
  <c r="CB137" i="3" s="1"/>
  <c r="AV105" i="3"/>
  <c r="AB132" i="3"/>
  <c r="AB131" i="3"/>
  <c r="AJ163" i="3"/>
  <c r="AR83" i="3"/>
  <c r="AR57" i="3"/>
  <c r="AV106" i="3"/>
  <c r="AR39" i="2"/>
  <c r="AR43" i="2"/>
  <c r="AA18" i="2"/>
  <c r="C27" i="2"/>
  <c r="B25" i="2"/>
  <c r="CL26" i="2"/>
  <c r="CB26" i="2" s="1"/>
  <c r="CK26" i="2"/>
  <c r="CA26" i="2" s="1"/>
  <c r="M26" i="2" s="1"/>
  <c r="CM26" i="2"/>
  <c r="CC26" i="2" s="1"/>
  <c r="CE26" i="2"/>
  <c r="CM38" i="2"/>
  <c r="CC38" i="2" s="1"/>
  <c r="AR38" i="2" s="1"/>
  <c r="Z97" i="2"/>
  <c r="AR40" i="2"/>
  <c r="AR42" i="2"/>
  <c r="AR44" i="2"/>
  <c r="AR46" i="2"/>
  <c r="AR48" i="2"/>
  <c r="AR50" i="2"/>
  <c r="AR52" i="2"/>
  <c r="AR94" i="2"/>
  <c r="D27" i="2"/>
  <c r="B24" i="2"/>
  <c r="CN26" i="2"/>
  <c r="CD26" i="2" s="1"/>
  <c r="AR63" i="2"/>
  <c r="AR92" i="2"/>
  <c r="AR96" i="2"/>
  <c r="AR69" i="2"/>
  <c r="CA14" i="2"/>
  <c r="AA14" i="2" s="1"/>
  <c r="CN14" i="2"/>
  <c r="CD14" i="2" s="1"/>
  <c r="CF14" i="2"/>
  <c r="CN18" i="2"/>
  <c r="CD18" i="2" s="1"/>
  <c r="CF18" i="2"/>
  <c r="CK31" i="2"/>
  <c r="CA31" i="2" s="1"/>
  <c r="CL31" i="2"/>
  <c r="CB31" i="2" s="1"/>
  <c r="CD31" i="2"/>
  <c r="AR70" i="2"/>
  <c r="CL89" i="2"/>
  <c r="CB89" i="2" s="1"/>
  <c r="AR89" i="2" s="1"/>
  <c r="CQ89" i="2"/>
  <c r="CG89" i="2" s="1"/>
  <c r="CR89" i="2"/>
  <c r="CH89" i="2" s="1"/>
  <c r="CK118" i="2"/>
  <c r="CA118" i="2" s="1"/>
  <c r="CR118" i="2"/>
  <c r="CH118" i="2" s="1"/>
  <c r="CN118" i="2"/>
  <c r="CD118" i="2" s="1"/>
  <c r="CJ118" i="2"/>
  <c r="CS125" i="2"/>
  <c r="CI125" i="2" s="1"/>
  <c r="CK15" i="2"/>
  <c r="CA15" i="2" s="1"/>
  <c r="AA15" i="2" s="1"/>
  <c r="CQ41" i="2"/>
  <c r="CG41" i="2" s="1"/>
  <c r="AR41" i="2" s="1"/>
  <c r="CQ43" i="2"/>
  <c r="CG43" i="2" s="1"/>
  <c r="CQ45" i="2"/>
  <c r="CG45" i="2" s="1"/>
  <c r="AR45" i="2" s="1"/>
  <c r="CQ47" i="2"/>
  <c r="CG47" i="2" s="1"/>
  <c r="AR47" i="2" s="1"/>
  <c r="CQ56" i="2"/>
  <c r="CG56" i="2" s="1"/>
  <c r="AR56" i="2" s="1"/>
  <c r="CL59" i="2"/>
  <c r="CB59" i="2" s="1"/>
  <c r="CQ59" i="2"/>
  <c r="CG59" i="2" s="1"/>
  <c r="CR68" i="2"/>
  <c r="CH68" i="2" s="1"/>
  <c r="AR68" i="2" s="1"/>
  <c r="CR70" i="2"/>
  <c r="CH70" i="2" s="1"/>
  <c r="CR72" i="2"/>
  <c r="CH72" i="2" s="1"/>
  <c r="AR72" i="2" s="1"/>
  <c r="CR74" i="2"/>
  <c r="CH74" i="2" s="1"/>
  <c r="AR74" i="2" s="1"/>
  <c r="AR84" i="2"/>
  <c r="CN104" i="2"/>
  <c r="CD104" i="2" s="1"/>
  <c r="CO104" i="2"/>
  <c r="CE104" i="2" s="1"/>
  <c r="CM104" i="2"/>
  <c r="CC104" i="2" s="1"/>
  <c r="AV104" i="2" s="1"/>
  <c r="CP104" i="2"/>
  <c r="CF104" i="2" s="1"/>
  <c r="CM137" i="2"/>
  <c r="CC137" i="2" s="1"/>
  <c r="CN137" i="2"/>
  <c r="CD137" i="2" s="1"/>
  <c r="CG137" i="2"/>
  <c r="CL137" i="2"/>
  <c r="CB137" i="2" s="1"/>
  <c r="CL140" i="2"/>
  <c r="CB140" i="2" s="1"/>
  <c r="CM140" i="2"/>
  <c r="CC140" i="2" s="1"/>
  <c r="AS140" i="2" s="1"/>
  <c r="CG140" i="2"/>
  <c r="CN140" i="2"/>
  <c r="CD140" i="2" s="1"/>
  <c r="CN153" i="2"/>
  <c r="CD153" i="2" s="1"/>
  <c r="AS153" i="2" s="1"/>
  <c r="CG153" i="2"/>
  <c r="CL153" i="2"/>
  <c r="CB153" i="2" s="1"/>
  <c r="CM153" i="2"/>
  <c r="CC153" i="2" s="1"/>
  <c r="CL155" i="2"/>
  <c r="CB155" i="2" s="1"/>
  <c r="CN155" i="2"/>
  <c r="CD155" i="2" s="1"/>
  <c r="CG155" i="2"/>
  <c r="CM155" i="2"/>
  <c r="CC155" i="2" s="1"/>
  <c r="CK176" i="2"/>
  <c r="CA176" i="2" s="1"/>
  <c r="AJ176" i="2" s="1"/>
  <c r="CC176" i="2"/>
  <c r="CK16" i="2"/>
  <c r="CA16" i="2" s="1"/>
  <c r="AA16" i="2" s="1"/>
  <c r="CK17" i="2"/>
  <c r="CA17" i="2" s="1"/>
  <c r="AA17" i="2" s="1"/>
  <c r="CL55" i="2"/>
  <c r="CB55" i="2" s="1"/>
  <c r="AR55" i="2" s="1"/>
  <c r="CQ55" i="2"/>
  <c r="CG55" i="2" s="1"/>
  <c r="CR58" i="2"/>
  <c r="CH58" i="2" s="1"/>
  <c r="CQ60" i="2"/>
  <c r="CG60" i="2" s="1"/>
  <c r="AR60" i="2" s="1"/>
  <c r="CQ76" i="2"/>
  <c r="CG76" i="2" s="1"/>
  <c r="AR76" i="2" s="1"/>
  <c r="AR82" i="2"/>
  <c r="CL91" i="2"/>
  <c r="CB91" i="2" s="1"/>
  <c r="CQ91" i="2"/>
  <c r="CG91" i="2" s="1"/>
  <c r="CR91" i="2"/>
  <c r="CH91" i="2" s="1"/>
  <c r="CN106" i="2"/>
  <c r="CD106" i="2" s="1"/>
  <c r="CO106" i="2"/>
  <c r="CE106" i="2" s="1"/>
  <c r="CM106" i="2"/>
  <c r="CC106" i="2" s="1"/>
  <c r="AV106" i="2" s="1"/>
  <c r="CP106" i="2"/>
  <c r="CF106" i="2" s="1"/>
  <c r="CN110" i="2"/>
  <c r="CD110" i="2" s="1"/>
  <c r="CO110" i="2"/>
  <c r="CE110" i="2" s="1"/>
  <c r="CM110" i="2"/>
  <c r="CC110" i="2" s="1"/>
  <c r="AV110" i="2" s="1"/>
  <c r="CP110" i="2"/>
  <c r="CF110" i="2" s="1"/>
  <c r="CM139" i="2"/>
  <c r="CC139" i="2" s="1"/>
  <c r="CN139" i="2"/>
  <c r="CD139" i="2" s="1"/>
  <c r="CG139" i="2"/>
  <c r="CL139" i="2"/>
  <c r="CB139" i="2" s="1"/>
  <c r="CN157" i="2"/>
  <c r="CD157" i="2" s="1"/>
  <c r="CG157" i="2"/>
  <c r="AS157" i="2" s="1"/>
  <c r="CL157" i="2"/>
  <c r="CB157" i="2" s="1"/>
  <c r="AR64" i="2"/>
  <c r="AR66" i="2"/>
  <c r="CL83" i="2"/>
  <c r="CB83" i="2" s="1"/>
  <c r="CQ83" i="2"/>
  <c r="CG83" i="2" s="1"/>
  <c r="CR83" i="2"/>
  <c r="CH83" i="2" s="1"/>
  <c r="CR86" i="2"/>
  <c r="CH86" i="2" s="1"/>
  <c r="CQ86" i="2"/>
  <c r="CG86" i="2" s="1"/>
  <c r="CL86" i="2"/>
  <c r="CB86" i="2" s="1"/>
  <c r="AR86" i="2" s="1"/>
  <c r="CN107" i="2"/>
  <c r="CD107" i="2" s="1"/>
  <c r="CO107" i="2"/>
  <c r="CE107" i="2" s="1"/>
  <c r="CM107" i="2"/>
  <c r="CC107" i="2" s="1"/>
  <c r="CP107" i="2"/>
  <c r="CF107" i="2" s="1"/>
  <c r="CM150" i="2"/>
  <c r="CC150" i="2" s="1"/>
  <c r="CL150" i="2"/>
  <c r="CB150" i="2" s="1"/>
  <c r="AS150" i="2" s="1"/>
  <c r="CG150" i="2"/>
  <c r="CQ37" i="2"/>
  <c r="CG37" i="2" s="1"/>
  <c r="AR37" i="2" s="1"/>
  <c r="CQ39" i="2"/>
  <c r="CG39" i="2" s="1"/>
  <c r="CQ49" i="2"/>
  <c r="CG49" i="2" s="1"/>
  <c r="AR49" i="2" s="1"/>
  <c r="CQ51" i="2"/>
  <c r="CG51" i="2" s="1"/>
  <c r="AR51" i="2" s="1"/>
  <c r="CR64" i="2"/>
  <c r="CH64" i="2" s="1"/>
  <c r="CR66" i="2"/>
  <c r="CH66" i="2" s="1"/>
  <c r="CL95" i="2"/>
  <c r="CB95" i="2" s="1"/>
  <c r="AR95" i="2" s="1"/>
  <c r="CQ95" i="2"/>
  <c r="CG95" i="2" s="1"/>
  <c r="CR95" i="2"/>
  <c r="CH95" i="2" s="1"/>
  <c r="CN108" i="2"/>
  <c r="CD108" i="2" s="1"/>
  <c r="CO108" i="2"/>
  <c r="CE108" i="2" s="1"/>
  <c r="CM108" i="2"/>
  <c r="CC108" i="2" s="1"/>
  <c r="CP108" i="2"/>
  <c r="CF108" i="2" s="1"/>
  <c r="CL53" i="2"/>
  <c r="CB53" i="2" s="1"/>
  <c r="AR53" i="2" s="1"/>
  <c r="CQ53" i="2"/>
  <c r="CG53" i="2" s="1"/>
  <c r="AR54" i="2"/>
  <c r="CR56" i="2"/>
  <c r="CH56" i="2" s="1"/>
  <c r="CQ58" i="2"/>
  <c r="CG58" i="2" s="1"/>
  <c r="AR58" i="2" s="1"/>
  <c r="CL61" i="2"/>
  <c r="CB61" i="2" s="1"/>
  <c r="CQ61" i="2"/>
  <c r="CG61" i="2" s="1"/>
  <c r="AR62" i="2"/>
  <c r="CR78" i="2"/>
  <c r="CH78" i="2" s="1"/>
  <c r="CQ78" i="2"/>
  <c r="CG78" i="2" s="1"/>
  <c r="CL78" i="2"/>
  <c r="CB78" i="2" s="1"/>
  <c r="CL81" i="2"/>
  <c r="CB81" i="2" s="1"/>
  <c r="CR81" i="2"/>
  <c r="CH81" i="2" s="1"/>
  <c r="CL93" i="2"/>
  <c r="CB93" i="2" s="1"/>
  <c r="CQ93" i="2"/>
  <c r="CG93" i="2" s="1"/>
  <c r="CR93" i="2"/>
  <c r="CH93" i="2" s="1"/>
  <c r="CN105" i="2"/>
  <c r="CD105" i="2" s="1"/>
  <c r="CO105" i="2"/>
  <c r="CE105" i="2" s="1"/>
  <c r="CM105" i="2"/>
  <c r="CC105" i="2" s="1"/>
  <c r="CP105" i="2"/>
  <c r="CF105" i="2" s="1"/>
  <c r="CN109" i="2"/>
  <c r="CD109" i="2" s="1"/>
  <c r="CO109" i="2"/>
  <c r="CE109" i="2" s="1"/>
  <c r="CM109" i="2"/>
  <c r="CC109" i="2" s="1"/>
  <c r="CP109" i="2"/>
  <c r="CF109" i="2" s="1"/>
  <c r="E158" i="2"/>
  <c r="C148" i="2"/>
  <c r="CN152" i="2"/>
  <c r="CD152" i="2" s="1"/>
  <c r="CG152" i="2"/>
  <c r="CL152" i="2"/>
  <c r="CB152" i="2" s="1"/>
  <c r="AS152" i="2" s="1"/>
  <c r="CM152" i="2"/>
  <c r="CC152" i="2" s="1"/>
  <c r="CR63" i="2"/>
  <c r="CH63" i="2" s="1"/>
  <c r="CR65" i="2"/>
  <c r="CH65" i="2" s="1"/>
  <c r="AR65" i="2" s="1"/>
  <c r="CR67" i="2"/>
  <c r="CH67" i="2" s="1"/>
  <c r="AR67" i="2" s="1"/>
  <c r="CR69" i="2"/>
  <c r="CH69" i="2" s="1"/>
  <c r="CR71" i="2"/>
  <c r="CH71" i="2" s="1"/>
  <c r="AR71" i="2" s="1"/>
  <c r="CR73" i="2"/>
  <c r="CH73" i="2" s="1"/>
  <c r="AR73" i="2" s="1"/>
  <c r="CR75" i="2"/>
  <c r="CH75" i="2" s="1"/>
  <c r="AR75" i="2" s="1"/>
  <c r="CQ77" i="2"/>
  <c r="CG77" i="2" s="1"/>
  <c r="AR77" i="2" s="1"/>
  <c r="CL80" i="2"/>
  <c r="CB80" i="2" s="1"/>
  <c r="CQ80" i="2"/>
  <c r="CG80" i="2" s="1"/>
  <c r="CQ85" i="2"/>
  <c r="CG85" i="2" s="1"/>
  <c r="AR85" i="2" s="1"/>
  <c r="CL88" i="2"/>
  <c r="CB88" i="2" s="1"/>
  <c r="CQ88" i="2"/>
  <c r="CG88" i="2" s="1"/>
  <c r="C102" i="2"/>
  <c r="E111" i="2"/>
  <c r="CR117" i="2"/>
  <c r="CH117" i="2" s="1"/>
  <c r="CN117" i="2"/>
  <c r="CD117" i="2" s="1"/>
  <c r="CJ117" i="2"/>
  <c r="CK117" i="2"/>
  <c r="CA117" i="2" s="1"/>
  <c r="X117" i="2" s="1"/>
  <c r="CK125" i="2"/>
  <c r="CA125" i="2" s="1"/>
  <c r="CQ125" i="2"/>
  <c r="CG125" i="2" s="1"/>
  <c r="CN125" i="2"/>
  <c r="CD125" i="2" s="1"/>
  <c r="CO131" i="2"/>
  <c r="CE131" i="2" s="1"/>
  <c r="CK131" i="2"/>
  <c r="CA131" i="2" s="1"/>
  <c r="CP131" i="2"/>
  <c r="CF131" i="2" s="1"/>
  <c r="CG131" i="2"/>
  <c r="CM141" i="2"/>
  <c r="CC141" i="2" s="1"/>
  <c r="CL141" i="2"/>
  <c r="CB141" i="2" s="1"/>
  <c r="AS141" i="2" s="1"/>
  <c r="CL156" i="2"/>
  <c r="CB156" i="2" s="1"/>
  <c r="CN156" i="2"/>
  <c r="CD156" i="2" s="1"/>
  <c r="CG156" i="2"/>
  <c r="CM156" i="2"/>
  <c r="CC156" i="2" s="1"/>
  <c r="CC165" i="2"/>
  <c r="CK165" i="2"/>
  <c r="CA165" i="2" s="1"/>
  <c r="AR79" i="2"/>
  <c r="AR87" i="2"/>
  <c r="CM143" i="2"/>
  <c r="CC143" i="2" s="1"/>
  <c r="AS143" i="2" s="1"/>
  <c r="CN143" i="2"/>
  <c r="CD143" i="2" s="1"/>
  <c r="CL143" i="2"/>
  <c r="CB143" i="2" s="1"/>
  <c r="AS156" i="2"/>
  <c r="CK164" i="2"/>
  <c r="CA164" i="2" s="1"/>
  <c r="CC164" i="2"/>
  <c r="CL164" i="2"/>
  <c r="CB164" i="2" s="1"/>
  <c r="CL170" i="2"/>
  <c r="CB170" i="2" s="1"/>
  <c r="AJ170" i="2" s="1"/>
  <c r="CC170" i="2"/>
  <c r="CL175" i="2"/>
  <c r="CB175" i="2" s="1"/>
  <c r="CK175" i="2"/>
  <c r="CA175" i="2" s="1"/>
  <c r="AJ175" i="2" s="1"/>
  <c r="CR90" i="2"/>
  <c r="CH90" i="2" s="1"/>
  <c r="AR90" i="2" s="1"/>
  <c r="CR92" i="2"/>
  <c r="CH92" i="2" s="1"/>
  <c r="CR94" i="2"/>
  <c r="CH94" i="2" s="1"/>
  <c r="CR96" i="2"/>
  <c r="CH96" i="2" s="1"/>
  <c r="CO103" i="2"/>
  <c r="CE103" i="2" s="1"/>
  <c r="AV103" i="2" s="1"/>
  <c r="CK123" i="2"/>
  <c r="CA123" i="2" s="1"/>
  <c r="CS124" i="2"/>
  <c r="CI124" i="2" s="1"/>
  <c r="CO124" i="2"/>
  <c r="CE124" i="2" s="1"/>
  <c r="CK124" i="2"/>
  <c r="CA124" i="2" s="1"/>
  <c r="B125" i="2"/>
  <c r="CO125" i="2" s="1"/>
  <c r="CE125" i="2" s="1"/>
  <c r="CM125" i="2"/>
  <c r="CC125" i="2" s="1"/>
  <c r="CP130" i="2"/>
  <c r="CF130" i="2" s="1"/>
  <c r="CO130" i="2"/>
  <c r="CE130" i="2" s="1"/>
  <c r="CK130" i="2"/>
  <c r="CA130" i="2" s="1"/>
  <c r="CN130" i="2"/>
  <c r="CD130" i="2" s="1"/>
  <c r="CL144" i="2"/>
  <c r="CB144" i="2" s="1"/>
  <c r="AS144" i="2" s="1"/>
  <c r="CG144" i="2"/>
  <c r="CM144" i="2"/>
  <c r="CC144" i="2" s="1"/>
  <c r="CM154" i="2"/>
  <c r="CC154" i="2" s="1"/>
  <c r="CG154" i="2"/>
  <c r="CL154" i="2"/>
  <c r="CB154" i="2" s="1"/>
  <c r="AS154" i="2" s="1"/>
  <c r="CL163" i="2"/>
  <c r="CB163" i="2" s="1"/>
  <c r="CK163" i="2"/>
  <c r="CA163" i="2" s="1"/>
  <c r="AJ163" i="2" s="1"/>
  <c r="CK168" i="2"/>
  <c r="CA168" i="2" s="1"/>
  <c r="CL168" i="2"/>
  <c r="CB168" i="2" s="1"/>
  <c r="CC169" i="2"/>
  <c r="CL169" i="2"/>
  <c r="CB169" i="2" s="1"/>
  <c r="CK169" i="2"/>
  <c r="CA169" i="2" s="1"/>
  <c r="AJ169" i="2" s="1"/>
  <c r="B119" i="2"/>
  <c r="CN119" i="2" s="1"/>
  <c r="CD119" i="2" s="1"/>
  <c r="CJ123" i="2"/>
  <c r="CO123" i="2"/>
  <c r="CE123" i="2" s="1"/>
  <c r="CS123" i="2"/>
  <c r="CI123" i="2" s="1"/>
  <c r="CN149" i="2"/>
  <c r="CD149" i="2" s="1"/>
  <c r="CG149" i="2"/>
  <c r="CL149" i="2"/>
  <c r="CB149" i="2" s="1"/>
  <c r="AS149" i="2" s="1"/>
  <c r="CL151" i="2"/>
  <c r="CB151" i="2" s="1"/>
  <c r="AS151" i="2" s="1"/>
  <c r="CN151" i="2"/>
  <c r="CD151" i="2" s="1"/>
  <c r="D158" i="2"/>
  <c r="CC177" i="2"/>
  <c r="CL177" i="2"/>
  <c r="CB177" i="2" s="1"/>
  <c r="AJ177" i="2" s="1"/>
  <c r="C142" i="2"/>
  <c r="C138" i="2"/>
  <c r="AS139" i="2"/>
  <c r="C146" i="2"/>
  <c r="C167" i="2"/>
  <c r="B220" i="2"/>
  <c r="CG132" i="2"/>
  <c r="AB132" i="2" s="1"/>
  <c r="B226" i="1"/>
  <c r="D222" i="1"/>
  <c r="C222" i="1"/>
  <c r="B222" i="1" s="1"/>
  <c r="D221" i="1"/>
  <c r="C221" i="1"/>
  <c r="D220" i="1"/>
  <c r="C220" i="1"/>
  <c r="B220" i="1" s="1"/>
  <c r="CC215" i="1"/>
  <c r="M215" i="1" s="1"/>
  <c r="B215" i="1"/>
  <c r="CC214" i="1"/>
  <c r="M214" i="1" s="1"/>
  <c r="B214" i="1"/>
  <c r="CC210" i="1"/>
  <c r="V210" i="1" s="1"/>
  <c r="C210" i="1"/>
  <c r="V209" i="1"/>
  <c r="C209" i="1"/>
  <c r="CC209" i="1" s="1"/>
  <c r="C208" i="1"/>
  <c r="CC208" i="1" s="1"/>
  <c r="V208" i="1" s="1"/>
  <c r="H204" i="1"/>
  <c r="C204" i="1"/>
  <c r="H203" i="1"/>
  <c r="C203" i="1"/>
  <c r="H202" i="1"/>
  <c r="C202" i="1"/>
  <c r="H201" i="1"/>
  <c r="C201" i="1"/>
  <c r="F197" i="1"/>
  <c r="B197" i="1"/>
  <c r="F196" i="1"/>
  <c r="B196" i="1"/>
  <c r="F195" i="1"/>
  <c r="B195" i="1"/>
  <c r="E190" i="1"/>
  <c r="B190" i="1"/>
  <c r="E189" i="1"/>
  <c r="B189" i="1"/>
  <c r="E185" i="1"/>
  <c r="B185" i="1"/>
  <c r="E184" i="1"/>
  <c r="B184" i="1"/>
  <c r="E183" i="1"/>
  <c r="B183" i="1"/>
  <c r="E182" i="1"/>
  <c r="B182" i="1"/>
  <c r="CB177" i="1"/>
  <c r="D177" i="1"/>
  <c r="C177" i="1"/>
  <c r="B177" i="1" s="1"/>
  <c r="CL177" i="1" s="1"/>
  <c r="D176" i="1"/>
  <c r="B176" i="1" s="1"/>
  <c r="C176" i="1"/>
  <c r="CL175" i="1"/>
  <c r="CB175" i="1" s="1"/>
  <c r="CK175" i="1"/>
  <c r="CA175" i="1" s="1"/>
  <c r="AJ175" i="1"/>
  <c r="D175" i="1"/>
  <c r="C175" i="1"/>
  <c r="B175" i="1"/>
  <c r="CC175" i="1" s="1"/>
  <c r="CL170" i="1"/>
  <c r="CB170" i="1" s="1"/>
  <c r="E170" i="1"/>
  <c r="D170" i="1"/>
  <c r="C170" i="1" s="1"/>
  <c r="E169" i="1"/>
  <c r="D169" i="1"/>
  <c r="C169" i="1" s="1"/>
  <c r="CL168" i="1"/>
  <c r="CB168" i="1" s="1"/>
  <c r="E168" i="1"/>
  <c r="D168" i="1"/>
  <c r="C168" i="1"/>
  <c r="E167" i="1"/>
  <c r="D167" i="1"/>
  <c r="C167" i="1"/>
  <c r="CL166" i="1"/>
  <c r="CB166" i="1" s="1"/>
  <c r="E166" i="1"/>
  <c r="C166" i="1" s="1"/>
  <c r="D166" i="1"/>
  <c r="E165" i="1"/>
  <c r="D165" i="1"/>
  <c r="C165" i="1" s="1"/>
  <c r="CC164" i="1"/>
  <c r="E164" i="1"/>
  <c r="D164" i="1"/>
  <c r="C164" i="1"/>
  <c r="E163" i="1"/>
  <c r="D163" i="1"/>
  <c r="C163" i="1" s="1"/>
  <c r="AR160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CM157" i="1"/>
  <c r="CC157" i="1" s="1"/>
  <c r="CK157" i="1"/>
  <c r="CA157" i="1"/>
  <c r="E157" i="1"/>
  <c r="D157" i="1"/>
  <c r="C157" i="1" s="1"/>
  <c r="CK156" i="1"/>
  <c r="CA156" i="1" s="1"/>
  <c r="E156" i="1"/>
  <c r="D156" i="1"/>
  <c r="C156" i="1"/>
  <c r="CK155" i="1"/>
  <c r="CA155" i="1" s="1"/>
  <c r="E155" i="1"/>
  <c r="D155" i="1"/>
  <c r="CL154" i="1"/>
  <c r="CB154" i="1" s="1"/>
  <c r="CK154" i="1"/>
  <c r="CA154" i="1"/>
  <c r="E154" i="1"/>
  <c r="D154" i="1"/>
  <c r="C154" i="1"/>
  <c r="CK153" i="1"/>
  <c r="CA153" i="1"/>
  <c r="E153" i="1"/>
  <c r="D153" i="1"/>
  <c r="C153" i="1"/>
  <c r="CK152" i="1"/>
  <c r="CA152" i="1"/>
  <c r="E152" i="1"/>
  <c r="D152" i="1"/>
  <c r="C152" i="1" s="1"/>
  <c r="CL151" i="1"/>
  <c r="CB151" i="1" s="1"/>
  <c r="CK151" i="1"/>
  <c r="CA151" i="1" s="1"/>
  <c r="E151" i="1"/>
  <c r="D151" i="1"/>
  <c r="C151" i="1" s="1"/>
  <c r="CM150" i="1"/>
  <c r="CC150" i="1" s="1"/>
  <c r="CK150" i="1"/>
  <c r="CA150" i="1"/>
  <c r="E150" i="1"/>
  <c r="C150" i="1" s="1"/>
  <c r="CL150" i="1" s="1"/>
  <c r="CB150" i="1" s="1"/>
  <c r="D150" i="1"/>
  <c r="CN149" i="1"/>
  <c r="CD149" i="1" s="1"/>
  <c r="CM149" i="1"/>
  <c r="CC149" i="1" s="1"/>
  <c r="CK149" i="1"/>
  <c r="CA149" i="1"/>
  <c r="E149" i="1"/>
  <c r="D149" i="1"/>
  <c r="C149" i="1" s="1"/>
  <c r="CL148" i="1"/>
  <c r="CB148" i="1" s="1"/>
  <c r="CK148" i="1"/>
  <c r="CA148" i="1" s="1"/>
  <c r="E148" i="1"/>
  <c r="E158" i="1" s="1"/>
  <c r="D148" i="1"/>
  <c r="C148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CK146" i="1"/>
  <c r="CA146" i="1" s="1"/>
  <c r="CG146" i="1"/>
  <c r="E146" i="1"/>
  <c r="D146" i="1"/>
  <c r="C146" i="1"/>
  <c r="CK145" i="1"/>
  <c r="CA145" i="1"/>
  <c r="E145" i="1"/>
  <c r="D145" i="1"/>
  <c r="CK144" i="1"/>
  <c r="CA144" i="1" s="1"/>
  <c r="E144" i="1"/>
  <c r="D144" i="1"/>
  <c r="CN143" i="1"/>
  <c r="CM143" i="1"/>
  <c r="CC143" i="1" s="1"/>
  <c r="CK143" i="1"/>
  <c r="CD143" i="1"/>
  <c r="CA143" i="1"/>
  <c r="E143" i="1"/>
  <c r="C143" i="1" s="1"/>
  <c r="CL143" i="1" s="1"/>
  <c r="CB143" i="1" s="1"/>
  <c r="D143" i="1"/>
  <c r="CN142" i="1"/>
  <c r="CD142" i="1" s="1"/>
  <c r="CK142" i="1"/>
  <c r="CA142" i="1"/>
  <c r="E142" i="1"/>
  <c r="D142" i="1"/>
  <c r="C142" i="1" s="1"/>
  <c r="CL141" i="1"/>
  <c r="CB141" i="1" s="1"/>
  <c r="CK141" i="1"/>
  <c r="CA141" i="1"/>
  <c r="E141" i="1"/>
  <c r="D141" i="1"/>
  <c r="C141" i="1"/>
  <c r="CM140" i="1"/>
  <c r="CC140" i="1" s="1"/>
  <c r="CK140" i="1"/>
  <c r="CA140" i="1" s="1"/>
  <c r="E140" i="1"/>
  <c r="D140" i="1"/>
  <c r="C140" i="1" s="1"/>
  <c r="CK139" i="1"/>
  <c r="CA139" i="1"/>
  <c r="E139" i="1"/>
  <c r="D139" i="1"/>
  <c r="C139" i="1"/>
  <c r="CK138" i="1"/>
  <c r="CA138" i="1" s="1"/>
  <c r="CG138" i="1"/>
  <c r="E138" i="1"/>
  <c r="D138" i="1"/>
  <c r="C138" i="1"/>
  <c r="CK137" i="1"/>
  <c r="CA137" i="1"/>
  <c r="E137" i="1"/>
  <c r="E147" i="1" s="1"/>
  <c r="D137" i="1"/>
  <c r="CN132" i="1"/>
  <c r="CD132" i="1" s="1"/>
  <c r="CM132" i="1"/>
  <c r="CC132" i="1" s="1"/>
  <c r="CL132" i="1"/>
  <c r="CG132" i="1"/>
  <c r="CF132" i="1"/>
  <c r="CB132" i="1"/>
  <c r="B132" i="1"/>
  <c r="CP132" i="1" s="1"/>
  <c r="CM131" i="1"/>
  <c r="CC131" i="1" s="1"/>
  <c r="CL131" i="1"/>
  <c r="CB131" i="1" s="1"/>
  <c r="B131" i="1"/>
  <c r="CM130" i="1"/>
  <c r="CC130" i="1" s="1"/>
  <c r="CL130" i="1"/>
  <c r="CB130" i="1" s="1"/>
  <c r="CE130" i="1"/>
  <c r="B130" i="1"/>
  <c r="CO130" i="1" s="1"/>
  <c r="CN125" i="1"/>
  <c r="CD125" i="1"/>
  <c r="T125" i="1"/>
  <c r="S125" i="1"/>
  <c r="R125" i="1"/>
  <c r="Q125" i="1"/>
  <c r="P125" i="1"/>
  <c r="O125" i="1"/>
  <c r="N125" i="1"/>
  <c r="M125" i="1"/>
  <c r="CL125" i="1" s="1"/>
  <c r="CB125" i="1" s="1"/>
  <c r="L125" i="1"/>
  <c r="K125" i="1"/>
  <c r="J125" i="1"/>
  <c r="I125" i="1"/>
  <c r="H125" i="1"/>
  <c r="G125" i="1"/>
  <c r="F125" i="1"/>
  <c r="E125" i="1"/>
  <c r="CQ125" i="1" s="1"/>
  <c r="CG125" i="1" s="1"/>
  <c r="D125" i="1"/>
  <c r="C125" i="1"/>
  <c r="CS124" i="1"/>
  <c r="CI124" i="1" s="1"/>
  <c r="CR124" i="1"/>
  <c r="CH124" i="1" s="1"/>
  <c r="CQ124" i="1"/>
  <c r="CP124" i="1"/>
  <c r="CO124" i="1"/>
  <c r="CE124" i="1" s="1"/>
  <c r="CN124" i="1"/>
  <c r="CD124" i="1" s="1"/>
  <c r="CL124" i="1"/>
  <c r="CJ124" i="1"/>
  <c r="CG124" i="1"/>
  <c r="CF124" i="1"/>
  <c r="CB124" i="1"/>
  <c r="B124" i="1"/>
  <c r="CM124" i="1" s="1"/>
  <c r="CC124" i="1" s="1"/>
  <c r="CQ123" i="1"/>
  <c r="CG123" i="1" s="1"/>
  <c r="CP123" i="1"/>
  <c r="CF123" i="1" s="1"/>
  <c r="CN123" i="1"/>
  <c r="CM123" i="1"/>
  <c r="CC123" i="1" s="1"/>
  <c r="CL123" i="1"/>
  <c r="CB123" i="1" s="1"/>
  <c r="CI123" i="1"/>
  <c r="CD123" i="1"/>
  <c r="B123" i="1"/>
  <c r="CS123" i="1" s="1"/>
  <c r="CM119" i="1"/>
  <c r="CC119" i="1" s="1"/>
  <c r="W119" i="1"/>
  <c r="V119" i="1"/>
  <c r="CQ119" i="1" s="1"/>
  <c r="CG119" i="1" s="1"/>
  <c r="U119" i="1"/>
  <c r="T119" i="1"/>
  <c r="S119" i="1"/>
  <c r="R119" i="1"/>
  <c r="Q119" i="1"/>
  <c r="CL119" i="1" s="1"/>
  <c r="CB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CR118" i="1"/>
  <c r="CH118" i="1" s="1"/>
  <c r="CQ118" i="1"/>
  <c r="CG118" i="1" s="1"/>
  <c r="CP118" i="1"/>
  <c r="CO118" i="1"/>
  <c r="CE118" i="1" s="1"/>
  <c r="CN118" i="1"/>
  <c r="CD118" i="1" s="1"/>
  <c r="CM118" i="1"/>
  <c r="CC118" i="1" s="1"/>
  <c r="CL118" i="1"/>
  <c r="CK118" i="1"/>
  <c r="CJ118" i="1"/>
  <c r="CF118" i="1"/>
  <c r="CB118" i="1"/>
  <c r="CA118" i="1"/>
  <c r="B118" i="1"/>
  <c r="CR117" i="1"/>
  <c r="CQ117" i="1"/>
  <c r="CG117" i="1" s="1"/>
  <c r="CP117" i="1"/>
  <c r="CF117" i="1" s="1"/>
  <c r="CO117" i="1"/>
  <c r="CN117" i="1"/>
  <c r="CM117" i="1"/>
  <c r="CC117" i="1" s="1"/>
  <c r="CL117" i="1"/>
  <c r="CB117" i="1" s="1"/>
  <c r="CJ117" i="1"/>
  <c r="CH117" i="1"/>
  <c r="CE117" i="1"/>
  <c r="CD117" i="1"/>
  <c r="B117" i="1"/>
  <c r="CK117" i="1" s="1"/>
  <c r="CA117" i="1" s="1"/>
  <c r="X117" i="1" s="1"/>
  <c r="CQ116" i="1"/>
  <c r="CG116" i="1" s="1"/>
  <c r="CP116" i="1"/>
  <c r="CF116" i="1" s="1"/>
  <c r="CO116" i="1"/>
  <c r="CE116" i="1" s="1"/>
  <c r="CM116" i="1"/>
  <c r="CC116" i="1" s="1"/>
  <c r="CL116" i="1"/>
  <c r="CB116" i="1" s="1"/>
  <c r="B116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CO110" i="1"/>
  <c r="CE110" i="1" s="1"/>
  <c r="CN110" i="1"/>
  <c r="CD110" i="1" s="1"/>
  <c r="E110" i="1"/>
  <c r="D110" i="1"/>
  <c r="C110" i="1" s="1"/>
  <c r="CO109" i="1"/>
  <c r="CE109" i="1" s="1"/>
  <c r="CN109" i="1"/>
  <c r="CD109" i="1" s="1"/>
  <c r="E109" i="1"/>
  <c r="D109" i="1"/>
  <c r="C109" i="1"/>
  <c r="E108" i="1"/>
  <c r="D108" i="1"/>
  <c r="C108" i="1"/>
  <c r="CO108" i="1" s="1"/>
  <c r="CE108" i="1" s="1"/>
  <c r="E107" i="1"/>
  <c r="D107" i="1"/>
  <c r="C107" i="1" s="1"/>
  <c r="E106" i="1"/>
  <c r="D106" i="1"/>
  <c r="E105" i="1"/>
  <c r="D105" i="1"/>
  <c r="C105" i="1"/>
  <c r="E104" i="1"/>
  <c r="D104" i="1"/>
  <c r="C104" i="1"/>
  <c r="CN103" i="1"/>
  <c r="CD103" i="1" s="1"/>
  <c r="E103" i="1"/>
  <c r="C103" i="1"/>
  <c r="CM102" i="1"/>
  <c r="CC102" i="1" s="1"/>
  <c r="E102" i="1"/>
  <c r="D102" i="1"/>
  <c r="D111" i="1" s="1"/>
  <c r="C102" i="1"/>
  <c r="CP102" i="1" s="1"/>
  <c r="CF102" i="1" s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D97" i="1"/>
  <c r="AC97" i="1"/>
  <c r="AB97" i="1"/>
  <c r="AA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CP96" i="1"/>
  <c r="CF96" i="1" s="1"/>
  <c r="CO96" i="1"/>
  <c r="CM96" i="1"/>
  <c r="CC96" i="1" s="1"/>
  <c r="CE96" i="1"/>
  <c r="AE96" i="1"/>
  <c r="CN96" i="1" s="1"/>
  <c r="CD96" i="1" s="1"/>
  <c r="Z96" i="1"/>
  <c r="B96" i="1"/>
  <c r="CR96" i="1" s="1"/>
  <c r="CH96" i="1" s="1"/>
  <c r="CR95" i="1"/>
  <c r="CP95" i="1"/>
  <c r="CO95" i="1"/>
  <c r="CE95" i="1" s="1"/>
  <c r="CH95" i="1"/>
  <c r="CF95" i="1"/>
  <c r="AE95" i="1"/>
  <c r="CN95" i="1" s="1"/>
  <c r="CD95" i="1" s="1"/>
  <c r="Z95" i="1"/>
  <c r="CM95" i="1" s="1"/>
  <c r="CC95" i="1" s="1"/>
  <c r="B95" i="1"/>
  <c r="CL95" i="1" s="1"/>
  <c r="CB95" i="1" s="1"/>
  <c r="CP94" i="1"/>
  <c r="CO94" i="1"/>
  <c r="CM94" i="1"/>
  <c r="CC94" i="1" s="1"/>
  <c r="CF94" i="1"/>
  <c r="CE94" i="1"/>
  <c r="AE94" i="1"/>
  <c r="CN94" i="1" s="1"/>
  <c r="CD94" i="1" s="1"/>
  <c r="Z94" i="1"/>
  <c r="B94" i="1"/>
  <c r="CR94" i="1" s="1"/>
  <c r="CH94" i="1" s="1"/>
  <c r="CR93" i="1"/>
  <c r="CP93" i="1"/>
  <c r="CO93" i="1"/>
  <c r="CE93" i="1" s="1"/>
  <c r="CH93" i="1"/>
  <c r="CF93" i="1"/>
  <c r="AE93" i="1"/>
  <c r="CN93" i="1" s="1"/>
  <c r="CD93" i="1" s="1"/>
  <c r="Z93" i="1"/>
  <c r="CM93" i="1" s="1"/>
  <c r="CC93" i="1" s="1"/>
  <c r="B93" i="1"/>
  <c r="CL93" i="1" s="1"/>
  <c r="CB93" i="1" s="1"/>
  <c r="CP92" i="1"/>
  <c r="CF92" i="1" s="1"/>
  <c r="CO92" i="1"/>
  <c r="CM92" i="1"/>
  <c r="CC92" i="1" s="1"/>
  <c r="CE92" i="1"/>
  <c r="AE92" i="1"/>
  <c r="CN92" i="1" s="1"/>
  <c r="CD92" i="1" s="1"/>
  <c r="Z92" i="1"/>
  <c r="B92" i="1"/>
  <c r="CR92" i="1" s="1"/>
  <c r="CH92" i="1" s="1"/>
  <c r="CR91" i="1"/>
  <c r="CP91" i="1"/>
  <c r="CO91" i="1"/>
  <c r="CE91" i="1" s="1"/>
  <c r="CH91" i="1"/>
  <c r="CF91" i="1"/>
  <c r="AE91" i="1"/>
  <c r="CN91" i="1" s="1"/>
  <c r="CD91" i="1" s="1"/>
  <c r="Z91" i="1"/>
  <c r="CM91" i="1" s="1"/>
  <c r="CC91" i="1" s="1"/>
  <c r="B91" i="1"/>
  <c r="CL91" i="1" s="1"/>
  <c r="CB91" i="1" s="1"/>
  <c r="CP90" i="1"/>
  <c r="CF90" i="1" s="1"/>
  <c r="CO90" i="1"/>
  <c r="CM90" i="1"/>
  <c r="CC90" i="1" s="1"/>
  <c r="CE90" i="1"/>
  <c r="AE90" i="1"/>
  <c r="CN90" i="1" s="1"/>
  <c r="CD90" i="1" s="1"/>
  <c r="Z90" i="1"/>
  <c r="B90" i="1"/>
  <c r="CR90" i="1" s="1"/>
  <c r="CH90" i="1" s="1"/>
  <c r="CP89" i="1"/>
  <c r="CO89" i="1"/>
  <c r="CE89" i="1" s="1"/>
  <c r="CF89" i="1"/>
  <c r="AE89" i="1"/>
  <c r="CN89" i="1" s="1"/>
  <c r="CD89" i="1" s="1"/>
  <c r="Z89" i="1"/>
  <c r="CM89" i="1" s="1"/>
  <c r="CC89" i="1" s="1"/>
  <c r="B89" i="1"/>
  <c r="CR89" i="1" s="1"/>
  <c r="CH89" i="1" s="1"/>
  <c r="CP88" i="1"/>
  <c r="CO88" i="1"/>
  <c r="CE88" i="1" s="1"/>
  <c r="CM88" i="1"/>
  <c r="CC88" i="1" s="1"/>
  <c r="CF88" i="1"/>
  <c r="AE88" i="1"/>
  <c r="CN88" i="1" s="1"/>
  <c r="CD88" i="1" s="1"/>
  <c r="Z88" i="1"/>
  <c r="B88" i="1"/>
  <c r="CR87" i="1"/>
  <c r="CH87" i="1" s="1"/>
  <c r="CQ87" i="1"/>
  <c r="CP87" i="1"/>
  <c r="CO87" i="1"/>
  <c r="CE87" i="1" s="1"/>
  <c r="CG87" i="1"/>
  <c r="CF87" i="1"/>
  <c r="CB87" i="1"/>
  <c r="AE87" i="1"/>
  <c r="CN87" i="1" s="1"/>
  <c r="CD87" i="1" s="1"/>
  <c r="Z87" i="1"/>
  <c r="CM87" i="1" s="1"/>
  <c r="CC87" i="1" s="1"/>
  <c r="B87" i="1"/>
  <c r="CL87" i="1" s="1"/>
  <c r="CQ86" i="1"/>
  <c r="CG86" i="1" s="1"/>
  <c r="CP86" i="1"/>
  <c r="CF86" i="1" s="1"/>
  <c r="CO86" i="1"/>
  <c r="CE86" i="1" s="1"/>
  <c r="CM86" i="1"/>
  <c r="CC86" i="1" s="1"/>
  <c r="CL86" i="1"/>
  <c r="CB86" i="1" s="1"/>
  <c r="AR86" i="1" s="1"/>
  <c r="CH86" i="1"/>
  <c r="CD86" i="1"/>
  <c r="AE86" i="1"/>
  <c r="CN86" i="1" s="1"/>
  <c r="Z86" i="1"/>
  <c r="B86" i="1"/>
  <c r="CR86" i="1" s="1"/>
  <c r="CP85" i="1"/>
  <c r="CO85" i="1"/>
  <c r="CE85" i="1" s="1"/>
  <c r="CF85" i="1"/>
  <c r="CC85" i="1"/>
  <c r="AE85" i="1"/>
  <c r="CN85" i="1" s="1"/>
  <c r="CD85" i="1" s="1"/>
  <c r="Z85" i="1"/>
  <c r="CM85" i="1" s="1"/>
  <c r="B85" i="1"/>
  <c r="CQ84" i="1"/>
  <c r="CG84" i="1" s="1"/>
  <c r="CP84" i="1"/>
  <c r="CF84" i="1" s="1"/>
  <c r="CO84" i="1"/>
  <c r="CM84" i="1"/>
  <c r="CC84" i="1" s="1"/>
  <c r="CL84" i="1"/>
  <c r="CB84" i="1" s="1"/>
  <c r="AR84" i="1" s="1"/>
  <c r="CE84" i="1"/>
  <c r="AE84" i="1"/>
  <c r="CN84" i="1" s="1"/>
  <c r="CD84" i="1" s="1"/>
  <c r="Z84" i="1"/>
  <c r="B84" i="1"/>
  <c r="CR84" i="1" s="1"/>
  <c r="CH84" i="1" s="1"/>
  <c r="CP83" i="1"/>
  <c r="CO83" i="1"/>
  <c r="CM83" i="1"/>
  <c r="CC83" i="1" s="1"/>
  <c r="CF83" i="1"/>
  <c r="CE83" i="1"/>
  <c r="AE83" i="1"/>
  <c r="CN83" i="1" s="1"/>
  <c r="CD83" i="1" s="1"/>
  <c r="Z83" i="1"/>
  <c r="B83" i="1"/>
  <c r="CR83" i="1" s="1"/>
  <c r="CH83" i="1" s="1"/>
  <c r="CR82" i="1"/>
  <c r="CP82" i="1"/>
  <c r="CO82" i="1"/>
  <c r="CE82" i="1" s="1"/>
  <c r="CH82" i="1"/>
  <c r="CG82" i="1"/>
  <c r="CF82" i="1"/>
  <c r="AE82" i="1"/>
  <c r="CN82" i="1" s="1"/>
  <c r="CD82" i="1" s="1"/>
  <c r="Z82" i="1"/>
  <c r="CM82" i="1" s="1"/>
  <c r="CC82" i="1" s="1"/>
  <c r="B82" i="1"/>
  <c r="CQ82" i="1" s="1"/>
  <c r="CP81" i="1"/>
  <c r="CO81" i="1"/>
  <c r="CM81" i="1"/>
  <c r="CC81" i="1" s="1"/>
  <c r="CF81" i="1"/>
  <c r="CE81" i="1"/>
  <c r="AE81" i="1"/>
  <c r="CN81" i="1" s="1"/>
  <c r="CD81" i="1" s="1"/>
  <c r="Z81" i="1"/>
  <c r="B81" i="1"/>
  <c r="CR81" i="1" s="1"/>
  <c r="CH81" i="1" s="1"/>
  <c r="CR80" i="1"/>
  <c r="CP80" i="1"/>
  <c r="CO80" i="1"/>
  <c r="CE80" i="1" s="1"/>
  <c r="CH80" i="1"/>
  <c r="CG80" i="1"/>
  <c r="CF80" i="1"/>
  <c r="AE80" i="1"/>
  <c r="CN80" i="1" s="1"/>
  <c r="CD80" i="1" s="1"/>
  <c r="Z80" i="1"/>
  <c r="CM80" i="1" s="1"/>
  <c r="CC80" i="1" s="1"/>
  <c r="B80" i="1"/>
  <c r="CQ80" i="1" s="1"/>
  <c r="CP79" i="1"/>
  <c r="CO79" i="1"/>
  <c r="CM79" i="1"/>
  <c r="CC79" i="1" s="1"/>
  <c r="CF79" i="1"/>
  <c r="CE79" i="1"/>
  <c r="AE79" i="1"/>
  <c r="CN79" i="1" s="1"/>
  <c r="CD79" i="1" s="1"/>
  <c r="Z79" i="1"/>
  <c r="B79" i="1"/>
  <c r="CR79" i="1" s="1"/>
  <c r="CH79" i="1" s="1"/>
  <c r="CR78" i="1"/>
  <c r="CP78" i="1"/>
  <c r="CO78" i="1"/>
  <c r="CE78" i="1" s="1"/>
  <c r="CH78" i="1"/>
  <c r="CG78" i="1"/>
  <c r="CF78" i="1"/>
  <c r="AE78" i="1"/>
  <c r="CN78" i="1" s="1"/>
  <c r="CD78" i="1" s="1"/>
  <c r="Z78" i="1"/>
  <c r="CM78" i="1" s="1"/>
  <c r="CC78" i="1" s="1"/>
  <c r="B78" i="1"/>
  <c r="CQ78" i="1" s="1"/>
  <c r="CP77" i="1"/>
  <c r="CF77" i="1" s="1"/>
  <c r="CO77" i="1"/>
  <c r="CM77" i="1"/>
  <c r="CC77" i="1" s="1"/>
  <c r="CE77" i="1"/>
  <c r="AE77" i="1"/>
  <c r="CN77" i="1" s="1"/>
  <c r="CD77" i="1" s="1"/>
  <c r="Z77" i="1"/>
  <c r="B77" i="1"/>
  <c r="CR77" i="1" s="1"/>
  <c r="CH77" i="1" s="1"/>
  <c r="CR76" i="1"/>
  <c r="CP76" i="1"/>
  <c r="CO76" i="1"/>
  <c r="CE76" i="1" s="1"/>
  <c r="CH76" i="1"/>
  <c r="CG76" i="1"/>
  <c r="CF76" i="1"/>
  <c r="AE76" i="1"/>
  <c r="CN76" i="1" s="1"/>
  <c r="CD76" i="1" s="1"/>
  <c r="Z76" i="1"/>
  <c r="CM76" i="1" s="1"/>
  <c r="CC76" i="1" s="1"/>
  <c r="B76" i="1"/>
  <c r="CQ76" i="1" s="1"/>
  <c r="CP75" i="1"/>
  <c r="CO75" i="1"/>
  <c r="CM75" i="1"/>
  <c r="CC75" i="1" s="1"/>
  <c r="CF75" i="1"/>
  <c r="CE75" i="1"/>
  <c r="AE75" i="1"/>
  <c r="CN75" i="1" s="1"/>
  <c r="CD75" i="1" s="1"/>
  <c r="Z75" i="1"/>
  <c r="B75" i="1"/>
  <c r="CR75" i="1" s="1"/>
  <c r="CH75" i="1" s="1"/>
  <c r="CR74" i="1"/>
  <c r="CP74" i="1"/>
  <c r="CO74" i="1"/>
  <c r="CE74" i="1" s="1"/>
  <c r="CH74" i="1"/>
  <c r="CG74" i="1"/>
  <c r="CF74" i="1"/>
  <c r="AE74" i="1"/>
  <c r="CN74" i="1" s="1"/>
  <c r="CD74" i="1" s="1"/>
  <c r="Z74" i="1"/>
  <c r="CM74" i="1" s="1"/>
  <c r="CC74" i="1" s="1"/>
  <c r="B74" i="1"/>
  <c r="CQ74" i="1" s="1"/>
  <c r="CP73" i="1"/>
  <c r="CF73" i="1" s="1"/>
  <c r="CO73" i="1"/>
  <c r="CM73" i="1"/>
  <c r="CC73" i="1" s="1"/>
  <c r="CE73" i="1"/>
  <c r="AE73" i="1"/>
  <c r="CN73" i="1" s="1"/>
  <c r="CD73" i="1" s="1"/>
  <c r="Z73" i="1"/>
  <c r="B73" i="1"/>
  <c r="CR73" i="1" s="1"/>
  <c r="CH73" i="1" s="1"/>
  <c r="CR72" i="1"/>
  <c r="CP72" i="1"/>
  <c r="CO72" i="1"/>
  <c r="CE72" i="1" s="1"/>
  <c r="CH72" i="1"/>
  <c r="CG72" i="1"/>
  <c r="CF72" i="1"/>
  <c r="AE72" i="1"/>
  <c r="CN72" i="1" s="1"/>
  <c r="CD72" i="1" s="1"/>
  <c r="Z72" i="1"/>
  <c r="CM72" i="1" s="1"/>
  <c r="CC72" i="1" s="1"/>
  <c r="B72" i="1"/>
  <c r="CQ72" i="1" s="1"/>
  <c r="CP71" i="1"/>
  <c r="CF71" i="1" s="1"/>
  <c r="CO71" i="1"/>
  <c r="CM71" i="1"/>
  <c r="CC71" i="1" s="1"/>
  <c r="CE71" i="1"/>
  <c r="AE71" i="1"/>
  <c r="CN71" i="1" s="1"/>
  <c r="CD71" i="1" s="1"/>
  <c r="Z71" i="1"/>
  <c r="B71" i="1"/>
  <c r="CR71" i="1" s="1"/>
  <c r="CH71" i="1" s="1"/>
  <c r="CR70" i="1"/>
  <c r="CP70" i="1"/>
  <c r="CO70" i="1"/>
  <c r="CE70" i="1" s="1"/>
  <c r="CH70" i="1"/>
  <c r="CG70" i="1"/>
  <c r="CF70" i="1"/>
  <c r="AE70" i="1"/>
  <c r="CN70" i="1" s="1"/>
  <c r="CD70" i="1" s="1"/>
  <c r="Z70" i="1"/>
  <c r="CM70" i="1" s="1"/>
  <c r="CC70" i="1" s="1"/>
  <c r="B70" i="1"/>
  <c r="CQ70" i="1" s="1"/>
  <c r="CP69" i="1"/>
  <c r="CO69" i="1"/>
  <c r="CM69" i="1"/>
  <c r="CC69" i="1" s="1"/>
  <c r="CF69" i="1"/>
  <c r="CE69" i="1"/>
  <c r="AE69" i="1"/>
  <c r="CN69" i="1" s="1"/>
  <c r="CD69" i="1" s="1"/>
  <c r="Z69" i="1"/>
  <c r="B69" i="1"/>
  <c r="CR69" i="1" s="1"/>
  <c r="CH69" i="1" s="1"/>
  <c r="CR68" i="1"/>
  <c r="CP68" i="1"/>
  <c r="CO68" i="1"/>
  <c r="CE68" i="1" s="1"/>
  <c r="CH68" i="1"/>
  <c r="CG68" i="1"/>
  <c r="CF68" i="1"/>
  <c r="AE68" i="1"/>
  <c r="CN68" i="1" s="1"/>
  <c r="CD68" i="1" s="1"/>
  <c r="Z68" i="1"/>
  <c r="CM68" i="1" s="1"/>
  <c r="CC68" i="1" s="1"/>
  <c r="B68" i="1"/>
  <c r="CQ68" i="1" s="1"/>
  <c r="CP67" i="1"/>
  <c r="CF67" i="1" s="1"/>
  <c r="CO67" i="1"/>
  <c r="CM67" i="1"/>
  <c r="CC67" i="1" s="1"/>
  <c r="CE67" i="1"/>
  <c r="AE67" i="1"/>
  <c r="CN67" i="1" s="1"/>
  <c r="CD67" i="1" s="1"/>
  <c r="Z67" i="1"/>
  <c r="B67" i="1"/>
  <c r="CR67" i="1" s="1"/>
  <c r="CH67" i="1" s="1"/>
  <c r="CR66" i="1"/>
  <c r="CP66" i="1"/>
  <c r="CO66" i="1"/>
  <c r="CE66" i="1" s="1"/>
  <c r="CH66" i="1"/>
  <c r="CG66" i="1"/>
  <c r="CF66" i="1"/>
  <c r="AE66" i="1"/>
  <c r="CN66" i="1" s="1"/>
  <c r="CD66" i="1" s="1"/>
  <c r="Z66" i="1"/>
  <c r="CM66" i="1" s="1"/>
  <c r="CC66" i="1" s="1"/>
  <c r="B66" i="1"/>
  <c r="CQ66" i="1" s="1"/>
  <c r="CP65" i="1"/>
  <c r="CO65" i="1"/>
  <c r="CM65" i="1"/>
  <c r="CC65" i="1" s="1"/>
  <c r="CF65" i="1"/>
  <c r="CE65" i="1"/>
  <c r="AE65" i="1"/>
  <c r="CN65" i="1" s="1"/>
  <c r="CD65" i="1" s="1"/>
  <c r="Z65" i="1"/>
  <c r="B65" i="1"/>
  <c r="CR65" i="1" s="1"/>
  <c r="CH65" i="1" s="1"/>
  <c r="CR64" i="1"/>
  <c r="CP64" i="1"/>
  <c r="CO64" i="1"/>
  <c r="CE64" i="1" s="1"/>
  <c r="CH64" i="1"/>
  <c r="CG64" i="1"/>
  <c r="CF64" i="1"/>
  <c r="AE64" i="1"/>
  <c r="CN64" i="1" s="1"/>
  <c r="CD64" i="1" s="1"/>
  <c r="Z64" i="1"/>
  <c r="CM64" i="1" s="1"/>
  <c r="CC64" i="1" s="1"/>
  <c r="B64" i="1"/>
  <c r="CQ64" i="1" s="1"/>
  <c r="CP63" i="1"/>
  <c r="CO63" i="1"/>
  <c r="CM63" i="1"/>
  <c r="CC63" i="1" s="1"/>
  <c r="CF63" i="1"/>
  <c r="CE63" i="1"/>
  <c r="AE63" i="1"/>
  <c r="CN63" i="1" s="1"/>
  <c r="CD63" i="1" s="1"/>
  <c r="Z63" i="1"/>
  <c r="B63" i="1"/>
  <c r="CR63" i="1" s="1"/>
  <c r="CH63" i="1" s="1"/>
  <c r="CR62" i="1"/>
  <c r="CH62" i="1" s="1"/>
  <c r="CQ62" i="1"/>
  <c r="CP62" i="1"/>
  <c r="CO62" i="1"/>
  <c r="CE62" i="1" s="1"/>
  <c r="CG62" i="1"/>
  <c r="CF62" i="1"/>
  <c r="CB62" i="1"/>
  <c r="AE62" i="1"/>
  <c r="CN62" i="1" s="1"/>
  <c r="CD62" i="1" s="1"/>
  <c r="Z62" i="1"/>
  <c r="CM62" i="1" s="1"/>
  <c r="CC62" i="1" s="1"/>
  <c r="B62" i="1"/>
  <c r="CL62" i="1" s="1"/>
  <c r="CP61" i="1"/>
  <c r="CF61" i="1" s="1"/>
  <c r="CO61" i="1"/>
  <c r="CE61" i="1" s="1"/>
  <c r="CM61" i="1"/>
  <c r="CC61" i="1" s="1"/>
  <c r="CD61" i="1"/>
  <c r="AE61" i="1"/>
  <c r="CN61" i="1" s="1"/>
  <c r="Z61" i="1"/>
  <c r="B61" i="1"/>
  <c r="CP60" i="1"/>
  <c r="CO60" i="1"/>
  <c r="CE60" i="1" s="1"/>
  <c r="CF60" i="1"/>
  <c r="CB60" i="1"/>
  <c r="AE60" i="1"/>
  <c r="CN60" i="1" s="1"/>
  <c r="CD60" i="1" s="1"/>
  <c r="Z60" i="1"/>
  <c r="CM60" i="1" s="1"/>
  <c r="CC60" i="1" s="1"/>
  <c r="B60" i="1"/>
  <c r="CL60" i="1" s="1"/>
  <c r="CQ59" i="1"/>
  <c r="CG59" i="1" s="1"/>
  <c r="CP59" i="1"/>
  <c r="CF59" i="1" s="1"/>
  <c r="CO59" i="1"/>
  <c r="CM59" i="1"/>
  <c r="CC59" i="1" s="1"/>
  <c r="CL59" i="1"/>
  <c r="CB59" i="1" s="1"/>
  <c r="CE59" i="1"/>
  <c r="CD59" i="1"/>
  <c r="AE59" i="1"/>
  <c r="CN59" i="1" s="1"/>
  <c r="Z59" i="1"/>
  <c r="B59" i="1"/>
  <c r="CR59" i="1" s="1"/>
  <c r="CH59" i="1" s="1"/>
  <c r="CP58" i="1"/>
  <c r="CO58" i="1"/>
  <c r="CE58" i="1" s="1"/>
  <c r="CF58" i="1"/>
  <c r="AE58" i="1"/>
  <c r="CN58" i="1" s="1"/>
  <c r="CD58" i="1" s="1"/>
  <c r="Z58" i="1"/>
  <c r="CM58" i="1" s="1"/>
  <c r="CC58" i="1" s="1"/>
  <c r="B58" i="1"/>
  <c r="CQ57" i="1"/>
  <c r="CG57" i="1" s="1"/>
  <c r="CP57" i="1"/>
  <c r="CO57" i="1"/>
  <c r="CM57" i="1"/>
  <c r="CC57" i="1" s="1"/>
  <c r="CL57" i="1"/>
  <c r="CB57" i="1" s="1"/>
  <c r="CF57" i="1"/>
  <c r="CE57" i="1"/>
  <c r="AE57" i="1"/>
  <c r="CN57" i="1" s="1"/>
  <c r="CD57" i="1" s="1"/>
  <c r="Z57" i="1"/>
  <c r="B57" i="1"/>
  <c r="CR57" i="1" s="1"/>
  <c r="CH57" i="1" s="1"/>
  <c r="CR56" i="1"/>
  <c r="CH56" i="1" s="1"/>
  <c r="CQ56" i="1"/>
  <c r="CG56" i="1" s="1"/>
  <c r="CP56" i="1"/>
  <c r="CO56" i="1"/>
  <c r="CE56" i="1" s="1"/>
  <c r="CF56" i="1"/>
  <c r="AE56" i="1"/>
  <c r="CN56" i="1" s="1"/>
  <c r="CD56" i="1" s="1"/>
  <c r="Z56" i="1"/>
  <c r="CM56" i="1" s="1"/>
  <c r="CC56" i="1" s="1"/>
  <c r="B56" i="1"/>
  <c r="CL56" i="1" s="1"/>
  <c r="CB56" i="1" s="1"/>
  <c r="CP55" i="1"/>
  <c r="CO55" i="1"/>
  <c r="CE55" i="1" s="1"/>
  <c r="CM55" i="1"/>
  <c r="CC55" i="1" s="1"/>
  <c r="CF55" i="1"/>
  <c r="AE55" i="1"/>
  <c r="CN55" i="1" s="1"/>
  <c r="CD55" i="1" s="1"/>
  <c r="Z55" i="1"/>
  <c r="B55" i="1"/>
  <c r="CR55" i="1" s="1"/>
  <c r="CH55" i="1" s="1"/>
  <c r="CR54" i="1"/>
  <c r="CH54" i="1" s="1"/>
  <c r="CQ54" i="1"/>
  <c r="CP54" i="1"/>
  <c r="CO54" i="1"/>
  <c r="CE54" i="1" s="1"/>
  <c r="CG54" i="1"/>
  <c r="CF54" i="1"/>
  <c r="CB54" i="1"/>
  <c r="AE54" i="1"/>
  <c r="CN54" i="1" s="1"/>
  <c r="CD54" i="1" s="1"/>
  <c r="Z54" i="1"/>
  <c r="CM54" i="1" s="1"/>
  <c r="CC54" i="1" s="1"/>
  <c r="B54" i="1"/>
  <c r="CL54" i="1" s="1"/>
  <c r="CP53" i="1"/>
  <c r="CF53" i="1" s="1"/>
  <c r="CO53" i="1"/>
  <c r="CE53" i="1" s="1"/>
  <c r="CM53" i="1"/>
  <c r="CC53" i="1" s="1"/>
  <c r="CD53" i="1"/>
  <c r="AE53" i="1"/>
  <c r="CN53" i="1" s="1"/>
  <c r="Z53" i="1"/>
  <c r="B53" i="1"/>
  <c r="CP52" i="1"/>
  <c r="CO52" i="1"/>
  <c r="CE52" i="1" s="1"/>
  <c r="CF52" i="1"/>
  <c r="CB52" i="1"/>
  <c r="AE52" i="1"/>
  <c r="CN52" i="1" s="1"/>
  <c r="CD52" i="1" s="1"/>
  <c r="Z52" i="1"/>
  <c r="CM52" i="1" s="1"/>
  <c r="CC52" i="1" s="1"/>
  <c r="B52" i="1"/>
  <c r="CL52" i="1" s="1"/>
  <c r="CQ51" i="1"/>
  <c r="CG51" i="1" s="1"/>
  <c r="CP51" i="1"/>
  <c r="CF51" i="1" s="1"/>
  <c r="CO51" i="1"/>
  <c r="CM51" i="1"/>
  <c r="CC51" i="1" s="1"/>
  <c r="CL51" i="1"/>
  <c r="CB51" i="1" s="1"/>
  <c r="CE51" i="1"/>
  <c r="CD51" i="1"/>
  <c r="AE51" i="1"/>
  <c r="CN51" i="1" s="1"/>
  <c r="Z51" i="1"/>
  <c r="B51" i="1"/>
  <c r="CR51" i="1" s="1"/>
  <c r="CH51" i="1" s="1"/>
  <c r="CP50" i="1"/>
  <c r="CO50" i="1"/>
  <c r="CE50" i="1" s="1"/>
  <c r="CF50" i="1"/>
  <c r="CC50" i="1"/>
  <c r="AE50" i="1"/>
  <c r="CN50" i="1" s="1"/>
  <c r="CD50" i="1" s="1"/>
  <c r="Z50" i="1"/>
  <c r="CM50" i="1" s="1"/>
  <c r="B50" i="1"/>
  <c r="CP49" i="1"/>
  <c r="CO49" i="1"/>
  <c r="CE49" i="1" s="1"/>
  <c r="CN49" i="1"/>
  <c r="CD49" i="1" s="1"/>
  <c r="CH49" i="1"/>
  <c r="CF49" i="1"/>
  <c r="AE49" i="1"/>
  <c r="Z49" i="1"/>
  <c r="CM49" i="1" s="1"/>
  <c r="CC49" i="1" s="1"/>
  <c r="B49" i="1"/>
  <c r="CR49" i="1" s="1"/>
  <c r="CP48" i="1"/>
  <c r="CF48" i="1" s="1"/>
  <c r="CO48" i="1"/>
  <c r="CM48" i="1"/>
  <c r="CC48" i="1" s="1"/>
  <c r="CL48" i="1"/>
  <c r="CB48" i="1" s="1"/>
  <c r="CE48" i="1"/>
  <c r="AE48" i="1"/>
  <c r="CN48" i="1" s="1"/>
  <c r="CD48" i="1" s="1"/>
  <c r="Z48" i="1"/>
  <c r="B48" i="1"/>
  <c r="CQ48" i="1" s="1"/>
  <c r="CG48" i="1" s="1"/>
  <c r="CR47" i="1"/>
  <c r="CH47" i="1" s="1"/>
  <c r="CP47" i="1"/>
  <c r="CO47" i="1"/>
  <c r="CE47" i="1" s="1"/>
  <c r="CN47" i="1"/>
  <c r="CD47" i="1" s="1"/>
  <c r="CF47" i="1"/>
  <c r="CC47" i="1"/>
  <c r="AE47" i="1"/>
  <c r="Z47" i="1"/>
  <c r="CM47" i="1" s="1"/>
  <c r="B47" i="1"/>
  <c r="CQ47" i="1" s="1"/>
  <c r="CG47" i="1" s="1"/>
  <c r="CP46" i="1"/>
  <c r="CF46" i="1" s="1"/>
  <c r="CO46" i="1"/>
  <c r="CM46" i="1"/>
  <c r="CC46" i="1" s="1"/>
  <c r="CL46" i="1"/>
  <c r="CB46" i="1" s="1"/>
  <c r="CE46" i="1"/>
  <c r="AE46" i="1"/>
  <c r="CN46" i="1" s="1"/>
  <c r="CD46" i="1" s="1"/>
  <c r="Z46" i="1"/>
  <c r="B46" i="1"/>
  <c r="CQ46" i="1" s="1"/>
  <c r="CG46" i="1" s="1"/>
  <c r="CR45" i="1"/>
  <c r="CH45" i="1" s="1"/>
  <c r="CP45" i="1"/>
  <c r="CO45" i="1"/>
  <c r="CE45" i="1" s="1"/>
  <c r="CN45" i="1"/>
  <c r="CD45" i="1" s="1"/>
  <c r="CF45" i="1"/>
  <c r="CC45" i="1"/>
  <c r="AE45" i="1"/>
  <c r="Z45" i="1"/>
  <c r="CM45" i="1" s="1"/>
  <c r="B45" i="1"/>
  <c r="CQ45" i="1" s="1"/>
  <c r="CG45" i="1" s="1"/>
  <c r="CP44" i="1"/>
  <c r="CF44" i="1" s="1"/>
  <c r="CO44" i="1"/>
  <c r="CM44" i="1"/>
  <c r="CC44" i="1" s="1"/>
  <c r="CL44" i="1"/>
  <c r="CB44" i="1" s="1"/>
  <c r="CE44" i="1"/>
  <c r="AE44" i="1"/>
  <c r="CN44" i="1" s="1"/>
  <c r="CD44" i="1" s="1"/>
  <c r="Z44" i="1"/>
  <c r="B44" i="1"/>
  <c r="CR44" i="1" s="1"/>
  <c r="CH44" i="1" s="1"/>
  <c r="CR43" i="1"/>
  <c r="CH43" i="1" s="1"/>
  <c r="CP43" i="1"/>
  <c r="CO43" i="1"/>
  <c r="CE43" i="1" s="1"/>
  <c r="CN43" i="1"/>
  <c r="CD43" i="1" s="1"/>
  <c r="CG43" i="1"/>
  <c r="CF43" i="1"/>
  <c r="AE43" i="1"/>
  <c r="Z43" i="1"/>
  <c r="CM43" i="1" s="1"/>
  <c r="CC43" i="1" s="1"/>
  <c r="B43" i="1"/>
  <c r="CQ43" i="1" s="1"/>
  <c r="CP42" i="1"/>
  <c r="CF42" i="1" s="1"/>
  <c r="CO42" i="1"/>
  <c r="CM42" i="1"/>
  <c r="CC42" i="1" s="1"/>
  <c r="CL42" i="1"/>
  <c r="CB42" i="1" s="1"/>
  <c r="CE42" i="1"/>
  <c r="AE42" i="1"/>
  <c r="CN42" i="1" s="1"/>
  <c r="CD42" i="1" s="1"/>
  <c r="Z42" i="1"/>
  <c r="B42" i="1"/>
  <c r="CR42" i="1" s="1"/>
  <c r="CH42" i="1" s="1"/>
  <c r="CR41" i="1"/>
  <c r="CH41" i="1" s="1"/>
  <c r="CP41" i="1"/>
  <c r="CO41" i="1"/>
  <c r="CE41" i="1" s="1"/>
  <c r="CN41" i="1"/>
  <c r="CD41" i="1" s="1"/>
  <c r="CF41" i="1"/>
  <c r="AE41" i="1"/>
  <c r="Z41" i="1"/>
  <c r="CM41" i="1" s="1"/>
  <c r="CC41" i="1" s="1"/>
  <c r="B41" i="1"/>
  <c r="CQ41" i="1" s="1"/>
  <c r="CG41" i="1" s="1"/>
  <c r="CP40" i="1"/>
  <c r="CF40" i="1" s="1"/>
  <c r="CO40" i="1"/>
  <c r="CM40" i="1"/>
  <c r="CC40" i="1" s="1"/>
  <c r="CL40" i="1"/>
  <c r="CB40" i="1" s="1"/>
  <c r="CE40" i="1"/>
  <c r="AE40" i="1"/>
  <c r="CN40" i="1" s="1"/>
  <c r="CD40" i="1" s="1"/>
  <c r="Z40" i="1"/>
  <c r="B40" i="1"/>
  <c r="CR40" i="1" s="1"/>
  <c r="CH40" i="1" s="1"/>
  <c r="CR39" i="1"/>
  <c r="CH39" i="1" s="1"/>
  <c r="CP39" i="1"/>
  <c r="CO39" i="1"/>
  <c r="CE39" i="1" s="1"/>
  <c r="CN39" i="1"/>
  <c r="CD39" i="1" s="1"/>
  <c r="CF39" i="1"/>
  <c r="CC39" i="1"/>
  <c r="AE39" i="1"/>
  <c r="Z39" i="1"/>
  <c r="CM39" i="1" s="1"/>
  <c r="B39" i="1"/>
  <c r="CQ39" i="1" s="1"/>
  <c r="CG39" i="1" s="1"/>
  <c r="CP38" i="1"/>
  <c r="CF38" i="1" s="1"/>
  <c r="CO38" i="1"/>
  <c r="CM38" i="1"/>
  <c r="CC38" i="1" s="1"/>
  <c r="CL38" i="1"/>
  <c r="CB38" i="1" s="1"/>
  <c r="CE38" i="1"/>
  <c r="AE38" i="1"/>
  <c r="CN38" i="1" s="1"/>
  <c r="CD38" i="1" s="1"/>
  <c r="Z38" i="1"/>
  <c r="B38" i="1"/>
  <c r="CQ38" i="1" s="1"/>
  <c r="CG38" i="1" s="1"/>
  <c r="CR37" i="1"/>
  <c r="CH37" i="1" s="1"/>
  <c r="CP37" i="1"/>
  <c r="CO37" i="1"/>
  <c r="CE37" i="1" s="1"/>
  <c r="CN37" i="1"/>
  <c r="CD37" i="1" s="1"/>
  <c r="CF37" i="1"/>
  <c r="AE37" i="1"/>
  <c r="Z37" i="1"/>
  <c r="B37" i="1"/>
  <c r="CQ37" i="1" s="1"/>
  <c r="CG37" i="1" s="1"/>
  <c r="CL31" i="1"/>
  <c r="CK31" i="1"/>
  <c r="CA31" i="1" s="1"/>
  <c r="X31" i="1" s="1"/>
  <c r="CD31" i="1"/>
  <c r="CB31" i="1"/>
  <c r="B31" i="1"/>
  <c r="CM31" i="1" s="1"/>
  <c r="CC31" i="1" s="1"/>
  <c r="L27" i="1"/>
  <c r="K27" i="1"/>
  <c r="J27" i="1"/>
  <c r="I27" i="1"/>
  <c r="H27" i="1"/>
  <c r="G27" i="1"/>
  <c r="F27" i="1"/>
  <c r="E27" i="1"/>
  <c r="C27" i="1"/>
  <c r="D26" i="1"/>
  <c r="D27" i="1" s="1"/>
  <c r="C26" i="1"/>
  <c r="CM25" i="1"/>
  <c r="CC25" i="1" s="1"/>
  <c r="D25" i="1"/>
  <c r="C25" i="1"/>
  <c r="B25" i="1"/>
  <c r="CL25" i="1" s="1"/>
  <c r="CB25" i="1" s="1"/>
  <c r="CN24" i="1"/>
  <c r="CD24" i="1" s="1"/>
  <c r="D24" i="1"/>
  <c r="C24" i="1"/>
  <c r="B24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 s="1"/>
  <c r="CN18" i="1"/>
  <c r="CD18" i="1" s="1"/>
  <c r="CM18" i="1"/>
  <c r="CC18" i="1" s="1"/>
  <c r="CL18" i="1"/>
  <c r="CF18" i="1"/>
  <c r="CE18" i="1"/>
  <c r="CB18" i="1"/>
  <c r="B18" i="1"/>
  <c r="CO18" i="1" s="1"/>
  <c r="CN17" i="1"/>
  <c r="CD17" i="1" s="1"/>
  <c r="CM17" i="1"/>
  <c r="CL17" i="1"/>
  <c r="CF17" i="1"/>
  <c r="CC17" i="1"/>
  <c r="CB17" i="1"/>
  <c r="B17" i="1"/>
  <c r="CO17" i="1" s="1"/>
  <c r="CE17" i="1" s="1"/>
  <c r="CM16" i="1"/>
  <c r="CL16" i="1"/>
  <c r="CB16" i="1" s="1"/>
  <c r="CK16" i="1"/>
  <c r="CA16" i="1" s="1"/>
  <c r="CC16" i="1"/>
  <c r="B16" i="1"/>
  <c r="CM15" i="1"/>
  <c r="CC15" i="1" s="1"/>
  <c r="CL15" i="1"/>
  <c r="CB15" i="1" s="1"/>
  <c r="B15" i="1"/>
  <c r="CO15" i="1" s="1"/>
  <c r="CE15" i="1" s="1"/>
  <c r="CN14" i="1"/>
  <c r="CD14" i="1" s="1"/>
  <c r="CM14" i="1"/>
  <c r="CC14" i="1" s="1"/>
  <c r="CL14" i="1"/>
  <c r="CF14" i="1"/>
  <c r="CE14" i="1"/>
  <c r="CB14" i="1"/>
  <c r="B14" i="1"/>
  <c r="CO14" i="1" s="1"/>
  <c r="A5" i="1"/>
  <c r="A4" i="1"/>
  <c r="A3" i="1"/>
  <c r="A2" i="1"/>
  <c r="AS137" i="3" l="1"/>
  <c r="AS148" i="3"/>
  <c r="AS144" i="3"/>
  <c r="AS145" i="3"/>
  <c r="M26" i="3"/>
  <c r="AJ166" i="3"/>
  <c r="U124" i="2"/>
  <c r="X124" i="2"/>
  <c r="CN138" i="2"/>
  <c r="CD138" i="2" s="1"/>
  <c r="CG138" i="2"/>
  <c r="CM138" i="2"/>
  <c r="CC138" i="2" s="1"/>
  <c r="CL138" i="2"/>
  <c r="CB138" i="2" s="1"/>
  <c r="AJ168" i="2"/>
  <c r="AB131" i="2"/>
  <c r="CM102" i="2"/>
  <c r="CC102" i="2" s="1"/>
  <c r="CN102" i="2"/>
  <c r="CD102" i="2" s="1"/>
  <c r="CO102" i="2"/>
  <c r="CE102" i="2" s="1"/>
  <c r="CP102" i="2"/>
  <c r="CF102" i="2" s="1"/>
  <c r="C111" i="2"/>
  <c r="AR81" i="2"/>
  <c r="AV107" i="2"/>
  <c r="AR83" i="2"/>
  <c r="AR91" i="2"/>
  <c r="AS155" i="2"/>
  <c r="X118" i="2"/>
  <c r="CN146" i="2"/>
  <c r="CD146" i="2" s="1"/>
  <c r="CG146" i="2"/>
  <c r="CM146" i="2"/>
  <c r="CC146" i="2" s="1"/>
  <c r="CL146" i="2"/>
  <c r="CB146" i="2" s="1"/>
  <c r="CN142" i="2"/>
  <c r="CD142" i="2" s="1"/>
  <c r="CG142" i="2"/>
  <c r="CM142" i="2"/>
  <c r="CC142" i="2" s="1"/>
  <c r="CL142" i="2"/>
  <c r="CB142" i="2" s="1"/>
  <c r="AB130" i="2"/>
  <c r="U123" i="2"/>
  <c r="AJ164" i="2"/>
  <c r="AJ165" i="2"/>
  <c r="CR125" i="2"/>
  <c r="CH125" i="2" s="1"/>
  <c r="AR88" i="2"/>
  <c r="CL148" i="2"/>
  <c r="CB148" i="2" s="1"/>
  <c r="AS148" i="2" s="1"/>
  <c r="CN148" i="2"/>
  <c r="CD148" i="2" s="1"/>
  <c r="CG148" i="2"/>
  <c r="CM148" i="2"/>
  <c r="CC148" i="2" s="1"/>
  <c r="AR93" i="2"/>
  <c r="AR61" i="2"/>
  <c r="AS137" i="2"/>
  <c r="CN24" i="2"/>
  <c r="CD24" i="2" s="1"/>
  <c r="CE24" i="2"/>
  <c r="CM24" i="2"/>
  <c r="CC24" i="2" s="1"/>
  <c r="CK24" i="2"/>
  <c r="CA24" i="2" s="1"/>
  <c r="B27" i="2"/>
  <c r="A256" i="2" s="1"/>
  <c r="CL24" i="2"/>
  <c r="CB24" i="2" s="1"/>
  <c r="CK119" i="2"/>
  <c r="CA119" i="2" s="1"/>
  <c r="CR119" i="2"/>
  <c r="CH119" i="2" s="1"/>
  <c r="CL167" i="2"/>
  <c r="CB167" i="2" s="1"/>
  <c r="CC167" i="2"/>
  <c r="CK167" i="2"/>
  <c r="CA167" i="2" s="1"/>
  <c r="C158" i="2"/>
  <c r="AR80" i="2"/>
  <c r="AV109" i="2"/>
  <c r="AV105" i="2"/>
  <c r="AR78" i="2"/>
  <c r="AV108" i="2"/>
  <c r="AR59" i="2"/>
  <c r="X31" i="2"/>
  <c r="CM25" i="2"/>
  <c r="CC25" i="2" s="1"/>
  <c r="CN25" i="2"/>
  <c r="CD25" i="2" s="1"/>
  <c r="CE25" i="2"/>
  <c r="CL25" i="2"/>
  <c r="CB25" i="2" s="1"/>
  <c r="CK25" i="2"/>
  <c r="CA25" i="2" s="1"/>
  <c r="AR38" i="1"/>
  <c r="CR53" i="1"/>
  <c r="CH53" i="1" s="1"/>
  <c r="CQ53" i="1"/>
  <c r="CG53" i="1" s="1"/>
  <c r="CL53" i="1"/>
  <c r="CB53" i="1" s="1"/>
  <c r="AR56" i="1"/>
  <c r="CL58" i="1"/>
  <c r="CB58" i="1" s="1"/>
  <c r="CR58" i="1"/>
  <c r="CH58" i="1" s="1"/>
  <c r="CQ58" i="1"/>
  <c r="CG58" i="1" s="1"/>
  <c r="AR59" i="1"/>
  <c r="AS150" i="1"/>
  <c r="CN16" i="1"/>
  <c r="CD16" i="1" s="1"/>
  <c r="AA16" i="1" s="1"/>
  <c r="CF16" i="1"/>
  <c r="CL50" i="1"/>
  <c r="CB50" i="1" s="1"/>
  <c r="CQ50" i="1"/>
  <c r="CG50" i="1" s="1"/>
  <c r="CR50" i="1"/>
  <c r="CH50" i="1" s="1"/>
  <c r="CR61" i="1"/>
  <c r="CH61" i="1" s="1"/>
  <c r="CQ61" i="1"/>
  <c r="CG61" i="1" s="1"/>
  <c r="CL61" i="1"/>
  <c r="CB61" i="1" s="1"/>
  <c r="AR61" i="1" s="1"/>
  <c r="CO16" i="1"/>
  <c r="CE16" i="1" s="1"/>
  <c r="CM24" i="1"/>
  <c r="CC24" i="1" s="1"/>
  <c r="CL24" i="1"/>
  <c r="CB24" i="1" s="1"/>
  <c r="CK24" i="1"/>
  <c r="CA24" i="1" s="1"/>
  <c r="CE24" i="1"/>
  <c r="B26" i="1"/>
  <c r="B27" i="1" s="1"/>
  <c r="A256" i="1" s="1"/>
  <c r="Z97" i="1"/>
  <c r="CM37" i="1"/>
  <c r="CC37" i="1" s="1"/>
  <c r="AR51" i="1"/>
  <c r="AR52" i="1"/>
  <c r="AR57" i="1"/>
  <c r="CK17" i="1"/>
  <c r="CA17" i="1" s="1"/>
  <c r="AA17" i="1" s="1"/>
  <c r="CE25" i="1"/>
  <c r="CQ40" i="1"/>
  <c r="CG40" i="1" s="1"/>
  <c r="AR40" i="1" s="1"/>
  <c r="CQ42" i="1"/>
  <c r="CG42" i="1" s="1"/>
  <c r="AR42" i="1" s="1"/>
  <c r="CQ44" i="1"/>
  <c r="CG44" i="1" s="1"/>
  <c r="AR44" i="1" s="1"/>
  <c r="AR54" i="1"/>
  <c r="AR62" i="1"/>
  <c r="CR88" i="1"/>
  <c r="CH88" i="1" s="1"/>
  <c r="CQ88" i="1"/>
  <c r="CG88" i="1" s="1"/>
  <c r="CL88" i="1"/>
  <c r="CB88" i="1" s="1"/>
  <c r="AR88" i="1" s="1"/>
  <c r="X118" i="1"/>
  <c r="CP125" i="1"/>
  <c r="CF125" i="1" s="1"/>
  <c r="CK14" i="1"/>
  <c r="CF15" i="1"/>
  <c r="CN15" i="1"/>
  <c r="CD15" i="1" s="1"/>
  <c r="CK18" i="1"/>
  <c r="CA18" i="1" s="1"/>
  <c r="AA18" i="1" s="1"/>
  <c r="CK25" i="1"/>
  <c r="CA25" i="1" s="1"/>
  <c r="M25" i="1" s="1"/>
  <c r="CL37" i="1"/>
  <c r="CB37" i="1" s="1"/>
  <c r="AR37" i="1" s="1"/>
  <c r="CR38" i="1"/>
  <c r="CH38" i="1" s="1"/>
  <c r="CL39" i="1"/>
  <c r="CB39" i="1" s="1"/>
  <c r="AR39" i="1" s="1"/>
  <c r="CL41" i="1"/>
  <c r="CB41" i="1" s="1"/>
  <c r="AR41" i="1" s="1"/>
  <c r="CL43" i="1"/>
  <c r="CB43" i="1" s="1"/>
  <c r="AR43" i="1" s="1"/>
  <c r="CL45" i="1"/>
  <c r="CB45" i="1" s="1"/>
  <c r="AR45" i="1" s="1"/>
  <c r="CR46" i="1"/>
  <c r="CH46" i="1" s="1"/>
  <c r="AR46" i="1" s="1"/>
  <c r="CL47" i="1"/>
  <c r="CB47" i="1" s="1"/>
  <c r="AR47" i="1" s="1"/>
  <c r="CR48" i="1"/>
  <c r="CH48" i="1" s="1"/>
  <c r="AR48" i="1" s="1"/>
  <c r="CL49" i="1"/>
  <c r="CB49" i="1" s="1"/>
  <c r="CQ52" i="1"/>
  <c r="CG52" i="1" s="1"/>
  <c r="CL55" i="1"/>
  <c r="CB55" i="1" s="1"/>
  <c r="AR55" i="1" s="1"/>
  <c r="CQ55" i="1"/>
  <c r="CG55" i="1" s="1"/>
  <c r="CQ60" i="1"/>
  <c r="CG60" i="1" s="1"/>
  <c r="CL63" i="1"/>
  <c r="CB63" i="1" s="1"/>
  <c r="CQ63" i="1"/>
  <c r="CG63" i="1" s="1"/>
  <c r="CL65" i="1"/>
  <c r="CB65" i="1" s="1"/>
  <c r="AR65" i="1" s="1"/>
  <c r="CQ65" i="1"/>
  <c r="CG65" i="1" s="1"/>
  <c r="CL67" i="1"/>
  <c r="CB67" i="1" s="1"/>
  <c r="CQ67" i="1"/>
  <c r="CG67" i="1" s="1"/>
  <c r="CL69" i="1"/>
  <c r="CB69" i="1" s="1"/>
  <c r="AR69" i="1" s="1"/>
  <c r="CQ69" i="1"/>
  <c r="CG69" i="1" s="1"/>
  <c r="CL71" i="1"/>
  <c r="CB71" i="1" s="1"/>
  <c r="CQ71" i="1"/>
  <c r="CG71" i="1" s="1"/>
  <c r="CL73" i="1"/>
  <c r="CB73" i="1" s="1"/>
  <c r="AR73" i="1" s="1"/>
  <c r="CQ73" i="1"/>
  <c r="CG73" i="1" s="1"/>
  <c r="CL75" i="1"/>
  <c r="CB75" i="1" s="1"/>
  <c r="CQ75" i="1"/>
  <c r="CG75" i="1" s="1"/>
  <c r="CL77" i="1"/>
  <c r="CB77" i="1" s="1"/>
  <c r="AR77" i="1" s="1"/>
  <c r="CQ77" i="1"/>
  <c r="CG77" i="1" s="1"/>
  <c r="CL79" i="1"/>
  <c r="CB79" i="1" s="1"/>
  <c r="CQ79" i="1"/>
  <c r="CG79" i="1" s="1"/>
  <c r="CL81" i="1"/>
  <c r="CB81" i="1" s="1"/>
  <c r="AR81" i="1" s="1"/>
  <c r="CQ81" i="1"/>
  <c r="CG81" i="1" s="1"/>
  <c r="CL83" i="1"/>
  <c r="CB83" i="1" s="1"/>
  <c r="CQ83" i="1"/>
  <c r="CG83" i="1" s="1"/>
  <c r="E111" i="1"/>
  <c r="CP105" i="1"/>
  <c r="CF105" i="1" s="1"/>
  <c r="CM105" i="1"/>
  <c r="CC105" i="1" s="1"/>
  <c r="CO105" i="1"/>
  <c r="CE105" i="1" s="1"/>
  <c r="CN105" i="1"/>
  <c r="CD105" i="1" s="1"/>
  <c r="CP107" i="1"/>
  <c r="CF107" i="1" s="1"/>
  <c r="CN107" i="1"/>
  <c r="CD107" i="1" s="1"/>
  <c r="CO107" i="1"/>
  <c r="CE107" i="1" s="1"/>
  <c r="CM107" i="1"/>
  <c r="CC107" i="1" s="1"/>
  <c r="CO131" i="1"/>
  <c r="CE131" i="1" s="1"/>
  <c r="CK131" i="1"/>
  <c r="CA131" i="1" s="1"/>
  <c r="CP131" i="1"/>
  <c r="CF131" i="1" s="1"/>
  <c r="CG131" i="1"/>
  <c r="CN131" i="1"/>
  <c r="CD131" i="1" s="1"/>
  <c r="CN140" i="1"/>
  <c r="CD140" i="1" s="1"/>
  <c r="CG140" i="1"/>
  <c r="CL140" i="1"/>
  <c r="CB140" i="1" s="1"/>
  <c r="CM156" i="1"/>
  <c r="CC156" i="1" s="1"/>
  <c r="CG156" i="1"/>
  <c r="CN156" i="1"/>
  <c r="CD156" i="1" s="1"/>
  <c r="CL156" i="1"/>
  <c r="CB156" i="1" s="1"/>
  <c r="AS156" i="1" s="1"/>
  <c r="CL164" i="1"/>
  <c r="CB164" i="1" s="1"/>
  <c r="CK164" i="1"/>
  <c r="CA164" i="1" s="1"/>
  <c r="AJ164" i="1" s="1"/>
  <c r="CL165" i="1"/>
  <c r="CB165" i="1" s="1"/>
  <c r="CC165" i="1"/>
  <c r="CK165" i="1"/>
  <c r="CA165" i="1" s="1"/>
  <c r="AJ165" i="1" s="1"/>
  <c r="CL169" i="1"/>
  <c r="CB169" i="1" s="1"/>
  <c r="CK169" i="1"/>
  <c r="CA169" i="1" s="1"/>
  <c r="CC169" i="1"/>
  <c r="CC176" i="1"/>
  <c r="CK176" i="1"/>
  <c r="CA176" i="1" s="1"/>
  <c r="AJ176" i="1" s="1"/>
  <c r="CL176" i="1"/>
  <c r="CB176" i="1" s="1"/>
  <c r="CP108" i="1"/>
  <c r="CF108" i="1" s="1"/>
  <c r="CM108" i="1"/>
  <c r="CC108" i="1" s="1"/>
  <c r="AV108" i="1" s="1"/>
  <c r="CN108" i="1"/>
  <c r="CD108" i="1" s="1"/>
  <c r="CP119" i="1"/>
  <c r="CF119" i="1" s="1"/>
  <c r="CN25" i="1"/>
  <c r="CD25" i="1" s="1"/>
  <c r="AE97" i="1"/>
  <c r="CL85" i="1"/>
  <c r="CB85" i="1" s="1"/>
  <c r="CR85" i="1"/>
  <c r="CH85" i="1" s="1"/>
  <c r="CQ85" i="1"/>
  <c r="CG85" i="1" s="1"/>
  <c r="AR87" i="1"/>
  <c r="CO104" i="1"/>
  <c r="CE104" i="1" s="1"/>
  <c r="CP104" i="1"/>
  <c r="CF104" i="1" s="1"/>
  <c r="CN104" i="1"/>
  <c r="CD104" i="1" s="1"/>
  <c r="CM104" i="1"/>
  <c r="CC104" i="1" s="1"/>
  <c r="AV104" i="1" s="1"/>
  <c r="CK15" i="1"/>
  <c r="CA15" i="1" s="1"/>
  <c r="AA15" i="1" s="1"/>
  <c r="CQ49" i="1"/>
  <c r="CG49" i="1" s="1"/>
  <c r="CR52" i="1"/>
  <c r="CH52" i="1" s="1"/>
  <c r="CR60" i="1"/>
  <c r="CH60" i="1" s="1"/>
  <c r="AR60" i="1" s="1"/>
  <c r="CM110" i="1"/>
  <c r="CC110" i="1" s="1"/>
  <c r="AV110" i="1" s="1"/>
  <c r="CP110" i="1"/>
  <c r="CF110" i="1" s="1"/>
  <c r="CL153" i="1"/>
  <c r="CB153" i="1" s="1"/>
  <c r="CN153" i="1"/>
  <c r="CD153" i="1" s="1"/>
  <c r="CM153" i="1"/>
  <c r="CC153" i="1" s="1"/>
  <c r="CG153" i="1"/>
  <c r="CL64" i="1"/>
  <c r="CB64" i="1" s="1"/>
  <c r="AR64" i="1" s="1"/>
  <c r="CL66" i="1"/>
  <c r="CB66" i="1" s="1"/>
  <c r="AR66" i="1" s="1"/>
  <c r="CL68" i="1"/>
  <c r="CB68" i="1" s="1"/>
  <c r="AR68" i="1" s="1"/>
  <c r="CL70" i="1"/>
  <c r="CB70" i="1" s="1"/>
  <c r="AR70" i="1" s="1"/>
  <c r="CL72" i="1"/>
  <c r="CB72" i="1" s="1"/>
  <c r="AR72" i="1" s="1"/>
  <c r="CL74" i="1"/>
  <c r="CB74" i="1" s="1"/>
  <c r="AR74" i="1" s="1"/>
  <c r="CL76" i="1"/>
  <c r="CB76" i="1" s="1"/>
  <c r="AR76" i="1" s="1"/>
  <c r="CL78" i="1"/>
  <c r="CB78" i="1" s="1"/>
  <c r="AR78" i="1" s="1"/>
  <c r="CL80" i="1"/>
  <c r="CB80" i="1" s="1"/>
  <c r="AR80" i="1" s="1"/>
  <c r="CL82" i="1"/>
  <c r="CB82" i="1" s="1"/>
  <c r="AR82" i="1" s="1"/>
  <c r="CL90" i="1"/>
  <c r="CB90" i="1" s="1"/>
  <c r="AR90" i="1" s="1"/>
  <c r="CQ90" i="1"/>
  <c r="CG90" i="1" s="1"/>
  <c r="CL92" i="1"/>
  <c r="CB92" i="1" s="1"/>
  <c r="CQ92" i="1"/>
  <c r="CG92" i="1" s="1"/>
  <c r="CL94" i="1"/>
  <c r="CB94" i="1" s="1"/>
  <c r="AR94" i="1" s="1"/>
  <c r="CQ94" i="1"/>
  <c r="CG94" i="1" s="1"/>
  <c r="CL96" i="1"/>
  <c r="CB96" i="1" s="1"/>
  <c r="CQ96" i="1"/>
  <c r="CG96" i="1" s="1"/>
  <c r="CP109" i="1"/>
  <c r="CF109" i="1" s="1"/>
  <c r="CM109" i="1"/>
  <c r="CC109" i="1" s="1"/>
  <c r="C145" i="1"/>
  <c r="CM152" i="1"/>
  <c r="CC152" i="1" s="1"/>
  <c r="CL152" i="1"/>
  <c r="CB152" i="1" s="1"/>
  <c r="CN152" i="1"/>
  <c r="CD152" i="1" s="1"/>
  <c r="CG152" i="1"/>
  <c r="CL89" i="1"/>
  <c r="CB89" i="1" s="1"/>
  <c r="CQ89" i="1"/>
  <c r="CG89" i="1" s="1"/>
  <c r="AR91" i="1"/>
  <c r="AR93" i="1"/>
  <c r="B97" i="1"/>
  <c r="C111" i="1"/>
  <c r="CN102" i="1"/>
  <c r="CD102" i="1" s="1"/>
  <c r="AV102" i="1" s="1"/>
  <c r="CO102" i="1"/>
  <c r="CE102" i="1" s="1"/>
  <c r="CO103" i="1"/>
  <c r="CE103" i="1" s="1"/>
  <c r="CP103" i="1"/>
  <c r="CF103" i="1" s="1"/>
  <c r="CM103" i="1"/>
  <c r="CC103" i="1" s="1"/>
  <c r="C106" i="1"/>
  <c r="CN139" i="1"/>
  <c r="CD139" i="1" s="1"/>
  <c r="AS139" i="1" s="1"/>
  <c r="CG139" i="1"/>
  <c r="CM139" i="1"/>
  <c r="CC139" i="1" s="1"/>
  <c r="CL139" i="1"/>
  <c r="CB139" i="1" s="1"/>
  <c r="CL142" i="1"/>
  <c r="CB142" i="1" s="1"/>
  <c r="AS142" i="1" s="1"/>
  <c r="CG142" i="1"/>
  <c r="CM142" i="1"/>
  <c r="CC142" i="1" s="1"/>
  <c r="AS153" i="1"/>
  <c r="CC163" i="1"/>
  <c r="CL163" i="1"/>
  <c r="CB163" i="1" s="1"/>
  <c r="CK163" i="1"/>
  <c r="CA163" i="1" s="1"/>
  <c r="AJ163" i="1" s="1"/>
  <c r="CC167" i="1"/>
  <c r="CK167" i="1"/>
  <c r="CA167" i="1" s="1"/>
  <c r="CL167" i="1"/>
  <c r="CB167" i="1" s="1"/>
  <c r="CK170" i="1"/>
  <c r="CA170" i="1" s="1"/>
  <c r="CC170" i="1"/>
  <c r="CQ91" i="1"/>
  <c r="CG91" i="1" s="1"/>
  <c r="CQ93" i="1"/>
  <c r="CG93" i="1" s="1"/>
  <c r="CQ95" i="1"/>
  <c r="CG95" i="1" s="1"/>
  <c r="AR95" i="1" s="1"/>
  <c r="CK119" i="1"/>
  <c r="CA119" i="1" s="1"/>
  <c r="CO119" i="1"/>
  <c r="CE119" i="1" s="1"/>
  <c r="CS125" i="1"/>
  <c r="CI125" i="1" s="1"/>
  <c r="D147" i="1"/>
  <c r="C147" i="1" s="1"/>
  <c r="C137" i="1"/>
  <c r="CL146" i="1"/>
  <c r="CB146" i="1" s="1"/>
  <c r="AS146" i="1" s="1"/>
  <c r="CN146" i="1"/>
  <c r="CD146" i="1" s="1"/>
  <c r="CM146" i="1"/>
  <c r="CC146" i="1" s="1"/>
  <c r="CM148" i="1"/>
  <c r="CC148" i="1" s="1"/>
  <c r="CG148" i="1"/>
  <c r="CN148" i="1"/>
  <c r="CD148" i="1" s="1"/>
  <c r="AS148" i="1" s="1"/>
  <c r="CG150" i="1"/>
  <c r="CN154" i="1"/>
  <c r="CD154" i="1" s="1"/>
  <c r="CG154" i="1"/>
  <c r="CM154" i="1"/>
  <c r="CC154" i="1" s="1"/>
  <c r="AS154" i="1" s="1"/>
  <c r="CL157" i="1"/>
  <c r="CB157" i="1" s="1"/>
  <c r="CG157" i="1"/>
  <c r="CK168" i="1"/>
  <c r="CA168" i="1" s="1"/>
  <c r="CC168" i="1"/>
  <c r="CK116" i="1"/>
  <c r="CA116" i="1" s="1"/>
  <c r="CR116" i="1"/>
  <c r="CH116" i="1" s="1"/>
  <c r="CN116" i="1"/>
  <c r="CD116" i="1" s="1"/>
  <c r="CJ116" i="1"/>
  <c r="CN119" i="1"/>
  <c r="CD119" i="1" s="1"/>
  <c r="CR119" i="1"/>
  <c r="CH119" i="1" s="1"/>
  <c r="CK124" i="1"/>
  <c r="CA124" i="1" s="1"/>
  <c r="CK125" i="1"/>
  <c r="CA125" i="1" s="1"/>
  <c r="CL138" i="1"/>
  <c r="CB138" i="1" s="1"/>
  <c r="CN138" i="1"/>
  <c r="CD138" i="1" s="1"/>
  <c r="CM138" i="1"/>
  <c r="CC138" i="1" s="1"/>
  <c r="CM141" i="1"/>
  <c r="CC141" i="1" s="1"/>
  <c r="AS141" i="1" s="1"/>
  <c r="CG141" i="1"/>
  <c r="CN141" i="1"/>
  <c r="CD141" i="1" s="1"/>
  <c r="CG143" i="1"/>
  <c r="AS143" i="1" s="1"/>
  <c r="CL149" i="1"/>
  <c r="CB149" i="1" s="1"/>
  <c r="AS149" i="1" s="1"/>
  <c r="CG149" i="1"/>
  <c r="CN150" i="1"/>
  <c r="CD150" i="1" s="1"/>
  <c r="C155" i="1"/>
  <c r="CN157" i="1"/>
  <c r="CD157" i="1" s="1"/>
  <c r="CK166" i="1"/>
  <c r="CA166" i="1" s="1"/>
  <c r="CC166" i="1"/>
  <c r="CJ123" i="1"/>
  <c r="CR123" i="1"/>
  <c r="CH123" i="1" s="1"/>
  <c r="B125" i="1"/>
  <c r="CK132" i="1"/>
  <c r="CA132" i="1" s="1"/>
  <c r="CO132" i="1"/>
  <c r="CE132" i="1" s="1"/>
  <c r="C144" i="1"/>
  <c r="D158" i="1"/>
  <c r="C158" i="1" s="1"/>
  <c r="CN151" i="1"/>
  <c r="CD151" i="1" s="1"/>
  <c r="CG151" i="1"/>
  <c r="CM151" i="1"/>
  <c r="CC151" i="1" s="1"/>
  <c r="AS151" i="1" s="1"/>
  <c r="AS152" i="1"/>
  <c r="CC177" i="1"/>
  <c r="CK123" i="1"/>
  <c r="CA123" i="1" s="1"/>
  <c r="CO123" i="1"/>
  <c r="CE123" i="1" s="1"/>
  <c r="CN130" i="1"/>
  <c r="CD130" i="1" s="1"/>
  <c r="CG130" i="1"/>
  <c r="CK130" i="1"/>
  <c r="CA130" i="1" s="1"/>
  <c r="CP130" i="1"/>
  <c r="CF130" i="1" s="1"/>
  <c r="CK177" i="1"/>
  <c r="CA177" i="1" s="1"/>
  <c r="AJ177" i="1" s="1"/>
  <c r="B221" i="1"/>
  <c r="D231" i="13"/>
  <c r="C231" i="13"/>
  <c r="B231" i="13"/>
  <c r="AJ167" i="2" l="1"/>
  <c r="AS142" i="2"/>
  <c r="AS146" i="2"/>
  <c r="B256" i="2"/>
  <c r="AS138" i="2"/>
  <c r="M25" i="2"/>
  <c r="M24" i="2"/>
  <c r="AV102" i="2"/>
  <c r="CN155" i="1"/>
  <c r="CD155" i="1" s="1"/>
  <c r="CG155" i="1"/>
  <c r="CL155" i="1"/>
  <c r="CB155" i="1" s="1"/>
  <c r="CM155" i="1"/>
  <c r="CC155" i="1" s="1"/>
  <c r="X124" i="1"/>
  <c r="U124" i="1"/>
  <c r="AR96" i="1"/>
  <c r="AR92" i="1"/>
  <c r="AB131" i="1"/>
  <c r="AV105" i="1"/>
  <c r="AR83" i="1"/>
  <c r="AR79" i="1"/>
  <c r="AR75" i="1"/>
  <c r="AR71" i="1"/>
  <c r="AR67" i="1"/>
  <c r="AR63" i="1"/>
  <c r="AR50" i="1"/>
  <c r="AR58" i="1"/>
  <c r="AB130" i="1"/>
  <c r="U123" i="1"/>
  <c r="CN144" i="1"/>
  <c r="CD144" i="1" s="1"/>
  <c r="CG144" i="1"/>
  <c r="CM144" i="1"/>
  <c r="CC144" i="1" s="1"/>
  <c r="CL144" i="1"/>
  <c r="CB144" i="1" s="1"/>
  <c r="AS144" i="1" s="1"/>
  <c r="CR125" i="1"/>
  <c r="CH125" i="1" s="1"/>
  <c r="CM125" i="1"/>
  <c r="CC125" i="1" s="1"/>
  <c r="AJ166" i="1"/>
  <c r="CO125" i="1"/>
  <c r="CE125" i="1" s="1"/>
  <c r="CP106" i="1"/>
  <c r="CF106" i="1" s="1"/>
  <c r="CO106" i="1"/>
  <c r="CE106" i="1" s="1"/>
  <c r="CN106" i="1"/>
  <c r="CD106" i="1" s="1"/>
  <c r="CM106" i="1"/>
  <c r="CC106" i="1" s="1"/>
  <c r="AV106" i="1" s="1"/>
  <c r="AR89" i="1"/>
  <c r="AV109" i="1"/>
  <c r="AR49" i="1"/>
  <c r="M24" i="1"/>
  <c r="CM145" i="1"/>
  <c r="CC145" i="1" s="1"/>
  <c r="CL145" i="1"/>
  <c r="CB145" i="1" s="1"/>
  <c r="CN145" i="1"/>
  <c r="CD145" i="1" s="1"/>
  <c r="CG145" i="1"/>
  <c r="CA14" i="1"/>
  <c r="AA14" i="1" s="1"/>
  <c r="CK26" i="1"/>
  <c r="CA26" i="1" s="1"/>
  <c r="CN26" i="1"/>
  <c r="CD26" i="1" s="1"/>
  <c r="CE26" i="1"/>
  <c r="CM26" i="1"/>
  <c r="CC26" i="1" s="1"/>
  <c r="CL26" i="1"/>
  <c r="CB26" i="1" s="1"/>
  <c r="AB132" i="1"/>
  <c r="AJ168" i="1"/>
  <c r="AJ170" i="1"/>
  <c r="AS138" i="1"/>
  <c r="X116" i="1"/>
  <c r="AS157" i="1"/>
  <c r="CM137" i="1"/>
  <c r="CC137" i="1" s="1"/>
  <c r="CL137" i="1"/>
  <c r="CB137" i="1" s="1"/>
  <c r="CG137" i="1"/>
  <c r="CN137" i="1"/>
  <c r="CD137" i="1" s="1"/>
  <c r="AJ167" i="1"/>
  <c r="AV103" i="1"/>
  <c r="AR85" i="1"/>
  <c r="AJ169" i="1"/>
  <c r="AS140" i="1"/>
  <c r="AV107" i="1"/>
  <c r="AR53" i="1"/>
  <c r="L215" i="13"/>
  <c r="K215" i="13"/>
  <c r="J215" i="13"/>
  <c r="I215" i="13"/>
  <c r="H215" i="13"/>
  <c r="G215" i="13"/>
  <c r="F215" i="13"/>
  <c r="E215" i="13"/>
  <c r="D215" i="13"/>
  <c r="C215" i="13"/>
  <c r="L214" i="13"/>
  <c r="K214" i="13"/>
  <c r="J214" i="13"/>
  <c r="I214" i="13"/>
  <c r="H214" i="13"/>
  <c r="G214" i="13"/>
  <c r="F214" i="13"/>
  <c r="E214" i="13"/>
  <c r="D214" i="13"/>
  <c r="C214" i="13"/>
  <c r="U210" i="13"/>
  <c r="T210" i="13"/>
  <c r="S210" i="13"/>
  <c r="R210" i="13"/>
  <c r="Q210" i="13"/>
  <c r="P210" i="13"/>
  <c r="O210" i="13"/>
  <c r="N210" i="13"/>
  <c r="M210" i="13"/>
  <c r="L210" i="13"/>
  <c r="K210" i="13"/>
  <c r="J210" i="13"/>
  <c r="I210" i="13"/>
  <c r="H210" i="13"/>
  <c r="G210" i="13"/>
  <c r="F210" i="13"/>
  <c r="E210" i="13"/>
  <c r="D210" i="13"/>
  <c r="U209" i="13"/>
  <c r="T209" i="13"/>
  <c r="S209" i="13"/>
  <c r="R209" i="13"/>
  <c r="Q209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D209" i="13"/>
  <c r="U208" i="13"/>
  <c r="T208" i="13"/>
  <c r="S208" i="13"/>
  <c r="R208" i="13"/>
  <c r="Q208" i="13"/>
  <c r="P208" i="13"/>
  <c r="O208" i="13"/>
  <c r="N208" i="13"/>
  <c r="M208" i="13"/>
  <c r="L208" i="13"/>
  <c r="K208" i="13"/>
  <c r="J208" i="13"/>
  <c r="I208" i="13"/>
  <c r="H208" i="13"/>
  <c r="G208" i="13"/>
  <c r="F208" i="13"/>
  <c r="E208" i="13"/>
  <c r="D208" i="13"/>
  <c r="B210" i="13"/>
  <c r="B209" i="13"/>
  <c r="B208" i="13"/>
  <c r="N204" i="13"/>
  <c r="M204" i="13"/>
  <c r="L204" i="13"/>
  <c r="K204" i="13"/>
  <c r="J204" i="13"/>
  <c r="I204" i="13"/>
  <c r="N203" i="13"/>
  <c r="M203" i="13"/>
  <c r="L203" i="13"/>
  <c r="K203" i="13"/>
  <c r="J203" i="13"/>
  <c r="I203" i="13"/>
  <c r="N202" i="13"/>
  <c r="M202" i="13"/>
  <c r="L202" i="13"/>
  <c r="K202" i="13"/>
  <c r="J202" i="13"/>
  <c r="I202" i="13"/>
  <c r="N201" i="13"/>
  <c r="M201" i="13"/>
  <c r="L201" i="13"/>
  <c r="K201" i="13"/>
  <c r="J201" i="13"/>
  <c r="I201" i="13"/>
  <c r="G204" i="13"/>
  <c r="F204" i="13"/>
  <c r="E204" i="13"/>
  <c r="D204" i="13"/>
  <c r="G203" i="13"/>
  <c r="F203" i="13"/>
  <c r="E203" i="13"/>
  <c r="D203" i="13"/>
  <c r="G202" i="13"/>
  <c r="F202" i="13"/>
  <c r="E202" i="13"/>
  <c r="D202" i="13"/>
  <c r="G201" i="13"/>
  <c r="F201" i="13"/>
  <c r="E201" i="13"/>
  <c r="D201" i="13"/>
  <c r="L197" i="13"/>
  <c r="K197" i="13"/>
  <c r="J197" i="13"/>
  <c r="I197" i="13"/>
  <c r="H197" i="13"/>
  <c r="G197" i="13"/>
  <c r="L196" i="13"/>
  <c r="K196" i="13"/>
  <c r="J196" i="13"/>
  <c r="I196" i="13"/>
  <c r="H196" i="13"/>
  <c r="G196" i="13"/>
  <c r="L195" i="13"/>
  <c r="K195" i="13"/>
  <c r="J195" i="13"/>
  <c r="I195" i="13"/>
  <c r="H195" i="13"/>
  <c r="G195" i="13"/>
  <c r="E197" i="13"/>
  <c r="D197" i="13"/>
  <c r="C197" i="13"/>
  <c r="E196" i="13"/>
  <c r="D196" i="13"/>
  <c r="C196" i="13"/>
  <c r="E195" i="13"/>
  <c r="D195" i="13"/>
  <c r="C195" i="13"/>
  <c r="G190" i="13"/>
  <c r="E190" i="13" s="1"/>
  <c r="F190" i="13"/>
  <c r="G189" i="13"/>
  <c r="F189" i="13"/>
  <c r="D190" i="13"/>
  <c r="C190" i="13"/>
  <c r="D189" i="13"/>
  <c r="C189" i="13"/>
  <c r="T185" i="13"/>
  <c r="S185" i="13"/>
  <c r="R185" i="13"/>
  <c r="Q185" i="13"/>
  <c r="P185" i="13"/>
  <c r="O185" i="13"/>
  <c r="N185" i="13"/>
  <c r="M185" i="13"/>
  <c r="L185" i="13"/>
  <c r="K185" i="13"/>
  <c r="J185" i="13"/>
  <c r="I185" i="13"/>
  <c r="H185" i="13"/>
  <c r="G185" i="13"/>
  <c r="F185" i="13"/>
  <c r="T184" i="13"/>
  <c r="S184" i="13"/>
  <c r="R184" i="13"/>
  <c r="Q184" i="13"/>
  <c r="P184" i="13"/>
  <c r="O184" i="13"/>
  <c r="N184" i="13"/>
  <c r="M184" i="13"/>
  <c r="L184" i="13"/>
  <c r="K184" i="13"/>
  <c r="J184" i="13"/>
  <c r="I184" i="13"/>
  <c r="H184" i="13"/>
  <c r="G184" i="13"/>
  <c r="F184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F183" i="13"/>
  <c r="T182" i="13"/>
  <c r="S182" i="13"/>
  <c r="R182" i="13"/>
  <c r="Q182" i="13"/>
  <c r="P182" i="13"/>
  <c r="O182" i="13"/>
  <c r="N182" i="13"/>
  <c r="M182" i="13"/>
  <c r="L182" i="13"/>
  <c r="K182" i="13"/>
  <c r="J182" i="13"/>
  <c r="I182" i="13"/>
  <c r="H182" i="13"/>
  <c r="G182" i="13"/>
  <c r="F182" i="13"/>
  <c r="D185" i="13"/>
  <c r="C185" i="13"/>
  <c r="D184" i="13"/>
  <c r="C184" i="13"/>
  <c r="D183" i="13"/>
  <c r="C183" i="13"/>
  <c r="D182" i="13"/>
  <c r="C182" i="13"/>
  <c r="AI178" i="13"/>
  <c r="AH178" i="13"/>
  <c r="AG178" i="13"/>
  <c r="AF178" i="13"/>
  <c r="AE178" i="13"/>
  <c r="AD178" i="13"/>
  <c r="AC178" i="13"/>
  <c r="AB178" i="13"/>
  <c r="AA178" i="13"/>
  <c r="Z178" i="13"/>
  <c r="Y178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J178" i="13"/>
  <c r="I178" i="13"/>
  <c r="H178" i="13"/>
  <c r="G178" i="13"/>
  <c r="F178" i="13"/>
  <c r="E178" i="13"/>
  <c r="AI177" i="13"/>
  <c r="AH177" i="13"/>
  <c r="AG177" i="13"/>
  <c r="AF177" i="13"/>
  <c r="AE177" i="13"/>
  <c r="AD177" i="13"/>
  <c r="AC177" i="13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AI176" i="13"/>
  <c r="AH176" i="13"/>
  <c r="AG176" i="13"/>
  <c r="AF176" i="13"/>
  <c r="AE176" i="13"/>
  <c r="AD176" i="13"/>
  <c r="AC176" i="13"/>
  <c r="AB176" i="13"/>
  <c r="AA176" i="13"/>
  <c r="Z176" i="13"/>
  <c r="Y176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K176" i="13"/>
  <c r="J176" i="13"/>
  <c r="I176" i="13"/>
  <c r="H176" i="13"/>
  <c r="G176" i="13"/>
  <c r="F176" i="13"/>
  <c r="E176" i="13"/>
  <c r="AI175" i="13"/>
  <c r="AH175" i="13"/>
  <c r="AG175" i="13"/>
  <c r="AF175" i="13"/>
  <c r="AE175" i="13"/>
  <c r="AD175" i="13"/>
  <c r="AC175" i="13"/>
  <c r="AB175" i="13"/>
  <c r="AA175" i="13"/>
  <c r="Z175" i="13"/>
  <c r="Y175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AI170" i="13"/>
  <c r="AH170" i="13"/>
  <c r="AG170" i="13"/>
  <c r="AF170" i="13"/>
  <c r="AE170" i="13"/>
  <c r="AD170" i="13"/>
  <c r="AC170" i="13"/>
  <c r="AB170" i="13"/>
  <c r="AA170" i="13"/>
  <c r="Z170" i="13"/>
  <c r="Y170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AI169" i="13"/>
  <c r="AH169" i="13"/>
  <c r="AG169" i="13"/>
  <c r="AF169" i="13"/>
  <c r="AE169" i="13"/>
  <c r="AD169" i="13"/>
  <c r="AC169" i="13"/>
  <c r="AB169" i="13"/>
  <c r="AA169" i="13"/>
  <c r="Z169" i="13"/>
  <c r="Y169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AI168" i="13"/>
  <c r="AH168" i="13"/>
  <c r="AG168" i="13"/>
  <c r="AF168" i="13"/>
  <c r="AE168" i="13"/>
  <c r="AD168" i="13"/>
  <c r="AC168" i="13"/>
  <c r="AB168" i="13"/>
  <c r="AA168" i="13"/>
  <c r="Z168" i="13"/>
  <c r="Y168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AI167" i="13"/>
  <c r="AH167" i="13"/>
  <c r="AG167" i="13"/>
  <c r="AF167" i="13"/>
  <c r="AE167" i="13"/>
  <c r="AD167" i="13"/>
  <c r="AC167" i="13"/>
  <c r="AB167" i="13"/>
  <c r="AA167" i="13"/>
  <c r="Z167" i="13"/>
  <c r="Y167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AI166" i="13"/>
  <c r="AH166" i="13"/>
  <c r="AG166" i="13"/>
  <c r="AF166" i="13"/>
  <c r="AE166" i="13"/>
  <c r="AD166" i="13"/>
  <c r="AC166" i="13"/>
  <c r="AB166" i="13"/>
  <c r="AA166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AI165" i="13"/>
  <c r="AH165" i="13"/>
  <c r="AG165" i="13"/>
  <c r="AF165" i="13"/>
  <c r="AE165" i="13"/>
  <c r="AD165" i="13"/>
  <c r="AC165" i="13"/>
  <c r="AB165" i="13"/>
  <c r="AA165" i="13"/>
  <c r="Z165" i="13"/>
  <c r="Y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AI164" i="13"/>
  <c r="AH164" i="13"/>
  <c r="AG164" i="13"/>
  <c r="AF164" i="13"/>
  <c r="AE164" i="13"/>
  <c r="AD164" i="13"/>
  <c r="AC164" i="13"/>
  <c r="AB164" i="13"/>
  <c r="AA164" i="13"/>
  <c r="Z164" i="13"/>
  <c r="Y164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AI163" i="13"/>
  <c r="AH163" i="13"/>
  <c r="AG163" i="13"/>
  <c r="AF163" i="13"/>
  <c r="AE163" i="13"/>
  <c r="AD163" i="13"/>
  <c r="AC163" i="13"/>
  <c r="AB163" i="13"/>
  <c r="AA163" i="13"/>
  <c r="Z163" i="13"/>
  <c r="Y163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AR156" i="13"/>
  <c r="AQ156" i="13"/>
  <c r="AP156" i="13"/>
  <c r="AO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B156" i="13"/>
  <c r="AA156" i="13"/>
  <c r="Z156" i="13"/>
  <c r="Y156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AR155" i="13"/>
  <c r="AQ155" i="13"/>
  <c r="AP155" i="13"/>
  <c r="AO155" i="13"/>
  <c r="AN155" i="13"/>
  <c r="AM155" i="13"/>
  <c r="AL155" i="13"/>
  <c r="AK155" i="13"/>
  <c r="AJ155" i="13"/>
  <c r="AI155" i="13"/>
  <c r="AH155" i="13"/>
  <c r="AG155" i="13"/>
  <c r="AF155" i="13"/>
  <c r="AE155" i="13"/>
  <c r="AD155" i="13"/>
  <c r="AC155" i="13"/>
  <c r="AB155" i="13"/>
  <c r="AA155" i="13"/>
  <c r="Z155" i="13"/>
  <c r="Y155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AR154" i="13"/>
  <c r="AQ154" i="13"/>
  <c r="AP154" i="13"/>
  <c r="AO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AA154" i="13"/>
  <c r="Z154" i="13"/>
  <c r="Y154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AR153" i="13"/>
  <c r="AQ153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AR152" i="13"/>
  <c r="AQ152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AR151" i="13"/>
  <c r="AQ151" i="13"/>
  <c r="AP151" i="13"/>
  <c r="AO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AA151" i="13"/>
  <c r="Z151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AR150" i="13"/>
  <c r="AQ150" i="13"/>
  <c r="AP150" i="13"/>
  <c r="AO150" i="13"/>
  <c r="AN150" i="13"/>
  <c r="AM150" i="13"/>
  <c r="AL150" i="13"/>
  <c r="AK150" i="13"/>
  <c r="AJ150" i="13"/>
  <c r="AI150" i="13"/>
  <c r="AH150" i="13"/>
  <c r="AG150" i="13"/>
  <c r="AF150" i="13"/>
  <c r="AE150" i="13"/>
  <c r="AD150" i="13"/>
  <c r="AC150" i="13"/>
  <c r="AB150" i="13"/>
  <c r="AA150" i="13"/>
  <c r="Z150" i="13"/>
  <c r="Y150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AR149" i="13"/>
  <c r="AQ149" i="13"/>
  <c r="AP149" i="13"/>
  <c r="AO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AA149" i="13"/>
  <c r="Z149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AR148" i="13"/>
  <c r="AQ148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AA148" i="13"/>
  <c r="Z148" i="13"/>
  <c r="Y148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AR146" i="13"/>
  <c r="AQ146" i="13"/>
  <c r="AP146" i="13"/>
  <c r="AO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AA146" i="13"/>
  <c r="Z146" i="13"/>
  <c r="Y146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AR145" i="13"/>
  <c r="AQ145" i="13"/>
  <c r="AP145" i="13"/>
  <c r="AO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B145" i="13"/>
  <c r="AA145" i="13"/>
  <c r="Z145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AR144" i="13"/>
  <c r="AQ144" i="13"/>
  <c r="AP144" i="13"/>
  <c r="AO144" i="13"/>
  <c r="AN144" i="13"/>
  <c r="AM144" i="13"/>
  <c r="AL144" i="13"/>
  <c r="AK144" i="13"/>
  <c r="AJ144" i="13"/>
  <c r="AI144" i="13"/>
  <c r="AH144" i="13"/>
  <c r="AG144" i="13"/>
  <c r="AF144" i="13"/>
  <c r="AE144" i="13"/>
  <c r="AD144" i="13"/>
  <c r="AC144" i="13"/>
  <c r="AB144" i="13"/>
  <c r="AA144" i="13"/>
  <c r="Z144" i="13"/>
  <c r="Y144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AR143" i="13"/>
  <c r="AQ143" i="13"/>
  <c r="AP143" i="13"/>
  <c r="AO143" i="13"/>
  <c r="AN143" i="13"/>
  <c r="AM143" i="13"/>
  <c r="AL143" i="13"/>
  <c r="AK143" i="13"/>
  <c r="AJ143" i="13"/>
  <c r="AI143" i="13"/>
  <c r="AH143" i="13"/>
  <c r="AG143" i="13"/>
  <c r="AF143" i="13"/>
  <c r="AE143" i="13"/>
  <c r="AD143" i="13"/>
  <c r="AC143" i="13"/>
  <c r="AB143" i="13"/>
  <c r="AA143" i="13"/>
  <c r="Z143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AR142" i="13"/>
  <c r="AQ142" i="13"/>
  <c r="AP142" i="13"/>
  <c r="AO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AR141" i="13"/>
  <c r="AQ141" i="13"/>
  <c r="AP141" i="13"/>
  <c r="AO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AR140" i="13"/>
  <c r="AQ140" i="13"/>
  <c r="AP140" i="13"/>
  <c r="AO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B140" i="13"/>
  <c r="AA140" i="13"/>
  <c r="Z140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AR139" i="13"/>
  <c r="AQ139" i="13"/>
  <c r="AP139" i="13"/>
  <c r="AO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AA139" i="13"/>
  <c r="Z139" i="13"/>
  <c r="Y139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AR138" i="13"/>
  <c r="AQ138" i="13"/>
  <c r="AP138" i="13"/>
  <c r="AO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AA138" i="13"/>
  <c r="Z138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AR137" i="13"/>
  <c r="AQ137" i="13"/>
  <c r="AP137" i="13"/>
  <c r="AO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AA132" i="13"/>
  <c r="Z132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AA131" i="13"/>
  <c r="Z131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W118" i="13"/>
  <c r="V118" i="13"/>
  <c r="CQ118" i="13" s="1"/>
  <c r="CG118" i="13" s="1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W116" i="13"/>
  <c r="V116" i="13"/>
  <c r="CQ116" i="13" s="1"/>
  <c r="CG116" i="13" s="1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AU110" i="13"/>
  <c r="AT110" i="13"/>
  <c r="AS110" i="13"/>
  <c r="AR110" i="13"/>
  <c r="AQ110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AU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AU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Q95" i="13"/>
  <c r="AP95" i="13"/>
  <c r="AO95" i="13"/>
  <c r="AN95" i="13"/>
  <c r="AM95" i="13"/>
  <c r="AL95" i="13"/>
  <c r="AK95" i="13"/>
  <c r="AJ95" i="13"/>
  <c r="AI95" i="13"/>
  <c r="AH95" i="13"/>
  <c r="AG95" i="13"/>
  <c r="AF95" i="13"/>
  <c r="AQ94" i="13"/>
  <c r="AP94" i="13"/>
  <c r="AO94" i="13"/>
  <c r="AN94" i="13"/>
  <c r="AM94" i="13"/>
  <c r="AL94" i="13"/>
  <c r="AK94" i="13"/>
  <c r="AJ94" i="13"/>
  <c r="AI94" i="13"/>
  <c r="AH94" i="13"/>
  <c r="AG94" i="13"/>
  <c r="AF94" i="13"/>
  <c r="AQ93" i="13"/>
  <c r="AP93" i="13"/>
  <c r="AO93" i="13"/>
  <c r="AN93" i="13"/>
  <c r="AM93" i="13"/>
  <c r="AL93" i="13"/>
  <c r="AK93" i="13"/>
  <c r="AJ93" i="13"/>
  <c r="AI93" i="13"/>
  <c r="AH93" i="13"/>
  <c r="AG93" i="13"/>
  <c r="AF93" i="13"/>
  <c r="AQ92" i="13"/>
  <c r="AP92" i="13"/>
  <c r="AO92" i="13"/>
  <c r="AN92" i="13"/>
  <c r="AM92" i="13"/>
  <c r="AL92" i="13"/>
  <c r="AK92" i="13"/>
  <c r="AJ92" i="13"/>
  <c r="AI92" i="13"/>
  <c r="AH92" i="13"/>
  <c r="AG92" i="13"/>
  <c r="AF92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AQ90" i="13"/>
  <c r="AP90" i="13"/>
  <c r="AO90" i="13"/>
  <c r="AN90" i="13"/>
  <c r="AM90" i="13"/>
  <c r="AL90" i="13"/>
  <c r="AK90" i="13"/>
  <c r="AJ90" i="13"/>
  <c r="AI90" i="13"/>
  <c r="AH90" i="13"/>
  <c r="AG90" i="13"/>
  <c r="AF90" i="13"/>
  <c r="AQ89" i="13"/>
  <c r="AP89" i="13"/>
  <c r="AO89" i="13"/>
  <c r="AN89" i="13"/>
  <c r="AM89" i="13"/>
  <c r="AL89" i="13"/>
  <c r="AK89" i="13"/>
  <c r="AJ89" i="13"/>
  <c r="AI89" i="13"/>
  <c r="AH89" i="13"/>
  <c r="AG89" i="13"/>
  <c r="AF89" i="13"/>
  <c r="AQ88" i="13"/>
  <c r="AP88" i="13"/>
  <c r="AO88" i="13"/>
  <c r="AN88" i="13"/>
  <c r="AM88" i="13"/>
  <c r="AL88" i="13"/>
  <c r="AK88" i="13"/>
  <c r="AJ88" i="13"/>
  <c r="AI88" i="13"/>
  <c r="AH88" i="13"/>
  <c r="AG88" i="13"/>
  <c r="AF88" i="13"/>
  <c r="AQ87" i="13"/>
  <c r="AP87" i="13"/>
  <c r="AO87" i="13"/>
  <c r="AN87" i="13"/>
  <c r="AM87" i="13"/>
  <c r="AL87" i="13"/>
  <c r="AK87" i="13"/>
  <c r="AJ87" i="13"/>
  <c r="AI87" i="13"/>
  <c r="AH87" i="13"/>
  <c r="AG87" i="13"/>
  <c r="AF87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Q85" i="13"/>
  <c r="AP85" i="13"/>
  <c r="AO85" i="13"/>
  <c r="AN85" i="13"/>
  <c r="AM85" i="13"/>
  <c r="AL85" i="13"/>
  <c r="AK85" i="13"/>
  <c r="AJ85" i="13"/>
  <c r="AI85" i="13"/>
  <c r="AH85" i="13"/>
  <c r="AG85" i="13"/>
  <c r="AF85" i="13"/>
  <c r="AQ84" i="13"/>
  <c r="AP84" i="13"/>
  <c r="AO84" i="13"/>
  <c r="AN84" i="13"/>
  <c r="AM84" i="13"/>
  <c r="AL84" i="13"/>
  <c r="AK84" i="13"/>
  <c r="AJ84" i="13"/>
  <c r="AI84" i="13"/>
  <c r="AH84" i="13"/>
  <c r="AG84" i="13"/>
  <c r="AF84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Q77" i="13"/>
  <c r="AP77" i="13"/>
  <c r="AO77" i="13"/>
  <c r="AN77" i="13"/>
  <c r="AM77" i="13"/>
  <c r="AL77" i="13"/>
  <c r="AK77" i="13"/>
  <c r="AJ77" i="13"/>
  <c r="AI77" i="13"/>
  <c r="AH77" i="13"/>
  <c r="AG77" i="13"/>
  <c r="AF77" i="13"/>
  <c r="AQ76" i="13"/>
  <c r="AP76" i="13"/>
  <c r="AO76" i="13"/>
  <c r="AN76" i="13"/>
  <c r="AM76" i="13"/>
  <c r="AL76" i="13"/>
  <c r="AK76" i="13"/>
  <c r="AJ76" i="13"/>
  <c r="AI76" i="13"/>
  <c r="AH76" i="13"/>
  <c r="AG76" i="13"/>
  <c r="AF76" i="13"/>
  <c r="AQ75" i="13"/>
  <c r="AP75" i="13"/>
  <c r="AO75" i="13"/>
  <c r="AN75" i="13"/>
  <c r="AM75" i="13"/>
  <c r="AL75" i="13"/>
  <c r="AK75" i="13"/>
  <c r="AJ75" i="13"/>
  <c r="AI75" i="13"/>
  <c r="AH75" i="13"/>
  <c r="AG75" i="13"/>
  <c r="AF75" i="13"/>
  <c r="AQ74" i="13"/>
  <c r="AP74" i="13"/>
  <c r="AO74" i="13"/>
  <c r="AN74" i="13"/>
  <c r="AM74" i="13"/>
  <c r="AL74" i="13"/>
  <c r="AK74" i="13"/>
  <c r="AJ74" i="13"/>
  <c r="AI74" i="13"/>
  <c r="AH74" i="13"/>
  <c r="AG74" i="13"/>
  <c r="AF74" i="13"/>
  <c r="AQ73" i="13"/>
  <c r="AP73" i="13"/>
  <c r="AO73" i="13"/>
  <c r="AN73" i="13"/>
  <c r="AM73" i="13"/>
  <c r="AL73" i="13"/>
  <c r="AK73" i="13"/>
  <c r="AJ73" i="13"/>
  <c r="AI73" i="13"/>
  <c r="AH73" i="13"/>
  <c r="AG73" i="13"/>
  <c r="AF73" i="13"/>
  <c r="AQ72" i="13"/>
  <c r="AP72" i="13"/>
  <c r="AO72" i="13"/>
  <c r="AN72" i="13"/>
  <c r="AM72" i="13"/>
  <c r="AL72" i="13"/>
  <c r="AK72" i="13"/>
  <c r="AJ72" i="13"/>
  <c r="AI72" i="13"/>
  <c r="AH72" i="13"/>
  <c r="AG72" i="13"/>
  <c r="AF72" i="13"/>
  <c r="AQ71" i="13"/>
  <c r="AP71" i="13"/>
  <c r="AO71" i="13"/>
  <c r="AN71" i="13"/>
  <c r="AM71" i="13"/>
  <c r="AL71" i="13"/>
  <c r="AK71" i="13"/>
  <c r="AJ71" i="13"/>
  <c r="AI71" i="13"/>
  <c r="AH71" i="13"/>
  <c r="AG71" i="13"/>
  <c r="AF71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Q69" i="13"/>
  <c r="AP69" i="13"/>
  <c r="AO69" i="13"/>
  <c r="AN69" i="13"/>
  <c r="AM69" i="13"/>
  <c r="AL69" i="13"/>
  <c r="AK69" i="13"/>
  <c r="AJ69" i="13"/>
  <c r="AI69" i="13"/>
  <c r="AH69" i="13"/>
  <c r="AG69" i="13"/>
  <c r="AF69" i="13"/>
  <c r="AQ68" i="13"/>
  <c r="AP68" i="13"/>
  <c r="AO68" i="13"/>
  <c r="AN68" i="13"/>
  <c r="AM68" i="13"/>
  <c r="AL68" i="13"/>
  <c r="AK68" i="13"/>
  <c r="AJ68" i="13"/>
  <c r="AI68" i="13"/>
  <c r="AH68" i="13"/>
  <c r="AG68" i="13"/>
  <c r="AF68" i="13"/>
  <c r="AQ67" i="13"/>
  <c r="AP67" i="13"/>
  <c r="AO67" i="13"/>
  <c r="AN67" i="13"/>
  <c r="AM67" i="13"/>
  <c r="AL67" i="13"/>
  <c r="AK67" i="13"/>
  <c r="AJ67" i="13"/>
  <c r="AI67" i="13"/>
  <c r="AH67" i="13"/>
  <c r="AG67" i="13"/>
  <c r="AF67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Q65" i="13"/>
  <c r="AP65" i="13"/>
  <c r="AO65" i="13"/>
  <c r="AN65" i="13"/>
  <c r="AM65" i="13"/>
  <c r="AL65" i="13"/>
  <c r="AK65" i="13"/>
  <c r="AJ65" i="13"/>
  <c r="AI65" i="13"/>
  <c r="AH65" i="13"/>
  <c r="AG65" i="13"/>
  <c r="AF65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Q62" i="13"/>
  <c r="AP62" i="13"/>
  <c r="AO62" i="13"/>
  <c r="AN62" i="13"/>
  <c r="AM62" i="13"/>
  <c r="AL62" i="13"/>
  <c r="AK62" i="13"/>
  <c r="AJ62" i="13"/>
  <c r="AI62" i="13"/>
  <c r="AH62" i="13"/>
  <c r="AG62" i="13"/>
  <c r="AF62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Q59" i="13"/>
  <c r="AP59" i="13"/>
  <c r="AO59" i="13"/>
  <c r="AN59" i="13"/>
  <c r="AM59" i="13"/>
  <c r="AL59" i="13"/>
  <c r="AK59" i="13"/>
  <c r="AJ59" i="13"/>
  <c r="AI59" i="13"/>
  <c r="AH59" i="13"/>
  <c r="AG59" i="13"/>
  <c r="AF59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Q48" i="13"/>
  <c r="AP48" i="13"/>
  <c r="AO48" i="13"/>
  <c r="AN48" i="13"/>
  <c r="AM48" i="13"/>
  <c r="AL48" i="13"/>
  <c r="AK48" i="13"/>
  <c r="AJ48" i="13"/>
  <c r="AI48" i="13"/>
  <c r="AH48" i="13"/>
  <c r="AG48" i="13"/>
  <c r="AF48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Q45" i="13"/>
  <c r="AP45" i="13"/>
  <c r="AO45" i="13"/>
  <c r="AN45" i="13"/>
  <c r="AM45" i="13"/>
  <c r="AL45" i="13"/>
  <c r="AK45" i="13"/>
  <c r="AJ45" i="13"/>
  <c r="AI45" i="13"/>
  <c r="AH45" i="13"/>
  <c r="AG45" i="13"/>
  <c r="AF45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Q42" i="13"/>
  <c r="AP42" i="13"/>
  <c r="AO42" i="13"/>
  <c r="AN42" i="13"/>
  <c r="AM42" i="13"/>
  <c r="AL42" i="13"/>
  <c r="AK42" i="13"/>
  <c r="AJ42" i="13"/>
  <c r="AI42" i="13"/>
  <c r="AH42" i="13"/>
  <c r="AG42" i="13"/>
  <c r="AF42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Q40" i="13"/>
  <c r="AP40" i="13"/>
  <c r="AO40" i="13"/>
  <c r="AN40" i="13"/>
  <c r="AM40" i="13"/>
  <c r="AL40" i="13"/>
  <c r="AK40" i="13"/>
  <c r="AJ40" i="13"/>
  <c r="AI40" i="13"/>
  <c r="AH40" i="13"/>
  <c r="AG40" i="13"/>
  <c r="AF40" i="13"/>
  <c r="AQ39" i="13"/>
  <c r="AP39" i="13"/>
  <c r="AO39" i="13"/>
  <c r="AN39" i="13"/>
  <c r="AM39" i="13"/>
  <c r="AL39" i="13"/>
  <c r="AK39" i="13"/>
  <c r="AJ39" i="13"/>
  <c r="AI39" i="13"/>
  <c r="AH39" i="13"/>
  <c r="AG39" i="13"/>
  <c r="AF39" i="13"/>
  <c r="AQ38" i="13"/>
  <c r="AP38" i="13"/>
  <c r="AO38" i="13"/>
  <c r="AN38" i="13"/>
  <c r="AM38" i="13"/>
  <c r="AL38" i="13"/>
  <c r="AK38" i="13"/>
  <c r="AJ38" i="13"/>
  <c r="AI38" i="13"/>
  <c r="AH38" i="13"/>
  <c r="AG38" i="13"/>
  <c r="AF38" i="13"/>
  <c r="AQ37" i="13"/>
  <c r="AQ97" i="13" s="1"/>
  <c r="AP37" i="13"/>
  <c r="AP97" i="13" s="1"/>
  <c r="AO37" i="13"/>
  <c r="AO97" i="13" s="1"/>
  <c r="AN37" i="13"/>
  <c r="AN97" i="13" s="1"/>
  <c r="AM37" i="13"/>
  <c r="AM97" i="13" s="1"/>
  <c r="AL37" i="13"/>
  <c r="AL97" i="13" s="1"/>
  <c r="AK37" i="13"/>
  <c r="AK97" i="13" s="1"/>
  <c r="AJ37" i="13"/>
  <c r="AJ97" i="13" s="1"/>
  <c r="AI37" i="13"/>
  <c r="AI97" i="13" s="1"/>
  <c r="AH37" i="13"/>
  <c r="AH97" i="13" s="1"/>
  <c r="AG37" i="13"/>
  <c r="AG97" i="13" s="1"/>
  <c r="AF37" i="13"/>
  <c r="AF97" i="13" s="1"/>
  <c r="AD96" i="13"/>
  <c r="AC96" i="13"/>
  <c r="AB96" i="13"/>
  <c r="AA96" i="13"/>
  <c r="AD95" i="13"/>
  <c r="AC95" i="13"/>
  <c r="AB95" i="13"/>
  <c r="AA95" i="13"/>
  <c r="AD94" i="13"/>
  <c r="AC94" i="13"/>
  <c r="AB94" i="13"/>
  <c r="AA94" i="13"/>
  <c r="AD93" i="13"/>
  <c r="AC93" i="13"/>
  <c r="AB93" i="13"/>
  <c r="AA93" i="13"/>
  <c r="AD92" i="13"/>
  <c r="AC92" i="13"/>
  <c r="AB92" i="13"/>
  <c r="AA92" i="13"/>
  <c r="AD91" i="13"/>
  <c r="AC91" i="13"/>
  <c r="AB91" i="13"/>
  <c r="AA91" i="13"/>
  <c r="AD90" i="13"/>
  <c r="AC90" i="13"/>
  <c r="AB90" i="13"/>
  <c r="AA90" i="13"/>
  <c r="AD89" i="13"/>
  <c r="AC89" i="13"/>
  <c r="AB89" i="13"/>
  <c r="AA89" i="13"/>
  <c r="AD88" i="13"/>
  <c r="AC88" i="13"/>
  <c r="AB88" i="13"/>
  <c r="AA88" i="13"/>
  <c r="AD87" i="13"/>
  <c r="AC87" i="13"/>
  <c r="AB87" i="13"/>
  <c r="AA87" i="13"/>
  <c r="AD86" i="13"/>
  <c r="AC86" i="13"/>
  <c r="AB86" i="13"/>
  <c r="AA86" i="13"/>
  <c r="AD85" i="13"/>
  <c r="AC85" i="13"/>
  <c r="AB85" i="13"/>
  <c r="AA85" i="13"/>
  <c r="AD84" i="13"/>
  <c r="AC84" i="13"/>
  <c r="AB84" i="13"/>
  <c r="AA84" i="13"/>
  <c r="AD83" i="13"/>
  <c r="AC83" i="13"/>
  <c r="AB83" i="13"/>
  <c r="AA83" i="13"/>
  <c r="AD82" i="13"/>
  <c r="AC82" i="13"/>
  <c r="AB82" i="13"/>
  <c r="AA82" i="13"/>
  <c r="AD81" i="13"/>
  <c r="AC81" i="13"/>
  <c r="AB81" i="13"/>
  <c r="AA81" i="13"/>
  <c r="AD80" i="13"/>
  <c r="AC80" i="13"/>
  <c r="AB80" i="13"/>
  <c r="AA80" i="13"/>
  <c r="AD79" i="13"/>
  <c r="AC79" i="13"/>
  <c r="AB79" i="13"/>
  <c r="AA79" i="13"/>
  <c r="AD78" i="13"/>
  <c r="AC78" i="13"/>
  <c r="AB78" i="13"/>
  <c r="AA78" i="13"/>
  <c r="AD77" i="13"/>
  <c r="AC77" i="13"/>
  <c r="AB77" i="13"/>
  <c r="AA77" i="13"/>
  <c r="AD76" i="13"/>
  <c r="AC76" i="13"/>
  <c r="AB76" i="13"/>
  <c r="AA76" i="13"/>
  <c r="AD75" i="13"/>
  <c r="AC75" i="13"/>
  <c r="AB75" i="13"/>
  <c r="AA75" i="13"/>
  <c r="AD74" i="13"/>
  <c r="AC74" i="13"/>
  <c r="AB74" i="13"/>
  <c r="AA74" i="13"/>
  <c r="AD73" i="13"/>
  <c r="AC73" i="13"/>
  <c r="AB73" i="13"/>
  <c r="AA73" i="13"/>
  <c r="AD72" i="13"/>
  <c r="AC72" i="13"/>
  <c r="AB72" i="13"/>
  <c r="AA72" i="13"/>
  <c r="AD71" i="13"/>
  <c r="AC71" i="13"/>
  <c r="AB71" i="13"/>
  <c r="AA71" i="13"/>
  <c r="AD70" i="13"/>
  <c r="AC70" i="13"/>
  <c r="AB70" i="13"/>
  <c r="AA70" i="13"/>
  <c r="AD69" i="13"/>
  <c r="AC69" i="13"/>
  <c r="AB69" i="13"/>
  <c r="AA69" i="13"/>
  <c r="AD68" i="13"/>
  <c r="AC68" i="13"/>
  <c r="AB68" i="13"/>
  <c r="AA68" i="13"/>
  <c r="AD67" i="13"/>
  <c r="AC67" i="13"/>
  <c r="AB67" i="13"/>
  <c r="AA67" i="13"/>
  <c r="AD66" i="13"/>
  <c r="AC66" i="13"/>
  <c r="AB66" i="13"/>
  <c r="AA66" i="13"/>
  <c r="AD65" i="13"/>
  <c r="AC65" i="13"/>
  <c r="AB65" i="13"/>
  <c r="AA65" i="13"/>
  <c r="AD64" i="13"/>
  <c r="AC64" i="13"/>
  <c r="AB64" i="13"/>
  <c r="AA64" i="13"/>
  <c r="AD63" i="13"/>
  <c r="AC63" i="13"/>
  <c r="AB63" i="13"/>
  <c r="AA63" i="13"/>
  <c r="AD62" i="13"/>
  <c r="AC62" i="13"/>
  <c r="AB62" i="13"/>
  <c r="AA62" i="13"/>
  <c r="AD61" i="13"/>
  <c r="AC61" i="13"/>
  <c r="AB61" i="13"/>
  <c r="AA61" i="13"/>
  <c r="AD60" i="13"/>
  <c r="AC60" i="13"/>
  <c r="AB60" i="13"/>
  <c r="AA60" i="13"/>
  <c r="AD59" i="13"/>
  <c r="AC59" i="13"/>
  <c r="AB59" i="13"/>
  <c r="AA59" i="13"/>
  <c r="AD58" i="13"/>
  <c r="AC58" i="13"/>
  <c r="AB58" i="13"/>
  <c r="AA58" i="13"/>
  <c r="AD57" i="13"/>
  <c r="AC57" i="13"/>
  <c r="AB57" i="13"/>
  <c r="AA57" i="13"/>
  <c r="AD56" i="13"/>
  <c r="AC56" i="13"/>
  <c r="AB56" i="13"/>
  <c r="AA56" i="13"/>
  <c r="AD55" i="13"/>
  <c r="AC55" i="13"/>
  <c r="AB55" i="13"/>
  <c r="AA55" i="13"/>
  <c r="AD54" i="13"/>
  <c r="AC54" i="13"/>
  <c r="AB54" i="13"/>
  <c r="AA54" i="13"/>
  <c r="AD53" i="13"/>
  <c r="AC53" i="13"/>
  <c r="AB53" i="13"/>
  <c r="AA53" i="13"/>
  <c r="AD52" i="13"/>
  <c r="AC52" i="13"/>
  <c r="AB52" i="13"/>
  <c r="AA52" i="13"/>
  <c r="AD51" i="13"/>
  <c r="AC51" i="13"/>
  <c r="AB51" i="13"/>
  <c r="AA51" i="13"/>
  <c r="AD50" i="13"/>
  <c r="AC50" i="13"/>
  <c r="AB50" i="13"/>
  <c r="AA50" i="13"/>
  <c r="AD49" i="13"/>
  <c r="AC49" i="13"/>
  <c r="AB49" i="13"/>
  <c r="AA49" i="13"/>
  <c r="AD48" i="13"/>
  <c r="AC48" i="13"/>
  <c r="AB48" i="13"/>
  <c r="AA48" i="13"/>
  <c r="AD47" i="13"/>
  <c r="AC47" i="13"/>
  <c r="AB47" i="13"/>
  <c r="AA47" i="13"/>
  <c r="AD46" i="13"/>
  <c r="AC46" i="13"/>
  <c r="AB46" i="13"/>
  <c r="AA46" i="13"/>
  <c r="AD45" i="13"/>
  <c r="AC45" i="13"/>
  <c r="AB45" i="13"/>
  <c r="AA45" i="13"/>
  <c r="AD44" i="13"/>
  <c r="AC44" i="13"/>
  <c r="AB44" i="13"/>
  <c r="AA44" i="13"/>
  <c r="AD43" i="13"/>
  <c r="AC43" i="13"/>
  <c r="AB43" i="13"/>
  <c r="AA43" i="13"/>
  <c r="AD42" i="13"/>
  <c r="AC42" i="13"/>
  <c r="AB42" i="13"/>
  <c r="AA42" i="13"/>
  <c r="AD41" i="13"/>
  <c r="AC41" i="13"/>
  <c r="AB41" i="13"/>
  <c r="AA41" i="13"/>
  <c r="AD40" i="13"/>
  <c r="AC40" i="13"/>
  <c r="AB40" i="13"/>
  <c r="AA40" i="13"/>
  <c r="AD39" i="13"/>
  <c r="AC39" i="13"/>
  <c r="AB39" i="13"/>
  <c r="AA39" i="13"/>
  <c r="AD38" i="13"/>
  <c r="AC38" i="13"/>
  <c r="AB38" i="13"/>
  <c r="AA38" i="13"/>
  <c r="AD37" i="13"/>
  <c r="AC37" i="13"/>
  <c r="AC97" i="13" s="1"/>
  <c r="AB37" i="13"/>
  <c r="AB97" i="13" s="1"/>
  <c r="AA37" i="13"/>
  <c r="AA97" i="13" s="1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Y93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L26" i="13"/>
  <c r="K26" i="13"/>
  <c r="J26" i="13"/>
  <c r="I26" i="13"/>
  <c r="H26" i="13"/>
  <c r="G26" i="13"/>
  <c r="F26" i="13"/>
  <c r="E26" i="13"/>
  <c r="L25" i="13"/>
  <c r="K25" i="13"/>
  <c r="J25" i="13"/>
  <c r="I25" i="13"/>
  <c r="H25" i="13"/>
  <c r="G25" i="13"/>
  <c r="F25" i="13"/>
  <c r="E25" i="13"/>
  <c r="L24" i="13"/>
  <c r="K24" i="13"/>
  <c r="K27" i="13" s="1"/>
  <c r="J24" i="13"/>
  <c r="J27" i="13" s="1"/>
  <c r="I24" i="13"/>
  <c r="I27" i="13" s="1"/>
  <c r="H24" i="13"/>
  <c r="G24" i="13"/>
  <c r="G27" i="13" s="1"/>
  <c r="F24" i="13"/>
  <c r="F27" i="13" s="1"/>
  <c r="E24" i="13"/>
  <c r="E27" i="13" s="1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Z14" i="13"/>
  <c r="Z19" i="13" s="1"/>
  <c r="Y14" i="13"/>
  <c r="X14" i="13"/>
  <c r="X19" i="13" s="1"/>
  <c r="W14" i="13"/>
  <c r="W19" i="13" s="1"/>
  <c r="V14" i="13"/>
  <c r="U14" i="13"/>
  <c r="U19" i="13" s="1"/>
  <c r="T14" i="13"/>
  <c r="T19" i="13" s="1"/>
  <c r="S14" i="13"/>
  <c r="S19" i="13" s="1"/>
  <c r="R14" i="13"/>
  <c r="R19" i="13" s="1"/>
  <c r="Q14" i="13"/>
  <c r="P14" i="13"/>
  <c r="P19" i="13" s="1"/>
  <c r="O14" i="13"/>
  <c r="O19" i="13" s="1"/>
  <c r="N14" i="13"/>
  <c r="N19" i="13" s="1"/>
  <c r="M14" i="13"/>
  <c r="M19" i="13" s="1"/>
  <c r="L14" i="13"/>
  <c r="L19" i="13" s="1"/>
  <c r="K14" i="13"/>
  <c r="K19" i="13" s="1"/>
  <c r="J14" i="13"/>
  <c r="J19" i="13" s="1"/>
  <c r="I14" i="13"/>
  <c r="H14" i="13"/>
  <c r="H19" i="13" s="1"/>
  <c r="G14" i="13"/>
  <c r="G19" i="13" s="1"/>
  <c r="F14" i="13"/>
  <c r="F19" i="13" s="1"/>
  <c r="E14" i="13"/>
  <c r="E19" i="13" s="1"/>
  <c r="D14" i="13"/>
  <c r="D19" i="13" s="1"/>
  <c r="C14" i="13"/>
  <c r="B226" i="13"/>
  <c r="D222" i="13"/>
  <c r="C222" i="13"/>
  <c r="B222" i="13" s="1"/>
  <c r="D221" i="13"/>
  <c r="C221" i="13"/>
  <c r="B221" i="13" s="1"/>
  <c r="D220" i="13"/>
  <c r="C220" i="13"/>
  <c r="B220" i="13"/>
  <c r="H204" i="13"/>
  <c r="AR160" i="13"/>
  <c r="CQ117" i="13"/>
  <c r="CG117" i="13" s="1"/>
  <c r="B39" i="13"/>
  <c r="B31" i="13"/>
  <c r="CL31" i="13" s="1"/>
  <c r="CB31" i="13" s="1"/>
  <c r="Y19" i="13"/>
  <c r="Q19" i="13"/>
  <c r="I19" i="13"/>
  <c r="A5" i="13"/>
  <c r="A4" i="13"/>
  <c r="A3" i="13"/>
  <c r="A2" i="13"/>
  <c r="C25" i="13" l="1"/>
  <c r="C26" i="13"/>
  <c r="CP39" i="13"/>
  <c r="CF39" i="13" s="1"/>
  <c r="D102" i="13"/>
  <c r="J111" i="13"/>
  <c r="N111" i="13"/>
  <c r="R111" i="13"/>
  <c r="V111" i="13"/>
  <c r="Z111" i="13"/>
  <c r="AD111" i="13"/>
  <c r="AH111" i="13"/>
  <c r="AL111" i="13"/>
  <c r="AP111" i="13"/>
  <c r="AT111" i="13"/>
  <c r="J125" i="13"/>
  <c r="N125" i="13"/>
  <c r="R125" i="13"/>
  <c r="AD97" i="13"/>
  <c r="E104" i="13"/>
  <c r="D175" i="13"/>
  <c r="D24" i="13"/>
  <c r="D26" i="13"/>
  <c r="B26" i="13" s="1"/>
  <c r="CM26" i="13" s="1"/>
  <c r="CC26" i="13" s="1"/>
  <c r="N97" i="13"/>
  <c r="CO40" i="13"/>
  <c r="CE40" i="13" s="1"/>
  <c r="Z75" i="13"/>
  <c r="CM75" i="13" s="1"/>
  <c r="CC75" i="13" s="1"/>
  <c r="I111" i="13"/>
  <c r="Q111" i="13"/>
  <c r="Y111" i="13"/>
  <c r="AG111" i="13"/>
  <c r="AO111" i="13"/>
  <c r="E108" i="13"/>
  <c r="CL123" i="13"/>
  <c r="CB123" i="13" s="1"/>
  <c r="I147" i="13"/>
  <c r="AO147" i="13"/>
  <c r="D142" i="13"/>
  <c r="D151" i="13"/>
  <c r="D155" i="13"/>
  <c r="D157" i="13"/>
  <c r="E168" i="13"/>
  <c r="V19" i="13"/>
  <c r="F119" i="13"/>
  <c r="AE85" i="13"/>
  <c r="CN85" i="13" s="1"/>
  <c r="CD85" i="13" s="1"/>
  <c r="H111" i="13"/>
  <c r="L111" i="13"/>
  <c r="P111" i="13"/>
  <c r="T111" i="13"/>
  <c r="X111" i="13"/>
  <c r="AB111" i="13"/>
  <c r="AF111" i="13"/>
  <c r="AJ111" i="13"/>
  <c r="AN111" i="13"/>
  <c r="AR111" i="13"/>
  <c r="D104" i="13"/>
  <c r="D105" i="13"/>
  <c r="D106" i="13"/>
  <c r="D107" i="13"/>
  <c r="D108" i="13"/>
  <c r="D110" i="13"/>
  <c r="D125" i="13"/>
  <c r="H125" i="13"/>
  <c r="L125" i="13"/>
  <c r="P125" i="13"/>
  <c r="T125" i="13"/>
  <c r="D137" i="13"/>
  <c r="D139" i="13"/>
  <c r="E140" i="13"/>
  <c r="D141" i="13"/>
  <c r="E146" i="13"/>
  <c r="E149" i="13"/>
  <c r="D150" i="13"/>
  <c r="D152" i="13"/>
  <c r="E153" i="13"/>
  <c r="E157" i="13"/>
  <c r="D163" i="13"/>
  <c r="D164" i="13"/>
  <c r="D165" i="13"/>
  <c r="D166" i="13"/>
  <c r="D167" i="13"/>
  <c r="D168" i="13"/>
  <c r="C168" i="13" s="1"/>
  <c r="D169" i="13"/>
  <c r="D170" i="13"/>
  <c r="C175" i="13"/>
  <c r="D176" i="13"/>
  <c r="B182" i="13"/>
  <c r="B184" i="13"/>
  <c r="B189" i="13"/>
  <c r="E189" i="13"/>
  <c r="C201" i="13"/>
  <c r="CC214" i="13"/>
  <c r="M214" i="13" s="1"/>
  <c r="CM116" i="13"/>
  <c r="CC116" i="13" s="1"/>
  <c r="CL118" i="13"/>
  <c r="CB118" i="13" s="1"/>
  <c r="C203" i="13"/>
  <c r="CM16" i="13"/>
  <c r="CC16" i="13" s="1"/>
  <c r="B17" i="13"/>
  <c r="CO17" i="13" s="1"/>
  <c r="CE17" i="13" s="1"/>
  <c r="C97" i="13"/>
  <c r="K97" i="13"/>
  <c r="O97" i="13"/>
  <c r="W97" i="13"/>
  <c r="I97" i="13"/>
  <c r="J97" i="13"/>
  <c r="B42" i="13"/>
  <c r="CR42" i="13" s="1"/>
  <c r="CH42" i="13" s="1"/>
  <c r="CP44" i="13"/>
  <c r="CF44" i="13" s="1"/>
  <c r="CP48" i="13"/>
  <c r="CF48" i="13" s="1"/>
  <c r="B49" i="13"/>
  <c r="CQ49" i="13" s="1"/>
  <c r="CG49" i="13" s="1"/>
  <c r="CP49" i="13"/>
  <c r="CF49" i="13" s="1"/>
  <c r="B50" i="13"/>
  <c r="CQ50" i="13" s="1"/>
  <c r="CG50" i="13" s="1"/>
  <c r="CP51" i="13"/>
  <c r="CF51" i="13" s="1"/>
  <c r="CP52" i="13"/>
  <c r="CF52" i="13" s="1"/>
  <c r="CP53" i="13"/>
  <c r="CF53" i="13" s="1"/>
  <c r="B54" i="13"/>
  <c r="CQ54" i="13" s="1"/>
  <c r="CG54" i="13" s="1"/>
  <c r="CP56" i="13"/>
  <c r="CF56" i="13" s="1"/>
  <c r="B57" i="13"/>
  <c r="CR57" i="13" s="1"/>
  <c r="CH57" i="13" s="1"/>
  <c r="CP57" i="13"/>
  <c r="CF57" i="13" s="1"/>
  <c r="B58" i="13"/>
  <c r="CQ58" i="13" s="1"/>
  <c r="CG58" i="13" s="1"/>
  <c r="CP59" i="13"/>
  <c r="CF59" i="13" s="1"/>
  <c r="CP60" i="13"/>
  <c r="CF60" i="13" s="1"/>
  <c r="CP61" i="13"/>
  <c r="CF61" i="13" s="1"/>
  <c r="B62" i="13"/>
  <c r="CQ62" i="13" s="1"/>
  <c r="CG62" i="13" s="1"/>
  <c r="CP64" i="13"/>
  <c r="CF64" i="13" s="1"/>
  <c r="B65" i="13"/>
  <c r="CR65" i="13" s="1"/>
  <c r="CH65" i="13" s="1"/>
  <c r="AE62" i="13"/>
  <c r="CN62" i="13" s="1"/>
  <c r="CD62" i="13" s="1"/>
  <c r="L27" i="13"/>
  <c r="CL14" i="13"/>
  <c r="CB14" i="13" s="1"/>
  <c r="CM15" i="13"/>
  <c r="CC15" i="13" s="1"/>
  <c r="CM18" i="13"/>
  <c r="CC18" i="13" s="1"/>
  <c r="G97" i="13"/>
  <c r="S97" i="13"/>
  <c r="B38" i="13"/>
  <c r="CQ38" i="13" s="1"/>
  <c r="CG38" i="13" s="1"/>
  <c r="Q97" i="13"/>
  <c r="U97" i="13"/>
  <c r="V97" i="13"/>
  <c r="CP41" i="13"/>
  <c r="CF41" i="13" s="1"/>
  <c r="CP45" i="13"/>
  <c r="CF45" i="13" s="1"/>
  <c r="B46" i="13"/>
  <c r="CQ46" i="13" s="1"/>
  <c r="CG46" i="13" s="1"/>
  <c r="H27" i="13"/>
  <c r="CP65" i="13"/>
  <c r="CF65" i="13" s="1"/>
  <c r="CP67" i="13"/>
  <c r="CF67" i="13" s="1"/>
  <c r="B73" i="13"/>
  <c r="CQ73" i="13" s="1"/>
  <c r="CG73" i="13" s="1"/>
  <c r="B74" i="13"/>
  <c r="CQ74" i="13" s="1"/>
  <c r="CG74" i="13" s="1"/>
  <c r="CP76" i="13"/>
  <c r="CF76" i="13" s="1"/>
  <c r="B78" i="13"/>
  <c r="CQ78" i="13" s="1"/>
  <c r="CG78" i="13" s="1"/>
  <c r="B81" i="13"/>
  <c r="CR81" i="13" s="1"/>
  <c r="CH81" i="13" s="1"/>
  <c r="B82" i="13"/>
  <c r="CQ82" i="13" s="1"/>
  <c r="CG82" i="13" s="1"/>
  <c r="CP83" i="13"/>
  <c r="CF83" i="13" s="1"/>
  <c r="B86" i="13"/>
  <c r="CQ86" i="13" s="1"/>
  <c r="CG86" i="13" s="1"/>
  <c r="CP89" i="13"/>
  <c r="CF89" i="13" s="1"/>
  <c r="CP91" i="13"/>
  <c r="CF91" i="13" s="1"/>
  <c r="B94" i="13"/>
  <c r="CQ94" i="13" s="1"/>
  <c r="CG94" i="13" s="1"/>
  <c r="Z39" i="13"/>
  <c r="CM39" i="13" s="1"/>
  <c r="CC39" i="13" s="1"/>
  <c r="Z40" i="13"/>
  <c r="CM40" i="13" s="1"/>
  <c r="CC40" i="13" s="1"/>
  <c r="Z44" i="13"/>
  <c r="CM44" i="13" s="1"/>
  <c r="CC44" i="13" s="1"/>
  <c r="Z46" i="13"/>
  <c r="CM46" i="13" s="1"/>
  <c r="CC46" i="13" s="1"/>
  <c r="Z49" i="13"/>
  <c r="CM49" i="13" s="1"/>
  <c r="CC49" i="13" s="1"/>
  <c r="Z53" i="13"/>
  <c r="CM53" i="13" s="1"/>
  <c r="CC53" i="13" s="1"/>
  <c r="Z55" i="13"/>
  <c r="CM55" i="13" s="1"/>
  <c r="CC55" i="13" s="1"/>
  <c r="Z57" i="13"/>
  <c r="CM57" i="13" s="1"/>
  <c r="CC57" i="13" s="1"/>
  <c r="Z61" i="13"/>
  <c r="CM61" i="13" s="1"/>
  <c r="CC61" i="13" s="1"/>
  <c r="Z66" i="13"/>
  <c r="CM66" i="13" s="1"/>
  <c r="CC66" i="13" s="1"/>
  <c r="Z70" i="13"/>
  <c r="CM70" i="13" s="1"/>
  <c r="CC70" i="13" s="1"/>
  <c r="Z80" i="13"/>
  <c r="CM80" i="13" s="1"/>
  <c r="CC80" i="13" s="1"/>
  <c r="Z85" i="13"/>
  <c r="CM85" i="13" s="1"/>
  <c r="CC85" i="13" s="1"/>
  <c r="Z90" i="13"/>
  <c r="CM90" i="13" s="1"/>
  <c r="CC90" i="13" s="1"/>
  <c r="AE39" i="13"/>
  <c r="CN39" i="13" s="1"/>
  <c r="CD39" i="13" s="1"/>
  <c r="AE40" i="13"/>
  <c r="CN40" i="13" s="1"/>
  <c r="CD40" i="13" s="1"/>
  <c r="AE42" i="13"/>
  <c r="CN42" i="13" s="1"/>
  <c r="CD42" i="13" s="1"/>
  <c r="AE44" i="13"/>
  <c r="CN44" i="13" s="1"/>
  <c r="CD44" i="13" s="1"/>
  <c r="AE45" i="13"/>
  <c r="CN45" i="13" s="1"/>
  <c r="CD45" i="13" s="1"/>
  <c r="AE47" i="13"/>
  <c r="CN47" i="13" s="1"/>
  <c r="CD47" i="13" s="1"/>
  <c r="AE48" i="13"/>
  <c r="CN48" i="13" s="1"/>
  <c r="CD48" i="13" s="1"/>
  <c r="AE50" i="13"/>
  <c r="CN50" i="13" s="1"/>
  <c r="CD50" i="13" s="1"/>
  <c r="AE51" i="13"/>
  <c r="CN51" i="13" s="1"/>
  <c r="CD51" i="13" s="1"/>
  <c r="AE53" i="13"/>
  <c r="CN53" i="13" s="1"/>
  <c r="CD53" i="13" s="1"/>
  <c r="AE55" i="13"/>
  <c r="CN55" i="13" s="1"/>
  <c r="CD55" i="13" s="1"/>
  <c r="AE57" i="13"/>
  <c r="CN57" i="13" s="1"/>
  <c r="CD57" i="13" s="1"/>
  <c r="AE59" i="13"/>
  <c r="CN59" i="13" s="1"/>
  <c r="CD59" i="13" s="1"/>
  <c r="AE61" i="13"/>
  <c r="CN61" i="13" s="1"/>
  <c r="CD61" i="13" s="1"/>
  <c r="AE64" i="13"/>
  <c r="CN64" i="13" s="1"/>
  <c r="CD64" i="13" s="1"/>
  <c r="AE65" i="13"/>
  <c r="CN65" i="13" s="1"/>
  <c r="CD65" i="13" s="1"/>
  <c r="AE67" i="13"/>
  <c r="CN67" i="13" s="1"/>
  <c r="CD67" i="13" s="1"/>
  <c r="AE69" i="13"/>
  <c r="CN69" i="13" s="1"/>
  <c r="CD69" i="13" s="1"/>
  <c r="AE70" i="13"/>
  <c r="AE72" i="13"/>
  <c r="CN72" i="13" s="1"/>
  <c r="CD72" i="13" s="1"/>
  <c r="AE74" i="13"/>
  <c r="CN74" i="13" s="1"/>
  <c r="CD74" i="13" s="1"/>
  <c r="AE75" i="13"/>
  <c r="CN75" i="13" s="1"/>
  <c r="CD75" i="13" s="1"/>
  <c r="AE77" i="13"/>
  <c r="CN77" i="13" s="1"/>
  <c r="CD77" i="13" s="1"/>
  <c r="AE79" i="13"/>
  <c r="CN79" i="13" s="1"/>
  <c r="CD79" i="13" s="1"/>
  <c r="AE80" i="13"/>
  <c r="CN80" i="13" s="1"/>
  <c r="CD80" i="13" s="1"/>
  <c r="AE82" i="13"/>
  <c r="CN82" i="13" s="1"/>
  <c r="CD82" i="13" s="1"/>
  <c r="AE83" i="13"/>
  <c r="CN83" i="13" s="1"/>
  <c r="CD83" i="13" s="1"/>
  <c r="AE87" i="13"/>
  <c r="CN87" i="13" s="1"/>
  <c r="CD87" i="13" s="1"/>
  <c r="AE89" i="13"/>
  <c r="CN89" i="13" s="1"/>
  <c r="CD89" i="13" s="1"/>
  <c r="AE91" i="13"/>
  <c r="CN91" i="13" s="1"/>
  <c r="CD91" i="13" s="1"/>
  <c r="AE92" i="13"/>
  <c r="CN92" i="13" s="1"/>
  <c r="CD92" i="13" s="1"/>
  <c r="AE95" i="13"/>
  <c r="CN95" i="13" s="1"/>
  <c r="CD95" i="13" s="1"/>
  <c r="AE96" i="13"/>
  <c r="CN96" i="13" s="1"/>
  <c r="CD96" i="13" s="1"/>
  <c r="CL116" i="13"/>
  <c r="CB116" i="13" s="1"/>
  <c r="D119" i="13"/>
  <c r="L119" i="13"/>
  <c r="T119" i="13"/>
  <c r="CM118" i="13"/>
  <c r="CC118" i="13" s="1"/>
  <c r="CM131" i="13"/>
  <c r="CC131" i="13" s="1"/>
  <c r="CL132" i="13"/>
  <c r="CB132" i="13" s="1"/>
  <c r="J147" i="13"/>
  <c r="R147" i="13"/>
  <c r="Z147" i="13"/>
  <c r="AH147" i="13"/>
  <c r="AP147" i="13"/>
  <c r="K147" i="13"/>
  <c r="S147" i="13"/>
  <c r="AA147" i="13"/>
  <c r="AI147" i="13"/>
  <c r="AQ147" i="13"/>
  <c r="Q147" i="13"/>
  <c r="CK144" i="13"/>
  <c r="CA144" i="13" s="1"/>
  <c r="CK145" i="13"/>
  <c r="CA145" i="13" s="1"/>
  <c r="H158" i="13"/>
  <c r="P158" i="13"/>
  <c r="X158" i="13"/>
  <c r="AF158" i="13"/>
  <c r="AN158" i="13"/>
  <c r="AR158" i="13"/>
  <c r="K158" i="13"/>
  <c r="S158" i="13"/>
  <c r="AA158" i="13"/>
  <c r="AI158" i="13"/>
  <c r="CK154" i="13"/>
  <c r="CA154" i="13" s="1"/>
  <c r="E182" i="13"/>
  <c r="E183" i="13"/>
  <c r="B196" i="13"/>
  <c r="C209" i="13"/>
  <c r="CC209" i="13" s="1"/>
  <c r="V209" i="13" s="1"/>
  <c r="D25" i="13"/>
  <c r="B25" i="13" s="1"/>
  <c r="CO44" i="13"/>
  <c r="CE44" i="13" s="1"/>
  <c r="CO48" i="13"/>
  <c r="CE48" i="13" s="1"/>
  <c r="CO52" i="13"/>
  <c r="CE52" i="13" s="1"/>
  <c r="CO56" i="13"/>
  <c r="CE56" i="13" s="1"/>
  <c r="CO60" i="13"/>
  <c r="CE60" i="13" s="1"/>
  <c r="CO64" i="13"/>
  <c r="CE64" i="13" s="1"/>
  <c r="CO68" i="13"/>
  <c r="CE68" i="13" s="1"/>
  <c r="CO72" i="13"/>
  <c r="CE72" i="13" s="1"/>
  <c r="CO76" i="13"/>
  <c r="CE76" i="13" s="1"/>
  <c r="CO80" i="13"/>
  <c r="CE80" i="13" s="1"/>
  <c r="CO84" i="13"/>
  <c r="CE84" i="13" s="1"/>
  <c r="CO88" i="13"/>
  <c r="CE88" i="13" s="1"/>
  <c r="CO96" i="13"/>
  <c r="CE96" i="13" s="1"/>
  <c r="G111" i="13"/>
  <c r="K111" i="13"/>
  <c r="O111" i="13"/>
  <c r="S111" i="13"/>
  <c r="W111" i="13"/>
  <c r="AA111" i="13"/>
  <c r="AE111" i="13"/>
  <c r="AI111" i="13"/>
  <c r="AM111" i="13"/>
  <c r="AQ111" i="13"/>
  <c r="AU111" i="13"/>
  <c r="E103" i="13"/>
  <c r="C103" i="13" s="1"/>
  <c r="CN103" i="13" s="1"/>
  <c r="CD103" i="13" s="1"/>
  <c r="U111" i="13"/>
  <c r="AC111" i="13"/>
  <c r="AK111" i="13"/>
  <c r="AS111" i="13"/>
  <c r="E105" i="13"/>
  <c r="E106" i="13"/>
  <c r="E107" i="13"/>
  <c r="E109" i="13"/>
  <c r="E110" i="13"/>
  <c r="J119" i="13"/>
  <c r="N119" i="13"/>
  <c r="C125" i="13"/>
  <c r="G125" i="13"/>
  <c r="K125" i="13"/>
  <c r="O125" i="13"/>
  <c r="S125" i="13"/>
  <c r="D138" i="13"/>
  <c r="E139" i="13"/>
  <c r="Y147" i="13"/>
  <c r="AG147" i="13"/>
  <c r="D140" i="13"/>
  <c r="E141" i="13"/>
  <c r="E143" i="13"/>
  <c r="D144" i="13"/>
  <c r="E145" i="13"/>
  <c r="D146" i="13"/>
  <c r="D149" i="13"/>
  <c r="R158" i="13"/>
  <c r="AH158" i="13"/>
  <c r="E150" i="13"/>
  <c r="E152" i="13"/>
  <c r="D153" i="13"/>
  <c r="E154" i="13"/>
  <c r="E156" i="13"/>
  <c r="E163" i="13"/>
  <c r="E164" i="13"/>
  <c r="E165" i="13"/>
  <c r="E166" i="13"/>
  <c r="E167" i="13"/>
  <c r="E169" i="13"/>
  <c r="E170" i="13"/>
  <c r="C170" i="13" s="1"/>
  <c r="C176" i="13"/>
  <c r="D177" i="13"/>
  <c r="E185" i="13"/>
  <c r="H201" i="13"/>
  <c r="B66" i="13"/>
  <c r="CQ66" i="13" s="1"/>
  <c r="CG66" i="13" s="1"/>
  <c r="CP68" i="13"/>
  <c r="CF68" i="13" s="1"/>
  <c r="CP69" i="13"/>
  <c r="CF69" i="13" s="1"/>
  <c r="B70" i="13"/>
  <c r="CQ70" i="13" s="1"/>
  <c r="CG70" i="13" s="1"/>
  <c r="CP72" i="13"/>
  <c r="CF72" i="13" s="1"/>
  <c r="CP73" i="13"/>
  <c r="CF73" i="13" s="1"/>
  <c r="CP77" i="13"/>
  <c r="CF77" i="13" s="1"/>
  <c r="CP80" i="13"/>
  <c r="CF80" i="13" s="1"/>
  <c r="CP81" i="13"/>
  <c r="CF81" i="13" s="1"/>
  <c r="CP84" i="13"/>
  <c r="CF84" i="13" s="1"/>
  <c r="CP85" i="13"/>
  <c r="CF85" i="13" s="1"/>
  <c r="CP88" i="13"/>
  <c r="CF88" i="13" s="1"/>
  <c r="B89" i="13"/>
  <c r="CQ89" i="13" s="1"/>
  <c r="CG89" i="13" s="1"/>
  <c r="B90" i="13"/>
  <c r="CQ90" i="13" s="1"/>
  <c r="CG90" i="13" s="1"/>
  <c r="CP92" i="13"/>
  <c r="CF92" i="13" s="1"/>
  <c r="CP96" i="13"/>
  <c r="CF96" i="13" s="1"/>
  <c r="Z38" i="13"/>
  <c r="Z41" i="13"/>
  <c r="CM41" i="13" s="1"/>
  <c r="CC41" i="13" s="1"/>
  <c r="Z43" i="13"/>
  <c r="CM43" i="13" s="1"/>
  <c r="CC43" i="13" s="1"/>
  <c r="Z48" i="13"/>
  <c r="CM48" i="13" s="1"/>
  <c r="CC48" i="13" s="1"/>
  <c r="Z52" i="13"/>
  <c r="CM52" i="13" s="1"/>
  <c r="CC52" i="13" s="1"/>
  <c r="Z58" i="13"/>
  <c r="CM58" i="13" s="1"/>
  <c r="CC58" i="13" s="1"/>
  <c r="Z63" i="13"/>
  <c r="CM63" i="13" s="1"/>
  <c r="CC63" i="13" s="1"/>
  <c r="Z67" i="13"/>
  <c r="CM67" i="13" s="1"/>
  <c r="CC67" i="13" s="1"/>
  <c r="Z72" i="13"/>
  <c r="Z76" i="13"/>
  <c r="CM76" i="13" s="1"/>
  <c r="CC76" i="13" s="1"/>
  <c r="Z78" i="13"/>
  <c r="CM78" i="13" s="1"/>
  <c r="CC78" i="13" s="1"/>
  <c r="Z81" i="13"/>
  <c r="CM81" i="13" s="1"/>
  <c r="CC81" i="13" s="1"/>
  <c r="Z84" i="13"/>
  <c r="CM84" i="13" s="1"/>
  <c r="CC84" i="13" s="1"/>
  <c r="Z87" i="13"/>
  <c r="CM87" i="13" s="1"/>
  <c r="CC87" i="13" s="1"/>
  <c r="Z89" i="13"/>
  <c r="CM89" i="13" s="1"/>
  <c r="CC89" i="13" s="1"/>
  <c r="Z93" i="13"/>
  <c r="CM93" i="13" s="1"/>
  <c r="CC93" i="13" s="1"/>
  <c r="Z95" i="13"/>
  <c r="AE38" i="13"/>
  <c r="CN38" i="13" s="1"/>
  <c r="CD38" i="13" s="1"/>
  <c r="AE41" i="13"/>
  <c r="CN41" i="13" s="1"/>
  <c r="CD41" i="13" s="1"/>
  <c r="AE43" i="13"/>
  <c r="CN43" i="13" s="1"/>
  <c r="CD43" i="13" s="1"/>
  <c r="AE46" i="13"/>
  <c r="CN46" i="13" s="1"/>
  <c r="CD46" i="13" s="1"/>
  <c r="AE49" i="13"/>
  <c r="CN49" i="13" s="1"/>
  <c r="CD49" i="13" s="1"/>
  <c r="AE52" i="13"/>
  <c r="CN52" i="13" s="1"/>
  <c r="CD52" i="13" s="1"/>
  <c r="AE54" i="13"/>
  <c r="CN54" i="13" s="1"/>
  <c r="CD54" i="13" s="1"/>
  <c r="AE56" i="13"/>
  <c r="AE58" i="13"/>
  <c r="CN58" i="13" s="1"/>
  <c r="CD58" i="13" s="1"/>
  <c r="AE60" i="13"/>
  <c r="CN60" i="13" s="1"/>
  <c r="CD60" i="13" s="1"/>
  <c r="AE63" i="13"/>
  <c r="CN63" i="13" s="1"/>
  <c r="CD63" i="13" s="1"/>
  <c r="AE66" i="13"/>
  <c r="CN66" i="13" s="1"/>
  <c r="CD66" i="13" s="1"/>
  <c r="AE68" i="13"/>
  <c r="CN68" i="13" s="1"/>
  <c r="CD68" i="13" s="1"/>
  <c r="AE71" i="13"/>
  <c r="CN71" i="13" s="1"/>
  <c r="CD71" i="13" s="1"/>
  <c r="AE73" i="13"/>
  <c r="CN73" i="13" s="1"/>
  <c r="CD73" i="13" s="1"/>
  <c r="AE76" i="13"/>
  <c r="CN76" i="13" s="1"/>
  <c r="CD76" i="13" s="1"/>
  <c r="AE78" i="13"/>
  <c r="CN78" i="13" s="1"/>
  <c r="CD78" i="13" s="1"/>
  <c r="AE81" i="13"/>
  <c r="CN81" i="13" s="1"/>
  <c r="CD81" i="13" s="1"/>
  <c r="AE84" i="13"/>
  <c r="CN84" i="13" s="1"/>
  <c r="CD84" i="13" s="1"/>
  <c r="AE86" i="13"/>
  <c r="CN86" i="13" s="1"/>
  <c r="CD86" i="13" s="1"/>
  <c r="AE88" i="13"/>
  <c r="CN88" i="13" s="1"/>
  <c r="CD88" i="13" s="1"/>
  <c r="AE90" i="13"/>
  <c r="CN90" i="13" s="1"/>
  <c r="CD90" i="13" s="1"/>
  <c r="AE93" i="13"/>
  <c r="CN93" i="13" s="1"/>
  <c r="CD93" i="13" s="1"/>
  <c r="AE94" i="13"/>
  <c r="CN94" i="13" s="1"/>
  <c r="CD94" i="13" s="1"/>
  <c r="D109" i="13"/>
  <c r="H119" i="13"/>
  <c r="P119" i="13"/>
  <c r="CP118" i="13"/>
  <c r="CF118" i="13" s="1"/>
  <c r="B123" i="13"/>
  <c r="CS123" i="13" s="1"/>
  <c r="CI123" i="13" s="1"/>
  <c r="CM130" i="13"/>
  <c r="CC130" i="13" s="1"/>
  <c r="N147" i="13"/>
  <c r="V147" i="13"/>
  <c r="AD147" i="13"/>
  <c r="AL147" i="13"/>
  <c r="CK138" i="13"/>
  <c r="CA138" i="13" s="1"/>
  <c r="L158" i="13"/>
  <c r="T158" i="13"/>
  <c r="AB158" i="13"/>
  <c r="AJ158" i="13"/>
  <c r="V158" i="13"/>
  <c r="AL158" i="13"/>
  <c r="CK151" i="13"/>
  <c r="CA151" i="13" s="1"/>
  <c r="O158" i="13"/>
  <c r="W158" i="13"/>
  <c r="AE158" i="13"/>
  <c r="AM158" i="13"/>
  <c r="AQ158" i="13"/>
  <c r="CK155" i="13"/>
  <c r="CA155" i="13" s="1"/>
  <c r="CK156" i="13"/>
  <c r="CA156" i="13" s="1"/>
  <c r="C202" i="13"/>
  <c r="C204" i="13"/>
  <c r="B214" i="13"/>
  <c r="B215" i="13"/>
  <c r="CK141" i="13"/>
  <c r="CA141" i="13" s="1"/>
  <c r="B183" i="13"/>
  <c r="B185" i="13"/>
  <c r="B190" i="13"/>
  <c r="B197" i="13"/>
  <c r="CP43" i="13"/>
  <c r="CF43" i="13" s="1"/>
  <c r="CP75" i="13"/>
  <c r="CF75" i="13" s="1"/>
  <c r="CP116" i="13"/>
  <c r="CF116" i="13" s="1"/>
  <c r="CK142" i="13"/>
  <c r="CA142" i="13" s="1"/>
  <c r="CK143" i="13"/>
  <c r="CA143" i="13" s="1"/>
  <c r="CO65" i="13"/>
  <c r="CE65" i="13" s="1"/>
  <c r="CQ123" i="13"/>
  <c r="CG123" i="13" s="1"/>
  <c r="B132" i="13"/>
  <c r="CO132" i="13" s="1"/>
  <c r="CE132" i="13" s="1"/>
  <c r="B40" i="13"/>
  <c r="CQ40" i="13" s="1"/>
  <c r="CG40" i="13" s="1"/>
  <c r="CL124" i="13"/>
  <c r="CB124" i="13" s="1"/>
  <c r="G147" i="13"/>
  <c r="AE147" i="13"/>
  <c r="AM147" i="13"/>
  <c r="CK146" i="13"/>
  <c r="CA146" i="13" s="1"/>
  <c r="N158" i="13"/>
  <c r="AD158" i="13"/>
  <c r="F195" i="13"/>
  <c r="CL16" i="13"/>
  <c r="CB16" i="13" s="1"/>
  <c r="E138" i="13"/>
  <c r="C19" i="13"/>
  <c r="B19" i="13" s="1"/>
  <c r="C24" i="13"/>
  <c r="V119" i="13"/>
  <c r="CQ119" i="13" s="1"/>
  <c r="CG119" i="13" s="1"/>
  <c r="CL130" i="13"/>
  <c r="CB130" i="13" s="1"/>
  <c r="CO49" i="13"/>
  <c r="CE49" i="13" s="1"/>
  <c r="CO73" i="13"/>
  <c r="CE73" i="13" s="1"/>
  <c r="CO81" i="13"/>
  <c r="CE81" i="13" s="1"/>
  <c r="CQ124" i="13"/>
  <c r="CG124" i="13" s="1"/>
  <c r="O147" i="13"/>
  <c r="W147" i="13"/>
  <c r="M147" i="13"/>
  <c r="U147" i="13"/>
  <c r="AC147" i="13"/>
  <c r="AK147" i="13"/>
  <c r="J158" i="13"/>
  <c r="Z158" i="13"/>
  <c r="AP158" i="13"/>
  <c r="M111" i="13"/>
  <c r="CC215" i="13"/>
  <c r="M215" i="13" s="1"/>
  <c r="B15" i="13"/>
  <c r="CO15" i="13" s="1"/>
  <c r="CE15" i="13" s="1"/>
  <c r="CO89" i="13"/>
  <c r="CE89" i="13" s="1"/>
  <c r="Y97" i="13"/>
  <c r="B124" i="13"/>
  <c r="CR124" i="13" s="1"/>
  <c r="CH124" i="13" s="1"/>
  <c r="F125" i="13"/>
  <c r="B130" i="13"/>
  <c r="CN130" i="13" s="1"/>
  <c r="CD130" i="13" s="1"/>
  <c r="F158" i="13"/>
  <c r="B116" i="13"/>
  <c r="CK116" i="13" s="1"/>
  <c r="CA116" i="13" s="1"/>
  <c r="I119" i="13"/>
  <c r="Q119" i="13"/>
  <c r="U119" i="13"/>
  <c r="M158" i="13"/>
  <c r="U158" i="13"/>
  <c r="AC158" i="13"/>
  <c r="AK158" i="13"/>
  <c r="AO158" i="13"/>
  <c r="B195" i="13"/>
  <c r="F196" i="13"/>
  <c r="H202" i="13"/>
  <c r="AS137" i="1"/>
  <c r="M26" i="1"/>
  <c r="CL15" i="13"/>
  <c r="CB15" i="13" s="1"/>
  <c r="E102" i="13"/>
  <c r="F111" i="13"/>
  <c r="CL117" i="13"/>
  <c r="CB117" i="13" s="1"/>
  <c r="R119" i="13"/>
  <c r="E137" i="13"/>
  <c r="CK148" i="13"/>
  <c r="CA148" i="13" s="1"/>
  <c r="D156" i="13"/>
  <c r="B14" i="13"/>
  <c r="CN14" i="13" s="1"/>
  <c r="CD14" i="13" s="1"/>
  <c r="B16" i="13"/>
  <c r="CN16" i="13" s="1"/>
  <c r="CD16" i="13" s="1"/>
  <c r="Z42" i="13"/>
  <c r="Z45" i="13"/>
  <c r="CM45" i="13" s="1"/>
  <c r="CC45" i="13" s="1"/>
  <c r="Z47" i="13"/>
  <c r="CM47" i="13" s="1"/>
  <c r="CC47" i="13" s="1"/>
  <c r="Z50" i="13"/>
  <c r="CM50" i="13" s="1"/>
  <c r="CC50" i="13" s="1"/>
  <c r="Z51" i="13"/>
  <c r="CM51" i="13" s="1"/>
  <c r="CC51" i="13" s="1"/>
  <c r="Z54" i="13"/>
  <c r="CM54" i="13" s="1"/>
  <c r="CC54" i="13" s="1"/>
  <c r="Z56" i="13"/>
  <c r="CM56" i="13" s="1"/>
  <c r="CC56" i="13" s="1"/>
  <c r="Z59" i="13"/>
  <c r="CM59" i="13" s="1"/>
  <c r="CC59" i="13" s="1"/>
  <c r="Z60" i="13"/>
  <c r="CM60" i="13" s="1"/>
  <c r="CC60" i="13" s="1"/>
  <c r="Z62" i="13"/>
  <c r="CM62" i="13" s="1"/>
  <c r="CC62" i="13" s="1"/>
  <c r="Z64" i="13"/>
  <c r="CM64" i="13" s="1"/>
  <c r="CC64" i="13" s="1"/>
  <c r="Z65" i="13"/>
  <c r="CM65" i="13" s="1"/>
  <c r="CC65" i="13" s="1"/>
  <c r="Z68" i="13"/>
  <c r="CM68" i="13" s="1"/>
  <c r="CC68" i="13" s="1"/>
  <c r="Z69" i="13"/>
  <c r="CM69" i="13" s="1"/>
  <c r="CC69" i="13" s="1"/>
  <c r="Z71" i="13"/>
  <c r="CM71" i="13" s="1"/>
  <c r="CC71" i="13" s="1"/>
  <c r="Z73" i="13"/>
  <c r="CM73" i="13" s="1"/>
  <c r="CC73" i="13" s="1"/>
  <c r="Z74" i="13"/>
  <c r="CM74" i="13" s="1"/>
  <c r="CC74" i="13" s="1"/>
  <c r="Z77" i="13"/>
  <c r="CM77" i="13" s="1"/>
  <c r="CC77" i="13" s="1"/>
  <c r="Z79" i="13"/>
  <c r="CM79" i="13" s="1"/>
  <c r="CC79" i="13" s="1"/>
  <c r="Z82" i="13"/>
  <c r="CM82" i="13" s="1"/>
  <c r="CC82" i="13" s="1"/>
  <c r="Z83" i="13"/>
  <c r="CM83" i="13" s="1"/>
  <c r="CC83" i="13" s="1"/>
  <c r="Z86" i="13"/>
  <c r="CM86" i="13" s="1"/>
  <c r="CC86" i="13" s="1"/>
  <c r="Z88" i="13"/>
  <c r="CM88" i="13" s="1"/>
  <c r="CC88" i="13" s="1"/>
  <c r="Z91" i="13"/>
  <c r="CM91" i="13" s="1"/>
  <c r="CC91" i="13" s="1"/>
  <c r="Z92" i="13"/>
  <c r="CM92" i="13" s="1"/>
  <c r="CC92" i="13" s="1"/>
  <c r="Z94" i="13"/>
  <c r="CM94" i="13" s="1"/>
  <c r="CC94" i="13" s="1"/>
  <c r="Z96" i="13"/>
  <c r="CM96" i="13" s="1"/>
  <c r="CC96" i="13" s="1"/>
  <c r="H147" i="13"/>
  <c r="L147" i="13"/>
  <c r="P147" i="13"/>
  <c r="T147" i="13"/>
  <c r="X147" i="13"/>
  <c r="AB147" i="13"/>
  <c r="AF147" i="13"/>
  <c r="AJ147" i="13"/>
  <c r="AN147" i="13"/>
  <c r="AR147" i="13"/>
  <c r="CK139" i="13"/>
  <c r="CA139" i="13" s="1"/>
  <c r="CK140" i="13"/>
  <c r="CA140" i="13" s="1"/>
  <c r="D143" i="13"/>
  <c r="E144" i="13"/>
  <c r="C177" i="13"/>
  <c r="E184" i="13"/>
  <c r="C208" i="13"/>
  <c r="CC208" i="13" s="1"/>
  <c r="V208" i="13" s="1"/>
  <c r="C210" i="13"/>
  <c r="CC210" i="13" s="1"/>
  <c r="V210" i="13" s="1"/>
  <c r="AS145" i="1"/>
  <c r="CP47" i="13"/>
  <c r="CF47" i="13" s="1"/>
  <c r="CP55" i="13"/>
  <c r="CF55" i="13" s="1"/>
  <c r="CP63" i="13"/>
  <c r="CF63" i="13" s="1"/>
  <c r="CP71" i="13"/>
  <c r="CF71" i="13" s="1"/>
  <c r="CP79" i="13"/>
  <c r="CF79" i="13" s="1"/>
  <c r="CP87" i="13"/>
  <c r="CF87" i="13" s="1"/>
  <c r="CP95" i="13"/>
  <c r="CF95" i="13" s="1"/>
  <c r="CL17" i="13"/>
  <c r="CB17" i="13" s="1"/>
  <c r="CO57" i="13"/>
  <c r="CE57" i="13" s="1"/>
  <c r="CM132" i="13"/>
  <c r="CC132" i="13" s="1"/>
  <c r="E119" i="13"/>
  <c r="M119" i="13"/>
  <c r="CO118" i="13"/>
  <c r="CE118" i="13" s="1"/>
  <c r="CP124" i="13"/>
  <c r="CF124" i="13" s="1"/>
  <c r="CL131" i="13"/>
  <c r="CB131" i="13" s="1"/>
  <c r="I158" i="13"/>
  <c r="Q158" i="13"/>
  <c r="Y158" i="13"/>
  <c r="AG158" i="13"/>
  <c r="CK157" i="13"/>
  <c r="CA157" i="13" s="1"/>
  <c r="F197" i="13"/>
  <c r="AS155" i="1"/>
  <c r="B18" i="13"/>
  <c r="CN18" i="13" s="1"/>
  <c r="CD18" i="13" s="1"/>
  <c r="AE37" i="13"/>
  <c r="CN37" i="13" s="1"/>
  <c r="CD37" i="13" s="1"/>
  <c r="CL18" i="13"/>
  <c r="CB18" i="13" s="1"/>
  <c r="CP117" i="13"/>
  <c r="CF117" i="13" s="1"/>
  <c r="CN123" i="13"/>
  <c r="CD123" i="13" s="1"/>
  <c r="B131" i="13"/>
  <c r="CP131" i="13" s="1"/>
  <c r="CF131" i="13" s="1"/>
  <c r="D154" i="13"/>
  <c r="CO116" i="13"/>
  <c r="CE116" i="13" s="1"/>
  <c r="C119" i="13"/>
  <c r="G119" i="13"/>
  <c r="K119" i="13"/>
  <c r="CM117" i="13"/>
  <c r="CC117" i="13" s="1"/>
  <c r="S119" i="13"/>
  <c r="W119" i="13"/>
  <c r="B118" i="13"/>
  <c r="CR118" i="13" s="1"/>
  <c r="CH118" i="13" s="1"/>
  <c r="E125" i="13"/>
  <c r="I125" i="13"/>
  <c r="M125" i="13"/>
  <c r="Q125" i="13"/>
  <c r="CN124" i="13"/>
  <c r="CD124" i="13" s="1"/>
  <c r="H203" i="13"/>
  <c r="B256" i="1"/>
  <c r="CK149" i="13"/>
  <c r="CA149" i="13" s="1"/>
  <c r="E151" i="13"/>
  <c r="CK152" i="13"/>
  <c r="CA152" i="13" s="1"/>
  <c r="G158" i="13"/>
  <c r="D148" i="13"/>
  <c r="CK150" i="13"/>
  <c r="CA150" i="13" s="1"/>
  <c r="CK153" i="13"/>
  <c r="CA153" i="13" s="1"/>
  <c r="E155" i="13"/>
  <c r="E148" i="13"/>
  <c r="CK137" i="13"/>
  <c r="CA137" i="13" s="1"/>
  <c r="E142" i="13"/>
  <c r="D145" i="13"/>
  <c r="F147" i="13"/>
  <c r="CP123" i="13"/>
  <c r="CF123" i="13" s="1"/>
  <c r="CO117" i="13"/>
  <c r="CE117" i="13" s="1"/>
  <c r="O119" i="13"/>
  <c r="B117" i="13"/>
  <c r="CN70" i="13"/>
  <c r="CD70" i="13" s="1"/>
  <c r="CR39" i="13"/>
  <c r="CH39" i="13" s="1"/>
  <c r="Z37" i="13"/>
  <c r="CM37" i="13" s="1"/>
  <c r="CC37" i="13" s="1"/>
  <c r="CO38" i="13"/>
  <c r="CE38" i="13" s="1"/>
  <c r="CP40" i="13"/>
  <c r="CF40" i="13" s="1"/>
  <c r="F97" i="13"/>
  <c r="CO43" i="13"/>
  <c r="CE43" i="13" s="1"/>
  <c r="CO46" i="13"/>
  <c r="CE46" i="13" s="1"/>
  <c r="CO50" i="13"/>
  <c r="CE50" i="13" s="1"/>
  <c r="CO55" i="13"/>
  <c r="CE55" i="13" s="1"/>
  <c r="B55" i="13"/>
  <c r="CQ55" i="13" s="1"/>
  <c r="CG55" i="13" s="1"/>
  <c r="CO59" i="13"/>
  <c r="CE59" i="13" s="1"/>
  <c r="B59" i="13"/>
  <c r="CR59" i="13" s="1"/>
  <c r="CH59" i="13" s="1"/>
  <c r="CO63" i="13"/>
  <c r="CE63" i="13" s="1"/>
  <c r="B63" i="13"/>
  <c r="CR63" i="13" s="1"/>
  <c r="CH63" i="13" s="1"/>
  <c r="CO67" i="13"/>
  <c r="CE67" i="13" s="1"/>
  <c r="B67" i="13"/>
  <c r="CR67" i="13" s="1"/>
  <c r="CH67" i="13" s="1"/>
  <c r="CO71" i="13"/>
  <c r="CE71" i="13" s="1"/>
  <c r="B71" i="13"/>
  <c r="CR71" i="13" s="1"/>
  <c r="CH71" i="13" s="1"/>
  <c r="CO75" i="13"/>
  <c r="CE75" i="13" s="1"/>
  <c r="B75" i="13"/>
  <c r="CR75" i="13" s="1"/>
  <c r="CH75" i="13" s="1"/>
  <c r="CO79" i="13"/>
  <c r="CE79" i="13" s="1"/>
  <c r="B79" i="13"/>
  <c r="CR79" i="13" s="1"/>
  <c r="CH79" i="13" s="1"/>
  <c r="CO82" i="13"/>
  <c r="CE82" i="13" s="1"/>
  <c r="CO87" i="13"/>
  <c r="CE87" i="13" s="1"/>
  <c r="B87" i="13"/>
  <c r="CR87" i="13" s="1"/>
  <c r="CH87" i="13" s="1"/>
  <c r="CO90" i="13"/>
  <c r="CE90" i="13" s="1"/>
  <c r="CP93" i="13"/>
  <c r="CF93" i="13" s="1"/>
  <c r="CO94" i="13"/>
  <c r="CE94" i="13" s="1"/>
  <c r="CM95" i="13"/>
  <c r="CC95" i="13" s="1"/>
  <c r="CO95" i="13"/>
  <c r="CE95" i="13" s="1"/>
  <c r="B95" i="13"/>
  <c r="CR95" i="13" s="1"/>
  <c r="CH95" i="13" s="1"/>
  <c r="B37" i="13"/>
  <c r="CR37" i="13" s="1"/>
  <c r="CH37" i="13" s="1"/>
  <c r="CP46" i="13"/>
  <c r="CF46" i="13" s="1"/>
  <c r="B60" i="13"/>
  <c r="CL60" i="13" s="1"/>
  <c r="CB60" i="13" s="1"/>
  <c r="CP62" i="13"/>
  <c r="CF62" i="13" s="1"/>
  <c r="CP70" i="13"/>
  <c r="CF70" i="13" s="1"/>
  <c r="M97" i="13"/>
  <c r="CP38" i="13"/>
  <c r="CF38" i="13" s="1"/>
  <c r="R97" i="13"/>
  <c r="CO41" i="13"/>
  <c r="CE41" i="13" s="1"/>
  <c r="CP42" i="13"/>
  <c r="CF42" i="13" s="1"/>
  <c r="CL39" i="13"/>
  <c r="CB39" i="13" s="1"/>
  <c r="B45" i="13"/>
  <c r="CO45" i="13"/>
  <c r="CE45" i="13" s="1"/>
  <c r="B53" i="13"/>
  <c r="CO53" i="13"/>
  <c r="CE53" i="13" s="1"/>
  <c r="B61" i="13"/>
  <c r="CO61" i="13"/>
  <c r="CE61" i="13" s="1"/>
  <c r="CR62" i="13"/>
  <c r="CH62" i="13" s="1"/>
  <c r="B69" i="13"/>
  <c r="CO69" i="13"/>
  <c r="CE69" i="13" s="1"/>
  <c r="B77" i="13"/>
  <c r="CO77" i="13"/>
  <c r="CE77" i="13" s="1"/>
  <c r="B85" i="13"/>
  <c r="CO85" i="13"/>
  <c r="CE85" i="13" s="1"/>
  <c r="B93" i="13"/>
  <c r="CO93" i="13"/>
  <c r="CE93" i="13" s="1"/>
  <c r="CO39" i="13"/>
  <c r="CE39" i="13" s="1"/>
  <c r="CO42" i="13"/>
  <c r="CE42" i="13" s="1"/>
  <c r="CO47" i="13"/>
  <c r="CE47" i="13" s="1"/>
  <c r="B47" i="13"/>
  <c r="CR47" i="13" s="1"/>
  <c r="CH47" i="13" s="1"/>
  <c r="CO51" i="13"/>
  <c r="CE51" i="13" s="1"/>
  <c r="B51" i="13"/>
  <c r="CQ51" i="13" s="1"/>
  <c r="CG51" i="13" s="1"/>
  <c r="CO54" i="13"/>
  <c r="CE54" i="13" s="1"/>
  <c r="CO58" i="13"/>
  <c r="CE58" i="13" s="1"/>
  <c r="CO62" i="13"/>
  <c r="CE62" i="13" s="1"/>
  <c r="CO66" i="13"/>
  <c r="CE66" i="13" s="1"/>
  <c r="CO70" i="13"/>
  <c r="CE70" i="13" s="1"/>
  <c r="CO74" i="13"/>
  <c r="CE74" i="13" s="1"/>
  <c r="CO78" i="13"/>
  <c r="CE78" i="13" s="1"/>
  <c r="CO83" i="13"/>
  <c r="CE83" i="13" s="1"/>
  <c r="B83" i="13"/>
  <c r="CQ83" i="13" s="1"/>
  <c r="CG83" i="13" s="1"/>
  <c r="CO86" i="13"/>
  <c r="CE86" i="13" s="1"/>
  <c r="CO91" i="13"/>
  <c r="CE91" i="13" s="1"/>
  <c r="B91" i="13"/>
  <c r="CQ91" i="13" s="1"/>
  <c r="CG91" i="13" s="1"/>
  <c r="B44" i="13"/>
  <c r="B52" i="13"/>
  <c r="CL52" i="13" s="1"/>
  <c r="CB52" i="13" s="1"/>
  <c r="CP54" i="13"/>
  <c r="CF54" i="13" s="1"/>
  <c r="B68" i="13"/>
  <c r="B76" i="13"/>
  <c r="CL76" i="13" s="1"/>
  <c r="CB76" i="13" s="1"/>
  <c r="CP78" i="13"/>
  <c r="CF78" i="13" s="1"/>
  <c r="B84" i="13"/>
  <c r="CL84" i="13" s="1"/>
  <c r="CB84" i="13" s="1"/>
  <c r="CP86" i="13"/>
  <c r="CF86" i="13" s="1"/>
  <c r="B92" i="13"/>
  <c r="CL92" i="13" s="1"/>
  <c r="CB92" i="13" s="1"/>
  <c r="CP94" i="13"/>
  <c r="CF94" i="13" s="1"/>
  <c r="E97" i="13"/>
  <c r="CP37" i="13"/>
  <c r="CF37" i="13" s="1"/>
  <c r="B41" i="13"/>
  <c r="CR41" i="13" s="1"/>
  <c r="CH41" i="13" s="1"/>
  <c r="B43" i="13"/>
  <c r="CR43" i="13" s="1"/>
  <c r="CH43" i="13" s="1"/>
  <c r="B48" i="13"/>
  <c r="CL48" i="13" s="1"/>
  <c r="CB48" i="13" s="1"/>
  <c r="CP50" i="13"/>
  <c r="CF50" i="13" s="1"/>
  <c r="B56" i="13"/>
  <c r="CL56" i="13" s="1"/>
  <c r="CB56" i="13" s="1"/>
  <c r="CN56" i="13"/>
  <c r="CD56" i="13" s="1"/>
  <c r="CP58" i="13"/>
  <c r="CF58" i="13" s="1"/>
  <c r="B64" i="13"/>
  <c r="CL64" i="13" s="1"/>
  <c r="CB64" i="13" s="1"/>
  <c r="CP66" i="13"/>
  <c r="CF66" i="13" s="1"/>
  <c r="B72" i="13"/>
  <c r="CL72" i="13" s="1"/>
  <c r="CB72" i="13" s="1"/>
  <c r="CP74" i="13"/>
  <c r="CF74" i="13" s="1"/>
  <c r="B80" i="13"/>
  <c r="CL80" i="13" s="1"/>
  <c r="CB80" i="13" s="1"/>
  <c r="CP82" i="13"/>
  <c r="CF82" i="13" s="1"/>
  <c r="B88" i="13"/>
  <c r="CL88" i="13" s="1"/>
  <c r="CB88" i="13" s="1"/>
  <c r="CP90" i="13"/>
  <c r="CF90" i="13" s="1"/>
  <c r="B96" i="13"/>
  <c r="CL96" i="13" s="1"/>
  <c r="CB96" i="13" s="1"/>
  <c r="D97" i="13"/>
  <c r="H97" i="13"/>
  <c r="L97" i="13"/>
  <c r="P97" i="13"/>
  <c r="T97" i="13"/>
  <c r="X97" i="13"/>
  <c r="CO92" i="13"/>
  <c r="CE92" i="13" s="1"/>
  <c r="CM38" i="13"/>
  <c r="CC38" i="13" s="1"/>
  <c r="CO37" i="13"/>
  <c r="CE37" i="13" s="1"/>
  <c r="CM72" i="13"/>
  <c r="CC72" i="13" s="1"/>
  <c r="CM14" i="13"/>
  <c r="CC14" i="13" s="1"/>
  <c r="CM17" i="13"/>
  <c r="CC17" i="13" s="1"/>
  <c r="CM31" i="13"/>
  <c r="CC31" i="13" s="1"/>
  <c r="CD31" i="13"/>
  <c r="CQ39" i="13"/>
  <c r="CG39" i="13" s="1"/>
  <c r="CK31" i="13"/>
  <c r="CA31" i="13" s="1"/>
  <c r="X31" i="13" s="1"/>
  <c r="CF17" i="13" l="1"/>
  <c r="C156" i="13"/>
  <c r="CL156" i="13" s="1"/>
  <c r="CB156" i="13" s="1"/>
  <c r="C140" i="13"/>
  <c r="CG140" i="13" s="1"/>
  <c r="C110" i="13"/>
  <c r="CO110" i="13" s="1"/>
  <c r="CE110" i="13" s="1"/>
  <c r="C105" i="13"/>
  <c r="C108" i="13"/>
  <c r="CM108" i="13" s="1"/>
  <c r="CC108" i="13" s="1"/>
  <c r="C104" i="13"/>
  <c r="CO104" i="13" s="1"/>
  <c r="CE104" i="13" s="1"/>
  <c r="D27" i="13"/>
  <c r="C155" i="13"/>
  <c r="CL155" i="13" s="1"/>
  <c r="CB155" i="13" s="1"/>
  <c r="C109" i="13"/>
  <c r="CM109" i="13" s="1"/>
  <c r="CC109" i="13" s="1"/>
  <c r="CR86" i="13"/>
  <c r="CH86" i="13" s="1"/>
  <c r="CL78" i="13"/>
  <c r="CB78" i="13" s="1"/>
  <c r="B175" i="13"/>
  <c r="CK175" i="13" s="1"/>
  <c r="CA175" i="13" s="1"/>
  <c r="C167" i="13"/>
  <c r="CK167" i="13" s="1"/>
  <c r="CA167" i="13" s="1"/>
  <c r="C157" i="13"/>
  <c r="CM157" i="13" s="1"/>
  <c r="CC157" i="13" s="1"/>
  <c r="CP104" i="13"/>
  <c r="CF104" i="13" s="1"/>
  <c r="CL62" i="13"/>
  <c r="CB62" i="13" s="1"/>
  <c r="CL50" i="13"/>
  <c r="CB50" i="13" s="1"/>
  <c r="CQ67" i="13"/>
  <c r="CG67" i="13" s="1"/>
  <c r="CR46" i="13"/>
  <c r="CH46" i="13" s="1"/>
  <c r="B24" i="13"/>
  <c r="CE24" i="13" s="1"/>
  <c r="C149" i="13"/>
  <c r="CM149" i="13" s="1"/>
  <c r="CC149" i="13" s="1"/>
  <c r="C107" i="13"/>
  <c r="CN107" i="13" s="1"/>
  <c r="CD107" i="13" s="1"/>
  <c r="CM103" i="13"/>
  <c r="CC103" i="13" s="1"/>
  <c r="CR78" i="13"/>
  <c r="CH78" i="13" s="1"/>
  <c r="CR54" i="13"/>
  <c r="CH54" i="13" s="1"/>
  <c r="C166" i="13"/>
  <c r="CK166" i="13" s="1"/>
  <c r="CA166" i="13" s="1"/>
  <c r="C139" i="13"/>
  <c r="CL139" i="13" s="1"/>
  <c r="CB139" i="13" s="1"/>
  <c r="C164" i="13"/>
  <c r="CC164" i="13" s="1"/>
  <c r="C146" i="13"/>
  <c r="CN118" i="13"/>
  <c r="CD118" i="13" s="1"/>
  <c r="C142" i="13"/>
  <c r="CN142" i="13" s="1"/>
  <c r="CD142" i="13" s="1"/>
  <c r="CL125" i="13"/>
  <c r="CB125" i="13" s="1"/>
  <c r="CR90" i="13"/>
  <c r="CH90" i="13" s="1"/>
  <c r="C137" i="13"/>
  <c r="CM137" i="13" s="1"/>
  <c r="CC137" i="13" s="1"/>
  <c r="C165" i="13"/>
  <c r="CK165" i="13" s="1"/>
  <c r="CA165" i="13" s="1"/>
  <c r="C138" i="13"/>
  <c r="CL138" i="13" s="1"/>
  <c r="CB138" i="13" s="1"/>
  <c r="D111" i="13"/>
  <c r="C143" i="13"/>
  <c r="CL143" i="13" s="1"/>
  <c r="CB143" i="13" s="1"/>
  <c r="C152" i="13"/>
  <c r="CM152" i="13" s="1"/>
  <c r="CC152" i="13" s="1"/>
  <c r="CJ118" i="13"/>
  <c r="CL90" i="13"/>
  <c r="CB90" i="13" s="1"/>
  <c r="CQ57" i="13"/>
  <c r="CG57" i="13" s="1"/>
  <c r="CO108" i="13"/>
  <c r="CE108" i="13" s="1"/>
  <c r="CN15" i="13"/>
  <c r="CD15" i="13" s="1"/>
  <c r="C151" i="13"/>
  <c r="CM151" i="13" s="1"/>
  <c r="CC151" i="13" s="1"/>
  <c r="B177" i="13"/>
  <c r="CL177" i="13" s="1"/>
  <c r="CB177" i="13" s="1"/>
  <c r="C169" i="13"/>
  <c r="CC169" i="13" s="1"/>
  <c r="C153" i="13"/>
  <c r="CN153" i="13" s="1"/>
  <c r="CD153" i="13" s="1"/>
  <c r="CC168" i="13"/>
  <c r="CL168" i="13"/>
  <c r="CB168" i="13" s="1"/>
  <c r="CK168" i="13"/>
  <c r="CA168" i="13" s="1"/>
  <c r="CR116" i="13"/>
  <c r="CH116" i="13" s="1"/>
  <c r="CN109" i="13"/>
  <c r="CD109" i="13" s="1"/>
  <c r="C163" i="13"/>
  <c r="CL163" i="13" s="1"/>
  <c r="CB163" i="13" s="1"/>
  <c r="CO123" i="13"/>
  <c r="CE123" i="13" s="1"/>
  <c r="CQ47" i="13"/>
  <c r="CG47" i="13" s="1"/>
  <c r="CL74" i="13"/>
  <c r="CB74" i="13" s="1"/>
  <c r="CK18" i="13"/>
  <c r="CA18" i="13" s="1"/>
  <c r="CG132" i="13"/>
  <c r="CL82" i="13"/>
  <c r="CB82" i="13" s="1"/>
  <c r="CN17" i="13"/>
  <c r="CD17" i="13" s="1"/>
  <c r="CO103" i="13"/>
  <c r="CE103" i="13" s="1"/>
  <c r="CJ123" i="13"/>
  <c r="C144" i="13"/>
  <c r="CN144" i="13" s="1"/>
  <c r="CD144" i="13" s="1"/>
  <c r="B176" i="13"/>
  <c r="CL176" i="13" s="1"/>
  <c r="CB176" i="13" s="1"/>
  <c r="C150" i="13"/>
  <c r="CN150" i="13" s="1"/>
  <c r="CD150" i="13" s="1"/>
  <c r="C141" i="13"/>
  <c r="CG141" i="13" s="1"/>
  <c r="CN125" i="13"/>
  <c r="CD125" i="13" s="1"/>
  <c r="C106" i="13"/>
  <c r="CP106" i="13" s="1"/>
  <c r="CF106" i="13" s="1"/>
  <c r="CN25" i="13"/>
  <c r="CD25" i="13" s="1"/>
  <c r="CK25" i="13"/>
  <c r="CA25" i="13" s="1"/>
  <c r="CR123" i="13"/>
  <c r="CH123" i="13" s="1"/>
  <c r="CO130" i="13"/>
  <c r="CE130" i="13" s="1"/>
  <c r="CF14" i="13"/>
  <c r="CL70" i="13"/>
  <c r="CB70" i="13" s="1"/>
  <c r="CL40" i="13"/>
  <c r="CB40" i="13" s="1"/>
  <c r="CQ65" i="13"/>
  <c r="CG65" i="13" s="1"/>
  <c r="CN132" i="13"/>
  <c r="CD132" i="13" s="1"/>
  <c r="CK14" i="13"/>
  <c r="CA14" i="13" s="1"/>
  <c r="CP103" i="13"/>
  <c r="CF103" i="13" s="1"/>
  <c r="CN108" i="13"/>
  <c r="CD108" i="13" s="1"/>
  <c r="CR70" i="13"/>
  <c r="CH70" i="13" s="1"/>
  <c r="CM119" i="13"/>
  <c r="CC119" i="13" s="1"/>
  <c r="CM123" i="13"/>
  <c r="CC123" i="13" s="1"/>
  <c r="CR82" i="13"/>
  <c r="CH82" i="13" s="1"/>
  <c r="CP130" i="13"/>
  <c r="CF130" i="13" s="1"/>
  <c r="CK123" i="13"/>
  <c r="CA123" i="13" s="1"/>
  <c r="CR49" i="13"/>
  <c r="CH49" i="13" s="1"/>
  <c r="CO14" i="13"/>
  <c r="CE14" i="13" s="1"/>
  <c r="CP108" i="13"/>
  <c r="CF108" i="13" s="1"/>
  <c r="CL94" i="13"/>
  <c r="CB94" i="13" s="1"/>
  <c r="CL38" i="13"/>
  <c r="CB38" i="13" s="1"/>
  <c r="CQ63" i="13"/>
  <c r="CG63" i="13" s="1"/>
  <c r="CL65" i="13"/>
  <c r="CB65" i="13" s="1"/>
  <c r="CL57" i="13"/>
  <c r="CB57" i="13" s="1"/>
  <c r="CL49" i="13"/>
  <c r="CB49" i="13" s="1"/>
  <c r="CR38" i="13"/>
  <c r="CH38" i="13" s="1"/>
  <c r="CR94" i="13"/>
  <c r="CH94" i="13" s="1"/>
  <c r="C145" i="13"/>
  <c r="CM145" i="13" s="1"/>
  <c r="CC145" i="13" s="1"/>
  <c r="CR74" i="13"/>
  <c r="CH74" i="13" s="1"/>
  <c r="CL170" i="13"/>
  <c r="CB170" i="13" s="1"/>
  <c r="CK170" i="13"/>
  <c r="CA170" i="13" s="1"/>
  <c r="CC170" i="13"/>
  <c r="CP105" i="13"/>
  <c r="CF105" i="13" s="1"/>
  <c r="CM105" i="13"/>
  <c r="CC105" i="13" s="1"/>
  <c r="CN105" i="13"/>
  <c r="CD105" i="13" s="1"/>
  <c r="CO105" i="13"/>
  <c r="CE105" i="13" s="1"/>
  <c r="CN131" i="13"/>
  <c r="CD131" i="13" s="1"/>
  <c r="CO18" i="13"/>
  <c r="CE18" i="13" s="1"/>
  <c r="CR89" i="13"/>
  <c r="CH89" i="13" s="1"/>
  <c r="CL58" i="13"/>
  <c r="CB58" i="13" s="1"/>
  <c r="CE25" i="13"/>
  <c r="CR66" i="13"/>
  <c r="CH66" i="13" s="1"/>
  <c r="CK17" i="13"/>
  <c r="CA17" i="13" s="1"/>
  <c r="CK15" i="13"/>
  <c r="CA15" i="13" s="1"/>
  <c r="CR91" i="13"/>
  <c r="CH91" i="13" s="1"/>
  <c r="CR73" i="13"/>
  <c r="CH73" i="13" s="1"/>
  <c r="CL54" i="13"/>
  <c r="CB54" i="13" s="1"/>
  <c r="AR54" i="13" s="1"/>
  <c r="CL42" i="13"/>
  <c r="CB42" i="13" s="1"/>
  <c r="CQ71" i="13"/>
  <c r="CG71" i="13" s="1"/>
  <c r="CM25" i="13"/>
  <c r="CC25" i="13" s="1"/>
  <c r="CL89" i="13"/>
  <c r="CB89" i="13" s="1"/>
  <c r="CL81" i="13"/>
  <c r="CB81" i="13" s="1"/>
  <c r="CL73" i="13"/>
  <c r="CB73" i="13" s="1"/>
  <c r="CQ42" i="13"/>
  <c r="CG42" i="13" s="1"/>
  <c r="CS124" i="13"/>
  <c r="CI124" i="13" s="1"/>
  <c r="C154" i="13"/>
  <c r="CN154" i="13" s="1"/>
  <c r="CD154" i="13" s="1"/>
  <c r="CL119" i="13"/>
  <c r="CB119" i="13" s="1"/>
  <c r="CC167" i="13"/>
  <c r="CO131" i="13"/>
  <c r="CE131" i="13" s="1"/>
  <c r="CN156" i="13"/>
  <c r="CD156" i="13" s="1"/>
  <c r="CR50" i="13"/>
  <c r="CH50" i="13" s="1"/>
  <c r="CF18" i="13"/>
  <c r="CG131" i="13"/>
  <c r="CK131" i="13"/>
  <c r="CA131" i="13" s="1"/>
  <c r="CL86" i="13"/>
  <c r="CB86" i="13" s="1"/>
  <c r="CL66" i="13"/>
  <c r="CB66" i="13" s="1"/>
  <c r="CL46" i="13"/>
  <c r="CB46" i="13" s="1"/>
  <c r="CQ81" i="13"/>
  <c r="CG81" i="13" s="1"/>
  <c r="CL25" i="13"/>
  <c r="CB25" i="13" s="1"/>
  <c r="CF15" i="13"/>
  <c r="C27" i="13"/>
  <c r="CP125" i="13"/>
  <c r="CF125" i="13" s="1"/>
  <c r="CR58" i="13"/>
  <c r="CH58" i="13" s="1"/>
  <c r="E111" i="13"/>
  <c r="CF16" i="13"/>
  <c r="E147" i="13"/>
  <c r="C102" i="13"/>
  <c r="CM102" i="13" s="1"/>
  <c r="CC102" i="13" s="1"/>
  <c r="CN26" i="13"/>
  <c r="CD26" i="13" s="1"/>
  <c r="D158" i="13"/>
  <c r="CG130" i="13"/>
  <c r="CE26" i="13"/>
  <c r="CO16" i="13"/>
  <c r="CE16" i="13" s="1"/>
  <c r="CL91" i="13"/>
  <c r="CB91" i="13" s="1"/>
  <c r="CL71" i="13"/>
  <c r="CB71" i="13" s="1"/>
  <c r="CL67" i="13"/>
  <c r="CB67" i="13" s="1"/>
  <c r="CL63" i="13"/>
  <c r="CB63" i="13" s="1"/>
  <c r="AE97" i="13"/>
  <c r="CK118" i="13"/>
  <c r="CA118" i="13" s="1"/>
  <c r="CP119" i="13"/>
  <c r="CF119" i="13" s="1"/>
  <c r="CK132" i="13"/>
  <c r="CA132" i="13" s="1"/>
  <c r="CP132" i="13"/>
  <c r="CF132" i="13" s="1"/>
  <c r="CQ75" i="13"/>
  <c r="CG75" i="13" s="1"/>
  <c r="CR40" i="13"/>
  <c r="CH40" i="13" s="1"/>
  <c r="B119" i="13"/>
  <c r="CK119" i="13" s="1"/>
  <c r="CA119" i="13" s="1"/>
  <c r="CK130" i="13"/>
  <c r="CA130" i="13" s="1"/>
  <c r="CQ125" i="13"/>
  <c r="CG125" i="13" s="1"/>
  <c r="Z97" i="13"/>
  <c r="CM144" i="13"/>
  <c r="CC144" i="13" s="1"/>
  <c r="CM140" i="13"/>
  <c r="CC140" i="13" s="1"/>
  <c r="CK177" i="13"/>
  <c r="CA177" i="13" s="1"/>
  <c r="CJ116" i="13"/>
  <c r="CK26" i="13"/>
  <c r="CA26" i="13" s="1"/>
  <c r="CL26" i="13"/>
  <c r="CB26" i="13" s="1"/>
  <c r="CK16" i="13"/>
  <c r="CA16" i="13" s="1"/>
  <c r="CQ87" i="13"/>
  <c r="CG87" i="13" s="1"/>
  <c r="CM42" i="13"/>
  <c r="CC42" i="13" s="1"/>
  <c r="CL55" i="13"/>
  <c r="CB55" i="13" s="1"/>
  <c r="CL87" i="13"/>
  <c r="CB87" i="13" s="1"/>
  <c r="CK117" i="13"/>
  <c r="CA117" i="13" s="1"/>
  <c r="CN116" i="13"/>
  <c r="CD116" i="13" s="1"/>
  <c r="CO124" i="13"/>
  <c r="CE124" i="13" s="1"/>
  <c r="CR55" i="13"/>
  <c r="CH55" i="13" s="1"/>
  <c r="CQ79" i="13"/>
  <c r="CG79" i="13" s="1"/>
  <c r="CK124" i="13"/>
  <c r="CA124" i="13" s="1"/>
  <c r="CJ124" i="13"/>
  <c r="CC175" i="13"/>
  <c r="CM124" i="13"/>
  <c r="CC124" i="13" s="1"/>
  <c r="CR83" i="13"/>
  <c r="CH83" i="13" s="1"/>
  <c r="CN140" i="13"/>
  <c r="CD140" i="13" s="1"/>
  <c r="B125" i="13"/>
  <c r="CS125" i="13" s="1"/>
  <c r="CI125" i="13" s="1"/>
  <c r="CG151" i="13"/>
  <c r="E158" i="13"/>
  <c r="C148" i="13"/>
  <c r="D147" i="13"/>
  <c r="CO119" i="13"/>
  <c r="CE119" i="13" s="1"/>
  <c r="CR117" i="13"/>
  <c r="CH117" i="13" s="1"/>
  <c r="CN117" i="13"/>
  <c r="CD117" i="13" s="1"/>
  <c r="CJ117" i="13"/>
  <c r="AR62" i="13"/>
  <c r="AR39" i="13"/>
  <c r="CQ92" i="13"/>
  <c r="CG92" i="13" s="1"/>
  <c r="CR92" i="13"/>
  <c r="CH92" i="13" s="1"/>
  <c r="CQ68" i="13"/>
  <c r="CG68" i="13" s="1"/>
  <c r="CR68" i="13"/>
  <c r="CH68" i="13" s="1"/>
  <c r="CQ52" i="13"/>
  <c r="CG52" i="13" s="1"/>
  <c r="CR52" i="13"/>
  <c r="CH52" i="13" s="1"/>
  <c r="CQ93" i="13"/>
  <c r="CG93" i="13" s="1"/>
  <c r="CL93" i="13"/>
  <c r="CB93" i="13" s="1"/>
  <c r="CQ85" i="13"/>
  <c r="CG85" i="13" s="1"/>
  <c r="CL85" i="13"/>
  <c r="CB85" i="13" s="1"/>
  <c r="CR77" i="13"/>
  <c r="CH77" i="13" s="1"/>
  <c r="CL77" i="13"/>
  <c r="CB77" i="13" s="1"/>
  <c r="CR69" i="13"/>
  <c r="CH69" i="13" s="1"/>
  <c r="CL69" i="13"/>
  <c r="CB69" i="13" s="1"/>
  <c r="CQ61" i="13"/>
  <c r="CG61" i="13" s="1"/>
  <c r="CL61" i="13"/>
  <c r="CB61" i="13" s="1"/>
  <c r="CQ53" i="13"/>
  <c r="CG53" i="13" s="1"/>
  <c r="CL53" i="13"/>
  <c r="CB53" i="13" s="1"/>
  <c r="CQ45" i="13"/>
  <c r="CG45" i="13" s="1"/>
  <c r="CL45" i="13"/>
  <c r="CB45" i="13" s="1"/>
  <c r="CQ37" i="13"/>
  <c r="CG37" i="13" s="1"/>
  <c r="CL37" i="13"/>
  <c r="CB37" i="13" s="1"/>
  <c r="CL68" i="13"/>
  <c r="CB68" i="13" s="1"/>
  <c r="CR61" i="13"/>
  <c r="CH61" i="13" s="1"/>
  <c r="CR51" i="13"/>
  <c r="CH51" i="13" s="1"/>
  <c r="CQ43" i="13"/>
  <c r="CG43" i="13" s="1"/>
  <c r="CQ96" i="13"/>
  <c r="CG96" i="13" s="1"/>
  <c r="CR96" i="13"/>
  <c r="CH96" i="13" s="1"/>
  <c r="CQ88" i="13"/>
  <c r="CG88" i="13" s="1"/>
  <c r="CR88" i="13"/>
  <c r="CH88" i="13" s="1"/>
  <c r="CQ80" i="13"/>
  <c r="CG80" i="13" s="1"/>
  <c r="CR80" i="13"/>
  <c r="CH80" i="13" s="1"/>
  <c r="CQ72" i="13"/>
  <c r="CG72" i="13" s="1"/>
  <c r="CR72" i="13"/>
  <c r="CH72" i="13" s="1"/>
  <c r="CQ64" i="13"/>
  <c r="CG64" i="13" s="1"/>
  <c r="CR64" i="13"/>
  <c r="CH64" i="13" s="1"/>
  <c r="CQ56" i="13"/>
  <c r="CG56" i="13" s="1"/>
  <c r="CR56" i="13"/>
  <c r="CH56" i="13" s="1"/>
  <c r="CQ48" i="13"/>
  <c r="CG48" i="13" s="1"/>
  <c r="CR48" i="13"/>
  <c r="CH48" i="13" s="1"/>
  <c r="B97" i="13"/>
  <c r="CL83" i="13"/>
  <c r="CB83" i="13" s="1"/>
  <c r="CL95" i="13"/>
  <c r="CB95" i="13" s="1"/>
  <c r="CL79" i="13"/>
  <c r="CB79" i="13" s="1"/>
  <c r="CL75" i="13"/>
  <c r="CB75" i="13" s="1"/>
  <c r="CL43" i="13"/>
  <c r="CB43" i="13" s="1"/>
  <c r="CR85" i="13"/>
  <c r="CH85" i="13" s="1"/>
  <c r="CR45" i="13"/>
  <c r="CH45" i="13" s="1"/>
  <c r="CQ69" i="13"/>
  <c r="CG69" i="13" s="1"/>
  <c r="CQ59" i="13"/>
  <c r="CG59" i="13" s="1"/>
  <c r="CQ76" i="13"/>
  <c r="CG76" i="13" s="1"/>
  <c r="CR76" i="13"/>
  <c r="CH76" i="13" s="1"/>
  <c r="CQ44" i="13"/>
  <c r="CG44" i="13" s="1"/>
  <c r="CR44" i="13"/>
  <c r="CH44" i="13" s="1"/>
  <c r="CQ60" i="13"/>
  <c r="CG60" i="13" s="1"/>
  <c r="CR60" i="13"/>
  <c r="CH60" i="13" s="1"/>
  <c r="CR93" i="13"/>
  <c r="CH93" i="13" s="1"/>
  <c r="CR53" i="13"/>
  <c r="CH53" i="13" s="1"/>
  <c r="CL44" i="13"/>
  <c r="CB44" i="13" s="1"/>
  <c r="CQ95" i="13"/>
  <c r="CG95" i="13" s="1"/>
  <c r="CQ77" i="13"/>
  <c r="CG77" i="13" s="1"/>
  <c r="CQ41" i="13"/>
  <c r="CG41" i="13" s="1"/>
  <c r="CL41" i="13"/>
  <c r="CB41" i="13" s="1"/>
  <c r="CQ84" i="13"/>
  <c r="CG84" i="13" s="1"/>
  <c r="CR84" i="13"/>
  <c r="CH84" i="13" s="1"/>
  <c r="CL59" i="13"/>
  <c r="CB59" i="13" s="1"/>
  <c r="CL51" i="13"/>
  <c r="CB51" i="13" s="1"/>
  <c r="CL47" i="13"/>
  <c r="CB47" i="13" s="1"/>
  <c r="CN24" i="13"/>
  <c r="CD24" i="13" s="1"/>
  <c r="CP110" i="13" l="1"/>
  <c r="CF110" i="13" s="1"/>
  <c r="CL140" i="13"/>
  <c r="CB140" i="13" s="1"/>
  <c r="AS140" i="13" s="1"/>
  <c r="CL157" i="13"/>
  <c r="CB157" i="13" s="1"/>
  <c r="AS157" i="13" s="1"/>
  <c r="AR91" i="13"/>
  <c r="CM110" i="13"/>
  <c r="CC110" i="13" s="1"/>
  <c r="CM139" i="13"/>
  <c r="CC139" i="13" s="1"/>
  <c r="CL167" i="13"/>
  <c r="CB167" i="13" s="1"/>
  <c r="CM156" i="13"/>
  <c r="CC156" i="13" s="1"/>
  <c r="CN110" i="13"/>
  <c r="CD110" i="13" s="1"/>
  <c r="CG156" i="13"/>
  <c r="CN149" i="13"/>
  <c r="CD149" i="13" s="1"/>
  <c r="CG149" i="13"/>
  <c r="AR46" i="13"/>
  <c r="CN141" i="13"/>
  <c r="CD141" i="13" s="1"/>
  <c r="CP109" i="13"/>
  <c r="CF109" i="13" s="1"/>
  <c r="CO109" i="13"/>
  <c r="CE109" i="13" s="1"/>
  <c r="AR78" i="13"/>
  <c r="AR94" i="13"/>
  <c r="CK163" i="13"/>
  <c r="CA163" i="13" s="1"/>
  <c r="AJ163" i="13" s="1"/>
  <c r="AR38" i="13"/>
  <c r="CC177" i="13"/>
  <c r="AR70" i="13"/>
  <c r="CN143" i="13"/>
  <c r="CD143" i="13" s="1"/>
  <c r="CG143" i="13"/>
  <c r="CN104" i="13"/>
  <c r="CD104" i="13" s="1"/>
  <c r="CL142" i="13"/>
  <c r="CB142" i="13" s="1"/>
  <c r="CM142" i="13"/>
  <c r="CC142" i="13" s="1"/>
  <c r="CM104" i="13"/>
  <c r="CC104" i="13" s="1"/>
  <c r="CN157" i="13"/>
  <c r="CD157" i="13" s="1"/>
  <c r="CN155" i="13"/>
  <c r="CD155" i="13" s="1"/>
  <c r="AJ167" i="13"/>
  <c r="AR50" i="13"/>
  <c r="CM155" i="13"/>
  <c r="CC155" i="13" s="1"/>
  <c r="CL166" i="13"/>
  <c r="CB166" i="13" s="1"/>
  <c r="CL149" i="13"/>
  <c r="CB149" i="13" s="1"/>
  <c r="CG155" i="13"/>
  <c r="CL175" i="13"/>
  <c r="CB175" i="13" s="1"/>
  <c r="AR89" i="13"/>
  <c r="CC166" i="13"/>
  <c r="CM107" i="13"/>
  <c r="CC107" i="13" s="1"/>
  <c r="CO107" i="13"/>
  <c r="CE107" i="13" s="1"/>
  <c r="CL144" i="13"/>
  <c r="CB144" i="13" s="1"/>
  <c r="AR66" i="13"/>
  <c r="CP107" i="13"/>
  <c r="CF107" i="13" s="1"/>
  <c r="CC163" i="13"/>
  <c r="CM24" i="13"/>
  <c r="CC24" i="13" s="1"/>
  <c r="CL141" i="13"/>
  <c r="CB141" i="13" s="1"/>
  <c r="AR90" i="13"/>
  <c r="B27" i="13"/>
  <c r="CK24" i="13"/>
  <c r="CA24" i="13" s="1"/>
  <c r="CN137" i="13"/>
  <c r="CD137" i="13" s="1"/>
  <c r="CL151" i="13"/>
  <c r="CB151" i="13" s="1"/>
  <c r="AS151" i="13" s="1"/>
  <c r="CG157" i="13"/>
  <c r="CG137" i="13"/>
  <c r="CL164" i="13"/>
  <c r="CB164" i="13" s="1"/>
  <c r="CM141" i="13"/>
  <c r="CC141" i="13" s="1"/>
  <c r="CK164" i="13"/>
  <c r="CA164" i="13" s="1"/>
  <c r="AJ168" i="13"/>
  <c r="CL24" i="13"/>
  <c r="CB24" i="13" s="1"/>
  <c r="AR47" i="13"/>
  <c r="CN151" i="13"/>
  <c r="CD151" i="13" s="1"/>
  <c r="CL137" i="13"/>
  <c r="CB137" i="13" s="1"/>
  <c r="X118" i="13"/>
  <c r="AR86" i="13"/>
  <c r="CL153" i="13"/>
  <c r="CB153" i="13" s="1"/>
  <c r="CM153" i="13"/>
  <c r="CC153" i="13" s="1"/>
  <c r="CG152" i="13"/>
  <c r="AV108" i="13"/>
  <c r="AR65" i="13"/>
  <c r="CK169" i="13"/>
  <c r="CA169" i="13" s="1"/>
  <c r="AJ175" i="13"/>
  <c r="CG144" i="13"/>
  <c r="CG142" i="13"/>
  <c r="CG138" i="13"/>
  <c r="CG139" i="13"/>
  <c r="AR74" i="13"/>
  <c r="AR82" i="13"/>
  <c r="U124" i="13"/>
  <c r="CL152" i="13"/>
  <c r="CB152" i="13" s="1"/>
  <c r="CN139" i="13"/>
  <c r="CD139" i="13" s="1"/>
  <c r="CL165" i="13"/>
  <c r="CB165" i="13" s="1"/>
  <c r="CM143" i="13"/>
  <c r="CC143" i="13" s="1"/>
  <c r="AR67" i="13"/>
  <c r="CC165" i="13"/>
  <c r="CM138" i="13"/>
  <c r="CC138" i="13" s="1"/>
  <c r="CM106" i="13"/>
  <c r="CC106" i="13" s="1"/>
  <c r="AR57" i="13"/>
  <c r="AR58" i="13"/>
  <c r="CM146" i="13"/>
  <c r="CC146" i="13" s="1"/>
  <c r="CL146" i="13"/>
  <c r="CB146" i="13" s="1"/>
  <c r="CK176" i="13"/>
  <c r="CA176" i="13" s="1"/>
  <c r="AR55" i="13"/>
  <c r="AR63" i="13"/>
  <c r="CG153" i="13"/>
  <c r="CL169" i="13"/>
  <c r="CB169" i="13" s="1"/>
  <c r="CO106" i="13"/>
  <c r="CE106" i="13" s="1"/>
  <c r="AA15" i="13"/>
  <c r="AR37" i="13"/>
  <c r="AR92" i="13"/>
  <c r="CN138" i="13"/>
  <c r="CD138" i="13" s="1"/>
  <c r="CN152" i="13"/>
  <c r="CD152" i="13" s="1"/>
  <c r="CN146" i="13"/>
  <c r="CD146" i="13" s="1"/>
  <c r="CG146" i="13"/>
  <c r="CG150" i="13"/>
  <c r="CC176" i="13"/>
  <c r="CM150" i="13"/>
  <c r="CC150" i="13" s="1"/>
  <c r="AR81" i="13"/>
  <c r="AB131" i="13"/>
  <c r="M25" i="13"/>
  <c r="AR73" i="13"/>
  <c r="AA17" i="13"/>
  <c r="AA18" i="13"/>
  <c r="AV105" i="13"/>
  <c r="AJ170" i="13"/>
  <c r="CN106" i="13"/>
  <c r="CD106" i="13" s="1"/>
  <c r="CL150" i="13"/>
  <c r="CB150" i="13" s="1"/>
  <c r="AA14" i="13"/>
  <c r="AV103" i="13"/>
  <c r="AR40" i="13"/>
  <c r="C111" i="13"/>
  <c r="CR119" i="13"/>
  <c r="CH119" i="13" s="1"/>
  <c r="M26" i="13"/>
  <c r="AJ177" i="13"/>
  <c r="AB132" i="13"/>
  <c r="CG145" i="13"/>
  <c r="CN145" i="13"/>
  <c r="CD145" i="13" s="1"/>
  <c r="AR49" i="13"/>
  <c r="AR75" i="13"/>
  <c r="AR56" i="13"/>
  <c r="AR72" i="13"/>
  <c r="AR88" i="13"/>
  <c r="U123" i="13"/>
  <c r="AA16" i="13"/>
  <c r="AV110" i="13"/>
  <c r="AR77" i="13"/>
  <c r="CL145" i="13"/>
  <c r="CB145" i="13" s="1"/>
  <c r="CN102" i="13"/>
  <c r="CD102" i="13" s="1"/>
  <c r="AR53" i="13"/>
  <c r="CP102" i="13"/>
  <c r="CF102" i="13" s="1"/>
  <c r="X116" i="13"/>
  <c r="AR42" i="13"/>
  <c r="AR87" i="13"/>
  <c r="AR71" i="13"/>
  <c r="AB130" i="13"/>
  <c r="AR79" i="13"/>
  <c r="CO102" i="13"/>
  <c r="CE102" i="13" s="1"/>
  <c r="AR85" i="13"/>
  <c r="C147" i="13"/>
  <c r="CG154" i="13"/>
  <c r="CL154" i="13"/>
  <c r="CB154" i="13" s="1"/>
  <c r="CM154" i="13"/>
  <c r="CC154" i="13" s="1"/>
  <c r="AR83" i="13"/>
  <c r="AR93" i="13"/>
  <c r="CN119" i="13"/>
  <c r="CD119" i="13" s="1"/>
  <c r="C158" i="13"/>
  <c r="CM125" i="13"/>
  <c r="CC125" i="13" s="1"/>
  <c r="CK125" i="13"/>
  <c r="CA125" i="13" s="1"/>
  <c r="AR84" i="13"/>
  <c r="CR125" i="13"/>
  <c r="CH125" i="13" s="1"/>
  <c r="AR48" i="13"/>
  <c r="AR64" i="13"/>
  <c r="AR80" i="13"/>
  <c r="AR96" i="13"/>
  <c r="CO125" i="13"/>
  <c r="CE125" i="13" s="1"/>
  <c r="X124" i="13"/>
  <c r="CG148" i="13"/>
  <c r="CL148" i="13"/>
  <c r="CB148" i="13" s="1"/>
  <c r="CN148" i="13"/>
  <c r="CD148" i="13" s="1"/>
  <c r="CM148" i="13"/>
  <c r="CC148" i="13" s="1"/>
  <c r="X117" i="13"/>
  <c r="AR41" i="13"/>
  <c r="AR60" i="13"/>
  <c r="AR76" i="13"/>
  <c r="AR68" i="13"/>
  <c r="AR52" i="13"/>
  <c r="AR69" i="13"/>
  <c r="AR44" i="13"/>
  <c r="AR45" i="13"/>
  <c r="AR61" i="13"/>
  <c r="AR95" i="13"/>
  <c r="AR59" i="13"/>
  <c r="AR43" i="13"/>
  <c r="AR51" i="13"/>
  <c r="AV109" i="13" l="1"/>
  <c r="AS156" i="13"/>
  <c r="AS142" i="13"/>
  <c r="AV104" i="13"/>
  <c r="AJ166" i="13"/>
  <c r="AS149" i="13"/>
  <c r="AV107" i="13"/>
  <c r="AS143" i="13"/>
  <c r="AS155" i="13"/>
  <c r="AS137" i="13"/>
  <c r="M24" i="13"/>
  <c r="AS139" i="13"/>
  <c r="AS144" i="13"/>
  <c r="AS153" i="13"/>
  <c r="AJ164" i="13"/>
  <c r="AJ169" i="13"/>
  <c r="AS141" i="13"/>
  <c r="AS152" i="13"/>
  <c r="AJ165" i="13"/>
  <c r="AS138" i="13"/>
  <c r="AS150" i="13"/>
  <c r="AV106" i="13"/>
  <c r="AJ176" i="13"/>
  <c r="AS146" i="13"/>
  <c r="AS154" i="13"/>
  <c r="AS145" i="13"/>
  <c r="A256" i="13"/>
  <c r="AV102" i="13"/>
  <c r="B256" i="13"/>
  <c r="AS148" i="13"/>
</calcChain>
</file>

<file path=xl/sharedStrings.xml><?xml version="1.0" encoding="utf-8"?>
<sst xmlns="http://schemas.openxmlformats.org/spreadsheetml/2006/main" count="11063" uniqueCount="350">
  <si>
    <t>SERVICIO DE SALUD</t>
  </si>
  <si>
    <t xml:space="preserve">REM-32. ACTIVIDADES DE ATENCIÓN DE SALUD REMOTA </t>
  </si>
  <si>
    <t xml:space="preserve">  </t>
  </si>
  <si>
    <t>SECCIÓN A: SEGUIMIENTO EN ATENCIÓN PRIMARIA DE SALUD POR LLAMADA TELEFÓNICA O VIDEOLLAMADAS</t>
  </si>
  <si>
    <t>PROFESIONAL</t>
  </si>
  <si>
    <t>TOTAL</t>
  </si>
  <si>
    <t>GRUPO DE EDAD (en años)</t>
  </si>
  <si>
    <t xml:space="preserve"> SEXO</t>
  </si>
  <si>
    <t>Niños, Niñas, Adolescentes y Jovenes SENAME</t>
  </si>
  <si>
    <t>Niños, Niñas, Adolescentes y Jovenes Mejor Niñez</t>
  </si>
  <si>
    <t>Pueblos Originarios</t>
  </si>
  <si>
    <t>Migrantes</t>
  </si>
  <si>
    <t>Espacios amigables/ Adolescentes</t>
  </si>
  <si>
    <t>0 - 4</t>
  </si>
  <si>
    <t>5 - 9</t>
  </si>
  <si>
    <t xml:space="preserve"> 10 - 14</t>
  </si>
  <si>
    <t>15 a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</si>
  <si>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</si>
  <si>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</si>
  <si>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</si>
  <si>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</si>
  <si>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</si>
  <si>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</si>
  <si>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</si>
  <si>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</si>
  <si>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</si>
  <si>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</si>
  <si>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</si>
  <si>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</si>
  <si>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y mas</t>
  </si>
  <si>
    <t>Hombres</t>
  </si>
  <si>
    <t>Mujeres</t>
  </si>
  <si>
    <t>Médico/a</t>
  </si>
  <si>
    <t>Enfermera/o</t>
  </si>
  <si>
    <t>Matrona/on</t>
  </si>
  <si>
    <t>Nutricionista</t>
  </si>
  <si>
    <t>Otros Profesionales</t>
  </si>
  <si>
    <t xml:space="preserve">TOTAL </t>
  </si>
  <si>
    <t>SECCIÓN B: CONSULTA  ABREVIADA MEDIANTE TELESALUD</t>
  </si>
  <si>
    <t>TIPO DE ACTIVIDAD</t>
  </si>
  <si>
    <t>NÚMERO DE ACCIONES POR RANGOS DE EDAD</t>
  </si>
  <si>
    <t>Otros profesionales</t>
  </si>
  <si>
    <t>menores de 15 años</t>
  </si>
  <si>
    <t>15 años y más</t>
  </si>
  <si>
    <t>Ambos Sexos</t>
  </si>
  <si>
    <t>Entrega de resultados de exámenes</t>
  </si>
  <si>
    <t>Confección de recetas</t>
  </si>
  <si>
    <t>Renovación de licencias médicas</t>
  </si>
  <si>
    <t>SECCIÓN C: CONSULTA MÉDICA EN ATENCIÓN PRIMARIA DE SALUD POR LLAMADA TELEFÓNICA O VIDEOLLAMADAS</t>
  </si>
  <si>
    <t>SEXO</t>
  </si>
  <si>
    <t>10 - 14</t>
  </si>
  <si>
    <t>15 - 19</t>
  </si>
  <si>
    <t>Medicina General</t>
  </si>
  <si>
    <t>SECCIÓN D: ATENCIONES TELEFONICAS EN CONSULTAS Y CONTROLES</t>
  </si>
  <si>
    <t>SECCIÓN D1: ATENCIONES REMOTAS MEDICAS EN ESPECIALIDAD</t>
  </si>
  <si>
    <t>ACTIVIDADES</t>
  </si>
  <si>
    <t>Total</t>
  </si>
  <si>
    <t>ATENCIONES REMOTAS DE CONSULTAS TOTALES DE ESPECIALIDAD</t>
  </si>
  <si>
    <t>NO CONTESTA</t>
  </si>
  <si>
    <t>ALTA DE CONSULTA DE ESPECIALIDAD AMBULATORIA REMOTA</t>
  </si>
  <si>
    <t>TELECONSULTAS NUEVAS DE ESPECIALIDAD SEGÚN ORIGEN</t>
  </si>
  <si>
    <t>Atenciones según modalidad de contacto</t>
  </si>
  <si>
    <t>Teleconsulta Abreviada  (Videollamada)/ Consulta Abreviada Telefónica Atención Remota: entrega de los resultados de exámenes o procedimiento (Confección de recetas o lectura de exámenes)</t>
  </si>
  <si>
    <t>Teleconsultorías</t>
  </si>
  <si>
    <t>Teleconsultas de especialidad resueltas por Médicos Generales</t>
  </si>
  <si>
    <t>Menos 15 años</t>
  </si>
  <si>
    <t>De 15 y más años</t>
  </si>
  <si>
    <t>NUEVAS</t>
  </si>
  <si>
    <t>CONTROLES</t>
  </si>
  <si>
    <t>Menos 
15 años</t>
  </si>
  <si>
    <t>15 y más 
años</t>
  </si>
  <si>
    <t>APS</t>
  </si>
  <si>
    <t>CAE/CDT/CRS</t>
  </si>
  <si>
    <t>Urgencia</t>
  </si>
  <si>
    <t>Hospitalización</t>
  </si>
  <si>
    <t>Teleconsulta Nueva</t>
  </si>
  <si>
    <t>Teleconsulta Control</t>
  </si>
  <si>
    <t>Contacto telefónico control</t>
  </si>
  <si>
    <t>PEDIATRÍA</t>
  </si>
  <si>
    <t>MEDICINA INTERNA</t>
  </si>
  <si>
    <t>NEONATOLOGÍA</t>
  </si>
  <si>
    <t>ENFERMEDAD RESPIRATORIA PEDIÁTRICA (BRONCOPULMONAR INFANTIL)</t>
  </si>
  <si>
    <t>ENFERMEDAD RESPIRATORIA DE ADULTO (BRONCOPULMONAR)</t>
  </si>
  <si>
    <t>CARDIOLOGÍA PEDIÁTRICA</t>
  </si>
  <si>
    <t>CARDIOLOGÍA ADULTO</t>
  </si>
  <si>
    <t>ENDOCRINOLOGÍA PEDIÁTRICA</t>
  </si>
  <si>
    <t>ENDOCRINOLOGÍA ADULTO</t>
  </si>
  <si>
    <t>GASTROENTEROLOGÍA PEDIÁTRICA</t>
  </si>
  <si>
    <t>GASTROENTEROLOGÍA ADULTO</t>
  </si>
  <si>
    <t>GENÉTICA CLÍNICA</t>
  </si>
  <si>
    <t>HEMATO-ONCOLOGÍA INFANTIL</t>
  </si>
  <si>
    <t>HEMATOLOGÍA ADULTO</t>
  </si>
  <si>
    <t>NEFROLOGÍA PEDIÁTRICA</t>
  </si>
  <si>
    <t>NEFROLOGÍA ADULTO</t>
  </si>
  <si>
    <t>NUTRIÓLOGO PEDIÁTRICO</t>
  </si>
  <si>
    <t>NUTRIÓLOGO ADULTO</t>
  </si>
  <si>
    <t>REUMATOLOGÍA PEDIÁTRICA</t>
  </si>
  <si>
    <t>REUMATOLOGÍA ADULTO</t>
  </si>
  <si>
    <t>DERMATOLOGÍA</t>
  </si>
  <si>
    <t>INFECTOLOGÍA PEDIÁTRICA</t>
  </si>
  <si>
    <t>INFECTOLOGÍA ADULTO</t>
  </si>
  <si>
    <t>INMUNOLOGÍA</t>
  </si>
  <si>
    <t>GERIATRÍA</t>
  </si>
  <si>
    <t>MEDICINA FÍSICA Y REHABILITACIÓN PEDIÁTRICA (FISIATRÍA PEDIÁTRICA)</t>
  </si>
  <si>
    <t>MEDICINA FÍSICA Y REHABILITACIÓN ADULTO (FISIATRÍA ADULTO)</t>
  </si>
  <si>
    <t>NEUROLOGÍA PEDIÁTRICA</t>
  </si>
  <si>
    <t>NEUROLOGÍA ADULTO</t>
  </si>
  <si>
    <t>ONCOLOGÍA MÉDICA</t>
  </si>
  <si>
    <t>PSIQUIATRÍA PEDIÁTRICA Y DE LA ADOLESCENCIA</t>
  </si>
  <si>
    <t>PSIQUIATRÍA ADULTO</t>
  </si>
  <si>
    <t>CIRUGÍA PEDIÁTRICA</t>
  </si>
  <si>
    <t>CIRUGÍA GENERAL ADULTO</t>
  </si>
  <si>
    <t>CIRUGÍA DIGESTIVA (ALTA)</t>
  </si>
  <si>
    <t>CIRUGÍA DE CABEZA, CUELLO Y MAXILOFACIAL</t>
  </si>
  <si>
    <t>CIRUGÍA PLÁSTICA Y REPARADORA PEDIÁTRICA</t>
  </si>
  <si>
    <t>CIRUGÍA PLÁSTICA Y REPARADORA ADULTO</t>
  </si>
  <si>
    <t>COLOPROCTOLOGÍA (CIRUGIA DIGESTIVA BAJA)</t>
  </si>
  <si>
    <t>CIRUGÍA TÓRAX</t>
  </si>
  <si>
    <t>CIRUGÍA VASCULAR PERIFÉRICA</t>
  </si>
  <si>
    <t>NEUROCIRUGÍA</t>
  </si>
  <si>
    <t>CIRUGÍA CARDIOVASCULAR</t>
  </si>
  <si>
    <t>ANESTESIOLOGÍA</t>
  </si>
  <si>
    <t>OBSTETRICIA</t>
  </si>
  <si>
    <t>GINECOLOGÍA PEDIÁTRICA Y DE LA ADOLESCENCIA</t>
  </si>
  <si>
    <t>GINECOLOGÍA ADULTO</t>
  </si>
  <si>
    <t>OFTALMOLOGÍA</t>
  </si>
  <si>
    <t>OTORRINOLARINGOLOGÍA</t>
  </si>
  <si>
    <t>TRAUMATOLOGÍA Y ORTOPEDIA PEDIÁTRICA</t>
  </si>
  <si>
    <t>TRAUMATOLOGÍA Y ORTOPEDIA ADULTO</t>
  </si>
  <si>
    <t>UROLOGÍA PEDIÁTRICA</t>
  </si>
  <si>
    <t>UROLOGÍA ADULTO</t>
  </si>
  <si>
    <t>MEDICINA FAMILIAR DEL NIÑO</t>
  </si>
  <si>
    <t>MEDICINA FAMILIAR</t>
  </si>
  <si>
    <t>MEDICINA FAMILIAR ADULTO</t>
  </si>
  <si>
    <t>DIABETOLOGÍA</t>
  </si>
  <si>
    <t>MEDICINA NUCLEAR (EXCLUYE INFORMES)</t>
  </si>
  <si>
    <t>IMAGENOLOGÍA</t>
  </si>
  <si>
    <t>RADIOTERAPIA ONCOLÓGICA</t>
  </si>
  <si>
    <t>SECCIÓN D.2: ATENCIONES REMOTAS CONSULTAS Y CONTROLES POR OTROS PROFESIONALES EN ESPECIALIDAD (NIVEL SECUNDARIO)</t>
  </si>
  <si>
    <t>POR EDAD (en años)</t>
  </si>
  <si>
    <t>Atenciones remotas según modalidad</t>
  </si>
  <si>
    <t>Beneficiarios</t>
  </si>
  <si>
    <t>Total Controles (incluidos en grupo de edad)</t>
  </si>
  <si>
    <t>Atención Remota consulta abreviada PNM : entrega de los resultados de exámenes o procedimiento (Confección de recetas o lectura de exámenes)</t>
  </si>
  <si>
    <t>Consultorías resueltas vía remota</t>
  </si>
  <si>
    <t xml:space="preserve"> Contacto Telefónico Control</t>
  </si>
  <si>
    <t>Teleconsulta Nueva /Control</t>
  </si>
  <si>
    <t>Control</t>
  </si>
  <si>
    <t>Pueblos originarios</t>
  </si>
  <si>
    <t>ENFERMERA/O</t>
  </si>
  <si>
    <t>MATRONA/ON</t>
  </si>
  <si>
    <t>ARO</t>
  </si>
  <si>
    <t>GINECOLOGÍA Y OTROS</t>
  </si>
  <si>
    <t>INFERTILIDAD</t>
  </si>
  <si>
    <t>NUTRICIONISTA</t>
  </si>
  <si>
    <t>PSICÓLOGO/A (EXCLUYE SM)</t>
  </si>
  <si>
    <t>FONOAUDIÓLOGO/A</t>
  </si>
  <si>
    <t>TECNÓLOGO/A MÉDICO/A</t>
  </si>
  <si>
    <t>TRABAJADOR/A SOCIAL</t>
  </si>
  <si>
    <t xml:space="preserve">SECCIÓN E: ATENCIÓN ODONTOLÓGICA </t>
  </si>
  <si>
    <t>SECCIÓN E1: ATENCIÓN ODONTOLÓGICA NIVEL PRIMARIO</t>
  </si>
  <si>
    <t xml:space="preserve">ACTIVIDADES </t>
  </si>
  <si>
    <t>SEGÚN GRUPOS DE EDAD O DE RIESGO</t>
  </si>
  <si>
    <t>Embarazadas</t>
  </si>
  <si>
    <t>60 años (incluido en grupos de 20-64 años)</t>
  </si>
  <si>
    <t>Usuarios en situación de discapacidad</t>
  </si>
  <si>
    <t>Niños, Niñas, Adolescentes y Jóvenes SENAME</t>
  </si>
  <si>
    <t>Niños, Niñas, Adolescentes y Jóvenes Mejor Niñez</t>
  </si>
  <si>
    <t>Hombres y Mujeres Mayor a Total</t>
  </si>
  <si>
    <t>Embarazadas Mayor a Total</t>
  </si>
  <si>
    <t>60 Años Mayor al Grupo 20-64</t>
  </si>
  <si>
    <t>Discapacitados Mayor al Total</t>
  </si>
  <si>
    <t>NNA Sename Mayor a Total</t>
  </si>
  <si>
    <t>NNA Mejor Niñez Mayor a Total</t>
  </si>
  <si>
    <t>Pueblos Originarios Mayor a Total</t>
  </si>
  <si>
    <t>Migrantes Mayor a Total</t>
  </si>
  <si>
    <t>No olvide</t>
  </si>
  <si>
    <t>menos de 1
año</t>
  </si>
  <si>
    <t>1 
año</t>
  </si>
  <si>
    <t>2 
años</t>
  </si>
  <si>
    <t>3 
años</t>
  </si>
  <si>
    <t>4 
años</t>
  </si>
  <si>
    <t>5 
años</t>
  </si>
  <si>
    <t>6 
años</t>
  </si>
  <si>
    <t>12 
años</t>
  </si>
  <si>
    <t>Resto 
&lt;15 años</t>
  </si>
  <si>
    <t>15-19 
años</t>
  </si>
  <si>
    <t>20-64 
años</t>
  </si>
  <si>
    <t>65 y 
más años</t>
  </si>
  <si>
    <t>Seguimiento Clínico Remoto de Pacientes</t>
  </si>
  <si>
    <t>Educación, Promoción Remota en Salud Bucal</t>
  </si>
  <si>
    <t>Pauta CERO Remota</t>
  </si>
  <si>
    <t>SECCIÓN E2: ATENCIÓN ODONTOLÓGICA ESTABLECIMIENTOS HOSPITALARIOS DE BAJA, MEDIANA Y ALTA COMPLEJIDAD</t>
  </si>
  <si>
    <t>No Contesta</t>
  </si>
  <si>
    <t xml:space="preserve">Usuarios con Discapacidad </t>
  </si>
  <si>
    <t>Niños, niñas, adolescentes y jovenes SENAME</t>
  </si>
  <si>
    <t>Niños, niñas, adolescentes y jovenes Mejor Niñez</t>
  </si>
  <si>
    <t>Beneficiarios Mayor a Total</t>
  </si>
  <si>
    <t>0-5 
años</t>
  </si>
  <si>
    <t>12 años</t>
  </si>
  <si>
    <t>Resto &lt; 15 años</t>
  </si>
  <si>
    <t>20-64 
 años (excluye 60 años)</t>
  </si>
  <si>
    <t>60 años</t>
  </si>
  <si>
    <t>Consulta nueva de especialidad odontológica (Teleconsulta)</t>
  </si>
  <si>
    <t>Control de especialidad odontológica (Teleconsulta)</t>
  </si>
  <si>
    <t xml:space="preserve">SECCION F: ACCIONES DE SALUD MENTAL REMOTAS </t>
  </si>
  <si>
    <r>
      <t xml:space="preserve">SECCIÓN F1: ACCIONES </t>
    </r>
    <r>
      <rPr>
        <b/>
        <sz val="8"/>
        <color theme="1"/>
        <rFont val="Verdana"/>
        <family val="2"/>
      </rPr>
      <t>REMOTAS DE SALUD MENTAL (APS Y ESPECIALIDAD)</t>
    </r>
  </si>
  <si>
    <t>Video llamadas</t>
  </si>
  <si>
    <t>TOTAL ACCIONES</t>
  </si>
  <si>
    <t>NÚMERO DE ACCIONES TELEFÓNICAS Y DE SEGUIMIENTO POR RANGOS DE EDAD</t>
  </si>
  <si>
    <t>Niños, Niñas, Adolescentes y Jóvenes Población SENAME</t>
  </si>
  <si>
    <t>Niños, Niñas, Adolescentes y Jóvenes Población Mejor Niñez</t>
  </si>
  <si>
    <t>Demencia</t>
  </si>
  <si>
    <t>Espacios Amigables/ Adolescentes</t>
  </si>
  <si>
    <t>Llamadas Telefónicas</t>
  </si>
  <si>
    <t>Mensajería de Texto</t>
  </si>
  <si>
    <t>SECCIÓN F2: CONTROLES DE SALUD MENTAL REMOTOS (APS Y ESPECIALIDAD)</t>
  </si>
  <si>
    <t>NÚMERO DE CONTROLES DE SALUD MENTAL REMOTOS POR RANGOS DE EDAD</t>
  </si>
  <si>
    <t xml:space="preserve">CONTROLES DE SALUD MENTAL POR LLAMADAS TELEFONICAS </t>
  </si>
  <si>
    <t>Psicólogo/a</t>
  </si>
  <si>
    <t>Trabajador/a Social</t>
  </si>
  <si>
    <t>Terapeuta Ocupacional</t>
  </si>
  <si>
    <t>Técnico en Enfermería y en Salud Mental</t>
  </si>
  <si>
    <t>Gestor Comunitario</t>
  </si>
  <si>
    <t>Técnico Rehabilitación Alcohol y Drogas</t>
  </si>
  <si>
    <t xml:space="preserve">CONTROLES DE SALUD MENTAL POR VIDEO LLAMADAS  </t>
  </si>
  <si>
    <t xml:space="preserve">SECCION G: ACCIONES DE SEGUIMIENTO REMOTO EN EL PROGRAMA DE SALUD CARDIOVASCULAR EN APS </t>
  </si>
  <si>
    <t>TIPO DE CONTROL</t>
  </si>
  <si>
    <t>Llamadas telefónicas o Video llamadas</t>
  </si>
  <si>
    <t xml:space="preserve">Técnico en Enfermería </t>
  </si>
  <si>
    <t>Mensajes de texto</t>
  </si>
  <si>
    <t>SECCIÓN H: ACTIVIDADES DE ACOMPAÑAMIENTO REMOTO A PERSONAS MAYORES Y SUS FAMILIAS POR PARTE DEL PROGRAMA MÁS ADULTOS MAYORES AUTOVALENTES</t>
  </si>
  <si>
    <t>GRUPAL</t>
  </si>
  <si>
    <t>Contacto individual  por mensaje electrónico</t>
  </si>
  <si>
    <t>Contacto grupal por mensaje electrónico</t>
  </si>
  <si>
    <t>SECCIÓN I: SEGUIMIENTO DE SALUD INFANTIL REMOTO</t>
  </si>
  <si>
    <t>PROFESIONALES</t>
  </si>
  <si>
    <t>ACCIONES</t>
  </si>
  <si>
    <t>TOTAL USUARIOS</t>
  </si>
  <si>
    <t xml:space="preserve">GRUPOS DE EDAD (en meses - años) </t>
  </si>
  <si>
    <t>Video Llamadas</t>
  </si>
  <si>
    <t>1 mes</t>
  </si>
  <si>
    <t>2 meses</t>
  </si>
  <si>
    <t>3 meses</t>
  </si>
  <si>
    <t>4 meses</t>
  </si>
  <si>
    <t>5 meses</t>
  </si>
  <si>
    <t>6 meses</t>
  </si>
  <si>
    <t>7 a 11 meses</t>
  </si>
  <si>
    <t>12 a 17 meses</t>
  </si>
  <si>
    <t>18 a 23 meses</t>
  </si>
  <si>
    <t>24 a 35 meses</t>
  </si>
  <si>
    <t>36 a 41 meses</t>
  </si>
  <si>
    <t>42 a 47 meses</t>
  </si>
  <si>
    <t>48 a 59 meses</t>
  </si>
  <si>
    <t>60 a 71 meses</t>
  </si>
  <si>
    <t>6 a 9 años 11 meses</t>
  </si>
  <si>
    <t>Otro/a</t>
  </si>
  <si>
    <t>SECCIÓN J: ATENCIÓN REMOTA ADOLESCENTE</t>
  </si>
  <si>
    <t xml:space="preserve"> CONTROL DE SALUD INTEGRAL</t>
  </si>
  <si>
    <t>10 A 14 AÑOS</t>
  </si>
  <si>
    <t>15 A 19 AÑOS</t>
  </si>
  <si>
    <t>Epuipo de espacio Amigable</t>
  </si>
  <si>
    <t>Otro Equipo de Salud</t>
  </si>
  <si>
    <t>SECCION K: ATENCIONES REMOTAS EN MODALIDADES DE APOYO AL DESARROLLO INFANTIL (MADIS) EN APS</t>
  </si>
  <si>
    <t>ACTIVIDAD</t>
  </si>
  <si>
    <t>Total Acciones</t>
  </si>
  <si>
    <t>TIPO DE ACCION PARA GENERAR ATENCIONES</t>
  </si>
  <si>
    <t>GRUPOS DE EDAD (en meses - años)</t>
  </si>
  <si>
    <t>NÚMERO DE ACCIONES DE ATENCIONES POR RANGOS DE EDAD</t>
  </si>
  <si>
    <t>Telefónico</t>
  </si>
  <si>
    <t>Mensajería</t>
  </si>
  <si>
    <t>Menor de 7 meses</t>
  </si>
  <si>
    <t>7-11 MESES</t>
  </si>
  <si>
    <t>12- 17 MESES</t>
  </si>
  <si>
    <t>18-23 MESES</t>
  </si>
  <si>
    <t>24-47 MESES</t>
  </si>
  <si>
    <t>48-59 MESES</t>
  </si>
  <si>
    <t>Intervenciones de seguimiento efectivas</t>
  </si>
  <si>
    <t>Intervenciones de otro tipo</t>
  </si>
  <si>
    <t>Última sesión Término de Tratramiento</t>
  </si>
  <si>
    <t>SECCIÓN L:  EDUCACIÓN GRUPAL REMOTA SEGÚN ÁREAS TEMÁTICAS Y EDAD</t>
  </si>
  <si>
    <t>ÁREAS TEMÁTICAS DE PROMOCIÓN Y PREVENCIÓN</t>
  </si>
  <si>
    <t>MADRE, PADRE O CUIDADOR DE:</t>
  </si>
  <si>
    <t>Video llamada grupal</t>
  </si>
  <si>
    <t>Seminario-Radio</t>
  </si>
  <si>
    <t>Plataforma Digital</t>
  </si>
  <si>
    <t>Total Usuarios</t>
  </si>
  <si>
    <t>Gestantes</t>
  </si>
  <si>
    <t>Acompañante de gestante</t>
  </si>
  <si>
    <t>Menores de 12 meses</t>
  </si>
  <si>
    <t>Niños de 12 a 23 meses</t>
  </si>
  <si>
    <t>Niños de 2 a 5 años</t>
  </si>
  <si>
    <t>Niños de 5 a 9 años</t>
  </si>
  <si>
    <t>HABILIDADES PARENTALES</t>
  </si>
  <si>
    <t>Nadie es Perfecto Remoto A</t>
  </si>
  <si>
    <t>Nadie es Perfecto Remoto B</t>
  </si>
  <si>
    <t>Nadie es Perfecto Seminario</t>
  </si>
  <si>
    <t>Nadie es perfecto PASMI</t>
  </si>
  <si>
    <t xml:space="preserve">SECCIÓN M: ACTIVIDADES PROGRAMA ELIGE VIDA SANA POR LLAMADA TELEFÓNICA </t>
  </si>
  <si>
    <t>Nº de Mensajes</t>
  </si>
  <si>
    <t>Nº de Participantes</t>
  </si>
  <si>
    <t>Madre, Padre o Cuidador de</t>
  </si>
  <si>
    <t>N° de Participantes de Edad</t>
  </si>
  <si>
    <t>Post Parto</t>
  </si>
  <si>
    <t>No Olvide</t>
  </si>
  <si>
    <t>Menores de 1 año</t>
  </si>
  <si>
    <t>Niños 12 a 23 meses</t>
  </si>
  <si>
    <t>menor de 2 años</t>
  </si>
  <si>
    <t>2 a 4 años</t>
  </si>
  <si>
    <t>5 a 9 años</t>
  </si>
  <si>
    <t>10 a 14 años</t>
  </si>
  <si>
    <t>15 a 19 años</t>
  </si>
  <si>
    <t>20-24 años</t>
  </si>
  <si>
    <t>25 - 29 años</t>
  </si>
  <si>
    <t>30 - 34 años</t>
  </si>
  <si>
    <t>35 - 39 años</t>
  </si>
  <si>
    <t>40 - 44 años</t>
  </si>
  <si>
    <t>45 - 49 años</t>
  </si>
  <si>
    <t>50 - 54 años</t>
  </si>
  <si>
    <t>55 - 59 años</t>
  </si>
  <si>
    <t>60 - 64 años</t>
  </si>
  <si>
    <t>Información de actividades físicas enviadas por teléfono</t>
  </si>
  <si>
    <t>Información de Nutrición enviada por teléfono</t>
  </si>
  <si>
    <t>Información por Psicologos enviada por teléfono</t>
  </si>
  <si>
    <t>SECCIÓN N: ACTIVIDADES PROGRAMA ELIGE VIDA SANA POR REDES SOCIALES</t>
  </si>
  <si>
    <t>TALLER</t>
  </si>
  <si>
    <t>N° de Archivos Multimedia</t>
  </si>
  <si>
    <t xml:space="preserve">Madres, Padre o Cuidador de </t>
  </si>
  <si>
    <t>N° de Archivos Multimedia por Edad</t>
  </si>
  <si>
    <t>20-64 años</t>
  </si>
  <si>
    <t>Videos de Actividad Física subido a las Redes Sociales</t>
  </si>
  <si>
    <t>Videos de Vida Sana subido a las Redes Sociales</t>
  </si>
  <si>
    <t>SECCIÓN O: SEGUIMIENTO DE PERSONAS CON CONDICIONES CRÓNICAS</t>
  </si>
  <si>
    <t xml:space="preserve">POR EDAD </t>
  </si>
  <si>
    <t>SEGUIMIENTO A DISTANCIA CON RIESGO LEVE (G1)</t>
  </si>
  <si>
    <t>SEGUIMIENTO A DISTANCIA CON RIESGO MODEADO (G2)</t>
  </si>
  <si>
    <t>SEGUIMIENTO A DISTANCIA CON RIESGO ALTO (G3)</t>
  </si>
  <si>
    <t>SECCIÓN P: APOYO TELEFÓNICO DEL PROGRAMA DE ACOMPAÑAMIENTO PSICOSOCIAL EN APS</t>
  </si>
  <si>
    <t>GRUPOS</t>
  </si>
  <si>
    <t>NÚMERO DE ACCIONES DE ACOMPAÑAMIENTO TELEFÓNICO</t>
  </si>
  <si>
    <t>ACCIONES TELEFÓNICAS REALIZADAS (LLAMADAS O MENSAJERÍA)</t>
  </si>
  <si>
    <t xml:space="preserve">SECCIÓN Q: TELECONSULTA MEDICINA ABREVIADA </t>
  </si>
  <si>
    <t xml:space="preserve">TIPO DE CONSULTA </t>
  </si>
  <si>
    <t>MODALIDAD</t>
  </si>
  <si>
    <t>Institucional</t>
  </si>
  <si>
    <t>Compra de Servicio</t>
  </si>
  <si>
    <t>Establecimiento de la Red</t>
  </si>
  <si>
    <t>Sistema</t>
  </si>
  <si>
    <t>Extrasistema</t>
  </si>
  <si>
    <t xml:space="preserve">TRATAMIENTO ANTICOAGULANTE ORAL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</si>
</sst>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43" formatCode="_-* #,##0.00_-;\-* #,##0.00_-;_-* &quot;-&quot;??_-;_-@_-"/>
    <numFmt numFmtId="164" formatCode="#,##0_ ;\-#,##0\ 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Verdana"/>
      <family val="2"/>
    </font>
    <font>
      <b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Verdana"/>
      <family val="2"/>
    </font>
    <font>
      <sz val="10"/>
      <name val="Arial"/>
      <family val="2"/>
    </font>
    <font>
      <b/>
      <sz val="11"/>
      <color theme="1"/>
      <name val="Verdana"/>
      <family val="2"/>
    </font>
    <font>
      <sz val="8"/>
      <color theme="1"/>
      <name val="Verdana"/>
      <family val="2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9" tint="0.79998168889431442"/>
        <bgColor indexed="64"/>
      </patternFill>
    </fill>
  </fills>
  <borders count="128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/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 applyFont="0" applyBorder="0" applyAlignment="0" applyProtection="0"/>
    <xf numFmtId="0" fontId="2" fillId="0" borderId="0" applyFont="0" applyBorder="0" applyAlignment="0" applyProtection="0"/>
    <xf numFmtId="0" fontId="6" fillId="0" borderId="0"/>
    <xf numFmtId="0" fontId="9" fillId="0" borderId="0"/>
    <xf numFmtId="0" fontId="6" fillId="9" borderId="42" applyNumberFormat="0" applyFont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6" fillId="9" borderId="89" applyNumberFormat="0" applyFont="0" applyAlignment="0" applyProtection="0"/>
    <xf numFmtId="41" fontId="6" fillId="0" borderId="0" applyFont="0" applyFill="0" applyBorder="0" applyAlignment="0" applyProtection="0"/>
    <xf numFmtId="0" fontId="12" fillId="2" borderId="1" applyNumberFormat="0" applyFont="0" applyAlignment="0" applyProtection="0"/>
  </cellStyleXfs>
  <cellXfs count="5478">
    <xf numFmtId="0" fontId="0" fillId="0" borderId="0" xfId="0"/>
    <xf numFmtId="1" fontId="1" fillId="3" borderId="0" xfId="0" applyNumberFormat="1" applyFont="1" applyFill="1"/>
    <xf numFmtId="41" fontId="3" fillId="4" borderId="0" xfId="1" applyNumberFormat="1" applyFont="1" applyFill="1" applyProtection="1"/>
    <xf numFmtId="41" fontId="4" fillId="4" borderId="0" xfId="2" applyNumberFormat="1" applyFont="1" applyFill="1" applyAlignment="1" applyProtection="1"/>
    <xf numFmtId="0" fontId="4" fillId="4" borderId="0" xfId="0" applyFont="1" applyFill="1"/>
    <xf numFmtId="0" fontId="4" fillId="0" borderId="0" xfId="0" applyFont="1"/>
    <xf numFmtId="41" fontId="3" fillId="4" borderId="0" xfId="1" applyNumberFormat="1" applyFont="1" applyFill="1" applyBorder="1" applyProtection="1"/>
    <xf numFmtId="41" fontId="3" fillId="4" borderId="0" xfId="2" applyNumberFormat="1" applyFont="1" applyFill="1" applyAlignment="1" applyProtection="1"/>
    <xf numFmtId="41" fontId="3" fillId="4" borderId="0" xfId="2" applyNumberFormat="1" applyFont="1" applyFill="1" applyAlignment="1" applyProtection="1">
      <alignment horizontal="center"/>
    </xf>
    <xf numFmtId="0" fontId="3" fillId="4" borderId="0" xfId="0" applyFont="1" applyFill="1"/>
    <xf numFmtId="41" fontId="3" fillId="4" borderId="0" xfId="1" applyNumberFormat="1" applyFont="1" applyFill="1" applyAlignment="1" applyProtection="1"/>
    <xf numFmtId="0" fontId="3" fillId="4" borderId="0" xfId="0" applyFont="1" applyFill="1" applyAlignment="1">
      <alignment horizontal="center"/>
    </xf>
    <xf numFmtId="0" fontId="4" fillId="4" borderId="0" xfId="3" applyFont="1" applyFill="1"/>
    <xf numFmtId="41" fontId="7" fillId="4" borderId="2" xfId="1" applyNumberFormat="1" applyFont="1" applyFill="1" applyBorder="1" applyAlignment="1" applyProtection="1">
      <alignment horizontal="left"/>
    </xf>
    <xf numFmtId="41" fontId="4" fillId="4" borderId="0" xfId="1" applyNumberFormat="1" applyFont="1" applyFill="1" applyProtection="1"/>
    <xf numFmtId="1" fontId="4" fillId="0" borderId="11" xfId="0" applyNumberFormat="1" applyFont="1" applyBorder="1" applyAlignment="1">
      <alignment horizontal="center" vertical="center" wrapText="1"/>
    </xf>
    <xf numFmtId="1" fontId="4" fillId="0" borderId="12" xfId="0" applyNumberFormat="1" applyFont="1" applyBorder="1" applyAlignment="1">
      <alignment horizontal="center" vertical="center" wrapText="1"/>
    </xf>
    <xf numFmtId="1" fontId="4" fillId="0" borderId="13" xfId="0" applyNumberFormat="1" applyFont="1" applyBorder="1" applyAlignment="1">
      <alignment horizontal="center" vertical="center" wrapText="1"/>
    </xf>
    <xf numFmtId="1" fontId="4" fillId="0" borderId="12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1" fontId="4" fillId="4" borderId="3" xfId="1" applyNumberFormat="1" applyFont="1" applyFill="1" applyBorder="1" applyAlignment="1" applyProtection="1">
      <alignment horizontal="center" vertical="center" wrapText="1"/>
    </xf>
    <xf numFmtId="41" fontId="4" fillId="4" borderId="9" xfId="1" applyNumberFormat="1" applyFont="1" applyFill="1" applyBorder="1" applyAlignment="1" applyProtection="1">
      <alignment horizontal="center" vertical="center"/>
    </xf>
    <xf numFmtId="41" fontId="8" fillId="4" borderId="16" xfId="1" applyNumberFormat="1" applyFont="1" applyFill="1" applyBorder="1" applyProtection="1"/>
    <xf numFmtId="164" fontId="4" fillId="4" borderId="17" xfId="1" applyNumberFormat="1" applyFont="1" applyFill="1" applyBorder="1" applyAlignment="1" applyProtection="1">
      <alignment horizontal="center"/>
    </xf>
    <xf numFmtId="1" fontId="8" fillId="5" borderId="18" xfId="0" applyNumberFormat="1" applyFont="1" applyFill="1" applyBorder="1" applyProtection="1">
      <protection locked="0"/>
    </xf>
    <xf numFmtId="41" fontId="8" fillId="4" borderId="22" xfId="1" applyNumberFormat="1" applyFont="1" applyFill="1" applyBorder="1" applyProtection="1"/>
    <xf numFmtId="41" fontId="8" fillId="4" borderId="24" xfId="1" applyNumberFormat="1" applyFont="1" applyFill="1" applyBorder="1" applyAlignment="1" applyProtection="1">
      <alignment vertical="center"/>
    </xf>
    <xf numFmtId="41" fontId="8" fillId="4" borderId="10" xfId="1" applyNumberFormat="1" applyFont="1" applyFill="1" applyBorder="1" applyAlignment="1" applyProtection="1">
      <alignment horizontal="left"/>
    </xf>
    <xf numFmtId="41" fontId="8" fillId="4" borderId="8" xfId="1" applyNumberFormat="1" applyFont="1" applyFill="1" applyBorder="1" applyProtection="1"/>
    <xf numFmtId="164" fontId="4" fillId="4" borderId="3" xfId="1" applyNumberFormat="1" applyFont="1" applyFill="1" applyBorder="1" applyAlignment="1" applyProtection="1">
      <alignment horizontal="center"/>
    </xf>
    <xf numFmtId="164" fontId="4" fillId="4" borderId="11" xfId="1" applyNumberFormat="1" applyFont="1" applyFill="1" applyBorder="1" applyAlignment="1" applyProtection="1">
      <alignment horizontal="center"/>
    </xf>
    <xf numFmtId="164" fontId="4" fillId="4" borderId="13" xfId="1" applyNumberFormat="1" applyFont="1" applyFill="1" applyBorder="1" applyAlignment="1" applyProtection="1">
      <alignment horizontal="center"/>
    </xf>
    <xf numFmtId="164" fontId="4" fillId="4" borderId="12" xfId="1" applyNumberFormat="1" applyFont="1" applyFill="1" applyBorder="1" applyAlignment="1" applyProtection="1">
      <alignment horizontal="center"/>
    </xf>
    <xf numFmtId="164" fontId="4" fillId="4" borderId="14" xfId="1" applyNumberFormat="1" applyFont="1" applyFill="1" applyBorder="1" applyAlignment="1" applyProtection="1">
      <alignment horizontal="center"/>
    </xf>
    <xf numFmtId="164" fontId="4" fillId="4" borderId="9" xfId="1" applyNumberFormat="1" applyFont="1" applyFill="1" applyBorder="1" applyAlignment="1" applyProtection="1">
      <alignment horizontal="center"/>
    </xf>
    <xf numFmtId="164" fontId="4" fillId="4" borderId="25" xfId="1" applyNumberFormat="1" applyFont="1" applyFill="1" applyBorder="1" applyAlignment="1" applyProtection="1">
      <alignment horizontal="center"/>
    </xf>
    <xf numFmtId="164" fontId="4" fillId="4" borderId="0" xfId="1" applyNumberFormat="1" applyFont="1" applyFill="1" applyBorder="1" applyAlignment="1" applyProtection="1">
      <alignment horizontal="center"/>
    </xf>
    <xf numFmtId="1" fontId="8" fillId="0" borderId="3" xfId="4" applyNumberFormat="1" applyFont="1" applyBorder="1" applyAlignment="1">
      <alignment horizontal="center" vertical="center"/>
    </xf>
    <xf numFmtId="1" fontId="8" fillId="0" borderId="3" xfId="4" applyNumberFormat="1" applyFont="1" applyBorder="1" applyAlignment="1">
      <alignment horizontal="center" vertical="center" wrapText="1"/>
    </xf>
    <xf numFmtId="1" fontId="8" fillId="0" borderId="29" xfId="4" applyNumberFormat="1" applyFont="1" applyBorder="1" applyAlignment="1">
      <alignment horizontal="center" vertical="center" wrapText="1"/>
    </xf>
    <xf numFmtId="0" fontId="8" fillId="0" borderId="20" xfId="4" applyFont="1" applyBorder="1" applyAlignment="1">
      <alignment horizontal="left" vertical="center" wrapText="1"/>
    </xf>
    <xf numFmtId="1" fontId="8" fillId="0" borderId="20" xfId="4" applyNumberFormat="1" applyFont="1" applyBorder="1" applyAlignment="1">
      <alignment horizontal="center" vertical="center" wrapText="1"/>
    </xf>
    <xf numFmtId="0" fontId="8" fillId="0" borderId="23" xfId="4" applyFont="1" applyBorder="1" applyAlignment="1">
      <alignment horizontal="left" vertical="center" wrapText="1"/>
    </xf>
    <xf numFmtId="1" fontId="8" fillId="0" borderId="23" xfId="4" applyNumberFormat="1" applyFont="1" applyBorder="1" applyAlignment="1">
      <alignment horizontal="center" vertical="center" wrapText="1"/>
    </xf>
    <xf numFmtId="0" fontId="8" fillId="0" borderId="30" xfId="4" applyFont="1" applyBorder="1" applyAlignment="1">
      <alignment horizontal="left" vertical="center" wrapText="1"/>
    </xf>
    <xf numFmtId="1" fontId="8" fillId="0" borderId="30" xfId="4" applyNumberFormat="1" applyFont="1" applyBorder="1" applyAlignment="1">
      <alignment horizontal="center" vertical="center" wrapText="1"/>
    </xf>
    <xf numFmtId="1" fontId="8" fillId="0" borderId="25" xfId="4" applyNumberFormat="1" applyFont="1" applyBorder="1" applyAlignment="1">
      <alignment horizontal="center" vertical="center" wrapText="1"/>
    </xf>
    <xf numFmtId="41" fontId="7" fillId="4" borderId="31" xfId="1" applyNumberFormat="1" applyFont="1" applyFill="1" applyBorder="1" applyAlignment="1" applyProtection="1">
      <alignment horizontal="left"/>
    </xf>
    <xf numFmtId="41" fontId="4" fillId="4" borderId="0" xfId="1" applyNumberFormat="1" applyFont="1" applyFill="1" applyBorder="1" applyProtection="1"/>
    <xf numFmtId="41" fontId="4" fillId="4" borderId="0" xfId="1" applyNumberFormat="1" applyFont="1" applyFill="1" applyBorder="1" applyAlignment="1" applyProtection="1">
      <alignment horizontal="center"/>
    </xf>
    <xf numFmtId="1" fontId="4" fillId="0" borderId="32" xfId="0" applyNumberFormat="1" applyFont="1" applyBorder="1" applyAlignment="1">
      <alignment horizontal="center" vertical="center" wrapText="1"/>
    </xf>
    <xf numFmtId="1" fontId="4" fillId="0" borderId="14" xfId="0" applyNumberFormat="1" applyFont="1" applyBorder="1" applyAlignment="1">
      <alignment horizontal="center" vertical="center" wrapText="1"/>
    </xf>
    <xf numFmtId="0" fontId="8" fillId="0" borderId="3" xfId="4" applyFont="1" applyBorder="1" applyAlignment="1">
      <alignment horizontal="left" vertical="center" wrapText="1"/>
    </xf>
    <xf numFmtId="164" fontId="4" fillId="4" borderId="3" xfId="1" applyNumberFormat="1" applyFont="1" applyFill="1" applyBorder="1" applyAlignment="1" applyProtection="1">
      <alignment horizontal="center" vertical="center"/>
    </xf>
    <xf numFmtId="41" fontId="7" fillId="4" borderId="33" xfId="1" applyNumberFormat="1" applyFont="1" applyFill="1" applyBorder="1" applyAlignment="1" applyProtection="1">
      <alignment horizontal="left"/>
    </xf>
    <xf numFmtId="164" fontId="4" fillId="0" borderId="0" xfId="1" applyNumberFormat="1" applyFont="1" applyBorder="1" applyAlignment="1" applyProtection="1">
      <alignment horizontal="center"/>
    </xf>
    <xf numFmtId="1" fontId="8" fillId="0" borderId="0" xfId="0" applyNumberFormat="1" applyFont="1" applyProtection="1">
      <protection locked="0"/>
    </xf>
    <xf numFmtId="41" fontId="7" fillId="0" borderId="31" xfId="1" applyNumberFormat="1" applyFont="1" applyBorder="1" applyAlignment="1" applyProtection="1">
      <alignment horizontal="left"/>
    </xf>
    <xf numFmtId="0" fontId="11" fillId="0" borderId="0" xfId="0" applyFont="1"/>
    <xf numFmtId="1" fontId="8" fillId="0" borderId="11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41" fontId="8" fillId="4" borderId="11" xfId="1" applyNumberFormat="1" applyFont="1" applyFill="1" applyBorder="1" applyAlignment="1" applyProtection="1">
      <alignment horizontal="center" vertical="center" wrapText="1"/>
    </xf>
    <xf numFmtId="41" fontId="8" fillId="4" borderId="25" xfId="1" applyNumberFormat="1" applyFont="1" applyFill="1" applyBorder="1" applyAlignment="1" applyProtection="1">
      <alignment horizontal="center" vertical="center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" fontId="8" fillId="0" borderId="39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" fontId="8" fillId="0" borderId="40" xfId="0" applyNumberFormat="1" applyFont="1" applyBorder="1"/>
    <xf numFmtId="1" fontId="8" fillId="0" borderId="43" xfId="0" applyNumberFormat="1" applyFont="1" applyBorder="1"/>
    <xf numFmtId="1" fontId="8" fillId="5" borderId="46" xfId="0" applyNumberFormat="1" applyFont="1" applyFill="1" applyBorder="1" applyProtection="1">
      <protection locked="0"/>
    </xf>
    <xf numFmtId="1" fontId="8" fillId="5" borderId="47" xfId="0" applyNumberFormat="1" applyFont="1" applyFill="1" applyBorder="1" applyProtection="1">
      <protection locked="0"/>
    </xf>
    <xf numFmtId="1" fontId="8" fillId="5" borderId="48" xfId="0" applyNumberFormat="1" applyFont="1" applyFill="1" applyBorder="1" applyProtection="1">
      <protection locked="0"/>
    </xf>
    <xf numFmtId="1" fontId="8" fillId="5" borderId="49" xfId="0" applyNumberFormat="1" applyFont="1" applyFill="1" applyBorder="1" applyProtection="1">
      <protection locked="0"/>
    </xf>
    <xf numFmtId="1" fontId="8" fillId="0" borderId="0" xfId="0" applyNumberFormat="1" applyFont="1"/>
    <xf numFmtId="1" fontId="8" fillId="0" borderId="43" xfId="0" applyNumberFormat="1" applyFont="1" applyBorder="1" applyAlignment="1">
      <alignment wrapText="1"/>
    </xf>
    <xf numFmtId="0" fontId="4" fillId="0" borderId="0" xfId="2" applyFont="1" applyBorder="1" applyAlignment="1" applyProtection="1"/>
    <xf numFmtId="1" fontId="8" fillId="0" borderId="50" xfId="0" applyNumberFormat="1" applyFont="1" applyBorder="1"/>
    <xf numFmtId="41" fontId="4" fillId="4" borderId="8" xfId="1" applyNumberFormat="1" applyFont="1" applyFill="1" applyBorder="1" applyAlignment="1" applyProtection="1">
      <alignment vertical="center" wrapText="1"/>
    </xf>
    <xf numFmtId="164" fontId="4" fillId="4" borderId="3" xfId="6" applyNumberFormat="1" applyFont="1" applyFill="1" applyBorder="1" applyAlignment="1" applyProtection="1">
      <alignment horizontal="center"/>
    </xf>
    <xf numFmtId="164" fontId="4" fillId="4" borderId="11" xfId="6" applyNumberFormat="1" applyFont="1" applyFill="1" applyBorder="1" applyProtection="1"/>
    <xf numFmtId="164" fontId="4" fillId="4" borderId="12" xfId="6" applyNumberFormat="1" applyFont="1" applyFill="1" applyBorder="1" applyProtection="1"/>
    <xf numFmtId="164" fontId="4" fillId="4" borderId="13" xfId="6" applyNumberFormat="1" applyFont="1" applyFill="1" applyBorder="1" applyProtection="1"/>
    <xf numFmtId="164" fontId="4" fillId="4" borderId="25" xfId="6" applyNumberFormat="1" applyFont="1" applyFill="1" applyBorder="1" applyProtection="1"/>
    <xf numFmtId="164" fontId="4" fillId="4" borderId="3" xfId="6" applyNumberFormat="1" applyFont="1" applyFill="1" applyBorder="1" applyProtection="1"/>
    <xf numFmtId="164" fontId="4" fillId="4" borderId="9" xfId="6" applyNumberFormat="1" applyFont="1" applyFill="1" applyBorder="1" applyProtection="1"/>
    <xf numFmtId="164" fontId="4" fillId="0" borderId="25" xfId="6" applyNumberFormat="1" applyFont="1" applyFill="1" applyBorder="1" applyProtection="1"/>
    <xf numFmtId="41" fontId="7" fillId="0" borderId="53" xfId="1" applyNumberFormat="1" applyFont="1" applyBorder="1" applyAlignment="1" applyProtection="1">
      <alignment horizontal="left"/>
    </xf>
    <xf numFmtId="1" fontId="1" fillId="0" borderId="27" xfId="0" applyNumberFormat="1" applyFont="1" applyBorder="1"/>
    <xf numFmtId="1" fontId="8" fillId="3" borderId="0" xfId="0" applyNumberFormat="1" applyFont="1" applyFill="1"/>
    <xf numFmtId="0" fontId="4" fillId="4" borderId="0" xfId="2" applyFont="1" applyFill="1" applyAlignment="1" applyProtection="1"/>
    <xf numFmtId="1" fontId="8" fillId="0" borderId="12" xfId="0" applyNumberFormat="1" applyFont="1" applyBorder="1" applyAlignment="1">
      <alignment horizontal="center" vertical="center"/>
    </xf>
    <xf numFmtId="1" fontId="8" fillId="0" borderId="25" xfId="0" applyNumberFormat="1" applyFont="1" applyBorder="1" applyAlignment="1">
      <alignment horizontal="center" vertical="center"/>
    </xf>
    <xf numFmtId="1" fontId="8" fillId="0" borderId="57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58" xfId="0" applyNumberFormat="1" applyFont="1" applyBorder="1" applyAlignment="1">
      <alignment horizontal="center" vertical="center" wrapText="1"/>
    </xf>
    <xf numFmtId="41" fontId="8" fillId="0" borderId="3" xfId="1" applyNumberFormat="1" applyFont="1" applyBorder="1" applyAlignment="1" applyProtection="1">
      <alignment horizontal="center" vertical="center" wrapText="1"/>
    </xf>
    <xf numFmtId="41" fontId="8" fillId="0" borderId="4" xfId="1" applyNumberFormat="1" applyFont="1" applyBorder="1" applyAlignment="1" applyProtection="1">
      <alignment horizontal="center" vertical="center" wrapText="1"/>
    </xf>
    <xf numFmtId="1" fontId="8" fillId="0" borderId="11" xfId="0" applyNumberFormat="1" applyFont="1" applyBorder="1" applyAlignment="1">
      <alignment horizontal="right"/>
    </xf>
    <xf numFmtId="1" fontId="8" fillId="0" borderId="60" xfId="0" applyNumberFormat="1" applyFont="1" applyBorder="1" applyAlignment="1">
      <alignment horizontal="right"/>
    </xf>
    <xf numFmtId="1" fontId="8" fillId="0" borderId="7" xfId="0" applyNumberFormat="1" applyFont="1" applyBorder="1" applyAlignment="1">
      <alignment horizontal="right"/>
    </xf>
    <xf numFmtId="1" fontId="8" fillId="0" borderId="20" xfId="0" applyNumberFormat="1" applyFont="1" applyBorder="1"/>
    <xf numFmtId="1" fontId="8" fillId="0" borderId="46" xfId="0" applyNumberFormat="1" applyFont="1" applyBorder="1" applyAlignment="1">
      <alignment horizontal="right" wrapText="1"/>
    </xf>
    <xf numFmtId="1" fontId="8" fillId="10" borderId="19" xfId="0" applyNumberFormat="1" applyFont="1" applyFill="1" applyBorder="1" applyAlignment="1">
      <alignment horizontal="right"/>
    </xf>
    <xf numFmtId="1" fontId="8" fillId="5" borderId="61" xfId="0" applyNumberFormat="1" applyFont="1" applyFill="1" applyBorder="1" applyProtection="1">
      <protection locked="0"/>
    </xf>
    <xf numFmtId="1" fontId="8" fillId="5" borderId="62" xfId="0" applyNumberFormat="1" applyFont="1" applyFill="1" applyBorder="1" applyProtection="1">
      <protection locked="0"/>
    </xf>
    <xf numFmtId="1" fontId="8" fillId="0" borderId="45" xfId="0" applyNumberFormat="1" applyFont="1" applyBorder="1" applyAlignment="1">
      <alignment horizontal="right" wrapText="1"/>
    </xf>
    <xf numFmtId="1" fontId="8" fillId="0" borderId="63" xfId="0" applyNumberFormat="1" applyFont="1" applyBorder="1" applyAlignment="1">
      <alignment horizontal="right"/>
    </xf>
    <xf numFmtId="1" fontId="8" fillId="0" borderId="44" xfId="0" applyNumberFormat="1" applyFont="1" applyBorder="1" applyAlignment="1">
      <alignment horizontal="right"/>
    </xf>
    <xf numFmtId="1" fontId="8" fillId="0" borderId="64" xfId="0" applyNumberFormat="1" applyFont="1" applyBorder="1"/>
    <xf numFmtId="1" fontId="8" fillId="0" borderId="38" xfId="0" applyNumberFormat="1" applyFont="1" applyBorder="1" applyAlignment="1">
      <alignment horizontal="right"/>
    </xf>
    <xf numFmtId="1" fontId="8" fillId="0" borderId="65" xfId="0" applyNumberFormat="1" applyFont="1" applyBorder="1" applyAlignment="1">
      <alignment horizontal="right"/>
    </xf>
    <xf numFmtId="1" fontId="8" fillId="0" borderId="15" xfId="0" applyNumberFormat="1" applyFont="1" applyBorder="1" applyAlignment="1">
      <alignment horizontal="right"/>
    </xf>
    <xf numFmtId="1" fontId="8" fillId="0" borderId="46" xfId="0" applyNumberFormat="1" applyFont="1" applyBorder="1" applyAlignment="1">
      <alignment horizontal="right"/>
    </xf>
    <xf numFmtId="1" fontId="8" fillId="0" borderId="48" xfId="0" applyNumberFormat="1" applyFont="1" applyBorder="1" applyAlignment="1">
      <alignment horizontal="right"/>
    </xf>
    <xf numFmtId="1" fontId="8" fillId="0" borderId="62" xfId="0" applyNumberFormat="1" applyFont="1" applyBorder="1" applyAlignment="1">
      <alignment horizontal="right"/>
    </xf>
    <xf numFmtId="1" fontId="8" fillId="5" borderId="40" xfId="0" applyNumberFormat="1" applyFont="1" applyFill="1" applyBorder="1" applyProtection="1">
      <protection locked="0"/>
    </xf>
    <xf numFmtId="1" fontId="8" fillId="0" borderId="45" xfId="0" applyNumberFormat="1" applyFont="1" applyBorder="1" applyAlignment="1">
      <alignment horizontal="right"/>
    </xf>
    <xf numFmtId="1" fontId="8" fillId="0" borderId="45" xfId="0" applyNumberFormat="1" applyFont="1" applyBorder="1" applyAlignment="1">
      <alignment horizontal="right" shrinkToFit="1"/>
    </xf>
    <xf numFmtId="1" fontId="8" fillId="0" borderId="63" xfId="0" applyNumberFormat="1" applyFont="1" applyBorder="1" applyAlignment="1">
      <alignment horizontal="right" shrinkToFit="1"/>
    </xf>
    <xf numFmtId="1" fontId="8" fillId="0" borderId="51" xfId="0" applyNumberFormat="1" applyFont="1" applyBorder="1" applyAlignment="1">
      <alignment horizontal="right"/>
    </xf>
    <xf numFmtId="1" fontId="8" fillId="0" borderId="52" xfId="0" applyNumberFormat="1" applyFont="1" applyBorder="1" applyAlignment="1">
      <alignment horizontal="right"/>
    </xf>
    <xf numFmtId="1" fontId="8" fillId="0" borderId="66" xfId="0" applyNumberFormat="1" applyFont="1" applyBorder="1" applyAlignment="1">
      <alignment horizontal="right"/>
    </xf>
    <xf numFmtId="1" fontId="8" fillId="0" borderId="38" xfId="0" applyNumberFormat="1" applyFont="1" applyBorder="1" applyAlignment="1">
      <alignment horizontal="right" wrapText="1"/>
    </xf>
    <xf numFmtId="1" fontId="8" fillId="0" borderId="65" xfId="0" applyNumberFormat="1" applyFont="1" applyBorder="1" applyAlignment="1">
      <alignment horizontal="right" wrapText="1"/>
    </xf>
    <xf numFmtId="1" fontId="8" fillId="0" borderId="38" xfId="0" applyNumberFormat="1" applyFont="1" applyBorder="1"/>
    <xf numFmtId="1" fontId="8" fillId="0" borderId="15" xfId="0" applyNumberFormat="1" applyFont="1" applyBorder="1"/>
    <xf numFmtId="1" fontId="8" fillId="0" borderId="11" xfId="0" applyNumberFormat="1" applyFont="1" applyBorder="1"/>
    <xf numFmtId="1" fontId="8" fillId="0" borderId="14" xfId="0" applyNumberFormat="1" applyFont="1" applyBorder="1"/>
    <xf numFmtId="1" fontId="8" fillId="0" borderId="8" xfId="0" applyNumberFormat="1" applyFont="1" applyBorder="1"/>
    <xf numFmtId="1" fontId="8" fillId="0" borderId="68" xfId="0" applyNumberFormat="1" applyFont="1" applyBorder="1"/>
    <xf numFmtId="1" fontId="8" fillId="0" borderId="69" xfId="0" applyNumberFormat="1" applyFont="1" applyBorder="1"/>
    <xf numFmtId="1" fontId="8" fillId="0" borderId="59" xfId="0" applyNumberFormat="1" applyFont="1" applyBorder="1"/>
    <xf numFmtId="164" fontId="4" fillId="4" borderId="15" xfId="6" applyNumberFormat="1" applyFont="1" applyFill="1" applyBorder="1" applyProtection="1"/>
    <xf numFmtId="41" fontId="7" fillId="4" borderId="70" xfId="1" applyNumberFormat="1" applyFont="1" applyFill="1" applyBorder="1" applyAlignment="1" applyProtection="1">
      <alignment horizontal="left"/>
    </xf>
    <xf numFmtId="0" fontId="4" fillId="4" borderId="0" xfId="2" applyFont="1" applyFill="1" applyBorder="1" applyAlignment="1" applyProtection="1">
      <alignment horizontal="left"/>
    </xf>
    <xf numFmtId="41" fontId="4" fillId="4" borderId="0" xfId="7" applyFont="1" applyFill="1" applyBorder="1" applyAlignment="1" applyProtection="1"/>
    <xf numFmtId="0" fontId="3" fillId="4" borderId="0" xfId="2" applyFont="1" applyFill="1" applyBorder="1" applyAlignment="1" applyProtection="1"/>
    <xf numFmtId="0" fontId="7" fillId="4" borderId="0" xfId="2" applyFont="1" applyFill="1" applyBorder="1" applyAlignment="1" applyProtection="1"/>
    <xf numFmtId="1" fontId="8" fillId="3" borderId="3" xfId="0" applyNumberFormat="1" applyFont="1" applyFill="1" applyBorder="1" applyAlignment="1">
      <alignment horizontal="center" vertical="center" wrapText="1"/>
    </xf>
    <xf numFmtId="1" fontId="8" fillId="3" borderId="25" xfId="0" applyNumberFormat="1" applyFont="1" applyFill="1" applyBorder="1" applyAlignment="1">
      <alignment horizontal="center" vertical="center" wrapText="1"/>
    </xf>
    <xf numFmtId="1" fontId="8" fillId="0" borderId="68" xfId="0" applyNumberFormat="1" applyFont="1" applyBorder="1" applyAlignment="1">
      <alignment horizontal="center" vertical="center" wrapText="1"/>
    </xf>
    <xf numFmtId="41" fontId="8" fillId="4" borderId="75" xfId="1" applyNumberFormat="1" applyFont="1" applyFill="1" applyBorder="1" applyAlignment="1" applyProtection="1">
      <alignment vertical="center" wrapText="1"/>
    </xf>
    <xf numFmtId="1" fontId="8" fillId="5" borderId="76" xfId="0" applyNumberFormat="1" applyFont="1" applyFill="1" applyBorder="1" applyProtection="1">
      <protection locked="0"/>
    </xf>
    <xf numFmtId="1" fontId="8" fillId="0" borderId="8" xfId="0" applyNumberFormat="1" applyFont="1" applyBorder="1" applyAlignment="1">
      <alignment vertical="center" wrapText="1"/>
    </xf>
    <xf numFmtId="1" fontId="8" fillId="0" borderId="3" xfId="0" applyNumberFormat="1" applyFont="1" applyBorder="1" applyAlignment="1">
      <alignment horizontal="center" wrapText="1"/>
    </xf>
    <xf numFmtId="1" fontId="8" fillId="0" borderId="25" xfId="0" applyNumberFormat="1" applyFont="1" applyBorder="1" applyAlignment="1">
      <alignment horizontal="right" wrapText="1"/>
    </xf>
    <xf numFmtId="1" fontId="8" fillId="0" borderId="3" xfId="0" applyNumberFormat="1" applyFont="1" applyBorder="1" applyAlignment="1">
      <alignment horizontal="right"/>
    </xf>
    <xf numFmtId="1" fontId="8" fillId="0" borderId="12" xfId="0" applyNumberFormat="1" applyFont="1" applyBorder="1" applyAlignment="1">
      <alignment horizontal="right"/>
    </xf>
    <xf numFmtId="1" fontId="8" fillId="0" borderId="68" xfId="0" applyNumberFormat="1" applyFont="1" applyBorder="1" applyAlignment="1">
      <alignment horizontal="right"/>
    </xf>
    <xf numFmtId="1" fontId="8" fillId="0" borderId="69" xfId="0" applyNumberFormat="1" applyFont="1" applyBorder="1" applyAlignment="1">
      <alignment horizontal="right"/>
    </xf>
    <xf numFmtId="1" fontId="8" fillId="3" borderId="12" xfId="0" applyNumberFormat="1" applyFont="1" applyFill="1" applyBorder="1" applyAlignment="1">
      <alignment horizontal="right"/>
    </xf>
    <xf numFmtId="1" fontId="8" fillId="3" borderId="25" xfId="0" applyNumberFormat="1" applyFont="1" applyFill="1" applyBorder="1" applyAlignment="1">
      <alignment horizontal="right"/>
    </xf>
    <xf numFmtId="0" fontId="7" fillId="4" borderId="28" xfId="2" applyFont="1" applyFill="1" applyBorder="1" applyAlignment="1" applyProtection="1"/>
    <xf numFmtId="41" fontId="4" fillId="4" borderId="28" xfId="7" applyFont="1" applyFill="1" applyBorder="1" applyAlignment="1" applyProtection="1"/>
    <xf numFmtId="0" fontId="3" fillId="4" borderId="28" xfId="2" applyFont="1" applyFill="1" applyBorder="1" applyAlignment="1" applyProtection="1"/>
    <xf numFmtId="0" fontId="4" fillId="4" borderId="28" xfId="2" applyFont="1" applyFill="1" applyBorder="1" applyAlignment="1" applyProtection="1"/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41" fontId="8" fillId="4" borderId="40" xfId="1" applyNumberFormat="1" applyFont="1" applyFill="1" applyBorder="1" applyAlignment="1" applyProtection="1">
      <alignment vertical="center" wrapText="1"/>
    </xf>
    <xf numFmtId="164" fontId="8" fillId="4" borderId="17" xfId="1" applyNumberFormat="1" applyFont="1" applyFill="1" applyBorder="1" applyAlignment="1" applyProtection="1">
      <alignment horizontal="center"/>
    </xf>
    <xf numFmtId="1" fontId="8" fillId="5" borderId="17" xfId="0" applyNumberFormat="1" applyFont="1" applyFill="1" applyBorder="1" applyProtection="1">
      <protection locked="0"/>
    </xf>
    <xf numFmtId="1" fontId="8" fillId="0" borderId="3" xfId="0" applyNumberFormat="1" applyFont="1" applyBorder="1" applyAlignment="1">
      <alignment horizontal="right" wrapText="1"/>
    </xf>
    <xf numFmtId="1" fontId="8" fillId="0" borderId="25" xfId="0" applyNumberFormat="1" applyFont="1" applyBorder="1" applyAlignment="1">
      <alignment horizontal="right"/>
    </xf>
    <xf numFmtId="0" fontId="7" fillId="4" borderId="0" xfId="0" applyFont="1" applyFill="1"/>
    <xf numFmtId="41" fontId="7" fillId="4" borderId="80" xfId="1" applyNumberFormat="1" applyFont="1" applyFill="1" applyBorder="1" applyAlignment="1" applyProtection="1">
      <alignment horizontal="left"/>
    </xf>
    <xf numFmtId="0" fontId="4" fillId="4" borderId="27" xfId="0" applyFont="1" applyFill="1" applyBorder="1"/>
    <xf numFmtId="41" fontId="8" fillId="4" borderId="9" xfId="1" applyNumberFormat="1" applyFont="1" applyFill="1" applyBorder="1" applyAlignment="1" applyProtection="1">
      <alignment horizontal="center" vertical="center"/>
    </xf>
    <xf numFmtId="1" fontId="8" fillId="0" borderId="83" xfId="0" applyNumberFormat="1" applyFont="1" applyBorder="1" applyAlignment="1">
      <alignment vertical="center" wrapText="1"/>
    </xf>
    <xf numFmtId="1" fontId="8" fillId="3" borderId="20" xfId="0" applyNumberFormat="1" applyFont="1" applyFill="1" applyBorder="1" applyAlignment="1">
      <alignment horizontal="center" vertical="center"/>
    </xf>
    <xf numFmtId="1" fontId="8" fillId="8" borderId="46" xfId="0" applyNumberFormat="1" applyFont="1" applyFill="1" applyBorder="1" applyProtection="1">
      <protection locked="0"/>
    </xf>
    <xf numFmtId="1" fontId="8" fillId="8" borderId="85" xfId="0" applyNumberFormat="1" applyFont="1" applyFill="1" applyBorder="1" applyProtection="1">
      <protection locked="0"/>
    </xf>
    <xf numFmtId="1" fontId="8" fillId="0" borderId="87" xfId="0" applyNumberFormat="1" applyFont="1" applyBorder="1" applyAlignment="1">
      <alignment vertical="center" wrapText="1"/>
    </xf>
    <xf numFmtId="1" fontId="8" fillId="3" borderId="77" xfId="0" applyNumberFormat="1" applyFont="1" applyFill="1" applyBorder="1" applyAlignment="1">
      <alignment horizontal="center" vertical="center"/>
    </xf>
    <xf numFmtId="1" fontId="8" fillId="0" borderId="66" xfId="0" applyNumberFormat="1" applyFont="1" applyBorder="1" applyAlignment="1">
      <alignment vertical="center" wrapText="1"/>
    </xf>
    <xf numFmtId="1" fontId="8" fillId="3" borderId="10" xfId="0" applyNumberFormat="1" applyFont="1" applyFill="1" applyBorder="1" applyAlignment="1">
      <alignment horizontal="center" vertical="center"/>
    </xf>
    <xf numFmtId="1" fontId="8" fillId="8" borderId="38" xfId="0" applyNumberFormat="1" applyFont="1" applyFill="1" applyBorder="1" applyProtection="1">
      <protection locked="0"/>
    </xf>
    <xf numFmtId="1" fontId="8" fillId="8" borderId="65" xfId="0" applyNumberFormat="1" applyFont="1" applyFill="1" applyBorder="1" applyProtection="1">
      <protection locked="0"/>
    </xf>
    <xf numFmtId="1" fontId="8" fillId="8" borderId="15" xfId="0" applyNumberFormat="1" applyFont="1" applyFill="1" applyBorder="1" applyProtection="1">
      <protection locked="0"/>
    </xf>
    <xf numFmtId="1" fontId="8" fillId="8" borderId="88" xfId="0" applyNumberFormat="1" applyFont="1" applyFill="1" applyBorder="1" applyProtection="1">
      <protection locked="0"/>
    </xf>
    <xf numFmtId="1" fontId="8" fillId="8" borderId="82" xfId="0" applyNumberFormat="1" applyFont="1" applyFill="1" applyBorder="1" applyProtection="1">
      <protection locked="0"/>
    </xf>
    <xf numFmtId="1" fontId="8" fillId="8" borderId="59" xfId="0" applyNumberFormat="1" applyFont="1" applyFill="1" applyBorder="1" applyProtection="1">
      <protection locked="0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vertical="center" wrapText="1"/>
    </xf>
    <xf numFmtId="1" fontId="8" fillId="3" borderId="41" xfId="8" applyNumberFormat="1" applyFont="1" applyFill="1" applyBorder="1" applyAlignment="1">
      <alignment horizontal="right"/>
    </xf>
    <xf numFmtId="1" fontId="8" fillId="3" borderId="19" xfId="8" applyNumberFormat="1" applyFont="1" applyFill="1" applyBorder="1" applyAlignment="1">
      <alignment horizontal="right"/>
    </xf>
    <xf numFmtId="1" fontId="8" fillId="3" borderId="21" xfId="8" applyNumberFormat="1" applyFont="1" applyFill="1" applyBorder="1" applyAlignment="1">
      <alignment horizontal="right"/>
    </xf>
    <xf numFmtId="1" fontId="8" fillId="0" borderId="75" xfId="0" applyNumberFormat="1" applyFont="1" applyBorder="1" applyAlignment="1">
      <alignment vertical="center" wrapText="1"/>
    </xf>
    <xf numFmtId="1" fontId="8" fillId="3" borderId="79" xfId="8" applyNumberFormat="1" applyFont="1" applyFill="1" applyBorder="1" applyAlignment="1">
      <alignment horizontal="right"/>
    </xf>
    <xf numFmtId="1" fontId="8" fillId="3" borderId="84" xfId="8" applyNumberFormat="1" applyFont="1" applyFill="1" applyBorder="1" applyAlignment="1">
      <alignment horizontal="right"/>
    </xf>
    <xf numFmtId="1" fontId="8" fillId="3" borderId="78" xfId="8" applyNumberFormat="1" applyFont="1" applyFill="1" applyBorder="1" applyAlignment="1">
      <alignment horizontal="right"/>
    </xf>
    <xf numFmtId="1" fontId="8" fillId="0" borderId="91" xfId="0" applyNumberFormat="1" applyFont="1" applyBorder="1" applyAlignment="1">
      <alignment vertical="center" wrapText="1"/>
    </xf>
    <xf numFmtId="1" fontId="8" fillId="3" borderId="92" xfId="8" applyNumberFormat="1" applyFont="1" applyFill="1" applyBorder="1" applyAlignment="1">
      <alignment horizontal="right"/>
    </xf>
    <xf numFmtId="1" fontId="8" fillId="3" borderId="93" xfId="8" applyNumberFormat="1" applyFont="1" applyFill="1" applyBorder="1" applyAlignment="1">
      <alignment horizontal="right"/>
    </xf>
    <xf numFmtId="1" fontId="8" fillId="3" borderId="66" xfId="8" applyNumberFormat="1" applyFont="1" applyFill="1" applyBorder="1" applyAlignment="1">
      <alignment horizontal="right"/>
    </xf>
    <xf numFmtId="1" fontId="8" fillId="0" borderId="95" xfId="0" applyNumberFormat="1" applyFont="1" applyBorder="1"/>
    <xf numFmtId="1" fontId="8" fillId="3" borderId="96" xfId="8" applyNumberFormat="1" applyFont="1" applyFill="1" applyBorder="1" applyAlignment="1">
      <alignment horizontal="right"/>
    </xf>
    <xf numFmtId="1" fontId="8" fillId="3" borderId="97" xfId="8" applyNumberFormat="1" applyFont="1" applyFill="1" applyBorder="1" applyAlignment="1">
      <alignment horizontal="right"/>
    </xf>
    <xf numFmtId="1" fontId="8" fillId="3" borderId="98" xfId="8" applyNumberFormat="1" applyFont="1" applyFill="1" applyBorder="1" applyAlignment="1">
      <alignment horizontal="right"/>
    </xf>
    <xf numFmtId="1" fontId="8" fillId="0" borderId="96" xfId="0" applyNumberFormat="1" applyFont="1" applyBorder="1" applyAlignment="1">
      <alignment horizontal="center" vertical="center" wrapText="1"/>
    </xf>
    <xf numFmtId="1" fontId="8" fillId="0" borderId="98" xfId="0" applyNumberFormat="1" applyFont="1" applyBorder="1" applyAlignment="1">
      <alignment horizontal="center" vertical="center" wrapText="1"/>
    </xf>
    <xf numFmtId="1" fontId="8" fillId="0" borderId="99" xfId="0" applyNumberFormat="1" applyFont="1" applyBorder="1" applyAlignment="1">
      <alignment horizontal="center" vertical="center" wrapText="1"/>
    </xf>
    <xf numFmtId="1" fontId="8" fillId="0" borderId="97" xfId="0" applyNumberFormat="1" applyFont="1" applyBorder="1" applyAlignment="1">
      <alignment horizontal="center" vertical="center" wrapText="1"/>
    </xf>
    <xf numFmtId="1" fontId="8" fillId="0" borderId="100" xfId="0" applyNumberFormat="1" applyFont="1" applyBorder="1" applyAlignment="1">
      <alignment horizontal="center" vertical="center" wrapText="1"/>
    </xf>
    <xf numFmtId="1" fontId="8" fillId="0" borderId="101" xfId="0" applyNumberFormat="1" applyFont="1" applyBorder="1" applyAlignment="1">
      <alignment horizontal="center" vertical="center" wrapText="1"/>
    </xf>
    <xf numFmtId="1" fontId="8" fillId="3" borderId="46" xfId="8" applyNumberFormat="1" applyFont="1" applyFill="1" applyBorder="1" applyAlignment="1">
      <alignment horizontal="right"/>
    </xf>
    <xf numFmtId="1" fontId="8" fillId="3" borderId="48" xfId="8" applyNumberFormat="1" applyFont="1" applyFill="1" applyBorder="1" applyAlignment="1">
      <alignment horizontal="right"/>
    </xf>
    <xf numFmtId="1" fontId="8" fillId="3" borderId="62" xfId="8" applyNumberFormat="1" applyFont="1" applyFill="1" applyBorder="1" applyAlignment="1">
      <alignment horizontal="right"/>
    </xf>
    <xf numFmtId="1" fontId="8" fillId="8" borderId="62" xfId="0" applyNumberFormat="1" applyFont="1" applyFill="1" applyBorder="1" applyProtection="1">
      <protection locked="0"/>
    </xf>
    <xf numFmtId="1" fontId="8" fillId="8" borderId="61" xfId="0" applyNumberFormat="1" applyFont="1" applyFill="1" applyBorder="1" applyProtection="1">
      <protection locked="0"/>
    </xf>
    <xf numFmtId="1" fontId="8" fillId="8" borderId="48" xfId="0" applyNumberFormat="1" applyFont="1" applyFill="1" applyBorder="1" applyProtection="1">
      <protection locked="0"/>
    </xf>
    <xf numFmtId="1" fontId="8" fillId="8" borderId="47" xfId="0" applyNumberFormat="1" applyFont="1" applyFill="1" applyBorder="1" applyProtection="1">
      <protection locked="0"/>
    </xf>
    <xf numFmtId="1" fontId="8" fillId="0" borderId="102" xfId="0" applyNumberFormat="1" applyFont="1" applyBorder="1" applyAlignment="1">
      <alignment vertical="center" wrapText="1"/>
    </xf>
    <xf numFmtId="1" fontId="8" fillId="0" borderId="26" xfId="0" applyNumberFormat="1" applyFont="1" applyBorder="1"/>
    <xf numFmtId="1" fontId="8" fillId="3" borderId="38" xfId="8" applyNumberFormat="1" applyFont="1" applyFill="1" applyBorder="1" applyAlignment="1">
      <alignment horizontal="right"/>
    </xf>
    <xf numFmtId="1" fontId="8" fillId="3" borderId="65" xfId="8" applyNumberFormat="1" applyFont="1" applyFill="1" applyBorder="1" applyAlignment="1">
      <alignment horizontal="right"/>
    </xf>
    <xf numFmtId="1" fontId="8" fillId="3" borderId="15" xfId="8" applyNumberFormat="1" applyFont="1" applyFill="1" applyBorder="1" applyAlignment="1">
      <alignment horizontal="right"/>
    </xf>
    <xf numFmtId="1" fontId="8" fillId="0" borderId="38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1" fontId="1" fillId="3" borderId="27" xfId="0" applyNumberFormat="1" applyFont="1" applyFill="1" applyBorder="1"/>
    <xf numFmtId="1" fontId="8" fillId="0" borderId="0" xfId="0" applyNumberFormat="1" applyFont="1" applyAlignment="1">
      <alignment vertical="center" wrapText="1"/>
    </xf>
    <xf numFmtId="1" fontId="8" fillId="0" borderId="37" xfId="0" applyNumberFormat="1" applyFont="1" applyBorder="1" applyAlignment="1">
      <alignment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3" borderId="103" xfId="8" applyNumberFormat="1" applyFont="1" applyFill="1" applyBorder="1" applyAlignment="1">
      <alignment horizontal="right"/>
    </xf>
    <xf numFmtId="1" fontId="8" fillId="0" borderId="77" xfId="0" applyNumberFormat="1" applyFont="1" applyBorder="1" applyAlignment="1">
      <alignment horizontal="left"/>
    </xf>
    <xf numFmtId="1" fontId="8" fillId="3" borderId="104" xfId="8" applyNumberFormat="1" applyFont="1" applyFill="1" applyBorder="1" applyAlignment="1">
      <alignment horizontal="right"/>
    </xf>
    <xf numFmtId="1" fontId="8" fillId="0" borderId="77" xfId="0" applyNumberFormat="1" applyFont="1" applyBorder="1"/>
    <xf numFmtId="1" fontId="8" fillId="0" borderId="91" xfId="0" applyNumberFormat="1" applyFont="1" applyBorder="1"/>
    <xf numFmtId="1" fontId="8" fillId="3" borderId="105" xfId="8" applyNumberFormat="1" applyFont="1" applyFill="1" applyBorder="1" applyAlignment="1">
      <alignment horizontal="right"/>
    </xf>
    <xf numFmtId="1" fontId="8" fillId="3" borderId="107" xfId="8" applyNumberFormat="1" applyFont="1" applyFill="1" applyBorder="1" applyAlignment="1">
      <alignment horizontal="right"/>
    </xf>
    <xf numFmtId="1" fontId="8" fillId="0" borderId="5" xfId="9" applyNumberFormat="1" applyFont="1" applyBorder="1" applyAlignment="1">
      <alignment horizontal="right"/>
    </xf>
    <xf numFmtId="1" fontId="8" fillId="0" borderId="0" xfId="0" applyNumberFormat="1" applyFont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110" xfId="0" applyNumberFormat="1" applyFont="1" applyBorder="1" applyAlignment="1">
      <alignment horizontal="center" vertical="center"/>
    </xf>
    <xf numFmtId="1" fontId="8" fillId="0" borderId="110" xfId="0" applyNumberFormat="1" applyFont="1" applyBorder="1" applyAlignment="1">
      <alignment horizontal="center" vertical="center" wrapText="1"/>
    </xf>
    <xf numFmtId="1" fontId="8" fillId="0" borderId="111" xfId="0" applyNumberFormat="1" applyFont="1" applyBorder="1" applyAlignment="1">
      <alignment horizontal="center" vertical="center" wrapText="1"/>
    </xf>
    <xf numFmtId="1" fontId="8" fillId="0" borderId="28" xfId="0" applyNumberFormat="1" applyFon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left" vertical="center" wrapText="1"/>
    </xf>
    <xf numFmtId="1" fontId="8" fillId="3" borderId="112" xfId="8" applyNumberFormat="1" applyFont="1" applyFill="1" applyBorder="1" applyAlignment="1">
      <alignment horizontal="right"/>
    </xf>
    <xf numFmtId="1" fontId="8" fillId="3" borderId="17" xfId="8" applyNumberFormat="1" applyFont="1" applyFill="1" applyBorder="1" applyAlignment="1">
      <alignment horizontal="right"/>
    </xf>
    <xf numFmtId="1" fontId="8" fillId="5" borderId="113" xfId="0" applyNumberFormat="1" applyFont="1" applyFill="1" applyBorder="1" applyProtection="1">
      <protection locked="0"/>
    </xf>
    <xf numFmtId="1" fontId="8" fillId="7" borderId="91" xfId="8" applyNumberFormat="1" applyFont="1" applyFill="1" applyBorder="1" applyAlignment="1">
      <alignment horizontal="right"/>
    </xf>
    <xf numFmtId="1" fontId="8" fillId="7" borderId="38" xfId="0" applyNumberFormat="1" applyFont="1" applyFill="1" applyBorder="1"/>
    <xf numFmtId="1" fontId="8" fillId="7" borderId="74" xfId="0" applyNumberFormat="1" applyFont="1" applyFill="1" applyBorder="1"/>
    <xf numFmtId="1" fontId="8" fillId="7" borderId="114" xfId="0" applyNumberFormat="1" applyFont="1" applyFill="1" applyBorder="1"/>
    <xf numFmtId="1" fontId="8" fillId="5" borderId="10" xfId="0" applyNumberFormat="1" applyFont="1" applyFill="1" applyBorder="1" applyProtection="1">
      <protection locked="0"/>
    </xf>
    <xf numFmtId="1" fontId="8" fillId="7" borderId="10" xfId="0" applyNumberFormat="1" applyFont="1" applyFill="1" applyBorder="1"/>
    <xf numFmtId="0" fontId="7" fillId="4" borderId="28" xfId="0" applyFont="1" applyFill="1" applyBorder="1"/>
    <xf numFmtId="0" fontId="4" fillId="4" borderId="28" xfId="0" applyFont="1" applyFill="1" applyBorder="1"/>
    <xf numFmtId="0" fontId="8" fillId="0" borderId="110" xfId="0" applyFont="1" applyBorder="1" applyAlignment="1">
      <alignment horizontal="center" vertical="center" wrapText="1"/>
    </xf>
    <xf numFmtId="1" fontId="8" fillId="0" borderId="112" xfId="0" applyNumberFormat="1" applyFont="1" applyBorder="1"/>
    <xf numFmtId="0" fontId="8" fillId="0" borderId="77" xfId="0" applyFont="1" applyBorder="1"/>
    <xf numFmtId="1" fontId="8" fillId="0" borderId="91" xfId="0" applyNumberFormat="1" applyFont="1" applyBorder="1" applyAlignment="1">
      <alignment horizontal="left" vertical="center" wrapText="1"/>
    </xf>
    <xf numFmtId="0" fontId="8" fillId="0" borderId="10" xfId="0" applyFont="1" applyBorder="1"/>
    <xf numFmtId="1" fontId="8" fillId="0" borderId="10" xfId="0" applyNumberFormat="1" applyFont="1" applyBorder="1"/>
    <xf numFmtId="0" fontId="8" fillId="7" borderId="10" xfId="0" applyFont="1" applyFill="1" applyBorder="1"/>
    <xf numFmtId="0" fontId="7" fillId="0" borderId="0" xfId="0" applyFont="1"/>
    <xf numFmtId="0" fontId="13" fillId="4" borderId="0" xfId="0" applyFont="1" applyFill="1"/>
    <xf numFmtId="0" fontId="14" fillId="0" borderId="116" xfId="0" applyFont="1" applyBorder="1" applyAlignment="1">
      <alignment horizontal="center" vertical="center" wrapText="1"/>
    </xf>
    <xf numFmtId="0" fontId="13" fillId="0" borderId="0" xfId="0" applyFont="1"/>
    <xf numFmtId="0" fontId="8" fillId="0" borderId="110" xfId="0" applyFont="1" applyBorder="1" applyAlignment="1">
      <alignment horizontal="center" vertical="center"/>
    </xf>
    <xf numFmtId="0" fontId="8" fillId="0" borderId="111" xfId="0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0" fontId="8" fillId="0" borderId="112" xfId="0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8" borderId="38" xfId="0" applyFont="1" applyFill="1" applyBorder="1" applyAlignment="1" applyProtection="1">
      <alignment horizontal="justify" vertical="center"/>
      <protection locked="0"/>
    </xf>
    <xf numFmtId="0" fontId="8" fillId="8" borderId="15" xfId="0" applyFont="1" applyFill="1" applyBorder="1" applyAlignment="1" applyProtection="1">
      <alignment horizontal="justify" vertical="center"/>
      <protection locked="0"/>
    </xf>
    <xf numFmtId="0" fontId="9" fillId="0" borderId="0" xfId="0" applyFont="1"/>
    <xf numFmtId="0" fontId="15" fillId="4" borderId="0" xfId="0" applyFont="1" applyFill="1"/>
    <xf numFmtId="1" fontId="8" fillId="4" borderId="115" xfId="0" applyNumberFormat="1" applyFont="1" applyFill="1" applyBorder="1" applyAlignment="1">
      <alignment horizontal="center" vertical="center" wrapText="1"/>
    </xf>
    <xf numFmtId="1" fontId="8" fillId="4" borderId="118" xfId="0" applyNumberFormat="1" applyFont="1" applyFill="1" applyBorder="1" applyAlignment="1">
      <alignment horizontal="center" vertical="top" wrapText="1"/>
    </xf>
    <xf numFmtId="0" fontId="8" fillId="4" borderId="119" xfId="0" applyFont="1" applyFill="1" applyBorder="1" applyAlignment="1">
      <alignment horizontal="center" vertical="center" wrapText="1"/>
    </xf>
    <xf numFmtId="1" fontId="8" fillId="4" borderId="120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7" xfId="0" applyNumberFormat="1" applyFont="1" applyBorder="1" applyAlignment="1">
      <alignment vertical="center"/>
    </xf>
    <xf numFmtId="0" fontId="8" fillId="7" borderId="17" xfId="0" applyFont="1" applyFill="1" applyBorder="1"/>
    <xf numFmtId="1" fontId="8" fillId="0" borderId="77" xfId="0" applyNumberFormat="1" applyFont="1" applyBorder="1" applyAlignment="1">
      <alignment vertical="center"/>
    </xf>
    <xf numFmtId="1" fontId="8" fillId="0" borderId="15" xfId="0" applyNumberFormat="1" applyFont="1" applyBorder="1" applyAlignment="1">
      <alignment vertical="center"/>
    </xf>
    <xf numFmtId="1" fontId="15" fillId="3" borderId="0" xfId="0" applyNumberFormat="1" applyFont="1" applyFill="1" applyAlignment="1">
      <alignment wrapText="1"/>
    </xf>
    <xf numFmtId="1" fontId="8" fillId="4" borderId="111" xfId="0" applyNumberFormat="1" applyFont="1" applyFill="1" applyBorder="1" applyAlignment="1">
      <alignment horizontal="center" vertical="center" wrapText="1"/>
    </xf>
    <xf numFmtId="1" fontId="8" fillId="4" borderId="121" xfId="0" applyNumberFormat="1" applyFont="1" applyFill="1" applyBorder="1" applyAlignment="1">
      <alignment horizontal="center" vertical="center" wrapText="1"/>
    </xf>
    <xf numFmtId="1" fontId="8" fillId="4" borderId="117" xfId="0" applyNumberFormat="1" applyFont="1" applyFill="1" applyBorder="1" applyAlignment="1">
      <alignment horizontal="center" vertical="center" wrapText="1"/>
    </xf>
    <xf numFmtId="1" fontId="8" fillId="0" borderId="112" xfId="0" applyNumberFormat="1" applyFont="1" applyBorder="1" applyAlignment="1">
      <alignment horizontal="left" vertical="top"/>
    </xf>
    <xf numFmtId="1" fontId="8" fillId="0" borderId="77" xfId="0" applyNumberFormat="1" applyFont="1" applyBorder="1" applyAlignment="1">
      <alignment horizontal="left" vertical="top"/>
    </xf>
    <xf numFmtId="0" fontId="8" fillId="7" borderId="62" xfId="0" applyFont="1" applyFill="1" applyBorder="1"/>
    <xf numFmtId="0" fontId="8" fillId="0" borderId="91" xfId="0" applyFont="1" applyBorder="1" applyAlignment="1">
      <alignment horizontal="left" vertical="top" wrapText="1"/>
    </xf>
    <xf numFmtId="1" fontId="8" fillId="0" borderId="10" xfId="0" applyNumberFormat="1" applyFont="1" applyBorder="1" applyAlignment="1">
      <alignment wrapText="1"/>
    </xf>
    <xf numFmtId="0" fontId="3" fillId="0" borderId="0" xfId="0" applyFont="1"/>
    <xf numFmtId="0" fontId="11" fillId="4" borderId="0" xfId="0" applyFont="1" applyFill="1" applyProtection="1">
      <protection locked="0"/>
    </xf>
    <xf numFmtId="0" fontId="8" fillId="4" borderId="111" xfId="0" applyFont="1" applyFill="1" applyBorder="1" applyAlignment="1" applyProtection="1">
      <alignment horizontal="center" wrapText="1"/>
      <protection locked="0"/>
    </xf>
    <xf numFmtId="0" fontId="8" fillId="4" borderId="117" xfId="0" applyFont="1" applyFill="1" applyBorder="1" applyAlignment="1" applyProtection="1">
      <alignment horizontal="center" wrapText="1"/>
      <protection locked="0"/>
    </xf>
    <xf numFmtId="0" fontId="8" fillId="4" borderId="121" xfId="0" applyFont="1" applyFill="1" applyBorder="1" applyAlignment="1" applyProtection="1">
      <alignment horizontal="center" vertical="center" wrapText="1"/>
      <protection locked="0"/>
    </xf>
    <xf numFmtId="0" fontId="8" fillId="4" borderId="120" xfId="0" applyFont="1" applyFill="1" applyBorder="1" applyAlignment="1" applyProtection="1">
      <alignment horizontal="center" vertical="center" wrapText="1"/>
      <protection locked="0"/>
    </xf>
    <xf numFmtId="1" fontId="8" fillId="4" borderId="77" xfId="0" applyNumberFormat="1" applyFont="1" applyFill="1" applyBorder="1"/>
    <xf numFmtId="1" fontId="4" fillId="4" borderId="112" xfId="0" applyNumberFormat="1" applyFont="1" applyFill="1" applyBorder="1" applyAlignment="1">
      <alignment horizontal="right" wrapText="1"/>
    </xf>
    <xf numFmtId="1" fontId="4" fillId="5" borderId="61" xfId="0" applyNumberFormat="1" applyFont="1" applyFill="1" applyBorder="1" applyProtection="1">
      <protection locked="0"/>
    </xf>
    <xf numFmtId="1" fontId="4" fillId="5" borderId="17" xfId="0" applyNumberFormat="1" applyFont="1" applyFill="1" applyBorder="1" applyProtection="1">
      <protection locked="0"/>
    </xf>
    <xf numFmtId="0" fontId="11" fillId="4" borderId="0" xfId="0" applyFont="1" applyFill="1"/>
    <xf numFmtId="1" fontId="4" fillId="4" borderId="77" xfId="0" applyNumberFormat="1" applyFont="1" applyFill="1" applyBorder="1" applyAlignment="1">
      <alignment horizontal="right" wrapText="1"/>
    </xf>
    <xf numFmtId="1" fontId="8" fillId="4" borderId="91" xfId="0" applyNumberFormat="1" applyFont="1" applyFill="1" applyBorder="1"/>
    <xf numFmtId="1" fontId="4" fillId="4" borderId="10" xfId="0" applyNumberFormat="1" applyFont="1" applyFill="1" applyBorder="1" applyAlignment="1">
      <alignment horizontal="right" wrapText="1"/>
    </xf>
    <xf numFmtId="0" fontId="8" fillId="4" borderId="111" xfId="0" applyFont="1" applyFill="1" applyBorder="1" applyAlignment="1" applyProtection="1">
      <alignment horizontal="center" vertical="center" wrapText="1"/>
      <protection locked="0"/>
    </xf>
    <xf numFmtId="0" fontId="8" fillId="4" borderId="117" xfId="0" applyFont="1" applyFill="1" applyBorder="1" applyAlignment="1" applyProtection="1">
      <alignment horizontal="center" vertical="center" wrapText="1"/>
      <protection locked="0"/>
    </xf>
    <xf numFmtId="1" fontId="8" fillId="0" borderId="112" xfId="0" applyNumberFormat="1" applyFont="1" applyBorder="1" applyAlignment="1">
      <alignment horizontal="righ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7" fillId="12" borderId="0" xfId="0" applyFont="1" applyFill="1"/>
    <xf numFmtId="1" fontId="8" fillId="12" borderId="0" xfId="0" applyNumberFormat="1" applyFont="1" applyFill="1"/>
    <xf numFmtId="1" fontId="8" fillId="12" borderId="111" xfId="0" applyNumberFormat="1" applyFont="1" applyFill="1" applyBorder="1" applyAlignment="1">
      <alignment horizontal="center" vertical="center"/>
    </xf>
    <xf numFmtId="1" fontId="8" fillId="12" borderId="122" xfId="0" applyNumberFormat="1" applyFont="1" applyFill="1" applyBorder="1" applyAlignment="1">
      <alignment horizontal="center" vertical="center" wrapText="1"/>
    </xf>
    <xf numFmtId="1" fontId="8" fillId="12" borderId="117" xfId="0" applyNumberFormat="1" applyFont="1" applyFill="1" applyBorder="1" applyAlignment="1">
      <alignment horizontal="center" vertical="center" wrapText="1"/>
    </xf>
    <xf numFmtId="1" fontId="8" fillId="12" borderId="111" xfId="0" applyNumberFormat="1" applyFont="1" applyFill="1" applyBorder="1" applyAlignment="1">
      <alignment horizontal="center" vertical="center" wrapText="1"/>
    </xf>
    <xf numFmtId="1" fontId="8" fillId="12" borderId="77" xfId="0" applyNumberFormat="1" applyFont="1" applyFill="1" applyBorder="1"/>
    <xf numFmtId="1" fontId="8" fillId="12" borderId="79" xfId="10" applyNumberFormat="1" applyFont="1" applyFill="1" applyBorder="1" applyAlignment="1" applyProtection="1">
      <alignment horizontal="right"/>
    </xf>
    <xf numFmtId="1" fontId="8" fillId="12" borderId="84" xfId="10" applyNumberFormat="1" applyFont="1" applyFill="1" applyBorder="1" applyAlignment="1" applyProtection="1">
      <alignment horizontal="right"/>
    </xf>
    <xf numFmtId="1" fontId="8" fillId="12" borderId="90" xfId="10" applyNumberFormat="1" applyFont="1" applyFill="1" applyBorder="1" applyAlignment="1" applyProtection="1">
      <alignment horizontal="right"/>
    </xf>
    <xf numFmtId="1" fontId="8" fillId="12" borderId="79" xfId="0" applyNumberFormat="1" applyFont="1" applyFill="1" applyBorder="1"/>
    <xf numFmtId="1" fontId="8" fillId="12" borderId="90" xfId="0" applyNumberFormat="1" applyFont="1" applyFill="1" applyBorder="1"/>
    <xf numFmtId="1" fontId="8" fillId="12" borderId="86" xfId="0" applyNumberFormat="1" applyFont="1" applyFill="1" applyBorder="1"/>
    <xf numFmtId="1" fontId="8" fillId="12" borderId="84" xfId="0" applyNumberFormat="1" applyFont="1" applyFill="1" applyBorder="1"/>
    <xf numFmtId="1" fontId="8" fillId="12" borderId="10" xfId="0" applyNumberFormat="1" applyFont="1" applyFill="1" applyBorder="1" applyAlignment="1">
      <alignment horizontal="left" vertical="center" wrapText="1"/>
    </xf>
    <xf numFmtId="1" fontId="8" fillId="12" borderId="38" xfId="10" applyNumberFormat="1" applyFont="1" applyFill="1" applyBorder="1" applyAlignment="1" applyProtection="1">
      <alignment horizontal="right"/>
    </xf>
    <xf numFmtId="1" fontId="8" fillId="12" borderId="65" xfId="10" applyNumberFormat="1" applyFont="1" applyFill="1" applyBorder="1" applyAlignment="1" applyProtection="1">
      <alignment horizontal="right"/>
    </xf>
    <xf numFmtId="1" fontId="8" fillId="12" borderId="74" xfId="10" applyNumberFormat="1" applyFont="1" applyFill="1" applyBorder="1" applyAlignment="1" applyProtection="1">
      <alignment horizontal="right"/>
    </xf>
    <xf numFmtId="1" fontId="8" fillId="12" borderId="38" xfId="0" applyNumberFormat="1" applyFont="1" applyFill="1" applyBorder="1"/>
    <xf numFmtId="1" fontId="8" fillId="12" borderId="74" xfId="0" applyNumberFormat="1" applyFont="1" applyFill="1" applyBorder="1"/>
    <xf numFmtId="1" fontId="8" fillId="12" borderId="59" xfId="0" applyNumberFormat="1" applyFont="1" applyFill="1" applyBorder="1"/>
    <xf numFmtId="1" fontId="8" fillId="12" borderId="65" xfId="0" applyNumberFormat="1" applyFont="1" applyFill="1" applyBorder="1"/>
    <xf numFmtId="1" fontId="8" fillId="4" borderId="0" xfId="0" applyNumberFormat="1" applyFont="1" applyFill="1"/>
    <xf numFmtId="1" fontId="1" fillId="4" borderId="0" xfId="0" applyNumberFormat="1" applyFont="1" applyFill="1" applyProtection="1">
      <protection hidden="1"/>
    </xf>
    <xf numFmtId="1" fontId="8" fillId="4" borderId="122" xfId="0" applyNumberFormat="1" applyFont="1" applyFill="1" applyBorder="1" applyAlignment="1">
      <alignment horizontal="center" vertical="center" wrapText="1"/>
    </xf>
    <xf numFmtId="1" fontId="8" fillId="4" borderId="120" xfId="0" applyNumberFormat="1" applyFont="1" applyFill="1" applyBorder="1" applyAlignment="1">
      <alignment horizontal="center" vertical="center" wrapText="1"/>
    </xf>
    <xf numFmtId="1" fontId="8" fillId="4" borderId="116" xfId="0" applyNumberFormat="1" applyFont="1" applyFill="1" applyBorder="1" applyAlignment="1">
      <alignment wrapText="1"/>
    </xf>
    <xf numFmtId="1" fontId="8" fillId="4" borderId="110" xfId="0" applyNumberFormat="1" applyFont="1" applyFill="1" applyBorder="1"/>
    <xf numFmtId="1" fontId="4" fillId="5" borderId="111" xfId="0" applyNumberFormat="1" applyFont="1" applyFill="1" applyBorder="1" applyProtection="1">
      <protection locked="0"/>
    </xf>
    <xf numFmtId="1" fontId="4" fillId="5" borderId="121" xfId="0" applyNumberFormat="1" applyFont="1" applyFill="1" applyBorder="1" applyProtection="1">
      <protection locked="0"/>
    </xf>
    <xf numFmtId="1" fontId="4" fillId="5" borderId="122" xfId="0" applyNumberFormat="1" applyFont="1" applyFill="1" applyBorder="1" applyProtection="1">
      <protection locked="0"/>
    </xf>
    <xf numFmtId="1" fontId="4" fillId="5" borderId="120" xfId="0" applyNumberFormat="1" applyFont="1" applyFill="1" applyBorder="1" applyProtection="1">
      <protection locked="0"/>
    </xf>
    <xf numFmtId="1" fontId="8" fillId="0" borderId="115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vertical="center" wrapText="1"/>
    </xf>
    <xf numFmtId="1" fontId="8" fillId="0" borderId="110" xfId="0" applyNumberFormat="1" applyFont="1" applyBorder="1" applyAlignment="1">
      <alignment vertical="center" wrapText="1"/>
    </xf>
    <xf numFmtId="164" fontId="4" fillId="13" borderId="0" xfId="0" applyNumberFormat="1" applyFont="1" applyFill="1"/>
    <xf numFmtId="0" fontId="4" fillId="13" borderId="0" xfId="0" applyFont="1" applyFill="1"/>
    <xf numFmtId="1" fontId="8" fillId="3" borderId="127" xfId="8" applyNumberFormat="1" applyFont="1" applyFill="1" applyBorder="1" applyAlignment="1">
      <alignment horizontal="right"/>
    </xf>
    <xf numFmtId="1" fontId="8" fillId="3" borderId="128" xfId="8" applyNumberFormat="1" applyFont="1" applyFill="1" applyBorder="1" applyAlignment="1">
      <alignment horizontal="right"/>
    </xf>
    <xf numFmtId="1" fontId="8" fillId="0" borderId="124" xfId="9" applyNumberFormat="1" applyFont="1" applyBorder="1" applyAlignment="1">
      <alignment horizontal="right"/>
    </xf>
    <xf numFmtId="1" fontId="8" fillId="0" borderId="126" xfId="0" applyNumberFormat="1" applyFont="1" applyBorder="1" applyAlignment="1">
      <alignment horizontal="center" vertical="center" wrapText="1"/>
    </xf>
    <xf numFmtId="1" fontId="8" fillId="0" borderId="131" xfId="0" applyNumberFormat="1" applyFont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right"/>
    </xf>
    <xf numFmtId="1" fontId="8" fillId="5" borderId="126" xfId="0" applyNumberFormat="1" applyFont="1" applyFill="1" applyBorder="1" applyProtection="1">
      <protection locked="0"/>
    </xf>
    <xf numFmtId="1" fontId="8" fillId="5" borderId="131" xfId="0" applyNumberFormat="1" applyFont="1" applyFill="1" applyBorder="1" applyProtection="1">
      <protection locked="0"/>
    </xf>
    <xf numFmtId="1" fontId="8" fillId="0" borderId="133" xfId="0" applyNumberFormat="1" applyFont="1" applyBorder="1" applyAlignment="1">
      <alignment horizontal="center" vertical="center"/>
    </xf>
    <xf numFmtId="0" fontId="8" fillId="0" borderId="133" xfId="0" applyFont="1" applyBorder="1" applyAlignment="1">
      <alignment horizontal="center" vertical="center" wrapText="1"/>
    </xf>
    <xf numFmtId="0" fontId="14" fillId="0" borderId="135" xfId="0" applyFont="1" applyBorder="1" applyAlignment="1">
      <alignment horizontal="center" vertical="center" wrapText="1"/>
    </xf>
    <xf numFmtId="0" fontId="8" fillId="0" borderId="133" xfId="0" applyFont="1" applyBorder="1" applyAlignment="1">
      <alignment horizontal="center" vertical="center"/>
    </xf>
    <xf numFmtId="1" fontId="8" fillId="4" borderId="137" xfId="0" applyNumberFormat="1" applyFont="1" applyFill="1" applyBorder="1" applyAlignment="1">
      <alignment horizontal="center" vertical="top" wrapText="1"/>
    </xf>
    <xf numFmtId="0" fontId="8" fillId="4" borderId="138" xfId="0" applyFont="1" applyFill="1" applyBorder="1" applyAlignment="1">
      <alignment horizontal="center" vertical="center" wrapText="1"/>
    </xf>
    <xf numFmtId="1" fontId="8" fillId="4" borderId="135" xfId="0" applyNumberFormat="1" applyFont="1" applyFill="1" applyBorder="1" applyAlignment="1">
      <alignment wrapText="1"/>
    </xf>
    <xf numFmtId="1" fontId="8" fillId="4" borderId="133" xfId="0" applyNumberFormat="1" applyFont="1" applyFill="1" applyBorder="1"/>
    <xf numFmtId="1" fontId="8" fillId="0" borderId="136" xfId="0" applyNumberFormat="1" applyFont="1" applyBorder="1" applyAlignment="1">
      <alignment vertical="center" wrapText="1"/>
    </xf>
    <xf numFmtId="1" fontId="8" fillId="0" borderId="133" xfId="0" applyNumberFormat="1" applyFont="1" applyBorder="1" applyAlignment="1">
      <alignment vertical="center" wrapText="1"/>
    </xf>
    <xf numFmtId="1" fontId="8" fillId="5" borderId="133" xfId="0" applyNumberFormat="1" applyFont="1" applyFill="1" applyBorder="1" applyProtection="1">
      <protection locked="0"/>
    </xf>
    <xf numFmtId="1" fontId="8" fillId="3" borderId="141" xfId="8" applyNumberFormat="1" applyFont="1" applyFill="1" applyBorder="1" applyAlignment="1">
      <alignment horizontal="right"/>
    </xf>
    <xf numFmtId="41" fontId="8" fillId="4" borderId="145" xfId="1" applyNumberFormat="1" applyFont="1" applyFill="1" applyBorder="1" applyProtection="1"/>
    <xf numFmtId="1" fontId="8" fillId="5" borderId="146" xfId="0" applyNumberFormat="1" applyFont="1" applyFill="1" applyBorder="1" applyProtection="1">
      <protection locked="0"/>
    </xf>
    <xf numFmtId="1" fontId="8" fillId="5" borderId="147" xfId="0" applyNumberFormat="1" applyFont="1" applyFill="1" applyBorder="1" applyProtection="1">
      <protection locked="0"/>
    </xf>
    <xf numFmtId="1" fontId="8" fillId="0" borderId="149" xfId="0" applyNumberFormat="1" applyFont="1" applyBorder="1" applyAlignment="1">
      <alignment horizontal="center" vertical="center" wrapText="1"/>
    </xf>
    <xf numFmtId="1" fontId="8" fillId="0" borderId="151" xfId="0" applyNumberFormat="1" applyFont="1" applyBorder="1" applyAlignment="1">
      <alignment horizontal="center" vertical="center" wrapText="1"/>
    </xf>
    <xf numFmtId="1" fontId="8" fillId="5" borderId="150" xfId="0" applyNumberFormat="1" applyFont="1" applyFill="1" applyBorder="1" applyProtection="1">
      <protection locked="0"/>
    </xf>
    <xf numFmtId="1" fontId="8" fillId="5" borderId="152" xfId="0" applyNumberFormat="1" applyFont="1" applyFill="1" applyBorder="1" applyProtection="1">
      <protection locked="0"/>
    </xf>
    <xf numFmtId="1" fontId="4" fillId="0" borderId="151" xfId="0" applyNumberFormat="1" applyFont="1" applyBorder="1" applyAlignment="1">
      <alignment horizontal="center" vertical="center" wrapText="1"/>
    </xf>
    <xf numFmtId="1" fontId="4" fillId="0" borderId="153" xfId="0" applyNumberFormat="1" applyFont="1" applyBorder="1" applyAlignment="1">
      <alignment horizontal="center" vertical="center" wrapText="1"/>
    </xf>
    <xf numFmtId="1" fontId="4" fillId="0" borderId="153" xfId="0" applyNumberFormat="1" applyFont="1" applyBorder="1" applyAlignment="1">
      <alignment horizontal="center" vertical="center"/>
    </xf>
    <xf numFmtId="1" fontId="4" fillId="0" borderId="152" xfId="0" applyNumberFormat="1" applyFont="1" applyBorder="1" applyAlignment="1">
      <alignment horizontal="center" vertical="center"/>
    </xf>
    <xf numFmtId="41" fontId="4" fillId="4" borderId="150" xfId="1" applyNumberFormat="1" applyFont="1" applyFill="1" applyBorder="1" applyAlignment="1" applyProtection="1">
      <alignment horizontal="center" vertical="center" wrapText="1"/>
    </xf>
    <xf numFmtId="164" fontId="4" fillId="4" borderId="150" xfId="1" applyNumberFormat="1" applyFont="1" applyFill="1" applyBorder="1" applyAlignment="1" applyProtection="1">
      <alignment horizontal="center"/>
    </xf>
    <xf numFmtId="164" fontId="4" fillId="4" borderId="151" xfId="1" applyNumberFormat="1" applyFont="1" applyFill="1" applyBorder="1" applyAlignment="1" applyProtection="1">
      <alignment horizontal="center"/>
    </xf>
    <xf numFmtId="164" fontId="4" fillId="4" borderId="153" xfId="1" applyNumberFormat="1" applyFont="1" applyFill="1" applyBorder="1" applyAlignment="1" applyProtection="1">
      <alignment horizontal="center"/>
    </xf>
    <xf numFmtId="164" fontId="4" fillId="4" borderId="152" xfId="1" applyNumberFormat="1" applyFont="1" applyFill="1" applyBorder="1" applyAlignment="1" applyProtection="1">
      <alignment horizontal="center"/>
    </xf>
    <xf numFmtId="164" fontId="4" fillId="4" borderId="149" xfId="1" applyNumberFormat="1" applyFont="1" applyFill="1" applyBorder="1" applyAlignment="1" applyProtection="1">
      <alignment horizontal="center"/>
    </xf>
    <xf numFmtId="1" fontId="8" fillId="0" borderId="150" xfId="4" applyNumberFormat="1" applyFont="1" applyBorder="1" applyAlignment="1">
      <alignment horizontal="center" vertical="center"/>
    </xf>
    <xf numFmtId="1" fontId="8" fillId="0" borderId="150" xfId="4" applyNumberFormat="1" applyFont="1" applyBorder="1" applyAlignment="1">
      <alignment horizontal="center" vertical="center" wrapText="1"/>
    </xf>
    <xf numFmtId="1" fontId="8" fillId="0" borderId="154" xfId="4" applyNumberFormat="1" applyFont="1" applyBorder="1" applyAlignment="1">
      <alignment horizontal="center" vertical="center" wrapText="1"/>
    </xf>
    <xf numFmtId="1" fontId="8" fillId="0" borderId="149" xfId="4" applyNumberFormat="1" applyFont="1" applyBorder="1" applyAlignment="1">
      <alignment horizontal="center" vertical="center" wrapText="1"/>
    </xf>
    <xf numFmtId="1" fontId="8" fillId="0" borderId="150" xfId="0" applyNumberFormat="1" applyFont="1" applyBorder="1" applyAlignment="1">
      <alignment horizontal="center" vertical="center" wrapText="1"/>
    </xf>
    <xf numFmtId="1" fontId="4" fillId="0" borderId="155" xfId="0" applyNumberFormat="1" applyFont="1" applyBorder="1" applyAlignment="1">
      <alignment horizontal="center" vertical="center" wrapText="1"/>
    </xf>
    <xf numFmtId="1" fontId="4" fillId="0" borderId="152" xfId="0" applyNumberFormat="1" applyFont="1" applyBorder="1" applyAlignment="1">
      <alignment horizontal="center" vertical="center" wrapText="1"/>
    </xf>
    <xf numFmtId="0" fontId="8" fillId="0" borderId="150" xfId="4" applyFont="1" applyBorder="1" applyAlignment="1">
      <alignment horizontal="left" vertical="center" wrapText="1"/>
    </xf>
    <xf numFmtId="164" fontId="4" fillId="4" borderId="150" xfId="1" applyNumberFormat="1" applyFont="1" applyFill="1" applyBorder="1" applyAlignment="1" applyProtection="1">
      <alignment horizontal="center" vertical="center"/>
    </xf>
    <xf numFmtId="1" fontId="8" fillId="5" borderId="151" xfId="0" applyNumberFormat="1" applyFont="1" applyFill="1" applyBorder="1" applyProtection="1">
      <protection locked="0"/>
    </xf>
    <xf numFmtId="1" fontId="8" fillId="5" borderId="153" xfId="0" applyNumberFormat="1" applyFont="1" applyFill="1" applyBorder="1" applyProtection="1">
      <protection locked="0"/>
    </xf>
    <xf numFmtId="1" fontId="8" fillId="5" borderId="154" xfId="0" applyNumberFormat="1" applyFont="1" applyFill="1" applyBorder="1" applyProtection="1">
      <protection locked="0"/>
    </xf>
    <xf numFmtId="1" fontId="8" fillId="5" borderId="149" xfId="0" applyNumberFormat="1" applyFont="1" applyFill="1" applyBorder="1" applyProtection="1">
      <protection locked="0"/>
    </xf>
    <xf numFmtId="1" fontId="8" fillId="0" borderId="153" xfId="0" applyNumberFormat="1" applyFont="1" applyBorder="1" applyAlignment="1">
      <alignment horizontal="center" vertical="center" wrapText="1"/>
    </xf>
    <xf numFmtId="41" fontId="8" fillId="4" borderId="151" xfId="1" applyNumberFormat="1" applyFont="1" applyFill="1" applyBorder="1" applyAlignment="1" applyProtection="1">
      <alignment horizontal="center" vertical="center" wrapText="1"/>
    </xf>
    <xf numFmtId="41" fontId="8" fillId="4" borderId="149" xfId="1" applyNumberFormat="1" applyFont="1" applyFill="1" applyBorder="1" applyAlignment="1" applyProtection="1">
      <alignment horizontal="center" vertical="center"/>
    </xf>
    <xf numFmtId="1" fontId="8" fillId="0" borderId="151" xfId="0" applyNumberFormat="1" applyFont="1" applyBorder="1" applyAlignment="1">
      <alignment horizontal="center" vertical="center"/>
    </xf>
    <xf numFmtId="1" fontId="8" fillId="0" borderId="157" xfId="0" applyNumberFormat="1" applyFont="1" applyBorder="1" applyAlignment="1">
      <alignment horizontal="center" vertical="center" wrapText="1"/>
    </xf>
    <xf numFmtId="164" fontId="4" fillId="4" borderId="150" xfId="6" applyNumberFormat="1" applyFont="1" applyFill="1" applyBorder="1" applyAlignment="1" applyProtection="1">
      <alignment horizontal="center"/>
    </xf>
    <xf numFmtId="164" fontId="4" fillId="4" borderId="151" xfId="6" applyNumberFormat="1" applyFont="1" applyFill="1" applyBorder="1" applyProtection="1"/>
    <xf numFmtId="164" fontId="4" fillId="4" borderId="153" xfId="6" applyNumberFormat="1" applyFont="1" applyFill="1" applyBorder="1" applyProtection="1"/>
    <xf numFmtId="164" fontId="4" fillId="4" borderId="149" xfId="6" applyNumberFormat="1" applyFont="1" applyFill="1" applyBorder="1" applyProtection="1"/>
    <xf numFmtId="164" fontId="4" fillId="4" borderId="150" xfId="6" applyNumberFormat="1" applyFont="1" applyFill="1" applyBorder="1" applyProtection="1"/>
    <xf numFmtId="164" fontId="4" fillId="0" borderId="149" xfId="6" applyNumberFormat="1" applyFont="1" applyFill="1" applyBorder="1" applyProtection="1"/>
    <xf numFmtId="1" fontId="8" fillId="0" borderId="153" xfId="0" applyNumberFormat="1" applyFont="1" applyBorder="1" applyAlignment="1">
      <alignment horizontal="center" vertical="center"/>
    </xf>
    <xf numFmtId="1" fontId="8" fillId="0" borderId="149" xfId="0" applyNumberFormat="1" applyFont="1" applyBorder="1" applyAlignment="1">
      <alignment horizontal="center" vertical="center"/>
    </xf>
    <xf numFmtId="41" fontId="8" fillId="0" borderId="150" xfId="1" applyNumberFormat="1" applyFont="1" applyBorder="1" applyAlignment="1" applyProtection="1">
      <alignment horizontal="center" vertical="center" wrapText="1"/>
    </xf>
    <xf numFmtId="1" fontId="8" fillId="0" borderId="151" xfId="0" applyNumberFormat="1" applyFont="1" applyBorder="1" applyAlignment="1">
      <alignment horizontal="right"/>
    </xf>
    <xf numFmtId="1" fontId="8" fillId="10" borderId="158" xfId="0" applyNumberFormat="1" applyFont="1" applyFill="1" applyBorder="1"/>
    <xf numFmtId="1" fontId="8" fillId="5" borderId="158" xfId="0" applyNumberFormat="1" applyFont="1" applyFill="1" applyBorder="1" applyProtection="1">
      <protection locked="0"/>
    </xf>
    <xf numFmtId="1" fontId="8" fillId="10" borderId="159" xfId="0" applyNumberFormat="1" applyFont="1" applyFill="1" applyBorder="1"/>
    <xf numFmtId="1" fontId="8" fillId="0" borderId="158" xfId="0" applyNumberFormat="1" applyFont="1" applyBorder="1" applyAlignment="1">
      <alignment horizontal="right"/>
    </xf>
    <xf numFmtId="1" fontId="8" fillId="5" borderId="160" xfId="0" applyNumberFormat="1" applyFont="1" applyFill="1" applyBorder="1" applyProtection="1">
      <protection locked="0"/>
    </xf>
    <xf numFmtId="1" fontId="8" fillId="0" borderId="151" xfId="0" applyNumberFormat="1" applyFont="1" applyBorder="1"/>
    <xf numFmtId="1" fontId="8" fillId="0" borderId="152" xfId="0" applyNumberFormat="1" applyFont="1" applyBorder="1"/>
    <xf numFmtId="1" fontId="8" fillId="0" borderId="161" xfId="0" applyNumberFormat="1" applyFont="1" applyBorder="1"/>
    <xf numFmtId="1" fontId="8" fillId="0" borderId="162" xfId="0" applyNumberFormat="1" applyFont="1" applyBorder="1"/>
    <xf numFmtId="1" fontId="8" fillId="3" borderId="150" xfId="0" applyNumberFormat="1" applyFont="1" applyFill="1" applyBorder="1" applyAlignment="1">
      <alignment horizontal="center" vertical="center" wrapText="1"/>
    </xf>
    <xf numFmtId="1" fontId="8" fillId="3" borderId="149" xfId="0" applyNumberFormat="1" applyFont="1" applyFill="1" applyBorder="1" applyAlignment="1">
      <alignment horizontal="center" vertical="center" wrapText="1"/>
    </xf>
    <xf numFmtId="1" fontId="8" fillId="0" borderId="161" xfId="0" applyNumberFormat="1" applyFont="1" applyBorder="1" applyAlignment="1">
      <alignment horizontal="center" vertical="center" wrapText="1"/>
    </xf>
    <xf numFmtId="1" fontId="8" fillId="0" borderId="150" xfId="0" applyNumberFormat="1" applyFont="1" applyBorder="1" applyAlignment="1">
      <alignment horizontal="center" wrapText="1"/>
    </xf>
    <xf numFmtId="1" fontId="8" fillId="0" borderId="149" xfId="0" applyNumberFormat="1" applyFont="1" applyBorder="1" applyAlignment="1">
      <alignment horizontal="right" wrapText="1"/>
    </xf>
    <xf numFmtId="1" fontId="8" fillId="0" borderId="150" xfId="0" applyNumberFormat="1" applyFont="1" applyBorder="1" applyAlignment="1">
      <alignment horizontal="right"/>
    </xf>
    <xf numFmtId="1" fontId="8" fillId="0" borderId="153" xfId="0" applyNumberFormat="1" applyFont="1" applyBorder="1" applyAlignment="1">
      <alignment horizontal="right"/>
    </xf>
    <xf numFmtId="1" fontId="8" fillId="0" borderId="161" xfId="0" applyNumberFormat="1" applyFont="1" applyBorder="1" applyAlignment="1">
      <alignment horizontal="right"/>
    </xf>
    <xf numFmtId="1" fontId="8" fillId="0" borderId="162" xfId="0" applyNumberFormat="1" applyFont="1" applyBorder="1" applyAlignment="1">
      <alignment horizontal="right"/>
    </xf>
    <xf numFmtId="1" fontId="8" fillId="3" borderId="153" xfId="0" applyNumberFormat="1" applyFont="1" applyFill="1" applyBorder="1" applyAlignment="1">
      <alignment horizontal="right"/>
    </xf>
    <xf numFmtId="1" fontId="8" fillId="3" borderId="149" xfId="0" applyNumberFormat="1" applyFont="1" applyFill="1" applyBorder="1" applyAlignment="1">
      <alignment horizontal="right"/>
    </xf>
    <xf numFmtId="1" fontId="8" fillId="0" borderId="150" xfId="0" applyNumberFormat="1" applyFont="1" applyBorder="1" applyAlignment="1">
      <alignment horizontal="right" wrapText="1"/>
    </xf>
    <xf numFmtId="1" fontId="8" fillId="0" borderId="149" xfId="0" applyNumberFormat="1" applyFont="1" applyBorder="1" applyAlignment="1">
      <alignment horizontal="right"/>
    </xf>
    <xf numFmtId="1" fontId="8" fillId="0" borderId="163" xfId="0" applyNumberFormat="1" applyFont="1" applyBorder="1" applyAlignment="1">
      <alignment vertical="center" wrapText="1"/>
    </xf>
    <xf numFmtId="1" fontId="8" fillId="0" borderId="158" xfId="0" applyNumberFormat="1" applyFont="1" applyBorder="1" applyAlignment="1">
      <alignment vertical="center" wrapText="1"/>
    </xf>
    <xf numFmtId="1" fontId="8" fillId="0" borderId="152" xfId="0" applyNumberFormat="1" applyFont="1" applyBorder="1" applyAlignment="1">
      <alignment horizontal="center" vertical="center" wrapText="1"/>
    </xf>
    <xf numFmtId="1" fontId="8" fillId="3" borderId="158" xfId="8" applyNumberFormat="1" applyFont="1" applyFill="1" applyBorder="1" applyAlignment="1">
      <alignment horizontal="right"/>
    </xf>
    <xf numFmtId="1" fontId="8" fillId="8" borderId="158" xfId="0" applyNumberFormat="1" applyFont="1" applyFill="1" applyBorder="1" applyProtection="1">
      <protection locked="0"/>
    </xf>
    <xf numFmtId="1" fontId="8" fillId="8" borderId="160" xfId="0" applyNumberFormat="1" applyFont="1" applyFill="1" applyBorder="1" applyProtection="1">
      <protection locked="0"/>
    </xf>
    <xf numFmtId="1" fontId="8" fillId="5" borderId="164" xfId="0" applyNumberFormat="1" applyFont="1" applyFill="1" applyBorder="1" applyProtection="1">
      <protection locked="0"/>
    </xf>
    <xf numFmtId="1" fontId="8" fillId="5" borderId="167" xfId="0" applyNumberFormat="1" applyFont="1" applyFill="1" applyBorder="1" applyProtection="1">
      <protection locked="0"/>
    </xf>
    <xf numFmtId="1" fontId="8" fillId="5" borderId="168" xfId="0" applyNumberFormat="1" applyFont="1" applyFill="1" applyBorder="1" applyProtection="1">
      <protection locked="0"/>
    </xf>
    <xf numFmtId="1" fontId="8" fillId="5" borderId="166" xfId="0" applyNumberFormat="1" applyFont="1" applyFill="1" applyBorder="1" applyProtection="1">
      <protection locked="0"/>
    </xf>
    <xf numFmtId="1" fontId="8" fillId="0" borderId="166" xfId="0" applyNumberFormat="1" applyFont="1" applyBorder="1"/>
    <xf numFmtId="1" fontId="8" fillId="5" borderId="169" xfId="0" applyNumberFormat="1" applyFont="1" applyFill="1" applyBorder="1" applyProtection="1">
      <protection locked="0"/>
    </xf>
    <xf numFmtId="0" fontId="8" fillId="7" borderId="160" xfId="0" applyFont="1" applyFill="1" applyBorder="1"/>
    <xf numFmtId="1" fontId="4" fillId="5" borderId="160" xfId="0" applyNumberFormat="1" applyFont="1" applyFill="1" applyBorder="1" applyProtection="1">
      <protection locked="0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126" xfId="0" applyNumberFormat="1" applyFont="1" applyBorder="1" applyAlignment="1">
      <alignment horizontal="center" vertical="center" wrapText="1"/>
    </xf>
    <xf numFmtId="41" fontId="7" fillId="4" borderId="170" xfId="1" applyNumberFormat="1" applyFont="1" applyFill="1" applyBorder="1" applyAlignment="1" applyProtection="1">
      <alignment horizontal="left"/>
    </xf>
    <xf numFmtId="1" fontId="4" fillId="0" borderId="173" xfId="0" applyNumberFormat="1" applyFont="1" applyBorder="1" applyAlignment="1">
      <alignment horizontal="center" vertical="center" wrapText="1"/>
    </xf>
    <xf numFmtId="41" fontId="4" fillId="4" borderId="172" xfId="1" applyNumberFormat="1" applyFont="1" applyFill="1" applyBorder="1" applyAlignment="1" applyProtection="1">
      <alignment horizontal="center" vertical="center"/>
    </xf>
    <xf numFmtId="1" fontId="8" fillId="5" borderId="174" xfId="0" applyNumberFormat="1" applyFont="1" applyFill="1" applyBorder="1" applyProtection="1">
      <protection locked="0"/>
    </xf>
    <xf numFmtId="1" fontId="8" fillId="5" borderId="175" xfId="0" applyNumberFormat="1" applyFont="1" applyFill="1" applyBorder="1" applyProtection="1">
      <protection locked="0"/>
    </xf>
    <xf numFmtId="41" fontId="8" fillId="4" borderId="176" xfId="1" applyNumberFormat="1" applyFont="1" applyFill="1" applyBorder="1" applyProtection="1"/>
    <xf numFmtId="1" fontId="8" fillId="5" borderId="177" xfId="0" applyNumberFormat="1" applyFont="1" applyFill="1" applyBorder="1" applyProtection="1">
      <protection locked="0"/>
    </xf>
    <xf numFmtId="1" fontId="8" fillId="5" borderId="178" xfId="0" applyNumberFormat="1" applyFont="1" applyFill="1" applyBorder="1" applyProtection="1">
      <protection locked="0"/>
    </xf>
    <xf numFmtId="1" fontId="8" fillId="5" borderId="179" xfId="0" applyNumberFormat="1" applyFont="1" applyFill="1" applyBorder="1" applyProtection="1">
      <protection locked="0"/>
    </xf>
    <xf numFmtId="1" fontId="8" fillId="5" borderId="180" xfId="0" applyNumberFormat="1" applyFont="1" applyFill="1" applyBorder="1" applyProtection="1">
      <protection locked="0"/>
    </xf>
    <xf numFmtId="1" fontId="8" fillId="5" borderId="181" xfId="0" applyNumberFormat="1" applyFont="1" applyFill="1" applyBorder="1" applyProtection="1">
      <protection locked="0"/>
    </xf>
    <xf numFmtId="41" fontId="8" fillId="4" borderId="182" xfId="1" applyNumberFormat="1" applyFont="1" applyFill="1" applyBorder="1" applyAlignment="1" applyProtection="1">
      <alignment vertical="center"/>
    </xf>
    <xf numFmtId="1" fontId="8" fillId="6" borderId="174" xfId="0" applyNumberFormat="1" applyFont="1" applyFill="1" applyBorder="1"/>
    <xf numFmtId="1" fontId="8" fillId="6" borderId="175" xfId="0" applyNumberFormat="1" applyFont="1" applyFill="1" applyBorder="1"/>
    <xf numFmtId="1" fontId="8" fillId="7" borderId="175" xfId="0" applyNumberFormat="1" applyFont="1" applyFill="1" applyBorder="1"/>
    <xf numFmtId="1" fontId="8" fillId="7" borderId="178" xfId="0" applyNumberFormat="1" applyFont="1" applyFill="1" applyBorder="1"/>
    <xf numFmtId="41" fontId="8" fillId="4" borderId="171" xfId="1" applyNumberFormat="1" applyFont="1" applyFill="1" applyBorder="1" applyProtection="1"/>
    <xf numFmtId="164" fontId="4" fillId="4" borderId="173" xfId="1" applyNumberFormat="1" applyFont="1" applyFill="1" applyBorder="1" applyAlignment="1" applyProtection="1">
      <alignment horizontal="center"/>
    </xf>
    <xf numFmtId="164" fontId="4" fillId="4" borderId="172" xfId="1" applyNumberFormat="1" applyFont="1" applyFill="1" applyBorder="1" applyAlignment="1" applyProtection="1">
      <alignment horizontal="center"/>
    </xf>
    <xf numFmtId="0" fontId="8" fillId="0" borderId="166" xfId="4" applyFont="1" applyBorder="1" applyAlignment="1">
      <alignment horizontal="left" vertical="center" wrapText="1"/>
    </xf>
    <xf numFmtId="1" fontId="8" fillId="0" borderId="166" xfId="4" applyNumberFormat="1" applyFont="1" applyBorder="1" applyAlignment="1">
      <alignment horizontal="center" vertical="center" wrapText="1"/>
    </xf>
    <xf numFmtId="1" fontId="8" fillId="5" borderId="166" xfId="4" applyNumberFormat="1" applyFont="1" applyFill="1" applyBorder="1" applyProtection="1">
      <protection locked="0"/>
    </xf>
    <xf numFmtId="1" fontId="8" fillId="5" borderId="183" xfId="4" applyNumberFormat="1" applyFont="1" applyFill="1" applyBorder="1" applyProtection="1">
      <protection locked="0"/>
    </xf>
    <xf numFmtId="1" fontId="8" fillId="8" borderId="164" xfId="4" applyNumberFormat="1" applyFont="1" applyFill="1" applyBorder="1" applyProtection="1">
      <protection locked="0"/>
    </xf>
    <xf numFmtId="1" fontId="8" fillId="8" borderId="166" xfId="4" applyNumberFormat="1" applyFont="1" applyFill="1" applyBorder="1" applyProtection="1">
      <protection locked="0"/>
    </xf>
    <xf numFmtId="0" fontId="8" fillId="0" borderId="179" xfId="4" applyFont="1" applyBorder="1" applyAlignment="1">
      <alignment horizontal="left" vertical="center" wrapText="1"/>
    </xf>
    <xf numFmtId="1" fontId="8" fillId="0" borderId="179" xfId="4" applyNumberFormat="1" applyFont="1" applyBorder="1" applyAlignment="1">
      <alignment horizontal="center" vertical="center" wrapText="1"/>
    </xf>
    <xf numFmtId="1" fontId="8" fillId="5" borderId="179" xfId="4" applyNumberFormat="1" applyFont="1" applyFill="1" applyBorder="1" applyProtection="1">
      <protection locked="0"/>
    </xf>
    <xf numFmtId="1" fontId="8" fillId="5" borderId="184" xfId="4" applyNumberFormat="1" applyFont="1" applyFill="1" applyBorder="1" applyProtection="1">
      <protection locked="0"/>
    </xf>
    <xf numFmtId="1" fontId="8" fillId="8" borderId="181" xfId="4" applyNumberFormat="1" applyFont="1" applyFill="1" applyBorder="1" applyProtection="1">
      <protection locked="0"/>
    </xf>
    <xf numFmtId="1" fontId="8" fillId="8" borderId="179" xfId="4" applyNumberFormat="1" applyFont="1" applyFill="1" applyBorder="1" applyProtection="1">
      <protection locked="0"/>
    </xf>
    <xf numFmtId="0" fontId="8" fillId="0" borderId="185" xfId="4" applyFont="1" applyBorder="1" applyAlignment="1">
      <alignment horizontal="left" vertical="center" wrapText="1"/>
    </xf>
    <xf numFmtId="1" fontId="8" fillId="0" borderId="185" xfId="4" applyNumberFormat="1" applyFont="1" applyBorder="1" applyAlignment="1">
      <alignment horizontal="center" vertical="center" wrapText="1"/>
    </xf>
    <xf numFmtId="1" fontId="8" fillId="5" borderId="185" xfId="4" applyNumberFormat="1" applyFont="1" applyFill="1" applyBorder="1" applyProtection="1">
      <protection locked="0"/>
    </xf>
    <xf numFmtId="1" fontId="8" fillId="5" borderId="186" xfId="4" applyNumberFormat="1" applyFont="1" applyFill="1" applyBorder="1" applyProtection="1">
      <protection locked="0"/>
    </xf>
    <xf numFmtId="1" fontId="8" fillId="8" borderId="158" xfId="4" applyNumberFormat="1" applyFont="1" applyFill="1" applyBorder="1" applyProtection="1">
      <protection locked="0"/>
    </xf>
    <xf numFmtId="1" fontId="8" fillId="8" borderId="185" xfId="4" applyNumberFormat="1" applyFont="1" applyFill="1" applyBorder="1" applyProtection="1">
      <protection locked="0"/>
    </xf>
    <xf numFmtId="41" fontId="7" fillId="0" borderId="170" xfId="1" applyNumberFormat="1" applyFont="1" applyBorder="1" applyAlignment="1" applyProtection="1">
      <alignment horizontal="left"/>
    </xf>
    <xf numFmtId="1" fontId="8" fillId="0" borderId="171" xfId="0" applyNumberFormat="1" applyFont="1" applyBorder="1" applyAlignment="1">
      <alignment horizontal="center" vertical="center"/>
    </xf>
    <xf numFmtId="1" fontId="8" fillId="9" borderId="169" xfId="5" applyNumberFormat="1" applyFont="1" applyBorder="1" applyProtection="1">
      <protection locked="0"/>
    </xf>
    <xf numFmtId="1" fontId="8" fillId="9" borderId="168" xfId="5" applyNumberFormat="1" applyFont="1" applyBorder="1" applyProtection="1">
      <protection locked="0"/>
    </xf>
    <xf numFmtId="1" fontId="8" fillId="0" borderId="176" xfId="0" applyNumberFormat="1" applyFont="1" applyBorder="1"/>
    <xf numFmtId="1" fontId="8" fillId="5" borderId="187" xfId="0" applyNumberFormat="1" applyFont="1" applyFill="1" applyBorder="1" applyProtection="1">
      <protection locked="0"/>
    </xf>
    <xf numFmtId="1" fontId="8" fillId="10" borderId="175" xfId="0" applyNumberFormat="1" applyFont="1" applyFill="1" applyBorder="1"/>
    <xf numFmtId="1" fontId="8" fillId="10" borderId="178" xfId="0" applyNumberFormat="1" applyFont="1" applyFill="1" applyBorder="1"/>
    <xf numFmtId="1" fontId="8" fillId="10" borderId="174" xfId="0" applyNumberFormat="1" applyFont="1" applyFill="1" applyBorder="1"/>
    <xf numFmtId="1" fontId="8" fillId="9" borderId="175" xfId="5" applyNumberFormat="1" applyFont="1" applyBorder="1" applyProtection="1">
      <protection locked="0"/>
    </xf>
    <xf numFmtId="1" fontId="8" fillId="9" borderId="174" xfId="5" applyNumberFormat="1" applyFont="1" applyBorder="1" applyProtection="1">
      <protection locked="0"/>
    </xf>
    <xf numFmtId="1" fontId="8" fillId="0" borderId="176" xfId="0" applyNumberFormat="1" applyFont="1" applyBorder="1" applyAlignment="1">
      <alignment wrapText="1"/>
    </xf>
    <xf numFmtId="1" fontId="8" fillId="5" borderId="188" xfId="0" applyNumberFormat="1" applyFont="1" applyFill="1" applyBorder="1" applyProtection="1">
      <protection locked="0"/>
    </xf>
    <xf numFmtId="1" fontId="8" fillId="11" borderId="174" xfId="0" applyNumberFormat="1" applyFont="1" applyFill="1" applyBorder="1"/>
    <xf numFmtId="1" fontId="8" fillId="11" borderId="175" xfId="0" applyNumberFormat="1" applyFont="1" applyFill="1" applyBorder="1"/>
    <xf numFmtId="1" fontId="8" fillId="5" borderId="189" xfId="0" applyNumberFormat="1" applyFont="1" applyFill="1" applyBorder="1" applyProtection="1">
      <protection locked="0"/>
    </xf>
    <xf numFmtId="1" fontId="8" fillId="5" borderId="190" xfId="0" applyNumberFormat="1" applyFont="1" applyFill="1" applyBorder="1" applyProtection="1">
      <protection locked="0"/>
    </xf>
    <xf numFmtId="1" fontId="8" fillId="5" borderId="191" xfId="0" applyNumberFormat="1" applyFont="1" applyFill="1" applyBorder="1" applyProtection="1">
      <protection locked="0"/>
    </xf>
    <xf numFmtId="41" fontId="4" fillId="4" borderId="171" xfId="1" applyNumberFormat="1" applyFont="1" applyFill="1" applyBorder="1" applyAlignment="1" applyProtection="1">
      <alignment vertical="center" wrapText="1"/>
    </xf>
    <xf numFmtId="164" fontId="4" fillId="4" borderId="173" xfId="6" applyNumberFormat="1" applyFont="1" applyFill="1" applyBorder="1" applyProtection="1"/>
    <xf numFmtId="164" fontId="4" fillId="4" borderId="172" xfId="6" applyNumberFormat="1" applyFont="1" applyFill="1" applyBorder="1" applyProtection="1"/>
    <xf numFmtId="41" fontId="7" fillId="0" borderId="192" xfId="1" applyNumberFormat="1" applyFont="1" applyBorder="1" applyAlignment="1" applyProtection="1">
      <alignment horizontal="left"/>
    </xf>
    <xf numFmtId="1" fontId="8" fillId="0" borderId="193" xfId="0" applyNumberFormat="1" applyFont="1" applyBorder="1" applyAlignment="1">
      <alignment horizontal="center" vertical="center" wrapText="1"/>
    </xf>
    <xf numFmtId="41" fontId="8" fillId="0" borderId="143" xfId="1" applyNumberFormat="1" applyFont="1" applyBorder="1" applyAlignment="1" applyProtection="1">
      <alignment horizontal="center" vertical="center" wrapText="1"/>
    </xf>
    <xf numFmtId="1" fontId="8" fillId="0" borderId="194" xfId="0" applyNumberFormat="1" applyFont="1" applyBorder="1" applyAlignment="1">
      <alignment horizontal="right"/>
    </xf>
    <xf numFmtId="1" fontId="8" fillId="5" borderId="193" xfId="0" applyNumberFormat="1" applyFont="1" applyFill="1" applyBorder="1" applyProtection="1">
      <protection locked="0"/>
    </xf>
    <xf numFmtId="1" fontId="8" fillId="5" borderId="173" xfId="0" applyNumberFormat="1" applyFont="1" applyFill="1" applyBorder="1" applyProtection="1">
      <protection locked="0"/>
    </xf>
    <xf numFmtId="1" fontId="8" fillId="10" borderId="169" xfId="0" applyNumberFormat="1" applyFont="1" applyFill="1" applyBorder="1" applyAlignment="1">
      <alignment horizontal="right"/>
    </xf>
    <xf numFmtId="1" fontId="8" fillId="10" borderId="167" xfId="0" applyNumberFormat="1" applyFont="1" applyFill="1" applyBorder="1"/>
    <xf numFmtId="1" fontId="8" fillId="10" borderId="164" xfId="0" applyNumberFormat="1" applyFont="1" applyFill="1" applyBorder="1"/>
    <xf numFmtId="1" fontId="8" fillId="0" borderId="174" xfId="0" applyNumberFormat="1" applyFont="1" applyBorder="1" applyAlignment="1">
      <alignment horizontal="right" wrapText="1"/>
    </xf>
    <xf numFmtId="1" fontId="8" fillId="0" borderId="195" xfId="0" applyNumberFormat="1" applyFont="1" applyBorder="1" applyAlignment="1">
      <alignment horizontal="right"/>
    </xf>
    <xf numFmtId="1" fontId="8" fillId="0" borderId="181" xfId="0" applyNumberFormat="1" applyFont="1" applyBorder="1" applyAlignment="1">
      <alignment horizontal="right"/>
    </xf>
    <xf numFmtId="1" fontId="8" fillId="5" borderId="176" xfId="0" applyNumberFormat="1" applyFont="1" applyFill="1" applyBorder="1" applyProtection="1">
      <protection locked="0"/>
    </xf>
    <xf numFmtId="1" fontId="8" fillId="5" borderId="196" xfId="0" applyNumberFormat="1" applyFont="1" applyFill="1" applyBorder="1" applyProtection="1">
      <protection locked="0"/>
    </xf>
    <xf numFmtId="1" fontId="8" fillId="0" borderId="185" xfId="0" applyNumberFormat="1" applyFont="1" applyBorder="1"/>
    <xf numFmtId="1" fontId="8" fillId="10" borderId="189" xfId="0" applyNumberFormat="1" applyFont="1" applyFill="1" applyBorder="1"/>
    <xf numFmtId="1" fontId="8" fillId="0" borderId="174" xfId="0" applyNumberFormat="1" applyFont="1" applyBorder="1" applyAlignment="1">
      <alignment horizontal="right"/>
    </xf>
    <xf numFmtId="1" fontId="8" fillId="0" borderId="174" xfId="0" applyNumberFormat="1" applyFont="1" applyBorder="1" applyAlignment="1">
      <alignment horizontal="right" shrinkToFit="1"/>
    </xf>
    <xf numFmtId="1" fontId="8" fillId="0" borderId="195" xfId="0" applyNumberFormat="1" applyFont="1" applyBorder="1" applyAlignment="1">
      <alignment horizontal="right" shrinkToFit="1"/>
    </xf>
    <xf numFmtId="1" fontId="8" fillId="0" borderId="189" xfId="0" applyNumberFormat="1" applyFont="1" applyBorder="1" applyAlignment="1">
      <alignment horizontal="right"/>
    </xf>
    <xf numFmtId="1" fontId="8" fillId="0" borderId="190" xfId="0" applyNumberFormat="1" applyFont="1" applyBorder="1" applyAlignment="1">
      <alignment horizontal="right"/>
    </xf>
    <xf numFmtId="1" fontId="8" fillId="5" borderId="197" xfId="0" applyNumberFormat="1" applyFont="1" applyFill="1" applyBorder="1" applyProtection="1">
      <protection locked="0"/>
    </xf>
    <xf numFmtId="1" fontId="8" fillId="5" borderId="198" xfId="0" applyNumberFormat="1" applyFont="1" applyFill="1" applyBorder="1" applyProtection="1">
      <protection locked="0"/>
    </xf>
    <xf numFmtId="1" fontId="8" fillId="0" borderId="171" xfId="0" applyNumberFormat="1" applyFont="1" applyBorder="1"/>
    <xf numFmtId="41" fontId="7" fillId="4" borderId="199" xfId="1" applyNumberFormat="1" applyFont="1" applyFill="1" applyBorder="1" applyAlignment="1" applyProtection="1">
      <alignment horizontal="left"/>
    </xf>
    <xf numFmtId="41" fontId="8" fillId="4" borderId="202" xfId="1" applyNumberFormat="1" applyFont="1" applyFill="1" applyBorder="1" applyAlignment="1" applyProtection="1">
      <alignment vertical="center" wrapText="1"/>
    </xf>
    <xf numFmtId="1" fontId="8" fillId="0" borderId="171" xfId="0" applyNumberFormat="1" applyFont="1" applyBorder="1" applyAlignment="1">
      <alignment vertical="center" wrapText="1"/>
    </xf>
    <xf numFmtId="0" fontId="7" fillId="4" borderId="144" xfId="2" applyFont="1" applyFill="1" applyBorder="1" applyAlignment="1" applyProtection="1"/>
    <xf numFmtId="41" fontId="4" fillId="4" borderId="144" xfId="7" applyFont="1" applyFill="1" applyBorder="1" applyAlignment="1" applyProtection="1"/>
    <xf numFmtId="0" fontId="3" fillId="4" borderId="144" xfId="2" applyFont="1" applyFill="1" applyBorder="1" applyAlignment="1" applyProtection="1"/>
    <xf numFmtId="0" fontId="4" fillId="4" borderId="144" xfId="2" applyFont="1" applyFill="1" applyBorder="1" applyAlignment="1" applyProtection="1"/>
    <xf numFmtId="1" fontId="8" fillId="5" borderId="203" xfId="0" applyNumberFormat="1" applyFont="1" applyFill="1" applyBorder="1" applyProtection="1">
      <protection locked="0"/>
    </xf>
    <xf numFmtId="1" fontId="8" fillId="5" borderId="204" xfId="0" applyNumberFormat="1" applyFont="1" applyFill="1" applyBorder="1" applyProtection="1">
      <protection locked="0"/>
    </xf>
    <xf numFmtId="1" fontId="8" fillId="5" borderId="205" xfId="0" applyNumberFormat="1" applyFont="1" applyFill="1" applyBorder="1" applyProtection="1">
      <protection locked="0"/>
    </xf>
    <xf numFmtId="1" fontId="8" fillId="5" borderId="206" xfId="0" applyNumberFormat="1" applyFont="1" applyFill="1" applyBorder="1" applyProtection="1">
      <protection locked="0"/>
    </xf>
    <xf numFmtId="1" fontId="8" fillId="5" borderId="207" xfId="0" applyNumberFormat="1" applyFont="1" applyFill="1" applyBorder="1" applyProtection="1">
      <protection locked="0"/>
    </xf>
    <xf numFmtId="41" fontId="7" fillId="4" borderId="208" xfId="1" applyNumberFormat="1" applyFont="1" applyFill="1" applyBorder="1" applyAlignment="1" applyProtection="1">
      <alignment horizontal="left"/>
    </xf>
    <xf numFmtId="41" fontId="8" fillId="4" borderId="172" xfId="1" applyNumberFormat="1" applyFont="1" applyFill="1" applyBorder="1" applyAlignment="1" applyProtection="1">
      <alignment horizontal="center" vertical="center"/>
    </xf>
    <xf numFmtId="1" fontId="8" fillId="3" borderId="166" xfId="0" applyNumberFormat="1" applyFont="1" applyFill="1" applyBorder="1" applyAlignment="1">
      <alignment horizontal="center" vertical="center"/>
    </xf>
    <xf numFmtId="1" fontId="8" fillId="8" borderId="205" xfId="0" applyNumberFormat="1" applyFont="1" applyFill="1" applyBorder="1" applyProtection="1">
      <protection locked="0"/>
    </xf>
    <xf numFmtId="1" fontId="8" fillId="8" borderId="210" xfId="0" applyNumberFormat="1" applyFont="1" applyFill="1" applyBorder="1" applyProtection="1">
      <protection locked="0"/>
    </xf>
    <xf numFmtId="1" fontId="8" fillId="8" borderId="204" xfId="0" applyNumberFormat="1" applyFont="1" applyFill="1" applyBorder="1" applyProtection="1">
      <protection locked="0"/>
    </xf>
    <xf numFmtId="1" fontId="8" fillId="8" borderId="211" xfId="0" applyNumberFormat="1" applyFont="1" applyFill="1" applyBorder="1" applyProtection="1">
      <protection locked="0"/>
    </xf>
    <xf numFmtId="1" fontId="8" fillId="8" borderId="212" xfId="0" applyNumberFormat="1" applyFont="1" applyFill="1" applyBorder="1" applyProtection="1">
      <protection locked="0"/>
    </xf>
    <xf numFmtId="1" fontId="8" fillId="0" borderId="213" xfId="0" applyNumberFormat="1" applyFont="1" applyBorder="1" applyAlignment="1">
      <alignment vertical="center" wrapText="1"/>
    </xf>
    <xf numFmtId="1" fontId="8" fillId="3" borderId="203" xfId="0" applyNumberFormat="1" applyFont="1" applyFill="1" applyBorder="1" applyAlignment="1">
      <alignment horizontal="center" vertical="center"/>
    </xf>
    <xf numFmtId="1" fontId="8" fillId="8" borderId="214" xfId="0" applyNumberFormat="1" applyFont="1" applyFill="1" applyBorder="1" applyProtection="1">
      <protection locked="0"/>
    </xf>
    <xf numFmtId="1" fontId="8" fillId="0" borderId="173" xfId="0" applyNumberFormat="1" applyFont="1" applyBorder="1" applyAlignment="1">
      <alignment horizontal="center" vertical="center" wrapText="1"/>
    </xf>
    <xf numFmtId="1" fontId="8" fillId="0" borderId="215" xfId="0" applyNumberFormat="1" applyFont="1" applyBorder="1" applyAlignment="1">
      <alignment vertical="center" wrapText="1"/>
    </xf>
    <xf numFmtId="1" fontId="8" fillId="3" borderId="167" xfId="8" applyNumberFormat="1" applyFont="1" applyFill="1" applyBorder="1" applyAlignment="1">
      <alignment horizontal="right"/>
    </xf>
    <xf numFmtId="1" fontId="8" fillId="3" borderId="169" xfId="8" applyNumberFormat="1" applyFont="1" applyFill="1" applyBorder="1" applyAlignment="1">
      <alignment horizontal="right"/>
    </xf>
    <xf numFmtId="1" fontId="8" fillId="3" borderId="216" xfId="8" applyNumberFormat="1" applyFont="1" applyFill="1" applyBorder="1" applyAlignment="1">
      <alignment horizontal="right"/>
    </xf>
    <xf numFmtId="1" fontId="8" fillId="8" borderId="167" xfId="0" applyNumberFormat="1" applyFont="1" applyFill="1" applyBorder="1" applyProtection="1">
      <protection locked="0"/>
    </xf>
    <xf numFmtId="1" fontId="8" fillId="8" borderId="216" xfId="0" applyNumberFormat="1" applyFont="1" applyFill="1" applyBorder="1" applyProtection="1">
      <protection locked="0"/>
    </xf>
    <xf numFmtId="1" fontId="8" fillId="8" borderId="217" xfId="0" applyNumberFormat="1" applyFont="1" applyFill="1" applyBorder="1" applyProtection="1">
      <protection locked="0"/>
    </xf>
    <xf numFmtId="1" fontId="8" fillId="8" borderId="169" xfId="0" applyNumberFormat="1" applyFont="1" applyFill="1" applyBorder="1" applyProtection="1">
      <protection locked="0"/>
    </xf>
    <xf numFmtId="1" fontId="8" fillId="8" borderId="168" xfId="0" applyNumberFormat="1" applyFont="1" applyFill="1" applyBorder="1" applyProtection="1">
      <protection locked="0"/>
    </xf>
    <xf numFmtId="1" fontId="8" fillId="0" borderId="202" xfId="0" applyNumberFormat="1" applyFont="1" applyBorder="1" applyAlignment="1">
      <alignment vertical="center" wrapText="1"/>
    </xf>
    <xf numFmtId="1" fontId="8" fillId="3" borderId="205" xfId="8" applyNumberFormat="1" applyFont="1" applyFill="1" applyBorder="1" applyAlignment="1">
      <alignment horizontal="right"/>
    </xf>
    <xf numFmtId="1" fontId="8" fillId="3" borderId="210" xfId="8" applyNumberFormat="1" applyFont="1" applyFill="1" applyBorder="1" applyAlignment="1">
      <alignment horizontal="right"/>
    </xf>
    <xf numFmtId="1" fontId="8" fillId="3" borderId="204" xfId="8" applyNumberFormat="1" applyFont="1" applyFill="1" applyBorder="1" applyAlignment="1">
      <alignment horizontal="right"/>
    </xf>
    <xf numFmtId="1" fontId="8" fillId="8" borderId="218" xfId="0" applyNumberFormat="1" applyFont="1" applyFill="1" applyBorder="1" applyProtection="1">
      <protection locked="0"/>
    </xf>
    <xf numFmtId="1" fontId="8" fillId="0" borderId="185" xfId="0" applyNumberFormat="1" applyFont="1" applyBorder="1" applyAlignment="1">
      <alignment vertical="center" wrapText="1"/>
    </xf>
    <xf numFmtId="1" fontId="8" fillId="3" borderId="189" xfId="8" applyNumberFormat="1" applyFont="1" applyFill="1" applyBorder="1" applyAlignment="1">
      <alignment horizontal="right"/>
    </xf>
    <xf numFmtId="1" fontId="8" fillId="3" borderId="219" xfId="8" applyNumberFormat="1" applyFont="1" applyFill="1" applyBorder="1" applyAlignment="1">
      <alignment horizontal="right"/>
    </xf>
    <xf numFmtId="1" fontId="8" fillId="8" borderId="189" xfId="0" applyNumberFormat="1" applyFont="1" applyFill="1" applyBorder="1" applyProtection="1">
      <protection locked="0"/>
    </xf>
    <xf numFmtId="1" fontId="8" fillId="8" borderId="219" xfId="0" applyNumberFormat="1" applyFont="1" applyFill="1" applyBorder="1" applyProtection="1">
      <protection locked="0"/>
    </xf>
    <xf numFmtId="1" fontId="8" fillId="8" borderId="191" xfId="0" applyNumberFormat="1" applyFont="1" applyFill="1" applyBorder="1" applyProtection="1">
      <protection locked="0"/>
    </xf>
    <xf numFmtId="1" fontId="8" fillId="0" borderId="197" xfId="0" applyNumberFormat="1" applyFont="1" applyBorder="1" applyAlignment="1">
      <alignment vertical="center" wrapText="1"/>
    </xf>
    <xf numFmtId="1" fontId="8" fillId="0" borderId="172" xfId="0" applyNumberFormat="1" applyFont="1" applyBorder="1" applyAlignment="1">
      <alignment horizontal="center" vertical="center" wrapText="1"/>
    </xf>
    <xf numFmtId="1" fontId="8" fillId="3" borderId="220" xfId="8" applyNumberFormat="1" applyFont="1" applyFill="1" applyBorder="1" applyAlignment="1">
      <alignment horizontal="right"/>
    </xf>
    <xf numFmtId="1" fontId="8" fillId="5" borderId="216" xfId="0" applyNumberFormat="1" applyFont="1" applyFill="1" applyBorder="1" applyProtection="1">
      <protection locked="0"/>
    </xf>
    <xf numFmtId="1" fontId="8" fillId="0" borderId="203" xfId="0" applyNumberFormat="1" applyFont="1" applyBorder="1" applyAlignment="1">
      <alignment horizontal="left"/>
    </xf>
    <xf numFmtId="1" fontId="8" fillId="5" borderId="218" xfId="0" applyNumberFormat="1" applyFont="1" applyFill="1" applyBorder="1" applyProtection="1">
      <protection locked="0"/>
    </xf>
    <xf numFmtId="1" fontId="8" fillId="5" borderId="221" xfId="0" applyNumberFormat="1" applyFont="1" applyFill="1" applyBorder="1" applyProtection="1">
      <protection locked="0"/>
    </xf>
    <xf numFmtId="1" fontId="8" fillId="0" borderId="203" xfId="0" applyNumberFormat="1" applyFont="1" applyBorder="1"/>
    <xf numFmtId="1" fontId="8" fillId="5" borderId="222" xfId="0" applyNumberFormat="1" applyFont="1" applyFill="1" applyBorder="1" applyProtection="1">
      <protection locked="0"/>
    </xf>
    <xf numFmtId="1" fontId="8" fillId="3" borderId="223" xfId="8" applyNumberFormat="1" applyFont="1" applyFill="1" applyBorder="1" applyAlignment="1">
      <alignment horizontal="right"/>
    </xf>
    <xf numFmtId="1" fontId="8" fillId="3" borderId="224" xfId="8" applyNumberFormat="1" applyFont="1" applyFill="1" applyBorder="1" applyAlignment="1">
      <alignment horizontal="right"/>
    </xf>
    <xf numFmtId="1" fontId="8" fillId="0" borderId="228" xfId="0" applyNumberFormat="1" applyFont="1" applyBorder="1" applyAlignment="1">
      <alignment horizontal="center" vertical="center"/>
    </xf>
    <xf numFmtId="1" fontId="8" fillId="0" borderId="228" xfId="0" applyNumberFormat="1" applyFont="1" applyBorder="1" applyAlignment="1">
      <alignment horizontal="center" vertical="center" wrapText="1"/>
    </xf>
    <xf numFmtId="1" fontId="8" fillId="0" borderId="229" xfId="0" applyNumberFormat="1" applyFont="1" applyBorder="1" applyAlignment="1">
      <alignment horizontal="center" vertical="center" wrapText="1"/>
    </xf>
    <xf numFmtId="1" fontId="8" fillId="0" borderId="230" xfId="0" applyNumberFormat="1" applyFont="1" applyBorder="1" applyAlignment="1">
      <alignment horizontal="center" vertical="center" wrapText="1"/>
    </xf>
    <xf numFmtId="1" fontId="8" fillId="0" borderId="231" xfId="0" applyNumberFormat="1" applyFont="1" applyBorder="1" applyAlignment="1">
      <alignment horizontal="center" vertical="center" wrapText="1"/>
    </xf>
    <xf numFmtId="1" fontId="8" fillId="3" borderId="232" xfId="8" applyNumberFormat="1" applyFont="1" applyFill="1" applyBorder="1" applyAlignment="1">
      <alignment horizontal="right"/>
    </xf>
    <xf numFmtId="1" fontId="8" fillId="5" borderId="233" xfId="0" applyNumberFormat="1" applyFont="1" applyFill="1" applyBorder="1" applyProtection="1">
      <protection locked="0"/>
    </xf>
    <xf numFmtId="1" fontId="8" fillId="5" borderId="234" xfId="0" applyNumberFormat="1" applyFont="1" applyFill="1" applyBorder="1" applyProtection="1">
      <protection locked="0"/>
    </xf>
    <xf numFmtId="1" fontId="8" fillId="5" borderId="235" xfId="0" applyNumberFormat="1" applyFont="1" applyFill="1" applyBorder="1" applyProtection="1">
      <protection locked="0"/>
    </xf>
    <xf numFmtId="1" fontId="8" fillId="5" borderId="232" xfId="0" applyNumberFormat="1" applyFont="1" applyFill="1" applyBorder="1" applyProtection="1">
      <protection locked="0"/>
    </xf>
    <xf numFmtId="1" fontId="8" fillId="5" borderId="236" xfId="0" applyNumberFormat="1" applyFont="1" applyFill="1" applyBorder="1" applyProtection="1">
      <protection locked="0"/>
    </xf>
    <xf numFmtId="1" fontId="8" fillId="7" borderId="185" xfId="8" applyNumberFormat="1" applyFont="1" applyFill="1" applyBorder="1" applyAlignment="1">
      <alignment horizontal="right"/>
    </xf>
    <xf numFmtId="0" fontId="7" fillId="4" borderId="231" xfId="0" applyFont="1" applyFill="1" applyBorder="1"/>
    <xf numFmtId="0" fontId="4" fillId="4" borderId="231" xfId="0" applyFont="1" applyFill="1" applyBorder="1"/>
    <xf numFmtId="0" fontId="8" fillId="0" borderId="228" xfId="0" applyFont="1" applyBorder="1" applyAlignment="1">
      <alignment horizontal="center" vertical="center" wrapText="1"/>
    </xf>
    <xf numFmtId="1" fontId="8" fillId="0" borderId="232" xfId="0" applyNumberFormat="1" applyFont="1" applyBorder="1"/>
    <xf numFmtId="0" fontId="8" fillId="7" borderId="232" xfId="0" applyFont="1" applyFill="1" applyBorder="1"/>
    <xf numFmtId="0" fontId="8" fillId="0" borderId="203" xfId="0" applyFont="1" applyBorder="1"/>
    <xf numFmtId="0" fontId="8" fillId="7" borderId="203" xfId="0" applyFont="1" applyFill="1" applyBorder="1"/>
    <xf numFmtId="1" fontId="8" fillId="0" borderId="185" xfId="0" applyNumberFormat="1" applyFont="1" applyBorder="1" applyAlignment="1">
      <alignment horizontal="left" vertical="center" wrapText="1"/>
    </xf>
    <xf numFmtId="1" fontId="8" fillId="5" borderId="185" xfId="0" applyNumberFormat="1" applyFont="1" applyFill="1" applyBorder="1" applyProtection="1">
      <protection locked="0"/>
    </xf>
    <xf numFmtId="0" fontId="14" fillId="0" borderId="231" xfId="0" applyFont="1" applyBorder="1" applyAlignment="1">
      <alignment horizontal="center" vertical="center" wrapText="1"/>
    </xf>
    <xf numFmtId="0" fontId="8" fillId="0" borderId="228" xfId="0" applyFont="1" applyBorder="1" applyAlignment="1">
      <alignment horizontal="center" vertical="center"/>
    </xf>
    <xf numFmtId="0" fontId="8" fillId="0" borderId="230" xfId="0" applyFont="1" applyBorder="1" applyAlignment="1">
      <alignment horizontal="center" vertical="center" wrapText="1"/>
    </xf>
    <xf numFmtId="0" fontId="8" fillId="0" borderId="229" xfId="0" applyFont="1" applyBorder="1" applyAlignment="1">
      <alignment horizontal="center" vertical="center" wrapText="1"/>
    </xf>
    <xf numFmtId="0" fontId="8" fillId="0" borderId="232" xfId="0" applyFont="1" applyBorder="1" applyAlignment="1">
      <alignment horizontal="right" vertical="center"/>
    </xf>
    <xf numFmtId="0" fontId="8" fillId="8" borderId="233" xfId="0" applyFont="1" applyFill="1" applyBorder="1" applyAlignment="1" applyProtection="1">
      <alignment horizontal="justify" vertical="center"/>
      <protection locked="0"/>
    </xf>
    <xf numFmtId="0" fontId="8" fillId="8" borderId="238" xfId="0" applyFont="1" applyFill="1" applyBorder="1" applyAlignment="1" applyProtection="1">
      <alignment horizontal="justify" vertical="center"/>
      <protection locked="0"/>
    </xf>
    <xf numFmtId="1" fontId="8" fillId="4" borderId="237" xfId="0" applyNumberFormat="1" applyFont="1" applyFill="1" applyBorder="1" applyAlignment="1">
      <alignment horizontal="center" vertical="center" wrapText="1"/>
    </xf>
    <xf numFmtId="1" fontId="8" fillId="4" borderId="239" xfId="0" applyNumberFormat="1" applyFont="1" applyFill="1" applyBorder="1" applyAlignment="1">
      <alignment horizontal="center" vertical="top" wrapText="1"/>
    </xf>
    <xf numFmtId="0" fontId="8" fillId="4" borderId="240" xfId="0" applyFont="1" applyFill="1" applyBorder="1" applyAlignment="1">
      <alignment horizontal="center" vertical="center" wrapText="1"/>
    </xf>
    <xf numFmtId="1" fontId="8" fillId="4" borderId="241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242" xfId="0" applyNumberFormat="1" applyFont="1" applyFill="1" applyBorder="1" applyProtection="1">
      <protection locked="0"/>
    </xf>
    <xf numFmtId="1" fontId="8" fillId="0" borderId="203" xfId="0" applyNumberFormat="1" applyFont="1" applyBorder="1" applyAlignment="1">
      <alignment vertical="center"/>
    </xf>
    <xf numFmtId="1" fontId="8" fillId="5" borderId="210" xfId="0" applyNumberFormat="1" applyFont="1" applyFill="1" applyBorder="1" applyProtection="1">
      <protection locked="0"/>
    </xf>
    <xf numFmtId="0" fontId="8" fillId="7" borderId="185" xfId="0" applyFont="1" applyFill="1" applyBorder="1"/>
    <xf numFmtId="1" fontId="8" fillId="5" borderId="219" xfId="0" applyNumberFormat="1" applyFont="1" applyFill="1" applyBorder="1" applyProtection="1">
      <protection locked="0"/>
    </xf>
    <xf numFmtId="1" fontId="8" fillId="4" borderId="230" xfId="0" applyNumberFormat="1" applyFont="1" applyFill="1" applyBorder="1" applyAlignment="1">
      <alignment horizontal="center" vertical="center" wrapText="1"/>
    </xf>
    <xf numFmtId="1" fontId="8" fillId="4" borderId="243" xfId="0" applyNumberFormat="1" applyFont="1" applyFill="1" applyBorder="1" applyAlignment="1">
      <alignment horizontal="center" vertical="center" wrapText="1"/>
    </xf>
    <xf numFmtId="1" fontId="8" fillId="4" borderId="229" xfId="0" applyNumberFormat="1" applyFont="1" applyFill="1" applyBorder="1" applyAlignment="1">
      <alignment horizontal="center" vertical="center" wrapText="1"/>
    </xf>
    <xf numFmtId="1" fontId="8" fillId="0" borderId="232" xfId="0" applyNumberFormat="1" applyFont="1" applyBorder="1" applyAlignment="1">
      <alignment horizontal="left" vertical="top"/>
    </xf>
    <xf numFmtId="0" fontId="8" fillId="12" borderId="232" xfId="0" applyFont="1" applyFill="1" applyBorder="1"/>
    <xf numFmtId="1" fontId="8" fillId="5" borderId="212" xfId="0" applyNumberFormat="1" applyFont="1" applyFill="1" applyBorder="1" applyProtection="1">
      <protection locked="0"/>
    </xf>
    <xf numFmtId="0" fontId="8" fillId="7" borderId="204" xfId="0" applyFont="1" applyFill="1" applyBorder="1"/>
    <xf numFmtId="1" fontId="8" fillId="0" borderId="203" xfId="0" applyNumberFormat="1" applyFont="1" applyBorder="1" applyAlignment="1">
      <alignment horizontal="left" vertical="top"/>
    </xf>
    <xf numFmtId="0" fontId="8" fillId="0" borderId="185" xfId="0" applyFont="1" applyBorder="1" applyAlignment="1">
      <alignment horizontal="left" vertical="top" wrapText="1"/>
    </xf>
    <xf numFmtId="0" fontId="8" fillId="7" borderId="219" xfId="0" applyFont="1" applyFill="1" applyBorder="1"/>
    <xf numFmtId="0" fontId="8" fillId="4" borderId="230" xfId="0" applyFont="1" applyFill="1" applyBorder="1" applyAlignment="1" applyProtection="1">
      <alignment horizontal="center" wrapText="1"/>
      <protection locked="0"/>
    </xf>
    <xf numFmtId="0" fontId="8" fillId="4" borderId="229" xfId="0" applyFont="1" applyFill="1" applyBorder="1" applyAlignment="1" applyProtection="1">
      <alignment horizontal="center" wrapText="1"/>
      <protection locked="0"/>
    </xf>
    <xf numFmtId="0" fontId="8" fillId="4" borderId="243" xfId="0" applyFont="1" applyFill="1" applyBorder="1" applyAlignment="1" applyProtection="1">
      <alignment horizontal="center" vertical="center" wrapText="1"/>
      <protection locked="0"/>
    </xf>
    <xf numFmtId="0" fontId="8" fillId="4" borderId="241" xfId="0" applyFont="1" applyFill="1" applyBorder="1" applyAlignment="1" applyProtection="1">
      <alignment horizontal="center" vertical="center" wrapText="1"/>
      <protection locked="0"/>
    </xf>
    <xf numFmtId="1" fontId="8" fillId="4" borderId="203" xfId="0" applyNumberFormat="1" applyFont="1" applyFill="1" applyBorder="1"/>
    <xf numFmtId="1" fontId="4" fillId="5" borderId="205" xfId="0" applyNumberFormat="1" applyFont="1" applyFill="1" applyBorder="1" applyProtection="1">
      <protection locked="0"/>
    </xf>
    <xf numFmtId="1" fontId="4" fillId="4" borderId="232" xfId="0" applyNumberFormat="1" applyFont="1" applyFill="1" applyBorder="1" applyAlignment="1">
      <alignment horizontal="right" wrapText="1"/>
    </xf>
    <xf numFmtId="1" fontId="4" fillId="5" borderId="212" xfId="0" applyNumberFormat="1" applyFont="1" applyFill="1" applyBorder="1" applyProtection="1">
      <protection locked="0"/>
    </xf>
    <xf numFmtId="1" fontId="4" fillId="5" borderId="210" xfId="0" applyNumberFormat="1" applyFont="1" applyFill="1" applyBorder="1" applyProtection="1">
      <protection locked="0"/>
    </xf>
    <xf numFmtId="1" fontId="4" fillId="5" borderId="218" xfId="0" applyNumberFormat="1" applyFont="1" applyFill="1" applyBorder="1" applyProtection="1">
      <protection locked="0"/>
    </xf>
    <xf numFmtId="1" fontId="4" fillId="4" borderId="203" xfId="0" applyNumberFormat="1" applyFont="1" applyFill="1" applyBorder="1" applyAlignment="1">
      <alignment horizontal="right" wrapText="1"/>
    </xf>
    <xf numFmtId="1" fontId="4" fillId="5" borderId="203" xfId="0" applyNumberFormat="1" applyFont="1" applyFill="1" applyBorder="1" applyProtection="1">
      <protection locked="0"/>
    </xf>
    <xf numFmtId="1" fontId="8" fillId="4" borderId="185" xfId="0" applyNumberFormat="1" applyFont="1" applyFill="1" applyBorder="1"/>
    <xf numFmtId="1" fontId="4" fillId="5" borderId="185" xfId="0" applyNumberFormat="1" applyFont="1" applyFill="1" applyBorder="1" applyProtection="1">
      <protection locked="0"/>
    </xf>
    <xf numFmtId="1" fontId="4" fillId="5" borderId="189" xfId="0" applyNumberFormat="1" applyFont="1" applyFill="1" applyBorder="1" applyProtection="1">
      <protection locked="0"/>
    </xf>
    <xf numFmtId="1" fontId="4" fillId="5" borderId="219" xfId="0" applyNumberFormat="1" applyFont="1" applyFill="1" applyBorder="1" applyProtection="1">
      <protection locked="0"/>
    </xf>
    <xf numFmtId="1" fontId="4" fillId="5" borderId="191" xfId="0" applyNumberFormat="1" applyFont="1" applyFill="1" applyBorder="1" applyProtection="1">
      <protection locked="0"/>
    </xf>
    <xf numFmtId="0" fontId="8" fillId="4" borderId="230" xfId="0" applyFont="1" applyFill="1" applyBorder="1" applyAlignment="1" applyProtection="1">
      <alignment horizontal="center" vertical="center" wrapText="1"/>
      <protection locked="0"/>
    </xf>
    <xf numFmtId="0" fontId="8" fillId="4" borderId="229" xfId="0" applyFont="1" applyFill="1" applyBorder="1" applyAlignment="1" applyProtection="1">
      <alignment horizontal="center" vertical="center" wrapText="1"/>
      <protection locked="0"/>
    </xf>
    <xf numFmtId="1" fontId="8" fillId="0" borderId="232" xfId="0" applyNumberFormat="1" applyFont="1" applyBorder="1" applyAlignment="1">
      <alignment horizontal="right" vertical="center" wrapText="1"/>
    </xf>
    <xf numFmtId="1" fontId="8" fillId="12" borderId="230" xfId="0" applyNumberFormat="1" applyFont="1" applyFill="1" applyBorder="1" applyAlignment="1">
      <alignment horizontal="center" vertical="center"/>
    </xf>
    <xf numFmtId="1" fontId="8" fillId="12" borderId="244" xfId="0" applyNumberFormat="1" applyFont="1" applyFill="1" applyBorder="1" applyAlignment="1">
      <alignment horizontal="center" vertical="center" wrapText="1"/>
    </xf>
    <xf numFmtId="1" fontId="8" fillId="12" borderId="229" xfId="0" applyNumberFormat="1" applyFont="1" applyFill="1" applyBorder="1" applyAlignment="1">
      <alignment horizontal="center" vertical="center" wrapText="1"/>
    </xf>
    <xf numFmtId="1" fontId="8" fillId="12" borderId="230" xfId="0" applyNumberFormat="1" applyFont="1" applyFill="1" applyBorder="1" applyAlignment="1">
      <alignment horizontal="center" vertical="center" wrapText="1"/>
    </xf>
    <xf numFmtId="1" fontId="8" fillId="12" borderId="203" xfId="0" applyNumberFormat="1" applyFont="1" applyFill="1" applyBorder="1"/>
    <xf numFmtId="1" fontId="8" fillId="12" borderId="205" xfId="10" applyNumberFormat="1" applyFont="1" applyFill="1" applyBorder="1" applyAlignment="1" applyProtection="1">
      <alignment horizontal="right"/>
    </xf>
    <xf numFmtId="1" fontId="8" fillId="12" borderId="210" xfId="10" applyNumberFormat="1" applyFont="1" applyFill="1" applyBorder="1" applyAlignment="1" applyProtection="1">
      <alignment horizontal="right"/>
    </xf>
    <xf numFmtId="1" fontId="8" fillId="12" borderId="218" xfId="10" applyNumberFormat="1" applyFont="1" applyFill="1" applyBorder="1" applyAlignment="1" applyProtection="1">
      <alignment horizontal="right"/>
    </xf>
    <xf numFmtId="1" fontId="8" fillId="12" borderId="205" xfId="0" applyNumberFormat="1" applyFont="1" applyFill="1" applyBorder="1"/>
    <xf numFmtId="1" fontId="8" fillId="12" borderId="218" xfId="0" applyNumberFormat="1" applyFont="1" applyFill="1" applyBorder="1"/>
    <xf numFmtId="1" fontId="8" fillId="12" borderId="212" xfId="0" applyNumberFormat="1" applyFont="1" applyFill="1" applyBorder="1"/>
    <xf numFmtId="1" fontId="8" fillId="12" borderId="210" xfId="0" applyNumberFormat="1" applyFont="1" applyFill="1" applyBorder="1"/>
    <xf numFmtId="1" fontId="8" fillId="4" borderId="244" xfId="0" applyNumberFormat="1" applyFont="1" applyFill="1" applyBorder="1" applyAlignment="1">
      <alignment horizontal="center" vertical="center" wrapText="1"/>
    </xf>
    <xf numFmtId="1" fontId="8" fillId="4" borderId="241" xfId="0" applyNumberFormat="1" applyFont="1" applyFill="1" applyBorder="1" applyAlignment="1">
      <alignment horizontal="center" vertical="center" wrapText="1"/>
    </xf>
    <xf numFmtId="1" fontId="8" fillId="4" borderId="231" xfId="0" applyNumberFormat="1" applyFont="1" applyFill="1" applyBorder="1" applyAlignment="1">
      <alignment wrapText="1"/>
    </xf>
    <xf numFmtId="1" fontId="8" fillId="4" borderId="228" xfId="0" applyNumberFormat="1" applyFont="1" applyFill="1" applyBorder="1"/>
    <xf numFmtId="1" fontId="4" fillId="5" borderId="230" xfId="0" applyNumberFormat="1" applyFont="1" applyFill="1" applyBorder="1" applyProtection="1">
      <protection locked="0"/>
    </xf>
    <xf numFmtId="1" fontId="4" fillId="5" borderId="243" xfId="0" applyNumberFormat="1" applyFont="1" applyFill="1" applyBorder="1" applyProtection="1">
      <protection locked="0"/>
    </xf>
    <xf numFmtId="1" fontId="4" fillId="5" borderId="244" xfId="0" applyNumberFormat="1" applyFont="1" applyFill="1" applyBorder="1" applyProtection="1">
      <protection locked="0"/>
    </xf>
    <xf numFmtId="1" fontId="4" fillId="5" borderId="241" xfId="0" applyNumberFormat="1" applyFont="1" applyFill="1" applyBorder="1" applyProtection="1">
      <protection locked="0"/>
    </xf>
    <xf numFmtId="1" fontId="8" fillId="0" borderId="237" xfId="0" applyNumberFormat="1" applyFont="1" applyBorder="1" applyAlignment="1">
      <alignment horizontal="center" vertical="center"/>
    </xf>
    <xf numFmtId="1" fontId="8" fillId="0" borderId="237" xfId="0" applyNumberFormat="1" applyFont="1" applyBorder="1" applyAlignment="1">
      <alignment horizontal="center" vertical="center" wrapText="1"/>
    </xf>
    <xf numFmtId="1" fontId="8" fillId="0" borderId="229" xfId="0" applyNumberFormat="1" applyFont="1" applyBorder="1" applyAlignment="1">
      <alignment vertical="center" wrapText="1"/>
    </xf>
    <xf numFmtId="1" fontId="8" fillId="0" borderId="228" xfId="0" applyNumberFormat="1" applyFont="1" applyBorder="1" applyAlignment="1">
      <alignment vertical="center" wrapText="1"/>
    </xf>
    <xf numFmtId="1" fontId="8" fillId="5" borderId="228" xfId="0" applyNumberFormat="1" applyFont="1" applyFill="1" applyBorder="1" applyProtection="1">
      <protection locked="0"/>
    </xf>
    <xf numFmtId="1" fontId="8" fillId="5" borderId="244" xfId="0" applyNumberFormat="1" applyFont="1" applyFill="1" applyBorder="1" applyProtection="1">
      <protection locked="0"/>
    </xf>
    <xf numFmtId="1" fontId="8" fillId="5" borderId="241" xfId="0" applyNumberFormat="1" applyFont="1" applyFill="1" applyBorder="1" applyProtection="1">
      <protection locked="0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41" fontId="7" fillId="4" borderId="245" xfId="1" applyNumberFormat="1" applyFont="1" applyFill="1" applyBorder="1" applyAlignment="1" applyProtection="1">
      <alignment horizontal="left"/>
    </xf>
    <xf numFmtId="1" fontId="4" fillId="0" borderId="230" xfId="0" applyNumberFormat="1" applyFont="1" applyBorder="1" applyAlignment="1">
      <alignment horizontal="center" vertical="center" wrapText="1"/>
    </xf>
    <xf numFmtId="1" fontId="4" fillId="0" borderId="243" xfId="0" applyNumberFormat="1" applyFont="1" applyBorder="1" applyAlignment="1">
      <alignment horizontal="center" vertical="center" wrapText="1"/>
    </xf>
    <xf numFmtId="1" fontId="4" fillId="0" borderId="244" xfId="0" applyNumberFormat="1" applyFont="1" applyBorder="1" applyAlignment="1">
      <alignment horizontal="center" vertical="center" wrapText="1"/>
    </xf>
    <xf numFmtId="1" fontId="4" fillId="0" borderId="243" xfId="0" applyNumberFormat="1" applyFont="1" applyBorder="1" applyAlignment="1">
      <alignment horizontal="center" vertical="center"/>
    </xf>
    <xf numFmtId="1" fontId="4" fillId="0" borderId="241" xfId="0" applyNumberFormat="1" applyFont="1" applyBorder="1" applyAlignment="1">
      <alignment horizontal="center" vertical="center"/>
    </xf>
    <xf numFmtId="41" fontId="4" fillId="4" borderId="228" xfId="1" applyNumberFormat="1" applyFont="1" applyFill="1" applyBorder="1" applyAlignment="1" applyProtection="1">
      <alignment horizontal="center" vertical="center" wrapText="1"/>
    </xf>
    <xf numFmtId="41" fontId="4" fillId="4" borderId="246" xfId="1" applyNumberFormat="1" applyFont="1" applyFill="1" applyBorder="1" applyAlignment="1" applyProtection="1">
      <alignment horizontal="center" vertical="center"/>
    </xf>
    <xf numFmtId="41" fontId="8" fillId="4" borderId="215" xfId="1" applyNumberFormat="1" applyFont="1" applyFill="1" applyBorder="1" applyProtection="1"/>
    <xf numFmtId="1" fontId="8" fillId="5" borderId="247" xfId="0" applyNumberFormat="1" applyFont="1" applyFill="1" applyBorder="1" applyProtection="1">
      <protection locked="0"/>
    </xf>
    <xf numFmtId="1" fontId="8" fillId="5" borderId="248" xfId="0" applyNumberFormat="1" applyFont="1" applyFill="1" applyBorder="1" applyProtection="1">
      <protection locked="0"/>
    </xf>
    <xf numFmtId="1" fontId="8" fillId="5" borderId="217" xfId="0" applyNumberFormat="1" applyFont="1" applyFill="1" applyBorder="1" applyProtection="1">
      <protection locked="0"/>
    </xf>
    <xf numFmtId="1" fontId="8" fillId="5" borderId="238" xfId="0" applyNumberFormat="1" applyFont="1" applyFill="1" applyBorder="1" applyProtection="1">
      <protection locked="0"/>
    </xf>
    <xf numFmtId="41" fontId="8" fillId="4" borderId="249" xfId="1" applyNumberFormat="1" applyFont="1" applyFill="1" applyBorder="1" applyProtection="1"/>
    <xf numFmtId="1" fontId="8" fillId="5" borderId="250" xfId="0" applyNumberFormat="1" applyFont="1" applyFill="1" applyBorder="1" applyProtection="1">
      <protection locked="0"/>
    </xf>
    <xf numFmtId="1" fontId="8" fillId="5" borderId="251" xfId="0" applyNumberFormat="1" applyFont="1" applyFill="1" applyBorder="1" applyProtection="1">
      <protection locked="0"/>
    </xf>
    <xf numFmtId="1" fontId="8" fillId="5" borderId="252" xfId="0" applyNumberFormat="1" applyFont="1" applyFill="1" applyBorder="1" applyProtection="1">
      <protection locked="0"/>
    </xf>
    <xf numFmtId="1" fontId="8" fillId="5" borderId="253" xfId="0" applyNumberFormat="1" applyFont="1" applyFill="1" applyBorder="1" applyProtection="1">
      <protection locked="0"/>
    </xf>
    <xf numFmtId="1" fontId="8" fillId="5" borderId="254" xfId="0" applyNumberFormat="1" applyFont="1" applyFill="1" applyBorder="1" applyProtection="1">
      <protection locked="0"/>
    </xf>
    <xf numFmtId="41" fontId="8" fillId="4" borderId="255" xfId="1" applyNumberFormat="1" applyFont="1" applyFill="1" applyBorder="1" applyAlignment="1" applyProtection="1">
      <alignment vertical="center"/>
    </xf>
    <xf numFmtId="1" fontId="8" fillId="6" borderId="247" xfId="0" applyNumberFormat="1" applyFont="1" applyFill="1" applyBorder="1"/>
    <xf numFmtId="1" fontId="8" fillId="6" borderId="248" xfId="0" applyNumberFormat="1" applyFont="1" applyFill="1" applyBorder="1"/>
    <xf numFmtId="1" fontId="8" fillId="7" borderId="248" xfId="0" applyNumberFormat="1" applyFont="1" applyFill="1" applyBorder="1"/>
    <xf numFmtId="1" fontId="8" fillId="7" borderId="251" xfId="0" applyNumberFormat="1" applyFont="1" applyFill="1" applyBorder="1"/>
    <xf numFmtId="41" fontId="8" fillId="4" borderId="237" xfId="1" applyNumberFormat="1" applyFont="1" applyFill="1" applyBorder="1" applyProtection="1"/>
    <xf numFmtId="164" fontId="4" fillId="4" borderId="228" xfId="1" applyNumberFormat="1" applyFont="1" applyFill="1" applyBorder="1" applyAlignment="1" applyProtection="1">
      <alignment horizontal="center"/>
    </xf>
    <xf numFmtId="164" fontId="4" fillId="4" borderId="230" xfId="1" applyNumberFormat="1" applyFont="1" applyFill="1" applyBorder="1" applyAlignment="1" applyProtection="1">
      <alignment horizontal="center"/>
    </xf>
    <xf numFmtId="164" fontId="4" fillId="4" borderId="244" xfId="1" applyNumberFormat="1" applyFont="1" applyFill="1" applyBorder="1" applyAlignment="1" applyProtection="1">
      <alignment horizontal="center"/>
    </xf>
    <xf numFmtId="164" fontId="4" fillId="4" borderId="243" xfId="1" applyNumberFormat="1" applyFont="1" applyFill="1" applyBorder="1" applyAlignment="1" applyProtection="1">
      <alignment horizontal="center"/>
    </xf>
    <xf numFmtId="164" fontId="4" fillId="4" borderId="241" xfId="1" applyNumberFormat="1" applyFont="1" applyFill="1" applyBorder="1" applyAlignment="1" applyProtection="1">
      <alignment horizontal="center"/>
    </xf>
    <xf numFmtId="164" fontId="4" fillId="4" borderId="246" xfId="1" applyNumberFormat="1" applyFont="1" applyFill="1" applyBorder="1" applyAlignment="1" applyProtection="1">
      <alignment horizontal="center"/>
    </xf>
    <xf numFmtId="164" fontId="4" fillId="4" borderId="229" xfId="1" applyNumberFormat="1" applyFont="1" applyFill="1" applyBorder="1" applyAlignment="1" applyProtection="1">
      <alignment horizontal="center"/>
    </xf>
    <xf numFmtId="1" fontId="8" fillId="0" borderId="228" xfId="4" applyNumberFormat="1" applyFont="1" applyBorder="1" applyAlignment="1">
      <alignment horizontal="center" vertical="center"/>
    </xf>
    <xf numFmtId="1" fontId="8" fillId="0" borderId="228" xfId="4" applyNumberFormat="1" applyFont="1" applyBorder="1" applyAlignment="1">
      <alignment horizontal="center" vertical="center" wrapText="1"/>
    </xf>
    <xf numFmtId="0" fontId="8" fillId="0" borderId="232" xfId="4" applyFont="1" applyBorder="1" applyAlignment="1">
      <alignment horizontal="left" vertical="center" wrapText="1"/>
    </xf>
    <xf numFmtId="1" fontId="8" fillId="0" borderId="232" xfId="4" applyNumberFormat="1" applyFont="1" applyBorder="1" applyAlignment="1">
      <alignment horizontal="center" vertical="center" wrapText="1"/>
    </xf>
    <xf numFmtId="1" fontId="8" fillId="5" borderId="232" xfId="4" applyNumberFormat="1" applyFont="1" applyFill="1" applyBorder="1" applyProtection="1">
      <protection locked="0"/>
    </xf>
    <xf numFmtId="1" fontId="8" fillId="8" borderId="238" xfId="4" applyNumberFormat="1" applyFont="1" applyFill="1" applyBorder="1" applyProtection="1">
      <protection locked="0"/>
    </xf>
    <xf numFmtId="1" fontId="8" fillId="8" borderId="232" xfId="4" applyNumberFormat="1" applyFont="1" applyFill="1" applyBorder="1" applyProtection="1">
      <protection locked="0"/>
    </xf>
    <xf numFmtId="0" fontId="8" fillId="0" borderId="252" xfId="4" applyFont="1" applyBorder="1" applyAlignment="1">
      <alignment horizontal="left" vertical="center" wrapText="1"/>
    </xf>
    <xf numFmtId="1" fontId="8" fillId="0" borderId="252" xfId="4" applyNumberFormat="1" applyFont="1" applyBorder="1" applyAlignment="1">
      <alignment horizontal="center" vertical="center" wrapText="1"/>
    </xf>
    <xf numFmtId="1" fontId="8" fillId="5" borderId="252" xfId="4" applyNumberFormat="1" applyFont="1" applyFill="1" applyBorder="1" applyProtection="1">
      <protection locked="0"/>
    </xf>
    <xf numFmtId="1" fontId="8" fillId="5" borderId="259" xfId="4" applyNumberFormat="1" applyFont="1" applyFill="1" applyBorder="1" applyProtection="1">
      <protection locked="0"/>
    </xf>
    <xf numFmtId="1" fontId="8" fillId="8" borderId="254" xfId="4" applyNumberFormat="1" applyFont="1" applyFill="1" applyBorder="1" applyProtection="1">
      <protection locked="0"/>
    </xf>
    <xf numFmtId="1" fontId="8" fillId="8" borderId="252" xfId="4" applyNumberFormat="1" applyFont="1" applyFill="1" applyBorder="1" applyProtection="1">
      <protection locked="0"/>
    </xf>
    <xf numFmtId="0" fontId="8" fillId="0" borderId="260" xfId="4" applyFont="1" applyBorder="1" applyAlignment="1">
      <alignment horizontal="left" vertical="center" wrapText="1"/>
    </xf>
    <xf numFmtId="1" fontId="8" fillId="0" borderId="260" xfId="4" applyNumberFormat="1" applyFont="1" applyBorder="1" applyAlignment="1">
      <alignment horizontal="center" vertical="center" wrapText="1"/>
    </xf>
    <xf numFmtId="1" fontId="8" fillId="5" borderId="260" xfId="4" applyNumberFormat="1" applyFont="1" applyFill="1" applyBorder="1" applyProtection="1">
      <protection locked="0"/>
    </xf>
    <xf numFmtId="1" fontId="8" fillId="5" borderId="261" xfId="4" applyNumberFormat="1" applyFont="1" applyFill="1" applyBorder="1" applyProtection="1">
      <protection locked="0"/>
    </xf>
    <xf numFmtId="1" fontId="8" fillId="8" borderId="262" xfId="4" applyNumberFormat="1" applyFont="1" applyFill="1" applyBorder="1" applyProtection="1">
      <protection locked="0"/>
    </xf>
    <xf numFmtId="1" fontId="8" fillId="8" borderId="260" xfId="4" applyNumberFormat="1" applyFont="1" applyFill="1" applyBorder="1" applyProtection="1">
      <protection locked="0"/>
    </xf>
    <xf numFmtId="1" fontId="8" fillId="0" borderId="258" xfId="4" applyNumberFormat="1" applyFont="1" applyBorder="1" applyAlignment="1">
      <alignment horizontal="center" vertical="center" wrapText="1"/>
    </xf>
    <xf numFmtId="1" fontId="4" fillId="0" borderId="241" xfId="0" applyNumberFormat="1" applyFont="1" applyBorder="1" applyAlignment="1">
      <alignment horizontal="center" vertical="center" wrapText="1"/>
    </xf>
    <xf numFmtId="0" fontId="8" fillId="0" borderId="228" xfId="4" applyFont="1" applyBorder="1" applyAlignment="1">
      <alignment horizontal="left" vertical="center" wrapText="1"/>
    </xf>
    <xf numFmtId="164" fontId="4" fillId="4" borderId="228" xfId="1" applyNumberFormat="1" applyFont="1" applyFill="1" applyBorder="1" applyAlignment="1" applyProtection="1">
      <alignment horizontal="center" vertical="center"/>
    </xf>
    <xf numFmtId="1" fontId="8" fillId="5" borderId="230" xfId="0" applyNumberFormat="1" applyFont="1" applyFill="1" applyBorder="1" applyProtection="1">
      <protection locked="0"/>
    </xf>
    <xf numFmtId="1" fontId="8" fillId="5" borderId="243" xfId="0" applyNumberFormat="1" applyFont="1" applyFill="1" applyBorder="1" applyProtection="1">
      <protection locked="0"/>
    </xf>
    <xf numFmtId="1" fontId="8" fillId="5" borderId="258" xfId="0" applyNumberFormat="1" applyFont="1" applyFill="1" applyBorder="1" applyProtection="1">
      <protection locked="0"/>
    </xf>
    <xf numFmtId="41" fontId="7" fillId="0" borderId="245" xfId="1" applyNumberFormat="1" applyFont="1" applyBorder="1" applyAlignment="1" applyProtection="1">
      <alignment horizontal="left"/>
    </xf>
    <xf numFmtId="1" fontId="8" fillId="0" borderId="243" xfId="0" applyNumberFormat="1" applyFont="1" applyBorder="1" applyAlignment="1">
      <alignment horizontal="center" vertical="center" wrapText="1"/>
    </xf>
    <xf numFmtId="1" fontId="8" fillId="0" borderId="241" xfId="0" applyNumberFormat="1" applyFont="1" applyBorder="1" applyAlignment="1">
      <alignment horizontal="center" vertical="center" wrapText="1"/>
    </xf>
    <xf numFmtId="41" fontId="8" fillId="4" borderId="230" xfId="1" applyNumberFormat="1" applyFont="1" applyFill="1" applyBorder="1" applyAlignment="1" applyProtection="1">
      <alignment horizontal="center" vertical="center" wrapText="1"/>
    </xf>
    <xf numFmtId="41" fontId="8" fillId="4" borderId="258" xfId="1" applyNumberFormat="1" applyFont="1" applyFill="1" applyBorder="1" applyAlignment="1" applyProtection="1">
      <alignment horizontal="center" vertical="center"/>
    </xf>
    <xf numFmtId="1" fontId="8" fillId="0" borderId="258" xfId="0" applyNumberFormat="1" applyFont="1" applyBorder="1" applyAlignment="1">
      <alignment horizontal="center" vertical="center" wrapText="1"/>
    </xf>
    <xf numFmtId="1" fontId="8" fillId="0" borderId="230" xfId="0" applyNumberFormat="1" applyFont="1" applyBorder="1" applyAlignment="1">
      <alignment horizontal="center" vertical="center"/>
    </xf>
    <xf numFmtId="1" fontId="8" fillId="9" borderId="242" xfId="5" applyNumberFormat="1" applyFont="1" applyBorder="1" applyProtection="1">
      <protection locked="0"/>
    </xf>
    <xf numFmtId="1" fontId="8" fillId="9" borderId="234" xfId="5" applyNumberFormat="1" applyFont="1" applyBorder="1" applyProtection="1">
      <protection locked="0"/>
    </xf>
    <xf numFmtId="1" fontId="8" fillId="0" borderId="249" xfId="0" applyNumberFormat="1" applyFont="1" applyBorder="1"/>
    <xf numFmtId="1" fontId="8" fillId="10" borderId="248" xfId="0" applyNumberFormat="1" applyFont="1" applyFill="1" applyBorder="1"/>
    <xf numFmtId="1" fontId="8" fillId="10" borderId="251" xfId="0" applyNumberFormat="1" applyFont="1" applyFill="1" applyBorder="1"/>
    <xf numFmtId="1" fontId="8" fillId="10" borderId="247" xfId="0" applyNumberFormat="1" applyFont="1" applyFill="1" applyBorder="1"/>
    <xf numFmtId="1" fontId="8" fillId="9" borderId="248" xfId="5" applyNumberFormat="1" applyFont="1" applyBorder="1" applyProtection="1">
      <protection locked="0"/>
    </xf>
    <xf numFmtId="1" fontId="8" fillId="9" borderId="247" xfId="5" applyNumberFormat="1" applyFont="1" applyBorder="1" applyProtection="1">
      <protection locked="0"/>
    </xf>
    <xf numFmtId="1" fontId="8" fillId="0" borderId="249" xfId="0" applyNumberFormat="1" applyFont="1" applyBorder="1" applyAlignment="1">
      <alignment wrapText="1"/>
    </xf>
    <xf numFmtId="1" fontId="8" fillId="5" borderId="264" xfId="0" applyNumberFormat="1" applyFont="1" applyFill="1" applyBorder="1" applyProtection="1">
      <protection locked="0"/>
    </xf>
    <xf numFmtId="1" fontId="8" fillId="11" borderId="247" xfId="0" applyNumberFormat="1" applyFont="1" applyFill="1" applyBorder="1"/>
    <xf numFmtId="1" fontId="8" fillId="11" borderId="248" xfId="0" applyNumberFormat="1" applyFont="1" applyFill="1" applyBorder="1"/>
    <xf numFmtId="1" fontId="8" fillId="5" borderId="265" xfId="0" applyNumberFormat="1" applyFont="1" applyFill="1" applyBorder="1" applyProtection="1">
      <protection locked="0"/>
    </xf>
    <xf numFmtId="1" fontId="8" fillId="5" borderId="266" xfId="0" applyNumberFormat="1" applyFont="1" applyFill="1" applyBorder="1" applyProtection="1">
      <protection locked="0"/>
    </xf>
    <xf numFmtId="1" fontId="8" fillId="5" borderId="267" xfId="0" applyNumberFormat="1" applyFont="1" applyFill="1" applyBorder="1" applyProtection="1">
      <protection locked="0"/>
    </xf>
    <xf numFmtId="41" fontId="4" fillId="4" borderId="237" xfId="1" applyNumberFormat="1" applyFont="1" applyFill="1" applyBorder="1" applyAlignment="1" applyProtection="1">
      <alignment vertical="center" wrapText="1"/>
    </xf>
    <xf numFmtId="164" fontId="4" fillId="4" borderId="228" xfId="6" applyNumberFormat="1" applyFont="1" applyFill="1" applyBorder="1" applyAlignment="1" applyProtection="1">
      <alignment horizontal="center"/>
    </xf>
    <xf numFmtId="164" fontId="4" fillId="4" borderId="230" xfId="6" applyNumberFormat="1" applyFont="1" applyFill="1" applyBorder="1" applyProtection="1"/>
    <xf numFmtId="164" fontId="4" fillId="4" borderId="243" xfId="6" applyNumberFormat="1" applyFont="1" applyFill="1" applyBorder="1" applyProtection="1"/>
    <xf numFmtId="164" fontId="4" fillId="4" borderId="244" xfId="6" applyNumberFormat="1" applyFont="1" applyFill="1" applyBorder="1" applyProtection="1"/>
    <xf numFmtId="164" fontId="4" fillId="4" borderId="258" xfId="6" applyNumberFormat="1" applyFont="1" applyFill="1" applyBorder="1" applyProtection="1"/>
    <xf numFmtId="164" fontId="4" fillId="4" borderId="228" xfId="6" applyNumberFormat="1" applyFont="1" applyFill="1" applyBorder="1" applyProtection="1"/>
    <xf numFmtId="164" fontId="4" fillId="4" borderId="246" xfId="6" applyNumberFormat="1" applyFont="1" applyFill="1" applyBorder="1" applyProtection="1"/>
    <xf numFmtId="164" fontId="4" fillId="0" borderId="258" xfId="6" applyNumberFormat="1" applyFont="1" applyFill="1" applyBorder="1" applyProtection="1"/>
    <xf numFmtId="41" fontId="7" fillId="0" borderId="268" xfId="1" applyNumberFormat="1" applyFont="1" applyBorder="1" applyAlignment="1" applyProtection="1">
      <alignment horizontal="left"/>
    </xf>
    <xf numFmtId="1" fontId="8" fillId="0" borderId="243" xfId="0" applyNumberFormat="1" applyFont="1" applyBorder="1" applyAlignment="1">
      <alignment horizontal="center" vertical="center"/>
    </xf>
    <xf numFmtId="1" fontId="8" fillId="0" borderId="258" xfId="0" applyNumberFormat="1" applyFont="1" applyBorder="1" applyAlignment="1">
      <alignment horizontal="center" vertical="center"/>
    </xf>
    <xf numFmtId="1" fontId="8" fillId="0" borderId="269" xfId="0" applyNumberFormat="1" applyFont="1" applyBorder="1" applyAlignment="1">
      <alignment horizontal="center" vertical="center" wrapText="1"/>
    </xf>
    <xf numFmtId="41" fontId="8" fillId="0" borderId="228" xfId="1" applyNumberFormat="1" applyFont="1" applyBorder="1" applyAlignment="1" applyProtection="1">
      <alignment horizontal="center" vertical="center" wrapText="1"/>
    </xf>
    <xf numFmtId="1" fontId="8" fillId="0" borderId="230" xfId="0" applyNumberFormat="1" applyFont="1" applyBorder="1" applyAlignment="1">
      <alignment horizontal="right"/>
    </xf>
    <xf numFmtId="1" fontId="8" fillId="0" borderId="270" xfId="0" applyNumberFormat="1" applyFont="1" applyBorder="1" applyAlignment="1">
      <alignment horizontal="right"/>
    </xf>
    <xf numFmtId="1" fontId="8" fillId="5" borderId="269" xfId="0" applyNumberFormat="1" applyFont="1" applyFill="1" applyBorder="1" applyProtection="1">
      <protection locked="0"/>
    </xf>
    <xf numFmtId="1" fontId="8" fillId="10" borderId="242" xfId="0" applyNumberFormat="1" applyFont="1" applyFill="1" applyBorder="1" applyAlignment="1">
      <alignment horizontal="right"/>
    </xf>
    <xf numFmtId="1" fontId="8" fillId="10" borderId="233" xfId="0" applyNumberFormat="1" applyFont="1" applyFill="1" applyBorder="1"/>
    <xf numFmtId="1" fontId="8" fillId="10" borderId="238" xfId="0" applyNumberFormat="1" applyFont="1" applyFill="1" applyBorder="1"/>
    <xf numFmtId="1" fontId="8" fillId="0" borderId="247" xfId="0" applyNumberFormat="1" applyFont="1" applyBorder="1" applyAlignment="1">
      <alignment horizontal="right" wrapText="1"/>
    </xf>
    <xf numFmtId="1" fontId="8" fillId="0" borderId="271" xfId="0" applyNumberFormat="1" applyFont="1" applyBorder="1" applyAlignment="1">
      <alignment horizontal="right"/>
    </xf>
    <xf numFmtId="1" fontId="8" fillId="0" borderId="254" xfId="0" applyNumberFormat="1" applyFont="1" applyBorder="1" applyAlignment="1">
      <alignment horizontal="right"/>
    </xf>
    <xf numFmtId="1" fontId="8" fillId="5" borderId="249" xfId="0" applyNumberFormat="1" applyFont="1" applyFill="1" applyBorder="1" applyProtection="1">
      <protection locked="0"/>
    </xf>
    <xf numFmtId="1" fontId="8" fillId="5" borderId="272" xfId="0" applyNumberFormat="1" applyFont="1" applyFill="1" applyBorder="1" applyProtection="1">
      <protection locked="0"/>
    </xf>
    <xf numFmtId="1" fontId="8" fillId="0" borderId="260" xfId="0" applyNumberFormat="1" applyFont="1" applyBorder="1"/>
    <xf numFmtId="1" fontId="8" fillId="10" borderId="265" xfId="0" applyNumberFormat="1" applyFont="1" applyFill="1" applyBorder="1"/>
    <xf numFmtId="1" fontId="8" fillId="10" borderId="262" xfId="0" applyNumberFormat="1" applyFont="1" applyFill="1" applyBorder="1"/>
    <xf numFmtId="1" fontId="8" fillId="5" borderId="262" xfId="0" applyNumberFormat="1" applyFont="1" applyFill="1" applyBorder="1" applyProtection="1">
      <protection locked="0"/>
    </xf>
    <xf numFmtId="1" fontId="8" fillId="10" borderId="273" xfId="0" applyNumberFormat="1" applyFont="1" applyFill="1" applyBorder="1"/>
    <xf numFmtId="1" fontId="8" fillId="0" borderId="247" xfId="0" applyNumberFormat="1" applyFont="1" applyBorder="1" applyAlignment="1">
      <alignment horizontal="right"/>
    </xf>
    <xf numFmtId="1" fontId="8" fillId="0" borderId="247" xfId="0" applyNumberFormat="1" applyFont="1" applyBorder="1" applyAlignment="1">
      <alignment horizontal="right" shrinkToFit="1"/>
    </xf>
    <xf numFmtId="1" fontId="8" fillId="0" borderId="271" xfId="0" applyNumberFormat="1" applyFont="1" applyBorder="1" applyAlignment="1">
      <alignment horizontal="right" shrinkToFit="1"/>
    </xf>
    <xf numFmtId="1" fontId="8" fillId="0" borderId="265" xfId="0" applyNumberFormat="1" applyFont="1" applyBorder="1" applyAlignment="1">
      <alignment horizontal="right"/>
    </xf>
    <xf numFmtId="1" fontId="8" fillId="0" borderId="266" xfId="0" applyNumberFormat="1" applyFont="1" applyBorder="1" applyAlignment="1">
      <alignment horizontal="right"/>
    </xf>
    <xf numFmtId="1" fontId="8" fillId="0" borderId="262" xfId="0" applyNumberFormat="1" applyFont="1" applyBorder="1" applyAlignment="1">
      <alignment horizontal="right"/>
    </xf>
    <xf numFmtId="1" fontId="8" fillId="5" borderId="274" xfId="0" applyNumberFormat="1" applyFont="1" applyFill="1" applyBorder="1" applyProtection="1">
      <protection locked="0"/>
    </xf>
    <xf numFmtId="1" fontId="8" fillId="5" borderId="275" xfId="0" applyNumberFormat="1" applyFont="1" applyFill="1" applyBorder="1" applyProtection="1">
      <protection locked="0"/>
    </xf>
    <xf numFmtId="1" fontId="8" fillId="5" borderId="276" xfId="0" applyNumberFormat="1" applyFont="1" applyFill="1" applyBorder="1" applyProtection="1">
      <protection locked="0"/>
    </xf>
    <xf numFmtId="1" fontId="8" fillId="0" borderId="230" xfId="0" applyNumberFormat="1" applyFont="1" applyBorder="1"/>
    <xf numFmtId="1" fontId="8" fillId="0" borderId="241" xfId="0" applyNumberFormat="1" applyFont="1" applyBorder="1"/>
    <xf numFmtId="1" fontId="8" fillId="0" borderId="237" xfId="0" applyNumberFormat="1" applyFont="1" applyBorder="1"/>
    <xf numFmtId="41" fontId="7" fillId="4" borderId="277" xfId="1" applyNumberFormat="1" applyFont="1" applyFill="1" applyBorder="1" applyAlignment="1" applyProtection="1">
      <alignment horizontal="left"/>
    </xf>
    <xf numFmtId="1" fontId="8" fillId="3" borderId="228" xfId="0" applyNumberFormat="1" applyFont="1" applyFill="1" applyBorder="1" applyAlignment="1">
      <alignment horizontal="center" vertical="center" wrapText="1"/>
    </xf>
    <xf numFmtId="1" fontId="8" fillId="3" borderId="258" xfId="0" applyNumberFormat="1" applyFont="1" applyFill="1" applyBorder="1" applyAlignment="1">
      <alignment horizontal="center" vertical="center" wrapText="1"/>
    </xf>
    <xf numFmtId="41" fontId="8" fillId="4" borderId="280" xfId="1" applyNumberFormat="1" applyFont="1" applyFill="1" applyBorder="1" applyAlignment="1" applyProtection="1">
      <alignment vertical="center" wrapText="1"/>
    </xf>
    <xf numFmtId="1" fontId="8" fillId="0" borderId="237" xfId="0" applyNumberFormat="1" applyFont="1" applyBorder="1" applyAlignment="1">
      <alignment vertical="center" wrapText="1"/>
    </xf>
    <xf numFmtId="1" fontId="8" fillId="0" borderId="228" xfId="0" applyNumberFormat="1" applyFont="1" applyBorder="1" applyAlignment="1">
      <alignment horizontal="center" wrapText="1"/>
    </xf>
    <xf numFmtId="1" fontId="8" fillId="0" borderId="258" xfId="0" applyNumberFormat="1" applyFont="1" applyBorder="1" applyAlignment="1">
      <alignment horizontal="right" wrapText="1"/>
    </xf>
    <xf numFmtId="1" fontId="8" fillId="0" borderId="228" xfId="0" applyNumberFormat="1" applyFont="1" applyBorder="1" applyAlignment="1">
      <alignment horizontal="right"/>
    </xf>
    <xf numFmtId="1" fontId="8" fillId="0" borderId="243" xfId="0" applyNumberFormat="1" applyFont="1" applyBorder="1" applyAlignment="1">
      <alignment horizontal="right"/>
    </xf>
    <xf numFmtId="1" fontId="8" fillId="3" borderId="243" xfId="0" applyNumberFormat="1" applyFont="1" applyFill="1" applyBorder="1" applyAlignment="1">
      <alignment horizontal="right"/>
    </xf>
    <xf numFmtId="1" fontId="8" fillId="3" borderId="258" xfId="0" applyNumberFormat="1" applyFont="1" applyFill="1" applyBorder="1" applyAlignment="1">
      <alignment horizontal="right"/>
    </xf>
    <xf numFmtId="1" fontId="8" fillId="5" borderId="281" xfId="0" applyNumberFormat="1" applyFont="1" applyFill="1" applyBorder="1" applyProtection="1">
      <protection locked="0"/>
    </xf>
    <xf numFmtId="1" fontId="8" fillId="5" borderId="282" xfId="0" applyNumberFormat="1" applyFont="1" applyFill="1" applyBorder="1" applyProtection="1">
      <protection locked="0"/>
    </xf>
    <xf numFmtId="1" fontId="8" fillId="5" borderId="283" xfId="0" applyNumberFormat="1" applyFont="1" applyFill="1" applyBorder="1" applyProtection="1">
      <protection locked="0"/>
    </xf>
    <xf numFmtId="1" fontId="8" fillId="5" borderId="284" xfId="0" applyNumberFormat="1" applyFont="1" applyFill="1" applyBorder="1" applyProtection="1">
      <protection locked="0"/>
    </xf>
    <xf numFmtId="1" fontId="8" fillId="5" borderId="285" xfId="0" applyNumberFormat="1" applyFont="1" applyFill="1" applyBorder="1" applyProtection="1">
      <protection locked="0"/>
    </xf>
    <xf numFmtId="1" fontId="8" fillId="0" borderId="228" xfId="0" applyNumberFormat="1" applyFont="1" applyBorder="1" applyAlignment="1">
      <alignment horizontal="right" wrapText="1"/>
    </xf>
    <xf numFmtId="1" fontId="8" fillId="0" borderId="258" xfId="0" applyNumberFormat="1" applyFont="1" applyBorder="1" applyAlignment="1">
      <alignment horizontal="right"/>
    </xf>
    <xf numFmtId="41" fontId="7" fillId="4" borderId="286" xfId="1" applyNumberFormat="1" applyFont="1" applyFill="1" applyBorder="1" applyAlignment="1" applyProtection="1">
      <alignment horizontal="left"/>
    </xf>
    <xf numFmtId="41" fontId="8" fillId="4" borderId="246" xfId="1" applyNumberFormat="1" applyFont="1" applyFill="1" applyBorder="1" applyAlignment="1" applyProtection="1">
      <alignment horizontal="center" vertical="center"/>
    </xf>
    <xf numFmtId="1" fontId="8" fillId="3" borderId="232" xfId="0" applyNumberFormat="1" applyFont="1" applyFill="1" applyBorder="1" applyAlignment="1">
      <alignment horizontal="center" vertical="center"/>
    </xf>
    <xf numFmtId="1" fontId="8" fillId="8" borderId="283" xfId="0" applyNumberFormat="1" applyFont="1" applyFill="1" applyBorder="1" applyProtection="1">
      <protection locked="0"/>
    </xf>
    <xf numFmtId="1" fontId="8" fillId="8" borderId="288" xfId="0" applyNumberFormat="1" applyFont="1" applyFill="1" applyBorder="1" applyProtection="1">
      <protection locked="0"/>
    </xf>
    <xf numFmtId="1" fontId="8" fillId="8" borderId="282" xfId="0" applyNumberFormat="1" applyFont="1" applyFill="1" applyBorder="1" applyProtection="1">
      <protection locked="0"/>
    </xf>
    <xf numFmtId="1" fontId="8" fillId="8" borderId="289" xfId="0" applyNumberFormat="1" applyFont="1" applyFill="1" applyBorder="1" applyProtection="1">
      <protection locked="0"/>
    </xf>
    <xf numFmtId="1" fontId="8" fillId="8" borderId="290" xfId="0" applyNumberFormat="1" applyFont="1" applyFill="1" applyBorder="1" applyProtection="1">
      <protection locked="0"/>
    </xf>
    <xf numFmtId="1" fontId="8" fillId="0" borderId="291" xfId="0" applyNumberFormat="1" applyFont="1" applyBorder="1" applyAlignment="1">
      <alignment vertical="center" wrapText="1"/>
    </xf>
    <xf numFmtId="1" fontId="8" fillId="3" borderId="281" xfId="0" applyNumberFormat="1" applyFont="1" applyFill="1" applyBorder="1" applyAlignment="1">
      <alignment horizontal="center" vertical="center"/>
    </xf>
    <xf numFmtId="1" fontId="8" fillId="8" borderId="292" xfId="0" applyNumberFormat="1" applyFont="1" applyFill="1" applyBorder="1" applyProtection="1">
      <protection locked="0"/>
    </xf>
    <xf numFmtId="1" fontId="8" fillId="0" borderId="262" xfId="0" applyNumberFormat="1" applyFont="1" applyBorder="1" applyAlignment="1">
      <alignment vertical="center" wrapText="1"/>
    </xf>
    <xf numFmtId="1" fontId="8" fillId="0" borderId="244" xfId="0" applyNumberFormat="1" applyFont="1" applyBorder="1" applyAlignment="1">
      <alignment horizontal="center" vertical="center" wrapText="1"/>
    </xf>
    <xf numFmtId="1" fontId="8" fillId="3" borderId="233" xfId="8" applyNumberFormat="1" applyFont="1" applyFill="1" applyBorder="1" applyAlignment="1">
      <alignment horizontal="right"/>
    </xf>
    <xf numFmtId="1" fontId="8" fillId="3" borderId="242" xfId="8" applyNumberFormat="1" applyFont="1" applyFill="1" applyBorder="1" applyAlignment="1">
      <alignment horizontal="right"/>
    </xf>
    <xf numFmtId="1" fontId="8" fillId="3" borderId="238" xfId="8" applyNumberFormat="1" applyFont="1" applyFill="1" applyBorder="1" applyAlignment="1">
      <alignment horizontal="right"/>
    </xf>
    <xf numFmtId="1" fontId="8" fillId="8" borderId="233" xfId="0" applyNumberFormat="1" applyFont="1" applyFill="1" applyBorder="1" applyProtection="1">
      <protection locked="0"/>
    </xf>
    <xf numFmtId="1" fontId="8" fillId="8" borderId="238" xfId="0" applyNumberFormat="1" applyFont="1" applyFill="1" applyBorder="1" applyProtection="1">
      <protection locked="0"/>
    </xf>
    <xf numFmtId="1" fontId="8" fillId="8" borderId="242" xfId="0" applyNumberFormat="1" applyFont="1" applyFill="1" applyBorder="1" applyProtection="1">
      <protection locked="0"/>
    </xf>
    <xf numFmtId="1" fontId="8" fillId="8" borderId="234" xfId="0" applyNumberFormat="1" applyFont="1" applyFill="1" applyBorder="1" applyProtection="1">
      <protection locked="0"/>
    </xf>
    <xf numFmtId="1" fontId="8" fillId="0" borderId="280" xfId="0" applyNumberFormat="1" applyFont="1" applyBorder="1" applyAlignment="1">
      <alignment vertical="center" wrapText="1"/>
    </xf>
    <xf numFmtId="1" fontId="8" fillId="3" borderId="283" xfId="8" applyNumberFormat="1" applyFont="1" applyFill="1" applyBorder="1" applyAlignment="1">
      <alignment horizontal="right"/>
    </xf>
    <xf numFmtId="1" fontId="8" fillId="3" borderId="288" xfId="8" applyNumberFormat="1" applyFont="1" applyFill="1" applyBorder="1" applyAlignment="1">
      <alignment horizontal="right"/>
    </xf>
    <xf numFmtId="1" fontId="8" fillId="3" borderId="282" xfId="8" applyNumberFormat="1" applyFont="1" applyFill="1" applyBorder="1" applyAlignment="1">
      <alignment horizontal="right"/>
    </xf>
    <xf numFmtId="1" fontId="8" fillId="8" borderId="293" xfId="0" applyNumberFormat="1" applyFont="1" applyFill="1" applyBorder="1" applyProtection="1">
      <protection locked="0"/>
    </xf>
    <xf numFmtId="1" fontId="8" fillId="0" borderId="294" xfId="0" applyNumberFormat="1" applyFont="1" applyBorder="1" applyAlignment="1">
      <alignment vertical="center" wrapText="1"/>
    </xf>
    <xf numFmtId="1" fontId="8" fillId="3" borderId="295" xfId="8" applyNumberFormat="1" applyFont="1" applyFill="1" applyBorder="1" applyAlignment="1">
      <alignment horizontal="right"/>
    </xf>
    <xf numFmtId="1" fontId="8" fillId="3" borderId="296" xfId="8" applyNumberFormat="1" applyFont="1" applyFill="1" applyBorder="1" applyAlignment="1">
      <alignment horizontal="right"/>
    </xf>
    <xf numFmtId="1" fontId="8" fillId="3" borderId="262" xfId="8" applyNumberFormat="1" applyFont="1" applyFill="1" applyBorder="1" applyAlignment="1">
      <alignment horizontal="right"/>
    </xf>
    <xf numFmtId="1" fontId="8" fillId="8" borderId="295" xfId="0" applyNumberFormat="1" applyFont="1" applyFill="1" applyBorder="1" applyProtection="1">
      <protection locked="0"/>
    </xf>
    <xf numFmtId="1" fontId="8" fillId="8" borderId="262" xfId="0" applyNumberFormat="1" applyFont="1" applyFill="1" applyBorder="1" applyProtection="1">
      <protection locked="0"/>
    </xf>
    <xf numFmtId="1" fontId="8" fillId="8" borderId="276" xfId="0" applyNumberFormat="1" applyFont="1" applyFill="1" applyBorder="1" applyProtection="1">
      <protection locked="0"/>
    </xf>
    <xf numFmtId="1" fontId="8" fillId="8" borderId="296" xfId="0" applyNumberFormat="1" applyFont="1" applyFill="1" applyBorder="1" applyProtection="1">
      <protection locked="0"/>
    </xf>
    <xf numFmtId="1" fontId="8" fillId="8" borderId="297" xfId="0" applyNumberFormat="1" applyFont="1" applyFill="1" applyBorder="1" applyProtection="1">
      <protection locked="0"/>
    </xf>
    <xf numFmtId="1" fontId="8" fillId="0" borderId="298" xfId="0" applyNumberFormat="1" applyFont="1" applyBorder="1" applyAlignment="1">
      <alignment vertical="center" wrapText="1"/>
    </xf>
    <xf numFmtId="1" fontId="8" fillId="0" borderId="301" xfId="0" applyNumberFormat="1" applyFont="1" applyBorder="1" applyAlignment="1">
      <alignment horizontal="center" vertical="center" wrapText="1"/>
    </xf>
    <xf numFmtId="1" fontId="8" fillId="0" borderId="306" xfId="0" applyNumberFormat="1" applyFont="1" applyBorder="1" applyAlignment="1">
      <alignment horizontal="center" vertical="center" wrapText="1"/>
    </xf>
    <xf numFmtId="1" fontId="8" fillId="0" borderId="305" xfId="0" applyNumberFormat="1" applyFont="1" applyBorder="1" applyAlignment="1">
      <alignment horizontal="center" vertical="center" wrapText="1"/>
    </xf>
    <xf numFmtId="1" fontId="8" fillId="0" borderId="304" xfId="0" applyNumberFormat="1" applyFont="1" applyBorder="1" applyAlignment="1">
      <alignment horizontal="center" vertical="center" wrapText="1"/>
    </xf>
    <xf numFmtId="1" fontId="8" fillId="3" borderId="308" xfId="8" applyNumberFormat="1" applyFont="1" applyFill="1" applyBorder="1" applyAlignment="1">
      <alignment horizontal="right"/>
    </xf>
    <xf numFmtId="1" fontId="8" fillId="0" borderId="281" xfId="0" applyNumberFormat="1" applyFont="1" applyBorder="1" applyAlignment="1">
      <alignment horizontal="left"/>
    </xf>
    <xf numFmtId="1" fontId="8" fillId="3" borderId="309" xfId="8" applyNumberFormat="1" applyFont="1" applyFill="1" applyBorder="1" applyAlignment="1">
      <alignment horizontal="right"/>
    </xf>
    <xf numFmtId="1" fontId="8" fillId="5" borderId="293" xfId="0" applyNumberFormat="1" applyFont="1" applyFill="1" applyBorder="1" applyProtection="1">
      <protection locked="0"/>
    </xf>
    <xf numFmtId="1" fontId="8" fillId="5" borderId="310" xfId="0" applyNumberFormat="1" applyFont="1" applyFill="1" applyBorder="1" applyProtection="1">
      <protection locked="0"/>
    </xf>
    <xf numFmtId="1" fontId="8" fillId="0" borderId="281" xfId="0" applyNumberFormat="1" applyFont="1" applyBorder="1"/>
    <xf numFmtId="1" fontId="8" fillId="0" borderId="294" xfId="0" applyNumberFormat="1" applyFont="1" applyBorder="1"/>
    <xf numFmtId="1" fontId="8" fillId="3" borderId="311" xfId="8" applyNumberFormat="1" applyFont="1" applyFill="1" applyBorder="1" applyAlignment="1">
      <alignment horizontal="right"/>
    </xf>
    <xf numFmtId="1" fontId="8" fillId="5" borderId="295" xfId="0" applyNumberFormat="1" applyFont="1" applyFill="1" applyBorder="1" applyProtection="1">
      <protection locked="0"/>
    </xf>
    <xf numFmtId="1" fontId="8" fillId="5" borderId="297" xfId="0" applyNumberFormat="1" applyFont="1" applyFill="1" applyBorder="1" applyProtection="1">
      <protection locked="0"/>
    </xf>
    <xf numFmtId="1" fontId="8" fillId="5" borderId="312" xfId="0" applyNumberFormat="1" applyFont="1" applyFill="1" applyBorder="1" applyProtection="1">
      <protection locked="0"/>
    </xf>
    <xf numFmtId="1" fontId="8" fillId="3" borderId="314" xfId="8" applyNumberFormat="1" applyFont="1" applyFill="1" applyBorder="1" applyAlignment="1">
      <alignment horizontal="right"/>
    </xf>
    <xf numFmtId="1" fontId="8" fillId="3" borderId="315" xfId="8" applyNumberFormat="1" applyFont="1" applyFill="1" applyBorder="1" applyAlignment="1">
      <alignment horizontal="right"/>
    </xf>
    <xf numFmtId="1" fontId="8" fillId="5" borderId="315" xfId="0" applyNumberFormat="1" applyFont="1" applyFill="1" applyBorder="1" applyProtection="1">
      <protection locked="0"/>
    </xf>
    <xf numFmtId="1" fontId="8" fillId="0" borderId="299" xfId="9" applyNumberFormat="1" applyFont="1" applyBorder="1" applyAlignment="1">
      <alignment horizontal="right"/>
    </xf>
    <xf numFmtId="1" fontId="8" fillId="0" borderId="319" xfId="0" applyNumberFormat="1" applyFont="1" applyBorder="1" applyAlignment="1">
      <alignment horizontal="center" vertical="center"/>
    </xf>
    <xf numFmtId="1" fontId="8" fillId="0" borderId="319" xfId="0" applyNumberFormat="1" applyFont="1" applyBorder="1" applyAlignment="1">
      <alignment horizontal="center" vertical="center" wrapText="1"/>
    </xf>
    <xf numFmtId="1" fontId="8" fillId="0" borderId="318" xfId="0" applyNumberFormat="1" applyFont="1" applyBorder="1" applyAlignment="1">
      <alignment horizontal="center" vertical="center" wrapText="1"/>
    </xf>
    <xf numFmtId="1" fontId="8" fillId="0" borderId="320" xfId="0" applyNumberFormat="1" applyFont="1" applyBorder="1" applyAlignment="1">
      <alignment horizontal="center" vertical="center" wrapText="1"/>
    </xf>
    <xf numFmtId="1" fontId="8" fillId="0" borderId="317" xfId="0" applyNumberFormat="1" applyFont="1" applyBorder="1" applyAlignment="1">
      <alignment horizontal="center" vertical="center" wrapText="1"/>
    </xf>
    <xf numFmtId="1" fontId="8" fillId="5" borderId="321" xfId="0" applyNumberFormat="1" applyFont="1" applyFill="1" applyBorder="1" applyProtection="1">
      <protection locked="0"/>
    </xf>
    <xf numFmtId="1" fontId="8" fillId="7" borderId="294" xfId="8" applyNumberFormat="1" applyFont="1" applyFill="1" applyBorder="1" applyAlignment="1">
      <alignment horizontal="right"/>
    </xf>
    <xf numFmtId="0" fontId="7" fillId="4" borderId="317" xfId="0" applyFont="1" applyFill="1" applyBorder="1"/>
    <xf numFmtId="0" fontId="4" fillId="4" borderId="317" xfId="0" applyFont="1" applyFill="1" applyBorder="1"/>
    <xf numFmtId="0" fontId="8" fillId="0" borderId="319" xfId="0" applyFont="1" applyBorder="1" applyAlignment="1">
      <alignment horizontal="center" vertical="center" wrapText="1"/>
    </xf>
    <xf numFmtId="0" fontId="8" fillId="0" borderId="281" xfId="0" applyFont="1" applyBorder="1"/>
    <xf numFmtId="0" fontId="8" fillId="7" borderId="281" xfId="0" applyFont="1" applyFill="1" applyBorder="1"/>
    <xf numFmtId="1" fontId="8" fillId="0" borderId="294" xfId="0" applyNumberFormat="1" applyFont="1" applyBorder="1" applyAlignment="1">
      <alignment horizontal="left" vertical="center" wrapText="1"/>
    </xf>
    <xf numFmtId="1" fontId="8" fillId="5" borderId="294" xfId="0" applyNumberFormat="1" applyFont="1" applyFill="1" applyBorder="1" applyProtection="1">
      <protection locked="0"/>
    </xf>
    <xf numFmtId="0" fontId="14" fillId="0" borderId="317" xfId="0" applyFont="1" applyBorder="1" applyAlignment="1">
      <alignment horizontal="center" vertical="center" wrapText="1"/>
    </xf>
    <xf numFmtId="0" fontId="8" fillId="0" borderId="319" xfId="0" applyFont="1" applyBorder="1" applyAlignment="1">
      <alignment horizontal="center" vertical="center"/>
    </xf>
    <xf numFmtId="0" fontId="8" fillId="0" borderId="320" xfId="0" applyFont="1" applyBorder="1" applyAlignment="1">
      <alignment horizontal="center" vertical="center" wrapText="1"/>
    </xf>
    <xf numFmtId="0" fontId="8" fillId="0" borderId="318" xfId="0" applyFont="1" applyBorder="1" applyAlignment="1">
      <alignment horizontal="center" vertical="center" wrapText="1"/>
    </xf>
    <xf numFmtId="0" fontId="8" fillId="8" borderId="315" xfId="0" applyFont="1" applyFill="1" applyBorder="1" applyAlignment="1" applyProtection="1">
      <alignment horizontal="justify" vertical="center"/>
      <protection locked="0"/>
    </xf>
    <xf numFmtId="1" fontId="8" fillId="4" borderId="316" xfId="0" applyNumberFormat="1" applyFont="1" applyFill="1" applyBorder="1" applyAlignment="1">
      <alignment horizontal="center" vertical="center" wrapText="1"/>
    </xf>
    <xf numFmtId="1" fontId="8" fillId="4" borderId="323" xfId="0" applyNumberFormat="1" applyFont="1" applyFill="1" applyBorder="1" applyAlignment="1">
      <alignment horizontal="center" vertical="top" wrapText="1"/>
    </xf>
    <xf numFmtId="0" fontId="8" fillId="4" borderId="324" xfId="0" applyFont="1" applyFill="1" applyBorder="1" applyAlignment="1">
      <alignment horizontal="center" vertical="center" wrapText="1"/>
    </xf>
    <xf numFmtId="1" fontId="8" fillId="4" borderId="325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81" xfId="0" applyNumberFormat="1" applyFont="1" applyBorder="1" applyAlignment="1">
      <alignment vertical="center"/>
    </xf>
    <xf numFmtId="1" fontId="8" fillId="5" borderId="288" xfId="0" applyNumberFormat="1" applyFont="1" applyFill="1" applyBorder="1" applyProtection="1">
      <protection locked="0"/>
    </xf>
    <xf numFmtId="0" fontId="8" fillId="7" borderId="294" xfId="0" applyFont="1" applyFill="1" applyBorder="1"/>
    <xf numFmtId="1" fontId="8" fillId="5" borderId="296" xfId="0" applyNumberFormat="1" applyFont="1" applyFill="1" applyBorder="1" applyProtection="1">
      <protection locked="0"/>
    </xf>
    <xf numFmtId="1" fontId="8" fillId="4" borderId="320" xfId="0" applyNumberFormat="1" applyFont="1" applyFill="1" applyBorder="1" applyAlignment="1">
      <alignment horizontal="center" vertical="center" wrapText="1"/>
    </xf>
    <xf numFmtId="1" fontId="8" fillId="4" borderId="326" xfId="0" applyNumberFormat="1" applyFont="1" applyFill="1" applyBorder="1" applyAlignment="1">
      <alignment horizontal="center" vertical="center" wrapText="1"/>
    </xf>
    <xf numFmtId="1" fontId="8" fillId="4" borderId="318" xfId="0" applyNumberFormat="1" applyFont="1" applyFill="1" applyBorder="1" applyAlignment="1">
      <alignment horizontal="center" vertical="center" wrapText="1"/>
    </xf>
    <xf numFmtId="1" fontId="8" fillId="5" borderId="290" xfId="0" applyNumberFormat="1" applyFont="1" applyFill="1" applyBorder="1" applyProtection="1">
      <protection locked="0"/>
    </xf>
    <xf numFmtId="0" fontId="8" fillId="7" borderId="282" xfId="0" applyFont="1" applyFill="1" applyBorder="1"/>
    <xf numFmtId="1" fontId="8" fillId="0" borderId="281" xfId="0" applyNumberFormat="1" applyFont="1" applyBorder="1" applyAlignment="1">
      <alignment horizontal="left" vertical="top"/>
    </xf>
    <xf numFmtId="0" fontId="8" fillId="0" borderId="294" xfId="0" applyFont="1" applyBorder="1" applyAlignment="1">
      <alignment horizontal="left" vertical="top" wrapText="1"/>
    </xf>
    <xf numFmtId="0" fontId="8" fillId="7" borderId="276" xfId="0" applyFont="1" applyFill="1" applyBorder="1"/>
    <xf numFmtId="0" fontId="8" fillId="7" borderId="296" xfId="0" applyFont="1" applyFill="1" applyBorder="1"/>
    <xf numFmtId="0" fontId="8" fillId="4" borderId="320" xfId="0" applyFont="1" applyFill="1" applyBorder="1" applyAlignment="1" applyProtection="1">
      <alignment horizontal="center" wrapText="1"/>
      <protection locked="0"/>
    </xf>
    <xf numFmtId="0" fontId="8" fillId="4" borderId="318" xfId="0" applyFont="1" applyFill="1" applyBorder="1" applyAlignment="1" applyProtection="1">
      <alignment horizontal="center" wrapText="1"/>
      <protection locked="0"/>
    </xf>
    <xf numFmtId="0" fontId="8" fillId="4" borderId="326" xfId="0" applyFont="1" applyFill="1" applyBorder="1" applyAlignment="1" applyProtection="1">
      <alignment horizontal="center" vertical="center" wrapText="1"/>
      <protection locked="0"/>
    </xf>
    <xf numFmtId="0" fontId="8" fillId="4" borderId="325" xfId="0" applyFont="1" applyFill="1" applyBorder="1" applyAlignment="1" applyProtection="1">
      <alignment horizontal="center" vertical="center" wrapText="1"/>
      <protection locked="0"/>
    </xf>
    <xf numFmtId="1" fontId="8" fillId="4" borderId="281" xfId="0" applyNumberFormat="1" applyFont="1" applyFill="1" applyBorder="1"/>
    <xf numFmtId="1" fontId="4" fillId="5" borderId="283" xfId="0" applyNumberFormat="1" applyFont="1" applyFill="1" applyBorder="1" applyProtection="1">
      <protection locked="0"/>
    </xf>
    <xf numFmtId="1" fontId="4" fillId="5" borderId="290" xfId="0" applyNumberFormat="1" applyFont="1" applyFill="1" applyBorder="1" applyProtection="1">
      <protection locked="0"/>
    </xf>
    <xf numFmtId="1" fontId="4" fillId="5" borderId="288" xfId="0" applyNumberFormat="1" applyFont="1" applyFill="1" applyBorder="1" applyProtection="1">
      <protection locked="0"/>
    </xf>
    <xf numFmtId="1" fontId="4" fillId="5" borderId="293" xfId="0" applyNumberFormat="1" applyFont="1" applyFill="1" applyBorder="1" applyProtection="1">
      <protection locked="0"/>
    </xf>
    <xf numFmtId="1" fontId="4" fillId="4" borderId="281" xfId="0" applyNumberFormat="1" applyFont="1" applyFill="1" applyBorder="1" applyAlignment="1">
      <alignment horizontal="right" wrapText="1"/>
    </xf>
    <xf numFmtId="1" fontId="4" fillId="5" borderId="281" xfId="0" applyNumberFormat="1" applyFont="1" applyFill="1" applyBorder="1" applyProtection="1">
      <protection locked="0"/>
    </xf>
    <xf numFmtId="1" fontId="8" fillId="4" borderId="294" xfId="0" applyNumberFormat="1" applyFont="1" applyFill="1" applyBorder="1"/>
    <xf numFmtId="1" fontId="4" fillId="5" borderId="294" xfId="0" applyNumberFormat="1" applyFont="1" applyFill="1" applyBorder="1" applyProtection="1">
      <protection locked="0"/>
    </xf>
    <xf numFmtId="1" fontId="4" fillId="5" borderId="295" xfId="0" applyNumberFormat="1" applyFont="1" applyFill="1" applyBorder="1" applyProtection="1">
      <protection locked="0"/>
    </xf>
    <xf numFmtId="1" fontId="4" fillId="5" borderId="276" xfId="0" applyNumberFormat="1" applyFont="1" applyFill="1" applyBorder="1" applyProtection="1">
      <protection locked="0"/>
    </xf>
    <xf numFmtId="1" fontId="4" fillId="5" borderId="296" xfId="0" applyNumberFormat="1" applyFont="1" applyFill="1" applyBorder="1" applyProtection="1">
      <protection locked="0"/>
    </xf>
    <xf numFmtId="1" fontId="4" fillId="5" borderId="297" xfId="0" applyNumberFormat="1" applyFont="1" applyFill="1" applyBorder="1" applyProtection="1">
      <protection locked="0"/>
    </xf>
    <xf numFmtId="0" fontId="8" fillId="4" borderId="320" xfId="0" applyFont="1" applyFill="1" applyBorder="1" applyAlignment="1" applyProtection="1">
      <alignment horizontal="center" vertical="center" wrapText="1"/>
      <protection locked="0"/>
    </xf>
    <xf numFmtId="0" fontId="8" fillId="4" borderId="318" xfId="0" applyFont="1" applyFill="1" applyBorder="1" applyAlignment="1" applyProtection="1">
      <alignment horizontal="center" vertical="center" wrapText="1"/>
      <protection locked="0"/>
    </xf>
    <xf numFmtId="1" fontId="8" fillId="12" borderId="320" xfId="0" applyNumberFormat="1" applyFont="1" applyFill="1" applyBorder="1" applyAlignment="1">
      <alignment horizontal="center" vertical="center"/>
    </xf>
    <xf numFmtId="1" fontId="8" fillId="12" borderId="327" xfId="0" applyNumberFormat="1" applyFont="1" applyFill="1" applyBorder="1" applyAlignment="1">
      <alignment horizontal="center" vertical="center" wrapText="1"/>
    </xf>
    <xf numFmtId="1" fontId="8" fillId="12" borderId="318" xfId="0" applyNumberFormat="1" applyFont="1" applyFill="1" applyBorder="1" applyAlignment="1">
      <alignment horizontal="center" vertical="center" wrapText="1"/>
    </xf>
    <xf numFmtId="1" fontId="8" fillId="12" borderId="320" xfId="0" applyNumberFormat="1" applyFont="1" applyFill="1" applyBorder="1" applyAlignment="1">
      <alignment horizontal="center" vertical="center" wrapText="1"/>
    </xf>
    <xf numFmtId="1" fontId="8" fillId="12" borderId="281" xfId="0" applyNumberFormat="1" applyFont="1" applyFill="1" applyBorder="1"/>
    <xf numFmtId="1" fontId="8" fillId="12" borderId="283" xfId="10" applyNumberFormat="1" applyFont="1" applyFill="1" applyBorder="1" applyAlignment="1" applyProtection="1">
      <alignment horizontal="right"/>
    </xf>
    <xf numFmtId="1" fontId="8" fillId="12" borderId="288" xfId="10" applyNumberFormat="1" applyFont="1" applyFill="1" applyBorder="1" applyAlignment="1" applyProtection="1">
      <alignment horizontal="right"/>
    </xf>
    <xf numFmtId="1" fontId="8" fillId="12" borderId="293" xfId="10" applyNumberFormat="1" applyFont="1" applyFill="1" applyBorder="1" applyAlignment="1" applyProtection="1">
      <alignment horizontal="right"/>
    </xf>
    <xf numFmtId="1" fontId="8" fillId="12" borderId="283" xfId="0" applyNumberFormat="1" applyFont="1" applyFill="1" applyBorder="1"/>
    <xf numFmtId="1" fontId="8" fillId="12" borderId="293" xfId="0" applyNumberFormat="1" applyFont="1" applyFill="1" applyBorder="1"/>
    <xf numFmtId="1" fontId="8" fillId="12" borderId="290" xfId="0" applyNumberFormat="1" applyFont="1" applyFill="1" applyBorder="1"/>
    <xf numFmtId="1" fontId="8" fillId="12" borderId="288" xfId="0" applyNumberFormat="1" applyFont="1" applyFill="1" applyBorder="1"/>
    <xf numFmtId="1" fontId="8" fillId="4" borderId="327" xfId="0" applyNumberFormat="1" applyFont="1" applyFill="1" applyBorder="1" applyAlignment="1">
      <alignment horizontal="center" vertical="center" wrapText="1"/>
    </xf>
    <xf numFmtId="1" fontId="8" fillId="4" borderId="325" xfId="0" applyNumberFormat="1" applyFont="1" applyFill="1" applyBorder="1" applyAlignment="1">
      <alignment horizontal="center" vertical="center" wrapText="1"/>
    </xf>
    <xf numFmtId="1" fontId="8" fillId="4" borderId="317" xfId="0" applyNumberFormat="1" applyFont="1" applyFill="1" applyBorder="1" applyAlignment="1">
      <alignment wrapText="1"/>
    </xf>
    <xf numFmtId="1" fontId="8" fillId="4" borderId="319" xfId="0" applyNumberFormat="1" applyFont="1" applyFill="1" applyBorder="1"/>
    <xf numFmtId="1" fontId="4" fillId="5" borderId="320" xfId="0" applyNumberFormat="1" applyFont="1" applyFill="1" applyBorder="1" applyProtection="1">
      <protection locked="0"/>
    </xf>
    <xf numFmtId="1" fontId="4" fillId="5" borderId="326" xfId="0" applyNumberFormat="1" applyFont="1" applyFill="1" applyBorder="1" applyProtection="1">
      <protection locked="0"/>
    </xf>
    <xf numFmtId="1" fontId="4" fillId="5" borderId="327" xfId="0" applyNumberFormat="1" applyFont="1" applyFill="1" applyBorder="1" applyProtection="1">
      <protection locked="0"/>
    </xf>
    <xf numFmtId="1" fontId="4" fillId="5" borderId="325" xfId="0" applyNumberFormat="1" applyFont="1" applyFill="1" applyBorder="1" applyProtection="1">
      <protection locked="0"/>
    </xf>
    <xf numFmtId="1" fontId="8" fillId="0" borderId="316" xfId="0" applyNumberFormat="1" applyFont="1" applyBorder="1" applyAlignment="1">
      <alignment horizontal="center" vertical="center" wrapText="1"/>
    </xf>
    <xf numFmtId="1" fontId="8" fillId="0" borderId="318" xfId="0" applyNumberFormat="1" applyFont="1" applyBorder="1" applyAlignment="1">
      <alignment vertical="center" wrapText="1"/>
    </xf>
    <xf numFmtId="1" fontId="8" fillId="0" borderId="319" xfId="0" applyNumberFormat="1" applyFont="1" applyBorder="1" applyAlignment="1">
      <alignment vertical="center" wrapText="1"/>
    </xf>
    <xf numFmtId="1" fontId="8" fillId="5" borderId="319" xfId="0" applyNumberFormat="1" applyFont="1" applyFill="1" applyBorder="1" applyProtection="1">
      <protection locked="0"/>
    </xf>
    <xf numFmtId="1" fontId="8" fillId="5" borderId="327" xfId="0" applyNumberFormat="1" applyFont="1" applyFill="1" applyBorder="1" applyProtection="1">
      <protection locked="0"/>
    </xf>
    <xf numFmtId="1" fontId="8" fillId="5" borderId="325" xfId="0" applyNumberFormat="1" applyFont="1" applyFill="1" applyBorder="1" applyProtection="1">
      <protection locked="0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301" xfId="0" applyNumberFormat="1" applyFont="1" applyBorder="1" applyAlignment="1">
      <alignment horizontal="center" vertical="center" wrapText="1"/>
    </xf>
    <xf numFmtId="1" fontId="8" fillId="0" borderId="135" xfId="0" applyNumberFormat="1" applyFont="1" applyBorder="1" applyAlignment="1">
      <alignment horizontal="center" vertical="center" wrapText="1"/>
    </xf>
    <xf numFmtId="1" fontId="8" fillId="0" borderId="140" xfId="0" applyNumberFormat="1" applyFont="1" applyBorder="1" applyAlignment="1">
      <alignment horizontal="center" vertical="center" wrapText="1"/>
    </xf>
    <xf numFmtId="1" fontId="8" fillId="0" borderId="136" xfId="0" applyNumberFormat="1" applyFont="1" applyBorder="1" applyAlignment="1">
      <alignment horizontal="center" vertical="center" wrapText="1"/>
    </xf>
    <xf numFmtId="1" fontId="8" fillId="0" borderId="139" xfId="0" applyNumberFormat="1" applyFont="1" applyBorder="1" applyAlignment="1">
      <alignment horizontal="center" vertical="center" wrapText="1"/>
    </xf>
    <xf numFmtId="1" fontId="8" fillId="0" borderId="133" xfId="0" applyNumberFormat="1" applyFont="1" applyBorder="1" applyAlignment="1">
      <alignment horizontal="center" vertical="center" wrapText="1"/>
    </xf>
    <xf numFmtId="1" fontId="8" fillId="12" borderId="136" xfId="0" applyNumberFormat="1" applyFont="1" applyFill="1" applyBorder="1" applyAlignment="1">
      <alignment horizontal="center" vertical="center" wrapText="1"/>
    </xf>
    <xf numFmtId="0" fontId="8" fillId="4" borderId="136" xfId="0" applyFont="1" applyFill="1" applyBorder="1" applyAlignment="1" applyProtection="1">
      <alignment horizontal="center" vertical="center" wrapText="1"/>
      <protection locked="0"/>
    </xf>
    <xf numFmtId="0" fontId="8" fillId="4" borderId="136" xfId="0" applyFont="1" applyFill="1" applyBorder="1" applyAlignment="1" applyProtection="1">
      <alignment horizontal="center" wrapText="1"/>
      <protection locked="0"/>
    </xf>
    <xf numFmtId="1" fontId="8" fillId="4" borderId="136" xfId="0" applyNumberFormat="1" applyFont="1" applyFill="1" applyBorder="1" applyAlignment="1">
      <alignment horizontal="center" vertical="center" wrapText="1"/>
    </xf>
    <xf numFmtId="0" fontId="8" fillId="0" borderId="136" xfId="0" applyFont="1" applyBorder="1" applyAlignment="1">
      <alignment horizontal="center" vertical="center" wrapText="1"/>
    </xf>
    <xf numFmtId="41" fontId="7" fillId="4" borderId="328" xfId="1" applyNumberFormat="1" applyFont="1" applyFill="1" applyBorder="1" applyAlignment="1" applyProtection="1">
      <alignment horizontal="left"/>
    </xf>
    <xf numFmtId="1" fontId="4" fillId="0" borderId="320" xfId="0" applyNumberFormat="1" applyFont="1" applyBorder="1" applyAlignment="1">
      <alignment horizontal="center" vertical="center" wrapText="1"/>
    </xf>
    <xf numFmtId="1" fontId="4" fillId="0" borderId="326" xfId="0" applyNumberFormat="1" applyFont="1" applyBorder="1" applyAlignment="1">
      <alignment horizontal="center" vertical="center" wrapText="1"/>
    </xf>
    <xf numFmtId="1" fontId="4" fillId="0" borderId="327" xfId="0" applyNumberFormat="1" applyFont="1" applyBorder="1" applyAlignment="1">
      <alignment horizontal="center" vertical="center" wrapText="1"/>
    </xf>
    <xf numFmtId="1" fontId="4" fillId="0" borderId="326" xfId="0" applyNumberFormat="1" applyFont="1" applyBorder="1" applyAlignment="1">
      <alignment horizontal="center" vertical="center"/>
    </xf>
    <xf numFmtId="1" fontId="4" fillId="0" borderId="325" xfId="0" applyNumberFormat="1" applyFont="1" applyBorder="1" applyAlignment="1">
      <alignment horizontal="center" vertical="center"/>
    </xf>
    <xf numFmtId="41" fontId="4" fillId="4" borderId="319" xfId="1" applyNumberFormat="1" applyFont="1" applyFill="1" applyBorder="1" applyAlignment="1" applyProtection="1">
      <alignment horizontal="center" vertical="center" wrapText="1"/>
    </xf>
    <xf numFmtId="41" fontId="4" fillId="4" borderId="304" xfId="1" applyNumberFormat="1" applyFont="1" applyFill="1" applyBorder="1" applyAlignment="1" applyProtection="1">
      <alignment horizontal="center" vertical="center"/>
    </xf>
    <xf numFmtId="1" fontId="8" fillId="5" borderId="329" xfId="0" applyNumberFormat="1" applyFont="1" applyFill="1" applyBorder="1" applyProtection="1">
      <protection locked="0"/>
    </xf>
    <xf numFmtId="1" fontId="8" fillId="5" borderId="330" xfId="0" applyNumberFormat="1" applyFont="1" applyFill="1" applyBorder="1" applyProtection="1">
      <protection locked="0"/>
    </xf>
    <xf numFmtId="41" fontId="8" fillId="4" borderId="331" xfId="1" applyNumberFormat="1" applyFont="1" applyFill="1" applyBorder="1" applyProtection="1"/>
    <xf numFmtId="1" fontId="8" fillId="5" borderId="332" xfId="0" applyNumberFormat="1" applyFont="1" applyFill="1" applyBorder="1" applyProtection="1">
      <protection locked="0"/>
    </xf>
    <xf numFmtId="1" fontId="8" fillId="5" borderId="333" xfId="0" applyNumberFormat="1" applyFont="1" applyFill="1" applyBorder="1" applyProtection="1">
      <protection locked="0"/>
    </xf>
    <xf numFmtId="1" fontId="8" fillId="5" borderId="334" xfId="0" applyNumberFormat="1" applyFont="1" applyFill="1" applyBorder="1" applyProtection="1">
      <protection locked="0"/>
    </xf>
    <xf numFmtId="1" fontId="8" fillId="5" borderId="335" xfId="0" applyNumberFormat="1" applyFont="1" applyFill="1" applyBorder="1" applyProtection="1">
      <protection locked="0"/>
    </xf>
    <xf numFmtId="1" fontId="8" fillId="5" borderId="336" xfId="0" applyNumberFormat="1" applyFont="1" applyFill="1" applyBorder="1" applyProtection="1">
      <protection locked="0"/>
    </xf>
    <xf numFmtId="41" fontId="8" fillId="4" borderId="337" xfId="1" applyNumberFormat="1" applyFont="1" applyFill="1" applyBorder="1" applyAlignment="1" applyProtection="1">
      <alignment vertical="center"/>
    </xf>
    <xf numFmtId="1" fontId="8" fillId="6" borderId="329" xfId="0" applyNumberFormat="1" applyFont="1" applyFill="1" applyBorder="1"/>
    <xf numFmtId="1" fontId="8" fillId="6" borderId="330" xfId="0" applyNumberFormat="1" applyFont="1" applyFill="1" applyBorder="1"/>
    <xf numFmtId="1" fontId="8" fillId="7" borderId="330" xfId="0" applyNumberFormat="1" applyFont="1" applyFill="1" applyBorder="1"/>
    <xf numFmtId="1" fontId="8" fillId="7" borderId="333" xfId="0" applyNumberFormat="1" applyFont="1" applyFill="1" applyBorder="1"/>
    <xf numFmtId="41" fontId="8" fillId="4" borderId="322" xfId="1" applyNumberFormat="1" applyFont="1" applyFill="1" applyBorder="1" applyProtection="1"/>
    <xf numFmtId="164" fontId="4" fillId="4" borderId="319" xfId="1" applyNumberFormat="1" applyFont="1" applyFill="1" applyBorder="1" applyAlignment="1" applyProtection="1">
      <alignment horizontal="center"/>
    </xf>
    <xf numFmtId="164" fontId="4" fillId="4" borderId="320" xfId="1" applyNumberFormat="1" applyFont="1" applyFill="1" applyBorder="1" applyAlignment="1" applyProtection="1">
      <alignment horizontal="center"/>
    </xf>
    <xf numFmtId="164" fontId="4" fillId="4" borderId="327" xfId="1" applyNumberFormat="1" applyFont="1" applyFill="1" applyBorder="1" applyAlignment="1" applyProtection="1">
      <alignment horizontal="center"/>
    </xf>
    <xf numFmtId="164" fontId="4" fillId="4" borderId="326" xfId="1" applyNumberFormat="1" applyFont="1" applyFill="1" applyBorder="1" applyAlignment="1" applyProtection="1">
      <alignment horizontal="center"/>
    </xf>
    <xf numFmtId="164" fontId="4" fillId="4" borderId="325" xfId="1" applyNumberFormat="1" applyFont="1" applyFill="1" applyBorder="1" applyAlignment="1" applyProtection="1">
      <alignment horizontal="center"/>
    </xf>
    <xf numFmtId="164" fontId="4" fillId="4" borderId="304" xfId="1" applyNumberFormat="1" applyFont="1" applyFill="1" applyBorder="1" applyAlignment="1" applyProtection="1">
      <alignment horizontal="center"/>
    </xf>
    <xf numFmtId="164" fontId="4" fillId="4" borderId="318" xfId="1" applyNumberFormat="1" applyFont="1" applyFill="1" applyBorder="1" applyAlignment="1" applyProtection="1">
      <alignment horizontal="center"/>
    </xf>
    <xf numFmtId="1" fontId="8" fillId="0" borderId="319" xfId="4" applyNumberFormat="1" applyFont="1" applyBorder="1" applyAlignment="1">
      <alignment horizontal="center" vertical="center"/>
    </xf>
    <xf numFmtId="1" fontId="8" fillId="0" borderId="319" xfId="4" applyNumberFormat="1" applyFont="1" applyBorder="1" applyAlignment="1">
      <alignment horizontal="center" vertical="center" wrapText="1"/>
    </xf>
    <xf numFmtId="1" fontId="8" fillId="8" borderId="315" xfId="4" applyNumberFormat="1" applyFont="1" applyFill="1" applyBorder="1" applyProtection="1">
      <protection locked="0"/>
    </xf>
    <xf numFmtId="0" fontId="8" fillId="0" borderId="334" xfId="4" applyFont="1" applyBorder="1" applyAlignment="1">
      <alignment horizontal="left" vertical="center" wrapText="1"/>
    </xf>
    <xf numFmtId="1" fontId="8" fillId="0" borderId="334" xfId="4" applyNumberFormat="1" applyFont="1" applyBorder="1" applyAlignment="1">
      <alignment horizontal="center" vertical="center" wrapText="1"/>
    </xf>
    <xf numFmtId="1" fontId="8" fillId="5" borderId="334" xfId="4" applyNumberFormat="1" applyFont="1" applyFill="1" applyBorder="1" applyProtection="1">
      <protection locked="0"/>
    </xf>
    <xf numFmtId="1" fontId="8" fillId="5" borderId="341" xfId="4" applyNumberFormat="1" applyFont="1" applyFill="1" applyBorder="1" applyProtection="1">
      <protection locked="0"/>
    </xf>
    <xf numFmtId="1" fontId="8" fillId="8" borderId="336" xfId="4" applyNumberFormat="1" applyFont="1" applyFill="1" applyBorder="1" applyProtection="1">
      <protection locked="0"/>
    </xf>
    <xf numFmtId="1" fontId="8" fillId="8" borderId="334" xfId="4" applyNumberFormat="1" applyFont="1" applyFill="1" applyBorder="1" applyProtection="1">
      <protection locked="0"/>
    </xf>
    <xf numFmtId="0" fontId="8" fillId="0" borderId="342" xfId="4" applyFont="1" applyBorder="1" applyAlignment="1">
      <alignment horizontal="left" vertical="center" wrapText="1"/>
    </xf>
    <xf numFmtId="1" fontId="8" fillId="0" borderId="342" xfId="4" applyNumberFormat="1" applyFont="1" applyBorder="1" applyAlignment="1">
      <alignment horizontal="center" vertical="center" wrapText="1"/>
    </xf>
    <xf numFmtId="1" fontId="8" fillId="5" borderId="342" xfId="4" applyNumberFormat="1" applyFont="1" applyFill="1" applyBorder="1" applyProtection="1">
      <protection locked="0"/>
    </xf>
    <xf numFmtId="1" fontId="8" fillId="5" borderId="343" xfId="4" applyNumberFormat="1" applyFont="1" applyFill="1" applyBorder="1" applyProtection="1">
      <protection locked="0"/>
    </xf>
    <xf numFmtId="1" fontId="8" fillId="8" borderId="344" xfId="4" applyNumberFormat="1" applyFont="1" applyFill="1" applyBorder="1" applyProtection="1">
      <protection locked="0"/>
    </xf>
    <xf numFmtId="1" fontId="8" fillId="8" borderId="342" xfId="4" applyNumberFormat="1" applyFont="1" applyFill="1" applyBorder="1" applyProtection="1">
      <protection locked="0"/>
    </xf>
    <xf numFmtId="1" fontId="8" fillId="0" borderId="340" xfId="4" applyNumberFormat="1" applyFont="1" applyBorder="1" applyAlignment="1">
      <alignment horizontal="center" vertical="center" wrapText="1"/>
    </xf>
    <xf numFmtId="41" fontId="7" fillId="4" borderId="345" xfId="1" applyNumberFormat="1" applyFont="1" applyFill="1" applyBorder="1" applyAlignment="1" applyProtection="1">
      <alignment horizontal="left"/>
    </xf>
    <xf numFmtId="1" fontId="4" fillId="0" borderId="325" xfId="0" applyNumberFormat="1" applyFont="1" applyBorder="1" applyAlignment="1">
      <alignment horizontal="center" vertical="center" wrapText="1"/>
    </xf>
    <xf numFmtId="0" fontId="8" fillId="0" borderId="319" xfId="4" applyFont="1" applyBorder="1" applyAlignment="1">
      <alignment horizontal="left" vertical="center" wrapText="1"/>
    </xf>
    <xf numFmtId="164" fontId="4" fillId="4" borderId="319" xfId="1" applyNumberFormat="1" applyFont="1" applyFill="1" applyBorder="1" applyAlignment="1" applyProtection="1">
      <alignment horizontal="center" vertical="center"/>
    </xf>
    <xf numFmtId="1" fontId="8" fillId="5" borderId="320" xfId="0" applyNumberFormat="1" applyFont="1" applyFill="1" applyBorder="1" applyProtection="1">
      <protection locked="0"/>
    </xf>
    <xf numFmtId="1" fontId="8" fillId="5" borderId="326" xfId="0" applyNumberFormat="1" applyFont="1" applyFill="1" applyBorder="1" applyProtection="1">
      <protection locked="0"/>
    </xf>
    <xf numFmtId="1" fontId="8" fillId="5" borderId="340" xfId="0" applyNumberFormat="1" applyFont="1" applyFill="1" applyBorder="1" applyProtection="1">
      <protection locked="0"/>
    </xf>
    <xf numFmtId="41" fontId="7" fillId="0" borderId="345" xfId="1" applyNumberFormat="1" applyFont="1" applyBorder="1" applyAlignment="1" applyProtection="1">
      <alignment horizontal="left"/>
    </xf>
    <xf numFmtId="1" fontId="8" fillId="0" borderId="326" xfId="0" applyNumberFormat="1" applyFont="1" applyBorder="1" applyAlignment="1">
      <alignment horizontal="center" vertical="center" wrapText="1"/>
    </xf>
    <xf numFmtId="1" fontId="8" fillId="0" borderId="325" xfId="0" applyNumberFormat="1" applyFont="1" applyBorder="1" applyAlignment="1">
      <alignment horizontal="center" vertical="center" wrapText="1"/>
    </xf>
    <xf numFmtId="41" fontId="8" fillId="4" borderId="320" xfId="1" applyNumberFormat="1" applyFont="1" applyFill="1" applyBorder="1" applyAlignment="1" applyProtection="1">
      <alignment horizontal="center" vertical="center" wrapText="1"/>
    </xf>
    <xf numFmtId="41" fontId="8" fillId="4" borderId="340" xfId="1" applyNumberFormat="1" applyFont="1" applyFill="1" applyBorder="1" applyAlignment="1" applyProtection="1">
      <alignment horizontal="center" vertical="center"/>
    </xf>
    <xf numFmtId="1" fontId="8" fillId="0" borderId="340" xfId="0" applyNumberFormat="1" applyFont="1" applyBorder="1" applyAlignment="1">
      <alignment horizontal="center" vertical="center" wrapText="1"/>
    </xf>
    <xf numFmtId="1" fontId="8" fillId="0" borderId="322" xfId="0" applyNumberFormat="1" applyFont="1" applyBorder="1" applyAlignment="1">
      <alignment horizontal="center" vertical="center"/>
    </xf>
    <xf numFmtId="1" fontId="8" fillId="0" borderId="320" xfId="0" applyNumberFormat="1" applyFont="1" applyBorder="1" applyAlignment="1">
      <alignment horizontal="center" vertical="center"/>
    </xf>
    <xf numFmtId="1" fontId="8" fillId="0" borderId="346" xfId="0" applyNumberFormat="1" applyFont="1" applyBorder="1"/>
    <xf numFmtId="1" fontId="8" fillId="5" borderId="347" xfId="0" applyNumberFormat="1" applyFont="1" applyFill="1" applyBorder="1" applyProtection="1">
      <protection locked="0"/>
    </xf>
    <xf numFmtId="1" fontId="8" fillId="5" borderId="348" xfId="0" applyNumberFormat="1" applyFont="1" applyFill="1" applyBorder="1" applyProtection="1">
      <protection locked="0"/>
    </xf>
    <xf numFmtId="1" fontId="8" fillId="5" borderId="349" xfId="0" applyNumberFormat="1" applyFont="1" applyFill="1" applyBorder="1" applyProtection="1">
      <protection locked="0"/>
    </xf>
    <xf numFmtId="1" fontId="8" fillId="5" borderId="350" xfId="0" applyNumberFormat="1" applyFont="1" applyFill="1" applyBorder="1" applyProtection="1">
      <protection locked="0"/>
    </xf>
    <xf numFmtId="1" fontId="8" fillId="10" borderId="349" xfId="0" applyNumberFormat="1" applyFont="1" applyFill="1" applyBorder="1"/>
    <xf numFmtId="1" fontId="8" fillId="10" borderId="350" xfId="0" applyNumberFormat="1" applyFont="1" applyFill="1" applyBorder="1"/>
    <xf numFmtId="1" fontId="8" fillId="10" borderId="348" xfId="0" applyNumberFormat="1" applyFont="1" applyFill="1" applyBorder="1"/>
    <xf numFmtId="1" fontId="8" fillId="9" borderId="349" xfId="5" applyNumberFormat="1" applyFont="1" applyBorder="1" applyProtection="1">
      <protection locked="0"/>
    </xf>
    <xf numFmtId="1" fontId="8" fillId="9" borderId="348" xfId="5" applyNumberFormat="1" applyFont="1" applyBorder="1" applyProtection="1">
      <protection locked="0"/>
    </xf>
    <xf numFmtId="1" fontId="8" fillId="0" borderId="346" xfId="0" applyNumberFormat="1" applyFont="1" applyBorder="1" applyAlignment="1">
      <alignment wrapText="1"/>
    </xf>
    <xf numFmtId="1" fontId="8" fillId="5" borderId="351" xfId="0" applyNumberFormat="1" applyFont="1" applyFill="1" applyBorder="1" applyProtection="1">
      <protection locked="0"/>
    </xf>
    <xf numFmtId="1" fontId="8" fillId="11" borderId="348" xfId="0" applyNumberFormat="1" applyFont="1" applyFill="1" applyBorder="1"/>
    <xf numFmtId="1" fontId="8" fillId="11" borderId="349" xfId="0" applyNumberFormat="1" applyFont="1" applyFill="1" applyBorder="1"/>
    <xf numFmtId="1" fontId="8" fillId="5" borderId="352" xfId="0" applyNumberFormat="1" applyFont="1" applyFill="1" applyBorder="1" applyProtection="1">
      <protection locked="0"/>
    </xf>
    <xf numFmtId="1" fontId="8" fillId="5" borderId="353" xfId="0" applyNumberFormat="1" applyFont="1" applyFill="1" applyBorder="1" applyProtection="1">
      <protection locked="0"/>
    </xf>
    <xf numFmtId="1" fontId="8" fillId="5" borderId="354" xfId="0" applyNumberFormat="1" applyFont="1" applyFill="1" applyBorder="1" applyProtection="1">
      <protection locked="0"/>
    </xf>
    <xf numFmtId="41" fontId="4" fillId="4" borderId="322" xfId="1" applyNumberFormat="1" applyFont="1" applyFill="1" applyBorder="1" applyAlignment="1" applyProtection="1">
      <alignment vertical="center" wrapText="1"/>
    </xf>
    <xf numFmtId="164" fontId="4" fillId="4" borderId="319" xfId="6" applyNumberFormat="1" applyFont="1" applyFill="1" applyBorder="1" applyAlignment="1" applyProtection="1">
      <alignment horizontal="center"/>
    </xf>
    <xf numFmtId="164" fontId="4" fillId="4" borderId="320" xfId="6" applyNumberFormat="1" applyFont="1" applyFill="1" applyBorder="1" applyProtection="1"/>
    <xf numFmtId="164" fontId="4" fillId="4" borderId="326" xfId="6" applyNumberFormat="1" applyFont="1" applyFill="1" applyBorder="1" applyProtection="1"/>
    <xf numFmtId="164" fontId="4" fillId="4" borderId="327" xfId="6" applyNumberFormat="1" applyFont="1" applyFill="1" applyBorder="1" applyProtection="1"/>
    <xf numFmtId="164" fontId="4" fillId="4" borderId="340" xfId="6" applyNumberFormat="1" applyFont="1" applyFill="1" applyBorder="1" applyProtection="1"/>
    <xf numFmtId="164" fontId="4" fillId="4" borderId="319" xfId="6" applyNumberFormat="1" applyFont="1" applyFill="1" applyBorder="1" applyProtection="1"/>
    <xf numFmtId="164" fontId="4" fillId="4" borderId="304" xfId="6" applyNumberFormat="1" applyFont="1" applyFill="1" applyBorder="1" applyProtection="1"/>
    <xf numFmtId="164" fontId="4" fillId="0" borderId="340" xfId="6" applyNumberFormat="1" applyFont="1" applyFill="1" applyBorder="1" applyProtection="1"/>
    <xf numFmtId="41" fontId="7" fillId="0" borderId="355" xfId="1" applyNumberFormat="1" applyFont="1" applyBorder="1" applyAlignment="1" applyProtection="1">
      <alignment horizontal="left"/>
    </xf>
    <xf numFmtId="1" fontId="8" fillId="0" borderId="326" xfId="0" applyNumberFormat="1" applyFont="1" applyBorder="1" applyAlignment="1">
      <alignment horizontal="center" vertical="center"/>
    </xf>
    <xf numFmtId="1" fontId="8" fillId="0" borderId="340" xfId="0" applyNumberFormat="1" applyFont="1" applyBorder="1" applyAlignment="1">
      <alignment horizontal="center" vertical="center"/>
    </xf>
    <xf numFmtId="41" fontId="8" fillId="0" borderId="319" xfId="1" applyNumberFormat="1" applyFont="1" applyBorder="1" applyAlignment="1" applyProtection="1">
      <alignment horizontal="center" vertical="center" wrapText="1"/>
    </xf>
    <xf numFmtId="1" fontId="8" fillId="0" borderId="320" xfId="0" applyNumberFormat="1" applyFont="1" applyBorder="1" applyAlignment="1">
      <alignment horizontal="right"/>
    </xf>
    <xf numFmtId="1" fontId="8" fillId="0" borderId="301" xfId="0" applyNumberFormat="1" applyFont="1" applyBorder="1" applyAlignment="1">
      <alignment horizontal="right"/>
    </xf>
    <xf numFmtId="1" fontId="8" fillId="5" borderId="301" xfId="0" applyNumberFormat="1" applyFont="1" applyFill="1" applyBorder="1" applyProtection="1">
      <protection locked="0"/>
    </xf>
    <xf numFmtId="1" fontId="8" fillId="10" borderId="315" xfId="0" applyNumberFormat="1" applyFont="1" applyFill="1" applyBorder="1"/>
    <xf numFmtId="1" fontId="8" fillId="0" borderId="348" xfId="0" applyNumberFormat="1" applyFont="1" applyBorder="1" applyAlignment="1">
      <alignment horizontal="right" wrapText="1"/>
    </xf>
    <xf numFmtId="1" fontId="8" fillId="0" borderId="356" xfId="0" applyNumberFormat="1" applyFont="1" applyBorder="1" applyAlignment="1">
      <alignment horizontal="right"/>
    </xf>
    <xf numFmtId="1" fontId="8" fillId="0" borderId="347" xfId="0" applyNumberFormat="1" applyFont="1" applyBorder="1" applyAlignment="1">
      <alignment horizontal="right"/>
    </xf>
    <xf numFmtId="1" fontId="8" fillId="5" borderId="346" xfId="0" applyNumberFormat="1" applyFont="1" applyFill="1" applyBorder="1" applyProtection="1">
      <protection locked="0"/>
    </xf>
    <xf numFmtId="1" fontId="8" fillId="5" borderId="357" xfId="0" applyNumberFormat="1" applyFont="1" applyFill="1" applyBorder="1" applyProtection="1">
      <protection locked="0"/>
    </xf>
    <xf numFmtId="1" fontId="8" fillId="5" borderId="358" xfId="0" applyNumberFormat="1" applyFont="1" applyFill="1" applyBorder="1" applyProtection="1">
      <protection locked="0"/>
    </xf>
    <xf numFmtId="1" fontId="8" fillId="0" borderId="359" xfId="0" applyNumberFormat="1" applyFont="1" applyBorder="1"/>
    <xf numFmtId="1" fontId="8" fillId="10" borderId="352" xfId="0" applyNumberFormat="1" applyFont="1" applyFill="1" applyBorder="1"/>
    <xf numFmtId="1" fontId="8" fillId="10" borderId="360" xfId="0" applyNumberFormat="1" applyFont="1" applyFill="1" applyBorder="1"/>
    <xf numFmtId="1" fontId="8" fillId="5" borderId="360" xfId="0" applyNumberFormat="1" applyFont="1" applyFill="1" applyBorder="1" applyProtection="1">
      <protection locked="0"/>
    </xf>
    <xf numFmtId="1" fontId="8" fillId="10" borderId="361" xfId="0" applyNumberFormat="1" applyFont="1" applyFill="1" applyBorder="1"/>
    <xf numFmtId="1" fontId="8" fillId="0" borderId="348" xfId="0" applyNumberFormat="1" applyFont="1" applyBorder="1" applyAlignment="1">
      <alignment horizontal="right"/>
    </xf>
    <xf numFmtId="1" fontId="8" fillId="0" borderId="348" xfId="0" applyNumberFormat="1" applyFont="1" applyBorder="1" applyAlignment="1">
      <alignment horizontal="right" shrinkToFit="1"/>
    </xf>
    <xf numFmtId="1" fontId="8" fillId="0" borderId="356" xfId="0" applyNumberFormat="1" applyFont="1" applyBorder="1" applyAlignment="1">
      <alignment horizontal="right" shrinkToFit="1"/>
    </xf>
    <xf numFmtId="1" fontId="8" fillId="0" borderId="352" xfId="0" applyNumberFormat="1" applyFont="1" applyBorder="1" applyAlignment="1">
      <alignment horizontal="right"/>
    </xf>
    <xf numFmtId="1" fontId="8" fillId="0" borderId="353" xfId="0" applyNumberFormat="1" applyFont="1" applyBorder="1" applyAlignment="1">
      <alignment horizontal="right"/>
    </xf>
    <xf numFmtId="1" fontId="8" fillId="0" borderId="360" xfId="0" applyNumberFormat="1" applyFont="1" applyBorder="1" applyAlignment="1">
      <alignment horizontal="right"/>
    </xf>
    <xf numFmtId="1" fontId="8" fillId="5" borderId="362" xfId="0" applyNumberFormat="1" applyFont="1" applyFill="1" applyBorder="1" applyProtection="1">
      <protection locked="0"/>
    </xf>
    <xf numFmtId="1" fontId="8" fillId="5" borderId="363" xfId="0" applyNumberFormat="1" applyFont="1" applyFill="1" applyBorder="1" applyProtection="1">
      <protection locked="0"/>
    </xf>
    <xf numFmtId="1" fontId="8" fillId="5" borderId="364" xfId="0" applyNumberFormat="1" applyFont="1" applyFill="1" applyBorder="1" applyProtection="1">
      <protection locked="0"/>
    </xf>
    <xf numFmtId="1" fontId="8" fillId="0" borderId="320" xfId="0" applyNumberFormat="1" applyFont="1" applyBorder="1"/>
    <xf numFmtId="1" fontId="8" fillId="0" borderId="325" xfId="0" applyNumberFormat="1" applyFont="1" applyBorder="1"/>
    <xf numFmtId="1" fontId="8" fillId="0" borderId="322" xfId="0" applyNumberFormat="1" applyFont="1" applyBorder="1"/>
    <xf numFmtId="41" fontId="7" fillId="4" borderId="365" xfId="1" applyNumberFormat="1" applyFont="1" applyFill="1" applyBorder="1" applyAlignment="1" applyProtection="1">
      <alignment horizontal="left"/>
    </xf>
    <xf numFmtId="1" fontId="8" fillId="3" borderId="319" xfId="0" applyNumberFormat="1" applyFont="1" applyFill="1" applyBorder="1" applyAlignment="1">
      <alignment horizontal="center" vertical="center" wrapText="1"/>
    </xf>
    <xf numFmtId="1" fontId="8" fillId="3" borderId="340" xfId="0" applyNumberFormat="1" applyFont="1" applyFill="1" applyBorder="1" applyAlignment="1">
      <alignment horizontal="center" vertical="center" wrapText="1"/>
    </xf>
    <xf numFmtId="41" fontId="8" fillId="4" borderId="366" xfId="1" applyNumberFormat="1" applyFont="1" applyFill="1" applyBorder="1" applyAlignment="1" applyProtection="1">
      <alignment vertical="center" wrapText="1"/>
    </xf>
    <xf numFmtId="1" fontId="8" fillId="0" borderId="322" xfId="0" applyNumberFormat="1" applyFont="1" applyBorder="1" applyAlignment="1">
      <alignment vertical="center" wrapText="1"/>
    </xf>
    <xf numFmtId="1" fontId="8" fillId="0" borderId="319" xfId="0" applyNumberFormat="1" applyFont="1" applyBorder="1" applyAlignment="1">
      <alignment horizontal="center" wrapText="1"/>
    </xf>
    <xf numFmtId="1" fontId="8" fillId="0" borderId="340" xfId="0" applyNumberFormat="1" applyFont="1" applyBorder="1" applyAlignment="1">
      <alignment horizontal="right" wrapText="1"/>
    </xf>
    <xf numFmtId="1" fontId="8" fillId="0" borderId="319" xfId="0" applyNumberFormat="1" applyFont="1" applyBorder="1" applyAlignment="1">
      <alignment horizontal="right"/>
    </xf>
    <xf numFmtId="1" fontId="8" fillId="0" borderId="326" xfId="0" applyNumberFormat="1" applyFont="1" applyBorder="1" applyAlignment="1">
      <alignment horizontal="right"/>
    </xf>
    <xf numFmtId="1" fontId="8" fillId="3" borderId="326" xfId="0" applyNumberFormat="1" applyFont="1" applyFill="1" applyBorder="1" applyAlignment="1">
      <alignment horizontal="right"/>
    </xf>
    <xf numFmtId="1" fontId="8" fillId="3" borderId="340" xfId="0" applyNumberFormat="1" applyFont="1" applyFill="1" applyBorder="1" applyAlignment="1">
      <alignment horizontal="right"/>
    </xf>
    <xf numFmtId="0" fontId="7" fillId="4" borderId="338" xfId="2" applyFont="1" applyFill="1" applyBorder="1" applyAlignment="1" applyProtection="1"/>
    <xf numFmtId="41" fontId="4" fillId="4" borderId="338" xfId="7" applyFont="1" applyFill="1" applyBorder="1" applyAlignment="1" applyProtection="1"/>
    <xf numFmtId="0" fontId="3" fillId="4" borderId="338" xfId="2" applyFont="1" applyFill="1" applyBorder="1" applyAlignment="1" applyProtection="1"/>
    <xf numFmtId="0" fontId="4" fillId="4" borderId="338" xfId="2" applyFont="1" applyFill="1" applyBorder="1" applyAlignment="1" applyProtection="1"/>
    <xf numFmtId="1" fontId="8" fillId="5" borderId="367" xfId="0" applyNumberFormat="1" applyFont="1" applyFill="1" applyBorder="1" applyProtection="1">
      <protection locked="0"/>
    </xf>
    <xf numFmtId="1" fontId="8" fillId="5" borderId="368" xfId="0" applyNumberFormat="1" applyFont="1" applyFill="1" applyBorder="1" applyProtection="1">
      <protection locked="0"/>
    </xf>
    <xf numFmtId="1" fontId="8" fillId="5" borderId="369" xfId="0" applyNumberFormat="1" applyFont="1" applyFill="1" applyBorder="1" applyProtection="1">
      <protection locked="0"/>
    </xf>
    <xf numFmtId="1" fontId="8" fillId="5" borderId="370" xfId="0" applyNumberFormat="1" applyFont="1" applyFill="1" applyBorder="1" applyProtection="1">
      <protection locked="0"/>
    </xf>
    <xf numFmtId="1" fontId="8" fillId="5" borderId="371" xfId="0" applyNumberFormat="1" applyFont="1" applyFill="1" applyBorder="1" applyProtection="1">
      <protection locked="0"/>
    </xf>
    <xf numFmtId="1" fontId="8" fillId="0" borderId="319" xfId="0" applyNumberFormat="1" applyFont="1" applyBorder="1" applyAlignment="1">
      <alignment horizontal="right" wrapText="1"/>
    </xf>
    <xf numFmtId="1" fontId="8" fillId="0" borderId="340" xfId="0" applyNumberFormat="1" applyFont="1" applyBorder="1" applyAlignment="1">
      <alignment horizontal="right"/>
    </xf>
    <xf numFmtId="41" fontId="7" fillId="4" borderId="372" xfId="1" applyNumberFormat="1" applyFont="1" applyFill="1" applyBorder="1" applyAlignment="1" applyProtection="1">
      <alignment horizontal="left"/>
    </xf>
    <xf numFmtId="41" fontId="8" fillId="4" borderId="304" xfId="1" applyNumberFormat="1" applyFont="1" applyFill="1" applyBorder="1" applyAlignment="1" applyProtection="1">
      <alignment horizontal="center" vertical="center"/>
    </xf>
    <xf numFmtId="1" fontId="8" fillId="8" borderId="369" xfId="0" applyNumberFormat="1" applyFont="1" applyFill="1" applyBorder="1" applyProtection="1">
      <protection locked="0"/>
    </xf>
    <xf numFmtId="1" fontId="8" fillId="8" borderId="373" xfId="0" applyNumberFormat="1" applyFont="1" applyFill="1" applyBorder="1" applyProtection="1">
      <protection locked="0"/>
    </xf>
    <xf numFmtId="1" fontId="8" fillId="8" borderId="368" xfId="0" applyNumberFormat="1" applyFont="1" applyFill="1" applyBorder="1" applyProtection="1">
      <protection locked="0"/>
    </xf>
    <xf numFmtId="1" fontId="8" fillId="8" borderId="374" xfId="0" applyNumberFormat="1" applyFont="1" applyFill="1" applyBorder="1" applyProtection="1">
      <protection locked="0"/>
    </xf>
    <xf numFmtId="1" fontId="8" fillId="8" borderId="375" xfId="0" applyNumberFormat="1" applyFont="1" applyFill="1" applyBorder="1" applyProtection="1">
      <protection locked="0"/>
    </xf>
    <xf numFmtId="1" fontId="8" fillId="0" borderId="376" xfId="0" applyNumberFormat="1" applyFont="1" applyBorder="1" applyAlignment="1">
      <alignment vertical="center" wrapText="1"/>
    </xf>
    <xf numFmtId="1" fontId="8" fillId="3" borderId="367" xfId="0" applyNumberFormat="1" applyFont="1" applyFill="1" applyBorder="1" applyAlignment="1">
      <alignment horizontal="center" vertical="center"/>
    </xf>
    <xf numFmtId="1" fontId="8" fillId="8" borderId="377" xfId="0" applyNumberFormat="1" applyFont="1" applyFill="1" applyBorder="1" applyProtection="1">
      <protection locked="0"/>
    </xf>
    <xf numFmtId="1" fontId="8" fillId="0" borderId="360" xfId="0" applyNumberFormat="1" applyFont="1" applyBorder="1" applyAlignment="1">
      <alignment vertical="center" wrapText="1"/>
    </xf>
    <xf numFmtId="1" fontId="8" fillId="0" borderId="327" xfId="0" applyNumberFormat="1" applyFont="1" applyBorder="1" applyAlignment="1">
      <alignment horizontal="center" vertical="center" wrapText="1"/>
    </xf>
    <xf numFmtId="1" fontId="8" fillId="8" borderId="315" xfId="0" applyNumberFormat="1" applyFont="1" applyFill="1" applyBorder="1" applyProtection="1">
      <protection locked="0"/>
    </xf>
    <xf numFmtId="1" fontId="8" fillId="0" borderId="366" xfId="0" applyNumberFormat="1" applyFont="1" applyBorder="1" applyAlignment="1">
      <alignment vertical="center" wrapText="1"/>
    </xf>
    <xf numFmtId="1" fontId="8" fillId="3" borderId="369" xfId="8" applyNumberFormat="1" applyFont="1" applyFill="1" applyBorder="1" applyAlignment="1">
      <alignment horizontal="right"/>
    </xf>
    <xf numFmtId="1" fontId="8" fillId="3" borderId="373" xfId="8" applyNumberFormat="1" applyFont="1" applyFill="1" applyBorder="1" applyAlignment="1">
      <alignment horizontal="right"/>
    </xf>
    <xf numFmtId="1" fontId="8" fillId="3" borderId="368" xfId="8" applyNumberFormat="1" applyFont="1" applyFill="1" applyBorder="1" applyAlignment="1">
      <alignment horizontal="right"/>
    </xf>
    <xf numFmtId="1" fontId="8" fillId="8" borderId="378" xfId="0" applyNumberFormat="1" applyFont="1" applyFill="1" applyBorder="1" applyProtection="1">
      <protection locked="0"/>
    </xf>
    <xf numFmtId="1" fontId="8" fillId="0" borderId="379" xfId="0" applyNumberFormat="1" applyFont="1" applyBorder="1" applyAlignment="1">
      <alignment vertical="center" wrapText="1"/>
    </xf>
    <xf numFmtId="1" fontId="8" fillId="3" borderId="380" xfId="8" applyNumberFormat="1" applyFont="1" applyFill="1" applyBorder="1" applyAlignment="1">
      <alignment horizontal="right"/>
    </xf>
    <xf numFmtId="1" fontId="8" fillId="3" borderId="381" xfId="8" applyNumberFormat="1" applyFont="1" applyFill="1" applyBorder="1" applyAlignment="1">
      <alignment horizontal="right"/>
    </xf>
    <xf numFmtId="1" fontId="8" fillId="3" borderId="360" xfId="8" applyNumberFormat="1" applyFont="1" applyFill="1" applyBorder="1" applyAlignment="1">
      <alignment horizontal="right"/>
    </xf>
    <xf numFmtId="1" fontId="8" fillId="8" borderId="380" xfId="0" applyNumberFormat="1" applyFont="1" applyFill="1" applyBorder="1" applyProtection="1">
      <protection locked="0"/>
    </xf>
    <xf numFmtId="1" fontId="8" fillId="8" borderId="360" xfId="0" applyNumberFormat="1" applyFont="1" applyFill="1" applyBorder="1" applyProtection="1">
      <protection locked="0"/>
    </xf>
    <xf numFmtId="1" fontId="8" fillId="8" borderId="364" xfId="0" applyNumberFormat="1" applyFont="1" applyFill="1" applyBorder="1" applyProtection="1">
      <protection locked="0"/>
    </xf>
    <xf numFmtId="1" fontId="8" fillId="8" borderId="381" xfId="0" applyNumberFormat="1" applyFont="1" applyFill="1" applyBorder="1" applyProtection="1">
      <protection locked="0"/>
    </xf>
    <xf numFmtId="1" fontId="8" fillId="8" borderId="382" xfId="0" applyNumberFormat="1" applyFont="1" applyFill="1" applyBorder="1" applyProtection="1">
      <protection locked="0"/>
    </xf>
    <xf numFmtId="1" fontId="8" fillId="0" borderId="383" xfId="0" applyNumberFormat="1" applyFont="1" applyBorder="1" applyAlignment="1">
      <alignment vertical="center" wrapText="1"/>
    </xf>
    <xf numFmtId="1" fontId="8" fillId="3" borderId="384" xfId="8" applyNumberFormat="1" applyFont="1" applyFill="1" applyBorder="1" applyAlignment="1">
      <alignment horizontal="right"/>
    </xf>
    <xf numFmtId="1" fontId="8" fillId="0" borderId="367" xfId="0" applyNumberFormat="1" applyFont="1" applyBorder="1" applyAlignment="1">
      <alignment horizontal="left"/>
    </xf>
    <xf numFmtId="1" fontId="8" fillId="5" borderId="378" xfId="0" applyNumberFormat="1" applyFont="1" applyFill="1" applyBorder="1" applyProtection="1">
      <protection locked="0"/>
    </xf>
    <xf numFmtId="1" fontId="8" fillId="5" borderId="385" xfId="0" applyNumberFormat="1" applyFont="1" applyFill="1" applyBorder="1" applyProtection="1">
      <protection locked="0"/>
    </xf>
    <xf numFmtId="1" fontId="8" fillId="0" borderId="367" xfId="0" applyNumberFormat="1" applyFont="1" applyBorder="1"/>
    <xf numFmtId="1" fontId="8" fillId="0" borderId="379" xfId="0" applyNumberFormat="1" applyFont="1" applyBorder="1"/>
    <xf numFmtId="1" fontId="8" fillId="3" borderId="386" xfId="8" applyNumberFormat="1" applyFont="1" applyFill="1" applyBorder="1" applyAlignment="1">
      <alignment horizontal="right"/>
    </xf>
    <xf numFmtId="1" fontId="8" fillId="5" borderId="380" xfId="0" applyNumberFormat="1" applyFont="1" applyFill="1" applyBorder="1" applyProtection="1">
      <protection locked="0"/>
    </xf>
    <xf numFmtId="1" fontId="8" fillId="5" borderId="382" xfId="0" applyNumberFormat="1" applyFont="1" applyFill="1" applyBorder="1" applyProtection="1">
      <protection locked="0"/>
    </xf>
    <xf numFmtId="1" fontId="8" fillId="5" borderId="387" xfId="0" applyNumberFormat="1" applyFont="1" applyFill="1" applyBorder="1" applyProtection="1">
      <protection locked="0"/>
    </xf>
    <xf numFmtId="1" fontId="8" fillId="0" borderId="389" xfId="0" applyNumberFormat="1" applyFont="1" applyBorder="1"/>
    <xf numFmtId="1" fontId="8" fillId="3" borderId="390" xfId="8" applyNumberFormat="1" applyFont="1" applyFill="1" applyBorder="1" applyAlignment="1">
      <alignment horizontal="right"/>
    </xf>
    <xf numFmtId="1" fontId="8" fillId="3" borderId="391" xfId="8" applyNumberFormat="1" applyFont="1" applyFill="1" applyBorder="1" applyAlignment="1">
      <alignment horizontal="right"/>
    </xf>
    <xf numFmtId="1" fontId="8" fillId="3" borderId="392" xfId="8" applyNumberFormat="1" applyFont="1" applyFill="1" applyBorder="1" applyAlignment="1">
      <alignment horizontal="right"/>
    </xf>
    <xf numFmtId="1" fontId="8" fillId="5" borderId="393" xfId="0" applyNumberFormat="1" applyFont="1" applyFill="1" applyBorder="1" applyProtection="1">
      <protection locked="0"/>
    </xf>
    <xf numFmtId="1" fontId="8" fillId="5" borderId="394" xfId="0" applyNumberFormat="1" applyFont="1" applyFill="1" applyBorder="1" applyProtection="1">
      <protection locked="0"/>
    </xf>
    <xf numFmtId="1" fontId="8" fillId="5" borderId="395" xfId="0" applyNumberFormat="1" applyFont="1" applyFill="1" applyBorder="1" applyProtection="1">
      <protection locked="0"/>
    </xf>
    <xf numFmtId="1" fontId="8" fillId="5" borderId="392" xfId="0" applyNumberFormat="1" applyFont="1" applyFill="1" applyBorder="1" applyProtection="1">
      <protection locked="0"/>
    </xf>
    <xf numFmtId="1" fontId="8" fillId="3" borderId="396" xfId="8" applyNumberFormat="1" applyFont="1" applyFill="1" applyBorder="1" applyAlignment="1">
      <alignment horizontal="right"/>
    </xf>
    <xf numFmtId="1" fontId="8" fillId="3" borderId="397" xfId="8" applyNumberFormat="1" applyFont="1" applyFill="1" applyBorder="1" applyAlignment="1">
      <alignment horizontal="right"/>
    </xf>
    <xf numFmtId="1" fontId="8" fillId="0" borderId="398" xfId="0" applyNumberFormat="1" applyFont="1" applyBorder="1" applyAlignment="1">
      <alignment horizontal="center" vertical="center"/>
    </xf>
    <xf numFmtId="1" fontId="8" fillId="0" borderId="400" xfId="0" applyNumberFormat="1" applyFont="1" applyBorder="1" applyAlignment="1">
      <alignment horizontal="center" vertical="center"/>
    </xf>
    <xf numFmtId="1" fontId="8" fillId="0" borderId="401" xfId="0" applyNumberFormat="1" applyFont="1" applyBorder="1" applyAlignment="1">
      <alignment horizontal="center" vertical="center"/>
    </xf>
    <xf numFmtId="1" fontId="8" fillId="0" borderId="401" xfId="0" applyNumberFormat="1" applyFont="1" applyBorder="1" applyAlignment="1">
      <alignment horizontal="center" vertical="center" wrapText="1"/>
    </xf>
    <xf numFmtId="1" fontId="8" fillId="0" borderId="400" xfId="0" applyNumberFormat="1" applyFont="1" applyBorder="1" applyAlignment="1">
      <alignment horizontal="center" vertical="center" wrapText="1"/>
    </xf>
    <xf numFmtId="1" fontId="8" fillId="0" borderId="402" xfId="0" applyNumberFormat="1" applyFont="1" applyBorder="1" applyAlignment="1">
      <alignment horizontal="center" vertical="center" wrapText="1"/>
    </xf>
    <xf numFmtId="1" fontId="8" fillId="0" borderId="399" xfId="0" applyNumberFormat="1" applyFont="1" applyBorder="1" applyAlignment="1">
      <alignment horizontal="center" vertical="center" wrapText="1"/>
    </xf>
    <xf numFmtId="1" fontId="8" fillId="3" borderId="389" xfId="8" applyNumberFormat="1" applyFont="1" applyFill="1" applyBorder="1" applyAlignment="1">
      <alignment horizontal="right"/>
    </xf>
    <xf numFmtId="1" fontId="8" fillId="5" borderId="403" xfId="0" applyNumberFormat="1" applyFont="1" applyFill="1" applyBorder="1" applyProtection="1">
      <protection locked="0"/>
    </xf>
    <xf numFmtId="1" fontId="8" fillId="5" borderId="389" xfId="0" applyNumberFormat="1" applyFont="1" applyFill="1" applyBorder="1" applyProtection="1">
      <protection locked="0"/>
    </xf>
    <xf numFmtId="1" fontId="8" fillId="5" borderId="404" xfId="0" applyNumberFormat="1" applyFont="1" applyFill="1" applyBorder="1" applyProtection="1">
      <protection locked="0"/>
    </xf>
    <xf numFmtId="1" fontId="8" fillId="7" borderId="379" xfId="8" applyNumberFormat="1" applyFont="1" applyFill="1" applyBorder="1" applyAlignment="1">
      <alignment horizontal="right"/>
    </xf>
    <xf numFmtId="0" fontId="7" fillId="4" borderId="399" xfId="0" applyFont="1" applyFill="1" applyBorder="1"/>
    <xf numFmtId="0" fontId="4" fillId="4" borderId="399" xfId="0" applyFont="1" applyFill="1" applyBorder="1"/>
    <xf numFmtId="0" fontId="8" fillId="0" borderId="401" xfId="0" applyFont="1" applyBorder="1" applyAlignment="1">
      <alignment horizontal="center" vertical="center" wrapText="1"/>
    </xf>
    <xf numFmtId="0" fontId="8" fillId="7" borderId="389" xfId="0" applyFont="1" applyFill="1" applyBorder="1"/>
    <xf numFmtId="0" fontId="8" fillId="0" borderId="367" xfId="0" applyFont="1" applyBorder="1"/>
    <xf numFmtId="0" fontId="8" fillId="7" borderId="367" xfId="0" applyFont="1" applyFill="1" applyBorder="1"/>
    <xf numFmtId="1" fontId="8" fillId="0" borderId="379" xfId="0" applyNumberFormat="1" applyFont="1" applyBorder="1" applyAlignment="1">
      <alignment horizontal="left" vertical="center" wrapText="1"/>
    </xf>
    <xf numFmtId="1" fontId="8" fillId="5" borderId="379" xfId="0" applyNumberFormat="1" applyFont="1" applyFill="1" applyBorder="1" applyProtection="1">
      <protection locked="0"/>
    </xf>
    <xf numFmtId="0" fontId="14" fillId="0" borderId="399" xfId="0" applyFont="1" applyBorder="1" applyAlignment="1">
      <alignment horizontal="center" vertical="center" wrapText="1"/>
    </xf>
    <xf numFmtId="0" fontId="8" fillId="0" borderId="401" xfId="0" applyFont="1" applyBorder="1" applyAlignment="1">
      <alignment horizontal="center" vertical="center"/>
    </xf>
    <xf numFmtId="0" fontId="8" fillId="0" borderId="402" xfId="0" applyFont="1" applyBorder="1" applyAlignment="1">
      <alignment horizontal="center" vertical="center" wrapText="1"/>
    </xf>
    <xf numFmtId="0" fontId="8" fillId="0" borderId="400" xfId="0" applyFont="1" applyBorder="1" applyAlignment="1">
      <alignment horizontal="center" vertical="center" wrapText="1"/>
    </xf>
    <xf numFmtId="0" fontId="8" fillId="0" borderId="389" xfId="0" applyFont="1" applyBorder="1" applyAlignment="1">
      <alignment horizontal="right" vertical="center"/>
    </xf>
    <xf numFmtId="0" fontId="8" fillId="8" borderId="393" xfId="0" applyFont="1" applyFill="1" applyBorder="1" applyAlignment="1" applyProtection="1">
      <alignment horizontal="justify" vertical="center"/>
      <protection locked="0"/>
    </xf>
    <xf numFmtId="0" fontId="8" fillId="8" borderId="392" xfId="0" applyFont="1" applyFill="1" applyBorder="1" applyAlignment="1" applyProtection="1">
      <alignment horizontal="justify" vertical="center"/>
      <protection locked="0"/>
    </xf>
    <xf numFmtId="1" fontId="8" fillId="4" borderId="398" xfId="0" applyNumberFormat="1" applyFont="1" applyFill="1" applyBorder="1" applyAlignment="1">
      <alignment horizontal="center" vertical="center" wrapText="1"/>
    </xf>
    <xf numFmtId="1" fontId="8" fillId="4" borderId="405" xfId="0" applyNumberFormat="1" applyFont="1" applyFill="1" applyBorder="1" applyAlignment="1">
      <alignment horizontal="center" vertical="top" wrapText="1"/>
    </xf>
    <xf numFmtId="0" fontId="8" fillId="4" borderId="406" xfId="0" applyFont="1" applyFill="1" applyBorder="1" applyAlignment="1">
      <alignment horizontal="center" vertical="center" wrapText="1"/>
    </xf>
    <xf numFmtId="1" fontId="8" fillId="4" borderId="407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391" xfId="0" applyNumberFormat="1" applyFont="1" applyFill="1" applyBorder="1" applyProtection="1">
      <protection locked="0"/>
    </xf>
    <xf numFmtId="1" fontId="8" fillId="0" borderId="367" xfId="0" applyNumberFormat="1" applyFont="1" applyBorder="1" applyAlignment="1">
      <alignment vertical="center"/>
    </xf>
    <xf numFmtId="1" fontId="8" fillId="5" borderId="373" xfId="0" applyNumberFormat="1" applyFont="1" applyFill="1" applyBorder="1" applyProtection="1">
      <protection locked="0"/>
    </xf>
    <xf numFmtId="0" fontId="8" fillId="7" borderId="379" xfId="0" applyFont="1" applyFill="1" applyBorder="1"/>
    <xf numFmtId="1" fontId="8" fillId="5" borderId="381" xfId="0" applyNumberFormat="1" applyFont="1" applyFill="1" applyBorder="1" applyProtection="1">
      <protection locked="0"/>
    </xf>
    <xf numFmtId="1" fontId="8" fillId="4" borderId="402" xfId="0" applyNumberFormat="1" applyFont="1" applyFill="1" applyBorder="1" applyAlignment="1">
      <alignment horizontal="center" vertical="center" wrapText="1"/>
    </xf>
    <xf numFmtId="1" fontId="8" fillId="4" borderId="408" xfId="0" applyNumberFormat="1" applyFont="1" applyFill="1" applyBorder="1" applyAlignment="1">
      <alignment horizontal="center" vertical="center" wrapText="1"/>
    </xf>
    <xf numFmtId="1" fontId="8" fillId="4" borderId="400" xfId="0" applyNumberFormat="1" applyFont="1" applyFill="1" applyBorder="1" applyAlignment="1">
      <alignment horizontal="center" vertical="center" wrapText="1"/>
    </xf>
    <xf numFmtId="1" fontId="8" fillId="0" borderId="389" xfId="0" applyNumberFormat="1" applyFont="1" applyBorder="1" applyAlignment="1">
      <alignment horizontal="left" vertical="top"/>
    </xf>
    <xf numFmtId="0" fontId="8" fillId="12" borderId="389" xfId="0" applyFont="1" applyFill="1" applyBorder="1"/>
    <xf numFmtId="1" fontId="8" fillId="5" borderId="375" xfId="0" applyNumberFormat="1" applyFont="1" applyFill="1" applyBorder="1" applyProtection="1">
      <protection locked="0"/>
    </xf>
    <xf numFmtId="0" fontId="8" fillId="7" borderId="368" xfId="0" applyFont="1" applyFill="1" applyBorder="1"/>
    <xf numFmtId="1" fontId="8" fillId="0" borderId="367" xfId="0" applyNumberFormat="1" applyFont="1" applyBorder="1" applyAlignment="1">
      <alignment horizontal="left" vertical="top"/>
    </xf>
    <xf numFmtId="0" fontId="8" fillId="0" borderId="379" xfId="0" applyFont="1" applyBorder="1" applyAlignment="1">
      <alignment horizontal="left" vertical="top" wrapText="1"/>
    </xf>
    <xf numFmtId="0" fontId="8" fillId="7" borderId="364" xfId="0" applyFont="1" applyFill="1" applyBorder="1"/>
    <xf numFmtId="0" fontId="8" fillId="7" borderId="381" xfId="0" applyFont="1" applyFill="1" applyBorder="1"/>
    <xf numFmtId="0" fontId="8" fillId="4" borderId="402" xfId="0" applyFont="1" applyFill="1" applyBorder="1" applyAlignment="1" applyProtection="1">
      <alignment horizontal="center" wrapText="1"/>
      <protection locked="0"/>
    </xf>
    <xf numFmtId="0" fontId="8" fillId="4" borderId="400" xfId="0" applyFont="1" applyFill="1" applyBorder="1" applyAlignment="1" applyProtection="1">
      <alignment horizontal="center" wrapText="1"/>
      <protection locked="0"/>
    </xf>
    <xf numFmtId="0" fontId="8" fillId="4" borderId="408" xfId="0" applyFont="1" applyFill="1" applyBorder="1" applyAlignment="1" applyProtection="1">
      <alignment horizontal="center" vertical="center" wrapText="1"/>
      <protection locked="0"/>
    </xf>
    <xf numFmtId="0" fontId="8" fillId="4" borderId="407" xfId="0" applyFont="1" applyFill="1" applyBorder="1" applyAlignment="1" applyProtection="1">
      <alignment horizontal="center" vertical="center" wrapText="1"/>
      <protection locked="0"/>
    </xf>
    <xf numFmtId="1" fontId="8" fillId="4" borderId="367" xfId="0" applyNumberFormat="1" applyFont="1" applyFill="1" applyBorder="1"/>
    <xf numFmtId="1" fontId="4" fillId="5" borderId="369" xfId="0" applyNumberFormat="1" applyFont="1" applyFill="1" applyBorder="1" applyProtection="1">
      <protection locked="0"/>
    </xf>
    <xf numFmtId="1" fontId="4" fillId="4" borderId="389" xfId="0" applyNumberFormat="1" applyFont="1" applyFill="1" applyBorder="1" applyAlignment="1">
      <alignment horizontal="right" wrapText="1"/>
    </xf>
    <xf numFmtId="1" fontId="4" fillId="5" borderId="375" xfId="0" applyNumberFormat="1" applyFont="1" applyFill="1" applyBorder="1" applyProtection="1">
      <protection locked="0"/>
    </xf>
    <xf numFmtId="1" fontId="4" fillId="5" borderId="373" xfId="0" applyNumberFormat="1" applyFont="1" applyFill="1" applyBorder="1" applyProtection="1">
      <protection locked="0"/>
    </xf>
    <xf numFmtId="1" fontId="4" fillId="5" borderId="378" xfId="0" applyNumberFormat="1" applyFont="1" applyFill="1" applyBorder="1" applyProtection="1">
      <protection locked="0"/>
    </xf>
    <xf numFmtId="1" fontId="4" fillId="4" borderId="367" xfId="0" applyNumberFormat="1" applyFont="1" applyFill="1" applyBorder="1" applyAlignment="1">
      <alignment horizontal="right" wrapText="1"/>
    </xf>
    <xf numFmtId="1" fontId="4" fillId="5" borderId="367" xfId="0" applyNumberFormat="1" applyFont="1" applyFill="1" applyBorder="1" applyProtection="1">
      <protection locked="0"/>
    </xf>
    <xf numFmtId="1" fontId="8" fillId="4" borderId="379" xfId="0" applyNumberFormat="1" applyFont="1" applyFill="1" applyBorder="1"/>
    <xf numFmtId="1" fontId="4" fillId="5" borderId="379" xfId="0" applyNumberFormat="1" applyFont="1" applyFill="1" applyBorder="1" applyProtection="1">
      <protection locked="0"/>
    </xf>
    <xf numFmtId="1" fontId="4" fillId="5" borderId="380" xfId="0" applyNumberFormat="1" applyFont="1" applyFill="1" applyBorder="1" applyProtection="1">
      <protection locked="0"/>
    </xf>
    <xf numFmtId="1" fontId="4" fillId="5" borderId="364" xfId="0" applyNumberFormat="1" applyFont="1" applyFill="1" applyBorder="1" applyProtection="1">
      <protection locked="0"/>
    </xf>
    <xf numFmtId="1" fontId="4" fillId="5" borderId="381" xfId="0" applyNumberFormat="1" applyFont="1" applyFill="1" applyBorder="1" applyProtection="1">
      <protection locked="0"/>
    </xf>
    <xf numFmtId="1" fontId="4" fillId="5" borderId="382" xfId="0" applyNumberFormat="1" applyFont="1" applyFill="1" applyBorder="1" applyProtection="1">
      <protection locked="0"/>
    </xf>
    <xf numFmtId="0" fontId="8" fillId="4" borderId="402" xfId="0" applyFont="1" applyFill="1" applyBorder="1" applyAlignment="1" applyProtection="1">
      <alignment horizontal="center" vertical="center" wrapText="1"/>
      <protection locked="0"/>
    </xf>
    <xf numFmtId="0" fontId="8" fillId="4" borderId="400" xfId="0" applyFont="1" applyFill="1" applyBorder="1" applyAlignment="1" applyProtection="1">
      <alignment horizontal="center" vertical="center" wrapText="1"/>
      <protection locked="0"/>
    </xf>
    <xf numFmtId="1" fontId="8" fillId="0" borderId="389" xfId="0" applyNumberFormat="1" applyFont="1" applyBorder="1" applyAlignment="1">
      <alignment horizontal="right" vertical="center" wrapText="1"/>
    </xf>
    <xf numFmtId="1" fontId="8" fillId="12" borderId="402" xfId="0" applyNumberFormat="1" applyFont="1" applyFill="1" applyBorder="1" applyAlignment="1">
      <alignment horizontal="center" vertical="center"/>
    </xf>
    <xf numFmtId="1" fontId="8" fillId="12" borderId="409" xfId="0" applyNumberFormat="1" applyFont="1" applyFill="1" applyBorder="1" applyAlignment="1">
      <alignment horizontal="center" vertical="center" wrapText="1"/>
    </xf>
    <xf numFmtId="1" fontId="8" fillId="12" borderId="400" xfId="0" applyNumberFormat="1" applyFont="1" applyFill="1" applyBorder="1" applyAlignment="1">
      <alignment horizontal="center" vertical="center" wrapText="1"/>
    </xf>
    <xf numFmtId="1" fontId="8" fillId="12" borderId="402" xfId="0" applyNumberFormat="1" applyFont="1" applyFill="1" applyBorder="1" applyAlignment="1">
      <alignment horizontal="center" vertical="center" wrapText="1"/>
    </xf>
    <xf numFmtId="1" fontId="8" fillId="12" borderId="367" xfId="0" applyNumberFormat="1" applyFont="1" applyFill="1" applyBorder="1"/>
    <xf numFmtId="1" fontId="8" fillId="12" borderId="369" xfId="10" applyNumberFormat="1" applyFont="1" applyFill="1" applyBorder="1" applyAlignment="1" applyProtection="1">
      <alignment horizontal="right"/>
    </xf>
    <xf numFmtId="1" fontId="8" fillId="12" borderId="373" xfId="10" applyNumberFormat="1" applyFont="1" applyFill="1" applyBorder="1" applyAlignment="1" applyProtection="1">
      <alignment horizontal="right"/>
    </xf>
    <xf numFmtId="1" fontId="8" fillId="12" borderId="378" xfId="10" applyNumberFormat="1" applyFont="1" applyFill="1" applyBorder="1" applyAlignment="1" applyProtection="1">
      <alignment horizontal="right"/>
    </xf>
    <xf numFmtId="1" fontId="8" fillId="12" borderId="369" xfId="0" applyNumberFormat="1" applyFont="1" applyFill="1" applyBorder="1"/>
    <xf numFmtId="1" fontId="8" fillId="12" borderId="378" xfId="0" applyNumberFormat="1" applyFont="1" applyFill="1" applyBorder="1"/>
    <xf numFmtId="1" fontId="8" fillId="12" borderId="375" xfId="0" applyNumberFormat="1" applyFont="1" applyFill="1" applyBorder="1"/>
    <xf numFmtId="1" fontId="8" fillId="12" borderId="373" xfId="0" applyNumberFormat="1" applyFont="1" applyFill="1" applyBorder="1"/>
    <xf numFmtId="1" fontId="8" fillId="4" borderId="409" xfId="0" applyNumberFormat="1" applyFont="1" applyFill="1" applyBorder="1" applyAlignment="1">
      <alignment horizontal="center" vertical="center" wrapText="1"/>
    </xf>
    <xf numFmtId="1" fontId="8" fillId="4" borderId="407" xfId="0" applyNumberFormat="1" applyFont="1" applyFill="1" applyBorder="1" applyAlignment="1">
      <alignment horizontal="center" vertical="center" wrapText="1"/>
    </xf>
    <xf numFmtId="1" fontId="8" fillId="4" borderId="399" xfId="0" applyNumberFormat="1" applyFont="1" applyFill="1" applyBorder="1" applyAlignment="1">
      <alignment wrapText="1"/>
    </xf>
    <xf numFmtId="1" fontId="8" fillId="4" borderId="401" xfId="0" applyNumberFormat="1" applyFont="1" applyFill="1" applyBorder="1"/>
    <xf numFmtId="1" fontId="4" fillId="5" borderId="402" xfId="0" applyNumberFormat="1" applyFont="1" applyFill="1" applyBorder="1" applyProtection="1">
      <protection locked="0"/>
    </xf>
    <xf numFmtId="1" fontId="4" fillId="5" borderId="408" xfId="0" applyNumberFormat="1" applyFont="1" applyFill="1" applyBorder="1" applyProtection="1">
      <protection locked="0"/>
    </xf>
    <xf numFmtId="1" fontId="4" fillId="5" borderId="409" xfId="0" applyNumberFormat="1" applyFont="1" applyFill="1" applyBorder="1" applyProtection="1">
      <protection locked="0"/>
    </xf>
    <xf numFmtId="1" fontId="4" fillId="5" borderId="407" xfId="0" applyNumberFormat="1" applyFont="1" applyFill="1" applyBorder="1" applyProtection="1">
      <protection locked="0"/>
    </xf>
    <xf numFmtId="1" fontId="8" fillId="0" borderId="398" xfId="0" applyNumberFormat="1" applyFont="1" applyBorder="1" applyAlignment="1">
      <alignment horizontal="center" vertical="center" wrapText="1"/>
    </xf>
    <xf numFmtId="1" fontId="8" fillId="0" borderId="400" xfId="0" applyNumberFormat="1" applyFont="1" applyBorder="1" applyAlignment="1">
      <alignment vertical="center" wrapText="1"/>
    </xf>
    <xf numFmtId="1" fontId="8" fillId="0" borderId="401" xfId="0" applyNumberFormat="1" applyFont="1" applyBorder="1" applyAlignment="1">
      <alignment vertical="center" wrapText="1"/>
    </xf>
    <xf numFmtId="1" fontId="8" fillId="5" borderId="401" xfId="0" applyNumberFormat="1" applyFont="1" applyFill="1" applyBorder="1" applyProtection="1">
      <protection locked="0"/>
    </xf>
    <xf numFmtId="1" fontId="8" fillId="5" borderId="409" xfId="0" applyNumberFormat="1" applyFont="1" applyFill="1" applyBorder="1" applyProtection="1">
      <protection locked="0"/>
    </xf>
    <xf numFmtId="1" fontId="8" fillId="5" borderId="407" xfId="0" applyNumberFormat="1" applyFont="1" applyFill="1" applyBorder="1" applyProtection="1">
      <protection locked="0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41" fontId="7" fillId="4" borderId="410" xfId="1" applyNumberFormat="1" applyFont="1" applyFill="1" applyBorder="1" applyAlignment="1" applyProtection="1">
      <alignment horizontal="left"/>
    </xf>
    <xf numFmtId="1" fontId="4" fillId="0" borderId="402" xfId="0" applyNumberFormat="1" applyFont="1" applyBorder="1" applyAlignment="1">
      <alignment horizontal="center" vertical="center" wrapText="1"/>
    </xf>
    <xf numFmtId="1" fontId="4" fillId="0" borderId="408" xfId="0" applyNumberFormat="1" applyFont="1" applyBorder="1" applyAlignment="1">
      <alignment horizontal="center" vertical="center" wrapText="1"/>
    </xf>
    <xf numFmtId="1" fontId="4" fillId="0" borderId="409" xfId="0" applyNumberFormat="1" applyFont="1" applyBorder="1" applyAlignment="1">
      <alignment horizontal="center" vertical="center" wrapText="1"/>
    </xf>
    <xf numFmtId="1" fontId="4" fillId="0" borderId="408" xfId="0" applyNumberFormat="1" applyFont="1" applyBorder="1" applyAlignment="1">
      <alignment horizontal="center" vertical="center"/>
    </xf>
    <xf numFmtId="1" fontId="4" fillId="0" borderId="407" xfId="0" applyNumberFormat="1" applyFont="1" applyBorder="1" applyAlignment="1">
      <alignment horizontal="center" vertical="center"/>
    </xf>
    <xf numFmtId="41" fontId="4" fillId="4" borderId="401" xfId="1" applyNumberFormat="1" applyFont="1" applyFill="1" applyBorder="1" applyAlignment="1" applyProtection="1">
      <alignment horizontal="center" vertical="center" wrapText="1"/>
    </xf>
    <xf numFmtId="41" fontId="4" fillId="4" borderId="339" xfId="1" applyNumberFormat="1" applyFont="1" applyFill="1" applyBorder="1" applyAlignment="1" applyProtection="1">
      <alignment horizontal="center" vertical="center"/>
    </xf>
    <xf numFmtId="41" fontId="8" fillId="4" borderId="411" xfId="1" applyNumberFormat="1" applyFont="1" applyFill="1" applyBorder="1" applyProtection="1"/>
    <xf numFmtId="1" fontId="8" fillId="5" borderId="412" xfId="0" applyNumberFormat="1" applyFont="1" applyFill="1" applyBorder="1" applyProtection="1">
      <protection locked="0"/>
    </xf>
    <xf numFmtId="1" fontId="8" fillId="5" borderId="413" xfId="0" applyNumberFormat="1" applyFont="1" applyFill="1" applyBorder="1" applyProtection="1">
      <protection locked="0"/>
    </xf>
    <xf numFmtId="1" fontId="8" fillId="5" borderId="414" xfId="0" applyNumberFormat="1" applyFont="1" applyFill="1" applyBorder="1" applyProtection="1">
      <protection locked="0"/>
    </xf>
    <xf numFmtId="1" fontId="8" fillId="5" borderId="415" xfId="0" applyNumberFormat="1" applyFont="1" applyFill="1" applyBorder="1" applyProtection="1">
      <protection locked="0"/>
    </xf>
    <xf numFmtId="1" fontId="8" fillId="5" borderId="416" xfId="0" applyNumberFormat="1" applyFont="1" applyFill="1" applyBorder="1" applyProtection="1">
      <protection locked="0"/>
    </xf>
    <xf numFmtId="1" fontId="8" fillId="5" borderId="417" xfId="0" applyNumberFormat="1" applyFont="1" applyFill="1" applyBorder="1" applyProtection="1">
      <protection locked="0"/>
    </xf>
    <xf numFmtId="1" fontId="8" fillId="5" borderId="418" xfId="0" applyNumberFormat="1" applyFont="1" applyFill="1" applyBorder="1" applyProtection="1">
      <protection locked="0"/>
    </xf>
    <xf numFmtId="1" fontId="8" fillId="5" borderId="419" xfId="0" applyNumberFormat="1" applyFont="1" applyFill="1" applyBorder="1" applyProtection="1">
      <protection locked="0"/>
    </xf>
    <xf numFmtId="41" fontId="8" fillId="4" borderId="420" xfId="1" applyNumberFormat="1" applyFont="1" applyFill="1" applyBorder="1" applyProtection="1"/>
    <xf numFmtId="1" fontId="8" fillId="5" borderId="421" xfId="0" applyNumberFormat="1" applyFont="1" applyFill="1" applyBorder="1" applyProtection="1">
      <protection locked="0"/>
    </xf>
    <xf numFmtId="1" fontId="8" fillId="5" borderId="422" xfId="0" applyNumberFormat="1" applyFont="1" applyFill="1" applyBorder="1" applyProtection="1">
      <protection locked="0"/>
    </xf>
    <xf numFmtId="1" fontId="8" fillId="5" borderId="423" xfId="0" applyNumberFormat="1" applyFont="1" applyFill="1" applyBorder="1" applyProtection="1">
      <protection locked="0"/>
    </xf>
    <xf numFmtId="1" fontId="8" fillId="5" borderId="424" xfId="0" applyNumberFormat="1" applyFont="1" applyFill="1" applyBorder="1" applyProtection="1">
      <protection locked="0"/>
    </xf>
    <xf numFmtId="1" fontId="8" fillId="5" borderId="425" xfId="0" applyNumberFormat="1" applyFont="1" applyFill="1" applyBorder="1" applyProtection="1">
      <protection locked="0"/>
    </xf>
    <xf numFmtId="41" fontId="8" fillId="4" borderId="426" xfId="1" applyNumberFormat="1" applyFont="1" applyFill="1" applyBorder="1" applyAlignment="1" applyProtection="1">
      <alignment vertical="center"/>
    </xf>
    <xf numFmtId="1" fontId="8" fillId="6" borderId="412" xfId="0" applyNumberFormat="1" applyFont="1" applyFill="1" applyBorder="1"/>
    <xf numFmtId="1" fontId="8" fillId="6" borderId="413" xfId="0" applyNumberFormat="1" applyFont="1" applyFill="1" applyBorder="1"/>
    <xf numFmtId="41" fontId="8" fillId="4" borderId="398" xfId="1" applyNumberFormat="1" applyFont="1" applyFill="1" applyBorder="1" applyProtection="1"/>
    <xf numFmtId="164" fontId="4" fillId="4" borderId="401" xfId="1" applyNumberFormat="1" applyFont="1" applyFill="1" applyBorder="1" applyAlignment="1" applyProtection="1">
      <alignment horizontal="center"/>
    </xf>
    <xf numFmtId="164" fontId="4" fillId="4" borderId="402" xfId="1" applyNumberFormat="1" applyFont="1" applyFill="1" applyBorder="1" applyAlignment="1" applyProtection="1">
      <alignment horizontal="center"/>
    </xf>
    <xf numFmtId="164" fontId="4" fillId="4" borderId="409" xfId="1" applyNumberFormat="1" applyFont="1" applyFill="1" applyBorder="1" applyAlignment="1" applyProtection="1">
      <alignment horizontal="center"/>
    </xf>
    <xf numFmtId="164" fontId="4" fillId="4" borderId="408" xfId="1" applyNumberFormat="1" applyFont="1" applyFill="1" applyBorder="1" applyAlignment="1" applyProtection="1">
      <alignment horizontal="center"/>
    </xf>
    <xf numFmtId="164" fontId="4" fillId="4" borderId="407" xfId="1" applyNumberFormat="1" applyFont="1" applyFill="1" applyBorder="1" applyAlignment="1" applyProtection="1">
      <alignment horizontal="center"/>
    </xf>
    <xf numFmtId="164" fontId="4" fillId="4" borderId="339" xfId="1" applyNumberFormat="1" applyFont="1" applyFill="1" applyBorder="1" applyAlignment="1" applyProtection="1">
      <alignment horizontal="center"/>
    </xf>
    <xf numFmtId="164" fontId="4" fillId="4" borderId="400" xfId="1" applyNumberFormat="1" applyFont="1" applyFill="1" applyBorder="1" applyAlignment="1" applyProtection="1">
      <alignment horizontal="center"/>
    </xf>
    <xf numFmtId="1" fontId="8" fillId="0" borderId="401" xfId="4" applyNumberFormat="1" applyFont="1" applyBorder="1" applyAlignment="1">
      <alignment horizontal="center" vertical="center"/>
    </xf>
    <xf numFmtId="1" fontId="8" fillId="0" borderId="401" xfId="4" applyNumberFormat="1" applyFont="1" applyBorder="1" applyAlignment="1">
      <alignment horizontal="center" vertical="center" wrapText="1"/>
    </xf>
    <xf numFmtId="1" fontId="8" fillId="0" borderId="427" xfId="4" applyNumberFormat="1" applyFont="1" applyBorder="1" applyAlignment="1">
      <alignment horizontal="center" vertical="center" wrapText="1"/>
    </xf>
    <xf numFmtId="0" fontId="8" fillId="0" borderId="417" xfId="4" applyFont="1" applyBorder="1" applyAlignment="1">
      <alignment horizontal="left" vertical="center" wrapText="1"/>
    </xf>
    <xf numFmtId="1" fontId="8" fillId="0" borderId="417" xfId="4" applyNumberFormat="1" applyFont="1" applyBorder="1" applyAlignment="1">
      <alignment horizontal="center" vertical="center" wrapText="1"/>
    </xf>
    <xf numFmtId="1" fontId="8" fillId="5" borderId="417" xfId="4" applyNumberFormat="1" applyFont="1" applyFill="1" applyBorder="1" applyProtection="1">
      <protection locked="0"/>
    </xf>
    <xf numFmtId="1" fontId="8" fillId="5" borderId="428" xfId="4" applyNumberFormat="1" applyFont="1" applyFill="1" applyBorder="1" applyProtection="1">
      <protection locked="0"/>
    </xf>
    <xf numFmtId="1" fontId="8" fillId="8" borderId="419" xfId="4" applyNumberFormat="1" applyFont="1" applyFill="1" applyBorder="1" applyProtection="1">
      <protection locked="0"/>
    </xf>
    <xf numFmtId="1" fontId="8" fillId="8" borderId="417" xfId="4" applyNumberFormat="1" applyFont="1" applyFill="1" applyBorder="1" applyProtection="1">
      <protection locked="0"/>
    </xf>
    <xf numFmtId="0" fontId="8" fillId="0" borderId="423" xfId="4" applyFont="1" applyBorder="1" applyAlignment="1">
      <alignment horizontal="left" vertical="center" wrapText="1"/>
    </xf>
    <xf numFmtId="1" fontId="8" fillId="0" borderId="423" xfId="4" applyNumberFormat="1" applyFont="1" applyBorder="1" applyAlignment="1">
      <alignment horizontal="center" vertical="center" wrapText="1"/>
    </xf>
    <xf numFmtId="1" fontId="8" fillId="5" borderId="423" xfId="4" applyNumberFormat="1" applyFont="1" applyFill="1" applyBorder="1" applyProtection="1">
      <protection locked="0"/>
    </xf>
    <xf numFmtId="1" fontId="8" fillId="5" borderId="429" xfId="4" applyNumberFormat="1" applyFont="1" applyFill="1" applyBorder="1" applyProtection="1">
      <protection locked="0"/>
    </xf>
    <xf numFmtId="1" fontId="8" fillId="8" borderId="425" xfId="4" applyNumberFormat="1" applyFont="1" applyFill="1" applyBorder="1" applyProtection="1">
      <protection locked="0"/>
    </xf>
    <xf numFmtId="1" fontId="8" fillId="8" borderId="423" xfId="4" applyNumberFormat="1" applyFont="1" applyFill="1" applyBorder="1" applyProtection="1">
      <protection locked="0"/>
    </xf>
    <xf numFmtId="0" fontId="8" fillId="0" borderId="430" xfId="4" applyFont="1" applyBorder="1" applyAlignment="1">
      <alignment horizontal="left" vertical="center" wrapText="1"/>
    </xf>
    <xf numFmtId="1" fontId="8" fillId="0" borderId="430" xfId="4" applyNumberFormat="1" applyFont="1" applyBorder="1" applyAlignment="1">
      <alignment horizontal="center" vertical="center" wrapText="1"/>
    </xf>
    <xf numFmtId="1" fontId="8" fillId="5" borderId="430" xfId="4" applyNumberFormat="1" applyFont="1" applyFill="1" applyBorder="1" applyProtection="1">
      <protection locked="0"/>
    </xf>
    <xf numFmtId="1" fontId="8" fillId="5" borderId="431" xfId="4" applyNumberFormat="1" applyFont="1" applyFill="1" applyBorder="1" applyProtection="1">
      <protection locked="0"/>
    </xf>
    <xf numFmtId="1" fontId="8" fillId="8" borderId="432" xfId="4" applyNumberFormat="1" applyFont="1" applyFill="1" applyBorder="1" applyProtection="1">
      <protection locked="0"/>
    </xf>
    <xf numFmtId="1" fontId="8" fillId="8" borderId="430" xfId="4" applyNumberFormat="1" applyFont="1" applyFill="1" applyBorder="1" applyProtection="1">
      <protection locked="0"/>
    </xf>
    <xf numFmtId="1" fontId="8" fillId="0" borderId="400" xfId="4" applyNumberFormat="1" applyFont="1" applyBorder="1" applyAlignment="1">
      <alignment horizontal="center" vertical="center" wrapText="1"/>
    </xf>
    <xf numFmtId="1" fontId="4" fillId="0" borderId="433" xfId="0" applyNumberFormat="1" applyFont="1" applyBorder="1" applyAlignment="1">
      <alignment horizontal="center" vertical="center" wrapText="1"/>
    </xf>
    <xf numFmtId="1" fontId="4" fillId="0" borderId="407" xfId="0" applyNumberFormat="1" applyFont="1" applyBorder="1" applyAlignment="1">
      <alignment horizontal="center" vertical="center" wrapText="1"/>
    </xf>
    <xf numFmtId="0" fontId="8" fillId="0" borderId="401" xfId="4" applyFont="1" applyBorder="1" applyAlignment="1">
      <alignment horizontal="left" vertical="center" wrapText="1"/>
    </xf>
    <xf numFmtId="164" fontId="4" fillId="4" borderId="401" xfId="1" applyNumberFormat="1" applyFont="1" applyFill="1" applyBorder="1" applyAlignment="1" applyProtection="1">
      <alignment horizontal="center" vertical="center"/>
    </xf>
    <xf numFmtId="1" fontId="8" fillId="5" borderId="402" xfId="0" applyNumberFormat="1" applyFont="1" applyFill="1" applyBorder="1" applyProtection="1">
      <protection locked="0"/>
    </xf>
    <xf numFmtId="1" fontId="8" fillId="5" borderId="408" xfId="0" applyNumberFormat="1" applyFont="1" applyFill="1" applyBorder="1" applyProtection="1">
      <protection locked="0"/>
    </xf>
    <xf numFmtId="1" fontId="8" fillId="5" borderId="427" xfId="0" applyNumberFormat="1" applyFont="1" applyFill="1" applyBorder="1" applyProtection="1">
      <protection locked="0"/>
    </xf>
    <xf numFmtId="1" fontId="8" fillId="5" borderId="400" xfId="0" applyNumberFormat="1" applyFont="1" applyFill="1" applyBorder="1" applyProtection="1">
      <protection locked="0"/>
    </xf>
    <xf numFmtId="41" fontId="7" fillId="0" borderId="410" xfId="1" applyNumberFormat="1" applyFont="1" applyBorder="1" applyAlignment="1" applyProtection="1">
      <alignment horizontal="left"/>
    </xf>
    <xf numFmtId="1" fontId="8" fillId="0" borderId="408" xfId="0" applyNumberFormat="1" applyFont="1" applyBorder="1" applyAlignment="1">
      <alignment horizontal="center" vertical="center" wrapText="1"/>
    </xf>
    <xf numFmtId="1" fontId="8" fillId="0" borderId="407" xfId="0" applyNumberFormat="1" applyFont="1" applyBorder="1" applyAlignment="1">
      <alignment horizontal="center" vertical="center" wrapText="1"/>
    </xf>
    <xf numFmtId="41" fontId="8" fillId="4" borderId="402" xfId="1" applyNumberFormat="1" applyFont="1" applyFill="1" applyBorder="1" applyAlignment="1" applyProtection="1">
      <alignment horizontal="center" vertical="center" wrapText="1"/>
    </xf>
    <xf numFmtId="41" fontId="8" fillId="4" borderId="400" xfId="1" applyNumberFormat="1" applyFont="1" applyFill="1" applyBorder="1" applyAlignment="1" applyProtection="1">
      <alignment horizontal="center" vertical="center"/>
    </xf>
    <xf numFmtId="1" fontId="8" fillId="0" borderId="402" xfId="0" applyNumberFormat="1" applyFont="1" applyBorder="1" applyAlignment="1">
      <alignment horizontal="center" vertical="center"/>
    </xf>
    <xf numFmtId="1" fontId="8" fillId="0" borderId="435" xfId="0" applyNumberFormat="1" applyFont="1" applyBorder="1" applyAlignment="1">
      <alignment horizontal="center" vertical="center" wrapText="1"/>
    </xf>
    <xf numFmtId="1" fontId="8" fillId="5" borderId="436" xfId="0" applyNumberFormat="1" applyFont="1" applyFill="1" applyBorder="1" applyProtection="1">
      <protection locked="0"/>
    </xf>
    <xf numFmtId="1" fontId="8" fillId="9" borderId="415" xfId="5" applyNumberFormat="1" applyFont="1" applyBorder="1" applyProtection="1">
      <protection locked="0"/>
    </xf>
    <xf numFmtId="1" fontId="8" fillId="9" borderId="416" xfId="5" applyNumberFormat="1" applyFont="1" applyBorder="1" applyProtection="1">
      <protection locked="0"/>
    </xf>
    <xf numFmtId="1" fontId="8" fillId="0" borderId="420" xfId="0" applyNumberFormat="1" applyFont="1" applyBorder="1"/>
    <xf numFmtId="1" fontId="8" fillId="5" borderId="437" xfId="0" applyNumberFormat="1" applyFont="1" applyFill="1" applyBorder="1" applyProtection="1">
      <protection locked="0"/>
    </xf>
    <xf numFmtId="1" fontId="8" fillId="10" borderId="413" xfId="0" applyNumberFormat="1" applyFont="1" applyFill="1" applyBorder="1"/>
    <xf numFmtId="1" fontId="8" fillId="10" borderId="422" xfId="0" applyNumberFormat="1" applyFont="1" applyFill="1" applyBorder="1"/>
    <xf numFmtId="1" fontId="8" fillId="10" borderId="412" xfId="0" applyNumberFormat="1" applyFont="1" applyFill="1" applyBorder="1"/>
    <xf numFmtId="1" fontId="8" fillId="9" borderId="413" xfId="5" applyNumberFormat="1" applyFont="1" applyBorder="1" applyProtection="1">
      <protection locked="0"/>
    </xf>
    <xf numFmtId="1" fontId="8" fillId="9" borderId="412" xfId="5" applyNumberFormat="1" applyFont="1" applyBorder="1" applyProtection="1">
      <protection locked="0"/>
    </xf>
    <xf numFmtId="1" fontId="8" fillId="0" borderId="420" xfId="0" applyNumberFormat="1" applyFont="1" applyBorder="1" applyAlignment="1">
      <alignment wrapText="1"/>
    </xf>
    <xf numFmtId="1" fontId="8" fillId="5" borderId="438" xfId="0" applyNumberFormat="1" applyFont="1" applyFill="1" applyBorder="1" applyProtection="1">
      <protection locked="0"/>
    </xf>
    <xf numFmtId="1" fontId="8" fillId="11" borderId="412" xfId="0" applyNumberFormat="1" applyFont="1" applyFill="1" applyBorder="1"/>
    <xf numFmtId="1" fontId="8" fillId="11" borderId="413" xfId="0" applyNumberFormat="1" applyFont="1" applyFill="1" applyBorder="1"/>
    <xf numFmtId="1" fontId="8" fillId="5" borderId="439" xfId="0" applyNumberFormat="1" applyFont="1" applyFill="1" applyBorder="1" applyProtection="1">
      <protection locked="0"/>
    </xf>
    <xf numFmtId="1" fontId="8" fillId="5" borderId="440" xfId="0" applyNumberFormat="1" applyFont="1" applyFill="1" applyBorder="1" applyProtection="1">
      <protection locked="0"/>
    </xf>
    <xf numFmtId="1" fontId="8" fillId="5" borderId="441" xfId="0" applyNumberFormat="1" applyFont="1" applyFill="1" applyBorder="1" applyProtection="1">
      <protection locked="0"/>
    </xf>
    <xf numFmtId="41" fontId="4" fillId="4" borderId="442" xfId="1" applyNumberFormat="1" applyFont="1" applyFill="1" applyBorder="1" applyAlignment="1" applyProtection="1">
      <alignment vertical="center" wrapText="1"/>
    </xf>
    <xf numFmtId="164" fontId="4" fillId="4" borderId="443" xfId="6" applyNumberFormat="1" applyFont="1" applyFill="1" applyBorder="1" applyAlignment="1" applyProtection="1">
      <alignment horizontal="center"/>
    </xf>
    <xf numFmtId="164" fontId="4" fillId="4" borderId="444" xfId="6" applyNumberFormat="1" applyFont="1" applyFill="1" applyBorder="1" applyProtection="1"/>
    <xf numFmtId="164" fontId="4" fillId="4" borderId="445" xfId="6" applyNumberFormat="1" applyFont="1" applyFill="1" applyBorder="1" applyProtection="1"/>
    <xf numFmtId="164" fontId="4" fillId="4" borderId="446" xfId="6" applyNumberFormat="1" applyFont="1" applyFill="1" applyBorder="1" applyProtection="1"/>
    <xf numFmtId="164" fontId="4" fillId="4" borderId="447" xfId="6" applyNumberFormat="1" applyFont="1" applyFill="1" applyBorder="1" applyProtection="1"/>
    <xf numFmtId="164" fontId="4" fillId="4" borderId="443" xfId="6" applyNumberFormat="1" applyFont="1" applyFill="1" applyBorder="1" applyProtection="1"/>
    <xf numFmtId="164" fontId="4" fillId="4" borderId="448" xfId="6" applyNumberFormat="1" applyFont="1" applyFill="1" applyBorder="1" applyProtection="1"/>
    <xf numFmtId="164" fontId="4" fillId="0" borderId="447" xfId="6" applyNumberFormat="1" applyFont="1" applyFill="1" applyBorder="1" applyProtection="1"/>
    <xf numFmtId="41" fontId="7" fillId="0" borderId="449" xfId="1" applyNumberFormat="1" applyFont="1" applyBorder="1" applyAlignment="1" applyProtection="1">
      <alignment horizontal="left"/>
    </xf>
    <xf numFmtId="1" fontId="8" fillId="0" borderId="444" xfId="0" applyNumberFormat="1" applyFont="1" applyBorder="1" applyAlignment="1">
      <alignment horizontal="center" vertical="center"/>
    </xf>
    <xf numFmtId="1" fontId="8" fillId="0" borderId="445" xfId="0" applyNumberFormat="1" applyFont="1" applyBorder="1" applyAlignment="1">
      <alignment horizontal="center" vertical="center"/>
    </xf>
    <xf numFmtId="1" fontId="8" fillId="0" borderId="405" xfId="0" applyNumberFormat="1" applyFont="1" applyBorder="1" applyAlignment="1">
      <alignment horizontal="center" vertical="center" wrapText="1"/>
    </xf>
    <xf numFmtId="41" fontId="8" fillId="0" borderId="443" xfId="1" applyNumberFormat="1" applyFont="1" applyBorder="1" applyAlignment="1" applyProtection="1">
      <alignment horizontal="center" vertical="center" wrapText="1"/>
    </xf>
    <xf numFmtId="1" fontId="8" fillId="0" borderId="444" xfId="0" applyNumberFormat="1" applyFont="1" applyBorder="1" applyAlignment="1">
      <alignment horizontal="right"/>
    </xf>
    <xf numFmtId="1" fontId="8" fillId="0" borderId="406" xfId="0" applyNumberFormat="1" applyFont="1" applyBorder="1" applyAlignment="1">
      <alignment horizontal="right"/>
    </xf>
    <xf numFmtId="1" fontId="8" fillId="5" borderId="405" xfId="0" applyNumberFormat="1" applyFont="1" applyFill="1" applyBorder="1" applyProtection="1">
      <protection locked="0"/>
    </xf>
    <xf numFmtId="1" fontId="8" fillId="5" borderId="450" xfId="0" applyNumberFormat="1" applyFont="1" applyFill="1" applyBorder="1" applyProtection="1">
      <protection locked="0"/>
    </xf>
    <xf numFmtId="1" fontId="8" fillId="0" borderId="451" xfId="0" applyNumberFormat="1" applyFont="1" applyBorder="1"/>
    <xf numFmtId="1" fontId="8" fillId="10" borderId="452" xfId="0" applyNumberFormat="1" applyFont="1" applyFill="1" applyBorder="1" applyAlignment="1">
      <alignment horizontal="right"/>
    </xf>
    <xf numFmtId="1" fontId="8" fillId="10" borderId="453" xfId="0" applyNumberFormat="1" applyFont="1" applyFill="1" applyBorder="1"/>
    <xf numFmtId="1" fontId="8" fillId="10" borderId="454" xfId="0" applyNumberFormat="1" applyFont="1" applyFill="1" applyBorder="1"/>
    <xf numFmtId="1" fontId="8" fillId="5" borderId="454" xfId="0" applyNumberFormat="1" applyFont="1" applyFill="1" applyBorder="1" applyProtection="1">
      <protection locked="0"/>
    </xf>
    <xf numFmtId="1" fontId="8" fillId="5" borderId="455" xfId="0" applyNumberFormat="1" applyFont="1" applyFill="1" applyBorder="1" applyProtection="1">
      <protection locked="0"/>
    </xf>
    <xf numFmtId="1" fontId="8" fillId="5" borderId="456" xfId="0" applyNumberFormat="1" applyFont="1" applyFill="1" applyBorder="1" applyProtection="1">
      <protection locked="0"/>
    </xf>
    <xf numFmtId="1" fontId="8" fillId="0" borderId="412" xfId="0" applyNumberFormat="1" applyFont="1" applyBorder="1" applyAlignment="1">
      <alignment horizontal="right" wrapText="1"/>
    </xf>
    <xf numFmtId="1" fontId="8" fillId="0" borderId="457" xfId="0" applyNumberFormat="1" applyFont="1" applyBorder="1" applyAlignment="1">
      <alignment horizontal="right"/>
    </xf>
    <xf numFmtId="1" fontId="8" fillId="0" borderId="425" xfId="0" applyNumberFormat="1" applyFont="1" applyBorder="1" applyAlignment="1">
      <alignment horizontal="right"/>
    </xf>
    <xf numFmtId="1" fontId="8" fillId="5" borderId="420" xfId="0" applyNumberFormat="1" applyFont="1" applyFill="1" applyBorder="1" applyProtection="1">
      <protection locked="0"/>
    </xf>
    <xf numFmtId="1" fontId="8" fillId="5" borderId="458" xfId="0" applyNumberFormat="1" applyFont="1" applyFill="1" applyBorder="1" applyProtection="1">
      <protection locked="0"/>
    </xf>
    <xf numFmtId="1" fontId="8" fillId="0" borderId="430" xfId="0" applyNumberFormat="1" applyFont="1" applyBorder="1"/>
    <xf numFmtId="1" fontId="8" fillId="10" borderId="439" xfId="0" applyNumberFormat="1" applyFont="1" applyFill="1" applyBorder="1"/>
    <xf numFmtId="1" fontId="8" fillId="10" borderId="432" xfId="0" applyNumberFormat="1" applyFont="1" applyFill="1" applyBorder="1"/>
    <xf numFmtId="1" fontId="8" fillId="5" borderId="432" xfId="0" applyNumberFormat="1" applyFont="1" applyFill="1" applyBorder="1" applyProtection="1">
      <protection locked="0"/>
    </xf>
    <xf numFmtId="1" fontId="8" fillId="10" borderId="459" xfId="0" applyNumberFormat="1" applyFont="1" applyFill="1" applyBorder="1"/>
    <xf numFmtId="1" fontId="8" fillId="0" borderId="412" xfId="0" applyNumberFormat="1" applyFont="1" applyBorder="1" applyAlignment="1">
      <alignment horizontal="right"/>
    </xf>
    <xf numFmtId="1" fontId="8" fillId="0" borderId="412" xfId="0" applyNumberFormat="1" applyFont="1" applyBorder="1" applyAlignment="1">
      <alignment horizontal="right" shrinkToFit="1"/>
    </xf>
    <xf numFmtId="1" fontId="8" fillId="0" borderId="457" xfId="0" applyNumberFormat="1" applyFont="1" applyBorder="1" applyAlignment="1">
      <alignment horizontal="right" shrinkToFit="1"/>
    </xf>
    <xf numFmtId="1" fontId="8" fillId="0" borderId="439" xfId="0" applyNumberFormat="1" applyFont="1" applyBorder="1" applyAlignment="1">
      <alignment horizontal="right"/>
    </xf>
    <xf numFmtId="1" fontId="8" fillId="0" borderId="440" xfId="0" applyNumberFormat="1" applyFont="1" applyBorder="1" applyAlignment="1">
      <alignment horizontal="right"/>
    </xf>
    <xf numFmtId="1" fontId="8" fillId="0" borderId="432" xfId="0" applyNumberFormat="1" applyFont="1" applyBorder="1" applyAlignment="1">
      <alignment horizontal="right"/>
    </xf>
    <xf numFmtId="1" fontId="8" fillId="5" borderId="460" xfId="0" applyNumberFormat="1" applyFont="1" applyFill="1" applyBorder="1" applyProtection="1">
      <protection locked="0"/>
    </xf>
    <xf numFmtId="1" fontId="8" fillId="5" borderId="461" xfId="0" applyNumberFormat="1" applyFont="1" applyFill="1" applyBorder="1" applyProtection="1">
      <protection locked="0"/>
    </xf>
    <xf numFmtId="1" fontId="8" fillId="5" borderId="462" xfId="0" applyNumberFormat="1" applyFont="1" applyFill="1" applyBorder="1" applyProtection="1">
      <protection locked="0"/>
    </xf>
    <xf numFmtId="1" fontId="8" fillId="0" borderId="444" xfId="0" applyNumberFormat="1" applyFont="1" applyBorder="1"/>
    <xf numFmtId="1" fontId="8" fillId="0" borderId="450" xfId="0" applyNumberFormat="1" applyFont="1" applyBorder="1"/>
    <xf numFmtId="1" fontId="8" fillId="0" borderId="442" xfId="0" applyNumberFormat="1" applyFont="1" applyBorder="1"/>
    <xf numFmtId="1" fontId="8" fillId="0" borderId="463" xfId="0" applyNumberFormat="1" applyFont="1" applyBorder="1"/>
    <xf numFmtId="1" fontId="8" fillId="0" borderId="464" xfId="0" applyNumberFormat="1" applyFont="1" applyBorder="1"/>
    <xf numFmtId="41" fontId="7" fillId="4" borderId="465" xfId="1" applyNumberFormat="1" applyFont="1" applyFill="1" applyBorder="1" applyAlignment="1" applyProtection="1">
      <alignment horizontal="left"/>
    </xf>
    <xf numFmtId="1" fontId="8" fillId="3" borderId="443" xfId="0" applyNumberFormat="1" applyFont="1" applyFill="1" applyBorder="1" applyAlignment="1">
      <alignment horizontal="center" vertical="center" wrapText="1"/>
    </xf>
    <xf numFmtId="1" fontId="8" fillId="3" borderId="400" xfId="0" applyNumberFormat="1" applyFont="1" applyFill="1" applyBorder="1" applyAlignment="1">
      <alignment horizontal="center" vertical="center" wrapText="1"/>
    </xf>
    <xf numFmtId="1" fontId="8" fillId="0" borderId="443" xfId="0" applyNumberFormat="1" applyFont="1" applyBorder="1" applyAlignment="1">
      <alignment horizontal="center" vertical="center" wrapText="1"/>
    </xf>
    <xf numFmtId="1" fontId="8" fillId="0" borderId="444" xfId="0" applyNumberFormat="1" applyFont="1" applyBorder="1" applyAlignment="1">
      <alignment horizontal="center" vertical="center" wrapText="1"/>
    </xf>
    <xf numFmtId="1" fontId="8" fillId="0" borderId="445" xfId="0" applyNumberFormat="1" applyFont="1" applyBorder="1" applyAlignment="1">
      <alignment horizontal="center" vertical="center" wrapText="1"/>
    </xf>
    <xf numFmtId="1" fontId="8" fillId="0" borderId="463" xfId="0" applyNumberFormat="1" applyFont="1" applyBorder="1" applyAlignment="1">
      <alignment horizontal="center" vertical="center" wrapText="1"/>
    </xf>
    <xf numFmtId="41" fontId="8" fillId="4" borderId="468" xfId="1" applyNumberFormat="1" applyFont="1" applyFill="1" applyBorder="1" applyAlignment="1" applyProtection="1">
      <alignment vertical="center" wrapText="1"/>
    </xf>
    <xf numFmtId="1" fontId="8" fillId="0" borderId="442" xfId="0" applyNumberFormat="1" applyFont="1" applyBorder="1" applyAlignment="1">
      <alignment vertical="center" wrapText="1"/>
    </xf>
    <xf numFmtId="1" fontId="8" fillId="0" borderId="443" xfId="0" applyNumberFormat="1" applyFont="1" applyBorder="1" applyAlignment="1">
      <alignment horizontal="center" wrapText="1"/>
    </xf>
    <xf numFmtId="1" fontId="8" fillId="0" borderId="400" xfId="0" applyNumberFormat="1" applyFont="1" applyBorder="1" applyAlignment="1">
      <alignment horizontal="right" wrapText="1"/>
    </xf>
    <xf numFmtId="1" fontId="8" fillId="0" borderId="443" xfId="0" applyNumberFormat="1" applyFont="1" applyBorder="1" applyAlignment="1">
      <alignment horizontal="right"/>
    </xf>
    <xf numFmtId="1" fontId="8" fillId="0" borderId="445" xfId="0" applyNumberFormat="1" applyFont="1" applyBorder="1" applyAlignment="1">
      <alignment horizontal="right"/>
    </xf>
    <xf numFmtId="1" fontId="8" fillId="0" borderId="463" xfId="0" applyNumberFormat="1" applyFont="1" applyBorder="1" applyAlignment="1">
      <alignment horizontal="right"/>
    </xf>
    <xf numFmtId="1" fontId="8" fillId="0" borderId="464" xfId="0" applyNumberFormat="1" applyFont="1" applyBorder="1" applyAlignment="1">
      <alignment horizontal="right"/>
    </xf>
    <xf numFmtId="1" fontId="8" fillId="3" borderId="445" xfId="0" applyNumberFormat="1" applyFont="1" applyFill="1" applyBorder="1" applyAlignment="1">
      <alignment horizontal="right"/>
    </xf>
    <xf numFmtId="1" fontId="8" fillId="3" borderId="400" xfId="0" applyNumberFormat="1" applyFont="1" applyFill="1" applyBorder="1" applyAlignment="1">
      <alignment horizontal="right"/>
    </xf>
    <xf numFmtId="0" fontId="7" fillId="4" borderId="399" xfId="2" applyFont="1" applyFill="1" applyBorder="1" applyAlignment="1" applyProtection="1"/>
    <xf numFmtId="41" fontId="4" fillId="4" borderId="399" xfId="7" applyFont="1" applyFill="1" applyBorder="1" applyAlignment="1" applyProtection="1"/>
    <xf numFmtId="0" fontId="3" fillId="4" borderId="399" xfId="2" applyFont="1" applyFill="1" applyBorder="1" applyAlignment="1" applyProtection="1"/>
    <xf numFmtId="0" fontId="4" fillId="4" borderId="399" xfId="2" applyFont="1" applyFill="1" applyBorder="1" applyAlignment="1" applyProtection="1"/>
    <xf numFmtId="1" fontId="8" fillId="5" borderId="469" xfId="0" applyNumberFormat="1" applyFont="1" applyFill="1" applyBorder="1" applyProtection="1">
      <protection locked="0"/>
    </xf>
    <xf numFmtId="1" fontId="8" fillId="5" borderId="470" xfId="0" applyNumberFormat="1" applyFont="1" applyFill="1" applyBorder="1" applyProtection="1">
      <protection locked="0"/>
    </xf>
    <xf numFmtId="1" fontId="8" fillId="5" borderId="471" xfId="0" applyNumberFormat="1" applyFont="1" applyFill="1" applyBorder="1" applyProtection="1">
      <protection locked="0"/>
    </xf>
    <xf numFmtId="1" fontId="8" fillId="5" borderId="472" xfId="0" applyNumberFormat="1" applyFont="1" applyFill="1" applyBorder="1" applyProtection="1">
      <protection locked="0"/>
    </xf>
    <xf numFmtId="1" fontId="8" fillId="5" borderId="473" xfId="0" applyNumberFormat="1" applyFont="1" applyFill="1" applyBorder="1" applyProtection="1">
      <protection locked="0"/>
    </xf>
    <xf numFmtId="1" fontId="8" fillId="0" borderId="443" xfId="0" applyNumberFormat="1" applyFont="1" applyBorder="1" applyAlignment="1">
      <alignment horizontal="right" wrapText="1"/>
    </xf>
    <xf numFmtId="1" fontId="8" fillId="0" borderId="400" xfId="0" applyNumberFormat="1" applyFont="1" applyBorder="1" applyAlignment="1">
      <alignment horizontal="right"/>
    </xf>
    <xf numFmtId="41" fontId="7" fillId="4" borderId="474" xfId="1" applyNumberFormat="1" applyFont="1" applyFill="1" applyBorder="1" applyAlignment="1" applyProtection="1">
      <alignment horizontal="left"/>
    </xf>
    <xf numFmtId="41" fontId="8" fillId="4" borderId="444" xfId="1" applyNumberFormat="1" applyFont="1" applyFill="1" applyBorder="1" applyAlignment="1" applyProtection="1">
      <alignment horizontal="center" vertical="center" wrapText="1"/>
    </xf>
    <xf numFmtId="41" fontId="8" fillId="4" borderId="339" xfId="1" applyNumberFormat="1" applyFont="1" applyFill="1" applyBorder="1" applyAlignment="1" applyProtection="1">
      <alignment horizontal="center" vertical="center"/>
    </xf>
    <xf numFmtId="1" fontId="8" fillId="0" borderId="477" xfId="0" applyNumberFormat="1" applyFont="1" applyBorder="1" applyAlignment="1">
      <alignment vertical="center" wrapText="1"/>
    </xf>
    <xf numFmtId="1" fontId="8" fillId="3" borderId="451" xfId="0" applyNumberFormat="1" applyFont="1" applyFill="1" applyBorder="1" applyAlignment="1">
      <alignment horizontal="center" vertical="center"/>
    </xf>
    <xf numFmtId="1" fontId="8" fillId="8" borderId="471" xfId="0" applyNumberFormat="1" applyFont="1" applyFill="1" applyBorder="1" applyProtection="1">
      <protection locked="0"/>
    </xf>
    <xf numFmtId="1" fontId="8" fillId="8" borderId="478" xfId="0" applyNumberFormat="1" applyFont="1" applyFill="1" applyBorder="1" applyProtection="1">
      <protection locked="0"/>
    </xf>
    <xf numFmtId="1" fontId="8" fillId="8" borderId="470" xfId="0" applyNumberFormat="1" applyFont="1" applyFill="1" applyBorder="1" applyProtection="1">
      <protection locked="0"/>
    </xf>
    <xf numFmtId="1" fontId="8" fillId="8" borderId="479" xfId="0" applyNumberFormat="1" applyFont="1" applyFill="1" applyBorder="1" applyProtection="1">
      <protection locked="0"/>
    </xf>
    <xf numFmtId="1" fontId="8" fillId="8" borderId="480" xfId="0" applyNumberFormat="1" applyFont="1" applyFill="1" applyBorder="1" applyProtection="1">
      <protection locked="0"/>
    </xf>
    <xf numFmtId="1" fontId="8" fillId="0" borderId="481" xfId="0" applyNumberFormat="1" applyFont="1" applyBorder="1" applyAlignment="1">
      <alignment vertical="center" wrapText="1"/>
    </xf>
    <xf numFmtId="1" fontId="8" fillId="3" borderId="469" xfId="0" applyNumberFormat="1" applyFont="1" applyFill="1" applyBorder="1" applyAlignment="1">
      <alignment horizontal="center" vertical="center"/>
    </xf>
    <xf numFmtId="1" fontId="8" fillId="8" borderId="482" xfId="0" applyNumberFormat="1" applyFont="1" applyFill="1" applyBorder="1" applyProtection="1">
      <protection locked="0"/>
    </xf>
    <xf numFmtId="1" fontId="8" fillId="0" borderId="432" xfId="0" applyNumberFormat="1" applyFont="1" applyBorder="1" applyAlignment="1">
      <alignment vertical="center" wrapText="1"/>
    </xf>
    <xf numFmtId="1" fontId="8" fillId="0" borderId="409" xfId="0" applyNumberFormat="1" applyFont="1" applyBorder="1" applyAlignment="1">
      <alignment horizontal="center" vertical="center" wrapText="1"/>
    </xf>
    <xf numFmtId="1" fontId="8" fillId="0" borderId="450" xfId="0" applyNumberFormat="1" applyFont="1" applyBorder="1" applyAlignment="1">
      <alignment horizontal="center" vertical="center" wrapText="1"/>
    </xf>
    <xf numFmtId="1" fontId="8" fillId="0" borderId="484" xfId="0" applyNumberFormat="1" applyFont="1" applyBorder="1" applyAlignment="1">
      <alignment vertical="center" wrapText="1"/>
    </xf>
    <xf numFmtId="1" fontId="8" fillId="3" borderId="453" xfId="8" applyNumberFormat="1" applyFont="1" applyFill="1" applyBorder="1" applyAlignment="1">
      <alignment horizontal="right"/>
    </xf>
    <xf numFmtId="1" fontId="8" fillId="3" borderId="452" xfId="8" applyNumberFormat="1" applyFont="1" applyFill="1" applyBorder="1" applyAlignment="1">
      <alignment horizontal="right"/>
    </xf>
    <xf numFmtId="1" fontId="8" fillId="3" borderId="454" xfId="8" applyNumberFormat="1" applyFont="1" applyFill="1" applyBorder="1" applyAlignment="1">
      <alignment horizontal="right"/>
    </xf>
    <xf numFmtId="1" fontId="8" fillId="8" borderId="453" xfId="0" applyNumberFormat="1" applyFont="1" applyFill="1" applyBorder="1" applyProtection="1">
      <protection locked="0"/>
    </xf>
    <xf numFmtId="1" fontId="8" fillId="8" borderId="454" xfId="0" applyNumberFormat="1" applyFont="1" applyFill="1" applyBorder="1" applyProtection="1">
      <protection locked="0"/>
    </xf>
    <xf numFmtId="1" fontId="8" fillId="8" borderId="485" xfId="0" applyNumberFormat="1" applyFont="1" applyFill="1" applyBorder="1" applyProtection="1">
      <protection locked="0"/>
    </xf>
    <xf numFmtId="1" fontId="8" fillId="8" borderId="452" xfId="0" applyNumberFormat="1" applyFont="1" applyFill="1" applyBorder="1" applyProtection="1">
      <protection locked="0"/>
    </xf>
    <xf numFmtId="1" fontId="8" fillId="8" borderId="455" xfId="0" applyNumberFormat="1" applyFont="1" applyFill="1" applyBorder="1" applyProtection="1">
      <protection locked="0"/>
    </xf>
    <xf numFmtId="1" fontId="8" fillId="0" borderId="468" xfId="0" applyNumberFormat="1" applyFont="1" applyBorder="1" applyAlignment="1">
      <alignment vertical="center" wrapText="1"/>
    </xf>
    <xf numFmtId="1" fontId="8" fillId="3" borderId="471" xfId="8" applyNumberFormat="1" applyFont="1" applyFill="1" applyBorder="1" applyAlignment="1">
      <alignment horizontal="right"/>
    </xf>
    <xf numFmtId="1" fontId="8" fillId="3" borderId="478" xfId="8" applyNumberFormat="1" applyFont="1" applyFill="1" applyBorder="1" applyAlignment="1">
      <alignment horizontal="right"/>
    </xf>
    <xf numFmtId="1" fontId="8" fillId="3" borderId="470" xfId="8" applyNumberFormat="1" applyFont="1" applyFill="1" applyBorder="1" applyAlignment="1">
      <alignment horizontal="right"/>
    </xf>
    <xf numFmtId="1" fontId="8" fillId="8" borderId="486" xfId="0" applyNumberFormat="1" applyFont="1" applyFill="1" applyBorder="1" applyProtection="1">
      <protection locked="0"/>
    </xf>
    <xf numFmtId="1" fontId="8" fillId="0" borderId="487" xfId="0" applyNumberFormat="1" applyFont="1" applyBorder="1" applyAlignment="1">
      <alignment vertical="center" wrapText="1"/>
    </xf>
    <xf numFmtId="1" fontId="8" fillId="3" borderId="488" xfId="8" applyNumberFormat="1" applyFont="1" applyFill="1" applyBorder="1" applyAlignment="1">
      <alignment horizontal="right"/>
    </xf>
    <xf numFmtId="1" fontId="8" fillId="3" borderId="489" xfId="8" applyNumberFormat="1" applyFont="1" applyFill="1" applyBorder="1" applyAlignment="1">
      <alignment horizontal="right"/>
    </xf>
    <xf numFmtId="1" fontId="8" fillId="3" borderId="432" xfId="8" applyNumberFormat="1" applyFont="1" applyFill="1" applyBorder="1" applyAlignment="1">
      <alignment horizontal="right"/>
    </xf>
    <xf numFmtId="1" fontId="8" fillId="8" borderId="488" xfId="0" applyNumberFormat="1" applyFont="1" applyFill="1" applyBorder="1" applyProtection="1">
      <protection locked="0"/>
    </xf>
    <xf numFmtId="1" fontId="8" fillId="8" borderId="432" xfId="0" applyNumberFormat="1" applyFont="1" applyFill="1" applyBorder="1" applyProtection="1">
      <protection locked="0"/>
    </xf>
    <xf numFmtId="1" fontId="8" fillId="8" borderId="462" xfId="0" applyNumberFormat="1" applyFont="1" applyFill="1" applyBorder="1" applyProtection="1">
      <protection locked="0"/>
    </xf>
    <xf numFmtId="1" fontId="8" fillId="8" borderId="489" xfId="0" applyNumberFormat="1" applyFont="1" applyFill="1" applyBorder="1" applyProtection="1">
      <protection locked="0"/>
    </xf>
    <xf numFmtId="1" fontId="8" fillId="8" borderId="490" xfId="0" applyNumberFormat="1" applyFont="1" applyFill="1" applyBorder="1" applyProtection="1">
      <protection locked="0"/>
    </xf>
    <xf numFmtId="1" fontId="8" fillId="0" borderId="491" xfId="0" applyNumberFormat="1" applyFont="1" applyBorder="1" applyAlignment="1">
      <alignment vertical="center" wrapText="1"/>
    </xf>
    <xf numFmtId="1" fontId="8" fillId="3" borderId="492" xfId="8" applyNumberFormat="1" applyFont="1" applyFill="1" applyBorder="1" applyAlignment="1">
      <alignment horizontal="right"/>
    </xf>
    <xf numFmtId="1" fontId="8" fillId="5" borderId="453" xfId="0" applyNumberFormat="1" applyFont="1" applyFill="1" applyBorder="1" applyProtection="1">
      <protection locked="0"/>
    </xf>
    <xf numFmtId="1" fontId="8" fillId="0" borderId="469" xfId="0" applyNumberFormat="1" applyFont="1" applyBorder="1" applyAlignment="1">
      <alignment horizontal="left"/>
    </xf>
    <xf numFmtId="1" fontId="8" fillId="3" borderId="493" xfId="8" applyNumberFormat="1" applyFont="1" applyFill="1" applyBorder="1" applyAlignment="1">
      <alignment horizontal="right"/>
    </xf>
    <xf numFmtId="1" fontId="8" fillId="5" borderId="486" xfId="0" applyNumberFormat="1" applyFont="1" applyFill="1" applyBorder="1" applyProtection="1">
      <protection locked="0"/>
    </xf>
    <xf numFmtId="1" fontId="8" fillId="5" borderId="494" xfId="0" applyNumberFormat="1" applyFont="1" applyFill="1" applyBorder="1" applyProtection="1">
      <protection locked="0"/>
    </xf>
    <xf numFmtId="1" fontId="8" fillId="0" borderId="469" xfId="0" applyNumberFormat="1" applyFont="1" applyBorder="1"/>
    <xf numFmtId="1" fontId="8" fillId="0" borderId="487" xfId="0" applyNumberFormat="1" applyFont="1" applyBorder="1"/>
    <xf numFmtId="1" fontId="8" fillId="3" borderId="495" xfId="8" applyNumberFormat="1" applyFont="1" applyFill="1" applyBorder="1" applyAlignment="1">
      <alignment horizontal="right"/>
    </xf>
    <xf numFmtId="1" fontId="8" fillId="5" borderId="488" xfId="0" applyNumberFormat="1" applyFont="1" applyFill="1" applyBorder="1" applyProtection="1">
      <protection locked="0"/>
    </xf>
    <xf numFmtId="1" fontId="8" fillId="5" borderId="490" xfId="0" applyNumberFormat="1" applyFont="1" applyFill="1" applyBorder="1" applyProtection="1">
      <protection locked="0"/>
    </xf>
    <xf numFmtId="1" fontId="8" fillId="5" borderId="496" xfId="0" applyNumberFormat="1" applyFont="1" applyFill="1" applyBorder="1" applyProtection="1">
      <protection locked="0"/>
    </xf>
    <xf numFmtId="1" fontId="8" fillId="0" borderId="497" xfId="9" applyNumberFormat="1" applyFont="1" applyBorder="1" applyAlignment="1">
      <alignment horizontal="right"/>
    </xf>
    <xf numFmtId="1" fontId="8" fillId="0" borderId="499" xfId="0" applyNumberFormat="1" applyFont="1" applyBorder="1" applyAlignment="1">
      <alignment horizontal="center" vertical="center" wrapText="1"/>
    </xf>
    <xf numFmtId="1" fontId="8" fillId="3" borderId="451" xfId="8" applyNumberFormat="1" applyFont="1" applyFill="1" applyBorder="1" applyAlignment="1">
      <alignment horizontal="right"/>
    </xf>
    <xf numFmtId="1" fontId="8" fillId="5" borderId="501" xfId="0" applyNumberFormat="1" applyFont="1" applyFill="1" applyBorder="1" applyProtection="1">
      <protection locked="0"/>
    </xf>
    <xf numFmtId="1" fontId="8" fillId="5" borderId="451" xfId="0" applyNumberFormat="1" applyFont="1" applyFill="1" applyBorder="1" applyProtection="1">
      <protection locked="0"/>
    </xf>
    <xf numFmtId="1" fontId="8" fillId="5" borderId="502" xfId="0" applyNumberFormat="1" applyFont="1" applyFill="1" applyBorder="1" applyProtection="1">
      <protection locked="0"/>
    </xf>
    <xf numFmtId="1" fontId="8" fillId="7" borderId="487" xfId="8" applyNumberFormat="1" applyFont="1" applyFill="1" applyBorder="1" applyAlignment="1">
      <alignment horizontal="right"/>
    </xf>
    <xf numFmtId="0" fontId="7" fillId="4" borderId="135" xfId="0" applyFont="1" applyFill="1" applyBorder="1"/>
    <xf numFmtId="0" fontId="4" fillId="4" borderId="135" xfId="0" applyFont="1" applyFill="1" applyBorder="1"/>
    <xf numFmtId="0" fontId="8" fillId="7" borderId="451" xfId="0" applyFont="1" applyFill="1" applyBorder="1"/>
    <xf numFmtId="0" fontId="8" fillId="0" borderId="469" xfId="0" applyFont="1" applyBorder="1"/>
    <xf numFmtId="0" fontId="8" fillId="7" borderId="469" xfId="0" applyFont="1" applyFill="1" applyBorder="1"/>
    <xf numFmtId="1" fontId="8" fillId="0" borderId="487" xfId="0" applyNumberFormat="1" applyFont="1" applyBorder="1" applyAlignment="1">
      <alignment horizontal="left" vertical="center" wrapText="1"/>
    </xf>
    <xf numFmtId="1" fontId="8" fillId="5" borderId="487" xfId="0" applyNumberFormat="1" applyFont="1" applyFill="1" applyBorder="1" applyProtection="1">
      <protection locked="0"/>
    </xf>
    <xf numFmtId="0" fontId="8" fillId="0" borderId="444" xfId="0" applyFont="1" applyBorder="1" applyAlignment="1">
      <alignment horizontal="center" vertical="center" wrapText="1"/>
    </xf>
    <xf numFmtId="0" fontId="8" fillId="0" borderId="451" xfId="0" applyFont="1" applyBorder="1" applyAlignment="1">
      <alignment horizontal="right" vertical="center"/>
    </xf>
    <xf numFmtId="0" fontId="8" fillId="8" borderId="453" xfId="0" applyFont="1" applyFill="1" applyBorder="1" applyAlignment="1" applyProtection="1">
      <alignment horizontal="justify" vertical="center"/>
      <protection locked="0"/>
    </xf>
    <xf numFmtId="0" fontId="8" fillId="8" borderId="454" xfId="0" applyFont="1" applyFill="1" applyBorder="1" applyAlignment="1" applyProtection="1">
      <alignment horizontal="justify" vertical="center"/>
      <protection locked="0"/>
    </xf>
    <xf numFmtId="1" fontId="8" fillId="4" borderId="500" xfId="0" applyNumberFormat="1" applyFont="1" applyFill="1" applyBorder="1" applyAlignment="1">
      <alignment horizontal="center" vertical="center" wrapText="1"/>
    </xf>
    <xf numFmtId="1" fontId="8" fillId="4" borderId="450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452" xfId="0" applyNumberFormat="1" applyFont="1" applyFill="1" applyBorder="1" applyProtection="1">
      <protection locked="0"/>
    </xf>
    <xf numFmtId="1" fontId="8" fillId="0" borderId="469" xfId="0" applyNumberFormat="1" applyFont="1" applyBorder="1" applyAlignment="1">
      <alignment vertical="center"/>
    </xf>
    <xf numFmtId="1" fontId="8" fillId="5" borderId="478" xfId="0" applyNumberFormat="1" applyFont="1" applyFill="1" applyBorder="1" applyProtection="1">
      <protection locked="0"/>
    </xf>
    <xf numFmtId="0" fontId="8" fillId="7" borderId="487" xfId="0" applyFont="1" applyFill="1" applyBorder="1"/>
    <xf numFmtId="1" fontId="8" fillId="5" borderId="489" xfId="0" applyNumberFormat="1" applyFont="1" applyFill="1" applyBorder="1" applyProtection="1">
      <protection locked="0"/>
    </xf>
    <xf numFmtId="1" fontId="8" fillId="4" borderId="444" xfId="0" applyNumberFormat="1" applyFont="1" applyFill="1" applyBorder="1" applyAlignment="1">
      <alignment horizontal="center" vertical="center" wrapText="1"/>
    </xf>
    <xf numFmtId="1" fontId="8" fillId="4" borderId="445" xfId="0" applyNumberFormat="1" applyFont="1" applyFill="1" applyBorder="1" applyAlignment="1">
      <alignment horizontal="center" vertical="center" wrapText="1"/>
    </xf>
    <xf numFmtId="1" fontId="8" fillId="0" borderId="451" xfId="0" applyNumberFormat="1" applyFont="1" applyBorder="1" applyAlignment="1">
      <alignment horizontal="left" vertical="top"/>
    </xf>
    <xf numFmtId="0" fontId="8" fillId="12" borderId="451" xfId="0" applyFont="1" applyFill="1" applyBorder="1"/>
    <xf numFmtId="1" fontId="8" fillId="5" borderId="480" xfId="0" applyNumberFormat="1" applyFont="1" applyFill="1" applyBorder="1" applyProtection="1">
      <protection locked="0"/>
    </xf>
    <xf numFmtId="0" fontId="8" fillId="7" borderId="470" xfId="0" applyFont="1" applyFill="1" applyBorder="1"/>
    <xf numFmtId="1" fontId="8" fillId="0" borderId="469" xfId="0" applyNumberFormat="1" applyFont="1" applyBorder="1" applyAlignment="1">
      <alignment horizontal="left" vertical="top"/>
    </xf>
    <xf numFmtId="0" fontId="8" fillId="0" borderId="487" xfId="0" applyFont="1" applyBorder="1" applyAlignment="1">
      <alignment horizontal="left" vertical="top" wrapText="1"/>
    </xf>
    <xf numFmtId="0" fontId="8" fillId="7" borderId="462" xfId="0" applyFont="1" applyFill="1" applyBorder="1"/>
    <xf numFmtId="0" fontId="8" fillId="7" borderId="489" xfId="0" applyFont="1" applyFill="1" applyBorder="1"/>
    <xf numFmtId="0" fontId="8" fillId="4" borderId="444" xfId="0" applyFont="1" applyFill="1" applyBorder="1" applyAlignment="1" applyProtection="1">
      <alignment horizontal="center" wrapText="1"/>
      <protection locked="0"/>
    </xf>
    <xf numFmtId="0" fontId="8" fillId="4" borderId="445" xfId="0" applyFont="1" applyFill="1" applyBorder="1" applyAlignment="1" applyProtection="1">
      <alignment horizontal="center" vertical="center" wrapText="1"/>
      <protection locked="0"/>
    </xf>
    <xf numFmtId="0" fontId="8" fillId="4" borderId="450" xfId="0" applyFont="1" applyFill="1" applyBorder="1" applyAlignment="1" applyProtection="1">
      <alignment horizontal="center" vertical="center" wrapText="1"/>
      <protection locked="0"/>
    </xf>
    <xf numFmtId="1" fontId="8" fillId="4" borderId="469" xfId="0" applyNumberFormat="1" applyFont="1" applyFill="1" applyBorder="1"/>
    <xf numFmtId="1" fontId="4" fillId="5" borderId="471" xfId="0" applyNumberFormat="1" applyFont="1" applyFill="1" applyBorder="1" applyProtection="1">
      <protection locked="0"/>
    </xf>
    <xf numFmtId="1" fontId="4" fillId="4" borderId="451" xfId="0" applyNumberFormat="1" applyFont="1" applyFill="1" applyBorder="1" applyAlignment="1">
      <alignment horizontal="right" wrapText="1"/>
    </xf>
    <xf numFmtId="1" fontId="4" fillId="5" borderId="480" xfId="0" applyNumberFormat="1" applyFont="1" applyFill="1" applyBorder="1" applyProtection="1">
      <protection locked="0"/>
    </xf>
    <xf numFmtId="1" fontId="4" fillId="5" borderId="478" xfId="0" applyNumberFormat="1" applyFont="1" applyFill="1" applyBorder="1" applyProtection="1">
      <protection locked="0"/>
    </xf>
    <xf numFmtId="1" fontId="4" fillId="5" borderId="486" xfId="0" applyNumberFormat="1" applyFont="1" applyFill="1" applyBorder="1" applyProtection="1">
      <protection locked="0"/>
    </xf>
    <xf numFmtId="1" fontId="4" fillId="4" borderId="469" xfId="0" applyNumberFormat="1" applyFont="1" applyFill="1" applyBorder="1" applyAlignment="1">
      <alignment horizontal="right" wrapText="1"/>
    </xf>
    <xf numFmtId="1" fontId="4" fillId="5" borderId="469" xfId="0" applyNumberFormat="1" applyFont="1" applyFill="1" applyBorder="1" applyProtection="1">
      <protection locked="0"/>
    </xf>
    <xf numFmtId="1" fontId="8" fillId="4" borderId="487" xfId="0" applyNumberFormat="1" applyFont="1" applyFill="1" applyBorder="1"/>
    <xf numFmtId="1" fontId="4" fillId="5" borderId="487" xfId="0" applyNumberFormat="1" applyFont="1" applyFill="1" applyBorder="1" applyProtection="1">
      <protection locked="0"/>
    </xf>
    <xf numFmtId="1" fontId="4" fillId="5" borderId="488" xfId="0" applyNumberFormat="1" applyFont="1" applyFill="1" applyBorder="1" applyProtection="1">
      <protection locked="0"/>
    </xf>
    <xf numFmtId="1" fontId="4" fillId="5" borderId="462" xfId="0" applyNumberFormat="1" applyFont="1" applyFill="1" applyBorder="1" applyProtection="1">
      <protection locked="0"/>
    </xf>
    <xf numFmtId="1" fontId="4" fillId="5" borderId="489" xfId="0" applyNumberFormat="1" applyFont="1" applyFill="1" applyBorder="1" applyProtection="1">
      <protection locked="0"/>
    </xf>
    <xf numFmtId="1" fontId="4" fillId="5" borderId="490" xfId="0" applyNumberFormat="1" applyFont="1" applyFill="1" applyBorder="1" applyProtection="1">
      <protection locked="0"/>
    </xf>
    <xf numFmtId="0" fontId="8" fillId="4" borderId="444" xfId="0" applyFont="1" applyFill="1" applyBorder="1" applyAlignment="1" applyProtection="1">
      <alignment horizontal="center" vertical="center" wrapText="1"/>
      <protection locked="0"/>
    </xf>
    <xf numFmtId="1" fontId="8" fillId="0" borderId="451" xfId="0" applyNumberFormat="1" applyFont="1" applyBorder="1" applyAlignment="1">
      <alignment horizontal="right" vertical="center" wrapText="1"/>
    </xf>
    <xf numFmtId="1" fontId="8" fillId="12" borderId="444" xfId="0" applyNumberFormat="1" applyFont="1" applyFill="1" applyBorder="1" applyAlignment="1">
      <alignment horizontal="center" vertical="center"/>
    </xf>
    <xf numFmtId="1" fontId="8" fillId="12" borderId="503" xfId="0" applyNumberFormat="1" applyFont="1" applyFill="1" applyBorder="1" applyAlignment="1">
      <alignment horizontal="center" vertical="center" wrapText="1"/>
    </xf>
    <xf numFmtId="1" fontId="8" fillId="12" borderId="444" xfId="0" applyNumberFormat="1" applyFont="1" applyFill="1" applyBorder="1" applyAlignment="1">
      <alignment horizontal="center" vertical="center" wrapText="1"/>
    </xf>
    <xf numFmtId="1" fontId="8" fillId="12" borderId="469" xfId="0" applyNumberFormat="1" applyFont="1" applyFill="1" applyBorder="1"/>
    <xf numFmtId="1" fontId="8" fillId="12" borderId="471" xfId="10" applyNumberFormat="1" applyFont="1" applyFill="1" applyBorder="1" applyAlignment="1" applyProtection="1">
      <alignment horizontal="right"/>
    </xf>
    <xf numFmtId="1" fontId="8" fillId="12" borderId="478" xfId="10" applyNumberFormat="1" applyFont="1" applyFill="1" applyBorder="1" applyAlignment="1" applyProtection="1">
      <alignment horizontal="right"/>
    </xf>
    <xf numFmtId="1" fontId="8" fillId="12" borderId="486" xfId="10" applyNumberFormat="1" applyFont="1" applyFill="1" applyBorder="1" applyAlignment="1" applyProtection="1">
      <alignment horizontal="right"/>
    </xf>
    <xf numFmtId="1" fontId="8" fillId="12" borderId="471" xfId="0" applyNumberFormat="1" applyFont="1" applyFill="1" applyBorder="1"/>
    <xf numFmtId="1" fontId="8" fillId="12" borderId="486" xfId="0" applyNumberFormat="1" applyFont="1" applyFill="1" applyBorder="1"/>
    <xf numFmtId="1" fontId="8" fillId="12" borderId="480" xfId="0" applyNumberFormat="1" applyFont="1" applyFill="1" applyBorder="1"/>
    <xf numFmtId="1" fontId="8" fillId="12" borderId="478" xfId="0" applyNumberFormat="1" applyFont="1" applyFill="1" applyBorder="1"/>
    <xf numFmtId="1" fontId="8" fillId="4" borderId="503" xfId="0" applyNumberFormat="1" applyFont="1" applyFill="1" applyBorder="1" applyAlignment="1">
      <alignment horizontal="center" vertical="center" wrapText="1"/>
    </xf>
    <xf numFmtId="1" fontId="8" fillId="4" borderId="450" xfId="0" applyNumberFormat="1" applyFont="1" applyFill="1" applyBorder="1" applyAlignment="1">
      <alignment horizontal="center" vertical="center" wrapText="1"/>
    </xf>
    <xf numFmtId="1" fontId="4" fillId="5" borderId="444" xfId="0" applyNumberFormat="1" applyFont="1" applyFill="1" applyBorder="1" applyProtection="1">
      <protection locked="0"/>
    </xf>
    <xf numFmtId="1" fontId="4" fillId="5" borderId="445" xfId="0" applyNumberFormat="1" applyFont="1" applyFill="1" applyBorder="1" applyProtection="1">
      <protection locked="0"/>
    </xf>
    <xf numFmtId="1" fontId="4" fillId="5" borderId="503" xfId="0" applyNumberFormat="1" applyFont="1" applyFill="1" applyBorder="1" applyProtection="1">
      <protection locked="0"/>
    </xf>
    <xf numFmtId="1" fontId="4" fillId="5" borderId="450" xfId="0" applyNumberFormat="1" applyFont="1" applyFill="1" applyBorder="1" applyProtection="1">
      <protection locked="0"/>
    </xf>
    <xf numFmtId="1" fontId="8" fillId="0" borderId="500" xfId="0" applyNumberFormat="1" applyFont="1" applyBorder="1" applyAlignment="1">
      <alignment horizontal="center" vertical="center" wrapText="1"/>
    </xf>
    <xf numFmtId="1" fontId="8" fillId="5" borderId="503" xfId="0" applyNumberFormat="1" applyFont="1" applyFill="1" applyBorder="1" applyProtection="1">
      <protection locked="0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499" xfId="0" applyNumberFormat="1" applyFont="1" applyBorder="1" applyAlignment="1">
      <alignment horizontal="center" vertical="center" wrapText="1"/>
    </xf>
    <xf numFmtId="41" fontId="7" fillId="4" borderId="504" xfId="1" applyNumberFormat="1" applyFont="1" applyFill="1" applyBorder="1" applyAlignment="1" applyProtection="1">
      <alignment horizontal="left"/>
    </xf>
    <xf numFmtId="1" fontId="4" fillId="0" borderId="508" xfId="0" applyNumberFormat="1" applyFont="1" applyBorder="1" applyAlignment="1">
      <alignment horizontal="center" vertical="center" wrapText="1"/>
    </xf>
    <xf numFmtId="1" fontId="4" fillId="0" borderId="445" xfId="0" applyNumberFormat="1" applyFont="1" applyBorder="1" applyAlignment="1">
      <alignment horizontal="center" vertical="center" wrapText="1"/>
    </xf>
    <xf numFmtId="1" fontId="4" fillId="0" borderId="503" xfId="0" applyNumberFormat="1" applyFont="1" applyBorder="1" applyAlignment="1">
      <alignment horizontal="center" vertical="center" wrapText="1"/>
    </xf>
    <xf numFmtId="1" fontId="4" fillId="0" borderId="445" xfId="0" applyNumberFormat="1" applyFont="1" applyBorder="1" applyAlignment="1">
      <alignment horizontal="center" vertical="center"/>
    </xf>
    <xf numFmtId="1" fontId="4" fillId="0" borderId="450" xfId="0" applyNumberFormat="1" applyFont="1" applyBorder="1" applyAlignment="1">
      <alignment horizontal="center" vertical="center"/>
    </xf>
    <xf numFmtId="41" fontId="4" fillId="4" borderId="505" xfId="1" applyNumberFormat="1" applyFont="1" applyFill="1" applyBorder="1" applyAlignment="1" applyProtection="1">
      <alignment horizontal="center" vertical="center" wrapText="1"/>
    </xf>
    <xf numFmtId="41" fontId="4" fillId="4" borderId="507" xfId="1" applyNumberFormat="1" applyFont="1" applyFill="1" applyBorder="1" applyAlignment="1" applyProtection="1">
      <alignment horizontal="center" vertical="center"/>
    </xf>
    <xf numFmtId="41" fontId="8" fillId="4" borderId="484" xfId="1" applyNumberFormat="1" applyFont="1" applyFill="1" applyBorder="1" applyProtection="1"/>
    <xf numFmtId="1" fontId="8" fillId="5" borderId="485" xfId="0" applyNumberFormat="1" applyFont="1" applyFill="1" applyBorder="1" applyProtection="1">
      <protection locked="0"/>
    </xf>
    <xf numFmtId="41" fontId="8" fillId="4" borderId="468" xfId="1" applyNumberFormat="1" applyFont="1" applyFill="1" applyBorder="1" applyProtection="1"/>
    <xf numFmtId="1" fontId="8" fillId="5" borderId="482" xfId="0" applyNumberFormat="1" applyFont="1" applyFill="1" applyBorder="1" applyProtection="1">
      <protection locked="0"/>
    </xf>
    <xf numFmtId="41" fontId="8" fillId="4" borderId="509" xfId="1" applyNumberFormat="1" applyFont="1" applyFill="1" applyBorder="1" applyAlignment="1" applyProtection="1">
      <alignment vertical="center"/>
    </xf>
    <xf numFmtId="1" fontId="8" fillId="6" borderId="471" xfId="0" applyNumberFormat="1" applyFont="1" applyFill="1" applyBorder="1"/>
    <xf numFmtId="1" fontId="8" fillId="6" borderId="478" xfId="0" applyNumberFormat="1" applyFont="1" applyFill="1" applyBorder="1"/>
    <xf numFmtId="41" fontId="8" fillId="4" borderId="506" xfId="1" applyNumberFormat="1" applyFont="1" applyFill="1" applyBorder="1" applyProtection="1"/>
    <xf numFmtId="164" fontId="4" fillId="4" borderId="505" xfId="1" applyNumberFormat="1" applyFont="1" applyFill="1" applyBorder="1" applyAlignment="1" applyProtection="1">
      <alignment horizontal="center"/>
    </xf>
    <xf numFmtId="164" fontId="4" fillId="4" borderId="508" xfId="1" applyNumberFormat="1" applyFont="1" applyFill="1" applyBorder="1" applyAlignment="1" applyProtection="1">
      <alignment horizontal="center"/>
    </xf>
    <xf numFmtId="164" fontId="4" fillId="4" borderId="503" xfId="1" applyNumberFormat="1" applyFont="1" applyFill="1" applyBorder="1" applyAlignment="1" applyProtection="1">
      <alignment horizontal="center"/>
    </xf>
    <xf numFmtId="164" fontId="4" fillId="4" borderId="445" xfId="1" applyNumberFormat="1" applyFont="1" applyFill="1" applyBorder="1" applyAlignment="1" applyProtection="1">
      <alignment horizontal="center"/>
    </xf>
    <xf numFmtId="164" fontId="4" fillId="4" borderId="450" xfId="1" applyNumberFormat="1" applyFont="1" applyFill="1" applyBorder="1" applyAlignment="1" applyProtection="1">
      <alignment horizontal="center"/>
    </xf>
    <xf numFmtId="164" fontId="4" fillId="4" borderId="507" xfId="1" applyNumberFormat="1" applyFont="1" applyFill="1" applyBorder="1" applyAlignment="1" applyProtection="1">
      <alignment horizontal="center"/>
    </xf>
    <xf numFmtId="164" fontId="4" fillId="4" borderId="447" xfId="1" applyNumberFormat="1" applyFont="1" applyFill="1" applyBorder="1" applyAlignment="1" applyProtection="1">
      <alignment horizontal="center"/>
    </xf>
    <xf numFmtId="1" fontId="8" fillId="0" borderId="505" xfId="4" applyNumberFormat="1" applyFont="1" applyBorder="1" applyAlignment="1">
      <alignment horizontal="center" vertical="center"/>
    </xf>
    <xf numFmtId="1" fontId="8" fillId="0" borderId="505" xfId="4" applyNumberFormat="1" applyFont="1" applyBorder="1" applyAlignment="1">
      <alignment horizontal="center" vertical="center" wrapText="1"/>
    </xf>
    <xf numFmtId="1" fontId="8" fillId="0" borderId="510" xfId="4" applyNumberFormat="1" applyFont="1" applyBorder="1" applyAlignment="1">
      <alignment horizontal="center" vertical="center" wrapText="1"/>
    </xf>
    <xf numFmtId="0" fontId="8" fillId="0" borderId="451" xfId="4" applyFont="1" applyBorder="1" applyAlignment="1">
      <alignment horizontal="left" vertical="center" wrapText="1"/>
    </xf>
    <xf numFmtId="1" fontId="8" fillId="0" borderId="451" xfId="4" applyNumberFormat="1" applyFont="1" applyBorder="1" applyAlignment="1">
      <alignment horizontal="center" vertical="center" wrapText="1"/>
    </xf>
    <xf numFmtId="1" fontId="8" fillId="5" borderId="451" xfId="4" applyNumberFormat="1" applyFont="1" applyFill="1" applyBorder="1" applyProtection="1">
      <protection locked="0"/>
    </xf>
    <xf numFmtId="1" fontId="8" fillId="8" borderId="454" xfId="4" applyNumberFormat="1" applyFont="1" applyFill="1" applyBorder="1" applyProtection="1">
      <protection locked="0"/>
    </xf>
    <xf numFmtId="1" fontId="8" fillId="8" borderId="451" xfId="4" applyNumberFormat="1" applyFont="1" applyFill="1" applyBorder="1" applyProtection="1">
      <protection locked="0"/>
    </xf>
    <xf numFmtId="0" fontId="8" fillId="0" borderId="469" xfId="4" applyFont="1" applyBorder="1" applyAlignment="1">
      <alignment horizontal="left" vertical="center" wrapText="1"/>
    </xf>
    <xf numFmtId="1" fontId="8" fillId="0" borderId="469" xfId="4" applyNumberFormat="1" applyFont="1" applyBorder="1" applyAlignment="1">
      <alignment horizontal="center" vertical="center" wrapText="1"/>
    </xf>
    <xf numFmtId="1" fontId="8" fillId="5" borderId="469" xfId="4" applyNumberFormat="1" applyFont="1" applyFill="1" applyBorder="1" applyProtection="1">
      <protection locked="0"/>
    </xf>
    <xf numFmtId="1" fontId="8" fillId="5" borderId="511" xfId="4" applyNumberFormat="1" applyFont="1" applyFill="1" applyBorder="1" applyProtection="1">
      <protection locked="0"/>
    </xf>
    <xf numFmtId="1" fontId="8" fillId="8" borderId="470" xfId="4" applyNumberFormat="1" applyFont="1" applyFill="1" applyBorder="1" applyProtection="1">
      <protection locked="0"/>
    </xf>
    <xf numFmtId="1" fontId="8" fillId="8" borderId="469" xfId="4" applyNumberFormat="1" applyFont="1" applyFill="1" applyBorder="1" applyProtection="1">
      <protection locked="0"/>
    </xf>
    <xf numFmtId="0" fontId="8" fillId="0" borderId="487" xfId="4" applyFont="1" applyBorder="1" applyAlignment="1">
      <alignment horizontal="left" vertical="center" wrapText="1"/>
    </xf>
    <xf numFmtId="1" fontId="8" fillId="0" borderId="487" xfId="4" applyNumberFormat="1" applyFont="1" applyBorder="1" applyAlignment="1">
      <alignment horizontal="center" vertical="center" wrapText="1"/>
    </xf>
    <xf numFmtId="1" fontId="8" fillId="5" borderId="487" xfId="4" applyNumberFormat="1" applyFont="1" applyFill="1" applyBorder="1" applyProtection="1">
      <protection locked="0"/>
    </xf>
    <xf numFmtId="1" fontId="8" fillId="5" borderId="512" xfId="4" applyNumberFormat="1" applyFont="1" applyFill="1" applyBorder="1" applyProtection="1">
      <protection locked="0"/>
    </xf>
    <xf numFmtId="1" fontId="8" fillId="8" borderId="513" xfId="4" applyNumberFormat="1" applyFont="1" applyFill="1" applyBorder="1" applyProtection="1">
      <protection locked="0"/>
    </xf>
    <xf numFmtId="1" fontId="8" fillId="8" borderId="487" xfId="4" applyNumberFormat="1" applyFont="1" applyFill="1" applyBorder="1" applyProtection="1">
      <protection locked="0"/>
    </xf>
    <xf numFmtId="1" fontId="8" fillId="0" borderId="447" xfId="4" applyNumberFormat="1" applyFont="1" applyBorder="1" applyAlignment="1">
      <alignment horizontal="center" vertical="center" wrapText="1"/>
    </xf>
    <xf numFmtId="41" fontId="7" fillId="4" borderId="514" xfId="1" applyNumberFormat="1" applyFont="1" applyFill="1" applyBorder="1" applyAlignment="1" applyProtection="1">
      <alignment horizontal="left"/>
    </xf>
    <xf numFmtId="1" fontId="4" fillId="0" borderId="483" xfId="0" applyNumberFormat="1" applyFont="1" applyBorder="1" applyAlignment="1">
      <alignment horizontal="center" vertical="center" wrapText="1"/>
    </xf>
    <xf numFmtId="1" fontId="4" fillId="0" borderId="450" xfId="0" applyNumberFormat="1" applyFont="1" applyBorder="1" applyAlignment="1">
      <alignment horizontal="center" vertical="center" wrapText="1"/>
    </xf>
    <xf numFmtId="0" fontId="8" fillId="0" borderId="505" xfId="4" applyFont="1" applyBorder="1" applyAlignment="1">
      <alignment horizontal="left" vertical="center" wrapText="1"/>
    </xf>
    <xf numFmtId="164" fontId="4" fillId="4" borderId="505" xfId="1" applyNumberFormat="1" applyFont="1" applyFill="1" applyBorder="1" applyAlignment="1" applyProtection="1">
      <alignment horizontal="center" vertical="center"/>
    </xf>
    <xf numFmtId="1" fontId="8" fillId="5" borderId="508" xfId="0" applyNumberFormat="1" applyFont="1" applyFill="1" applyBorder="1" applyProtection="1">
      <protection locked="0"/>
    </xf>
    <xf numFmtId="1" fontId="8" fillId="5" borderId="445" xfId="0" applyNumberFormat="1" applyFont="1" applyFill="1" applyBorder="1" applyProtection="1">
      <protection locked="0"/>
    </xf>
    <xf numFmtId="1" fontId="8" fillId="5" borderId="505" xfId="0" applyNumberFormat="1" applyFont="1" applyFill="1" applyBorder="1" applyProtection="1">
      <protection locked="0"/>
    </xf>
    <xf numFmtId="1" fontId="8" fillId="5" borderId="510" xfId="0" applyNumberFormat="1" applyFont="1" applyFill="1" applyBorder="1" applyProtection="1">
      <protection locked="0"/>
    </xf>
    <xf numFmtId="1" fontId="8" fillId="5" borderId="447" xfId="0" applyNumberFormat="1" applyFont="1" applyFill="1" applyBorder="1" applyProtection="1">
      <protection locked="0"/>
    </xf>
    <xf numFmtId="41" fontId="7" fillId="0" borderId="514" xfId="1" applyNumberFormat="1" applyFont="1" applyBorder="1" applyAlignment="1" applyProtection="1">
      <alignment horizontal="left"/>
    </xf>
    <xf numFmtId="1" fontId="8" fillId="0" borderId="508" xfId="0" applyNumberFormat="1" applyFont="1" applyBorder="1" applyAlignment="1">
      <alignment horizontal="center" vertical="center" wrapText="1"/>
    </xf>
    <xf numFmtId="41" fontId="8" fillId="4" borderId="508" xfId="1" applyNumberFormat="1" applyFont="1" applyFill="1" applyBorder="1" applyAlignment="1" applyProtection="1">
      <alignment horizontal="center" vertical="center" wrapText="1"/>
    </xf>
    <xf numFmtId="41" fontId="8" fillId="4" borderId="447" xfId="1" applyNumberFormat="1" applyFont="1" applyFill="1" applyBorder="1" applyAlignment="1" applyProtection="1">
      <alignment horizontal="center" vertical="center"/>
    </xf>
    <xf numFmtId="1" fontId="8" fillId="0" borderId="447" xfId="0" applyNumberFormat="1" applyFont="1" applyBorder="1" applyAlignment="1">
      <alignment horizontal="center" vertical="center" wrapText="1"/>
    </xf>
    <xf numFmtId="1" fontId="8" fillId="0" borderId="506" xfId="0" applyNumberFormat="1" applyFont="1" applyBorder="1" applyAlignment="1">
      <alignment horizontal="center" vertical="center"/>
    </xf>
    <xf numFmtId="1" fontId="8" fillId="0" borderId="508" xfId="0" applyNumberFormat="1" applyFont="1" applyBorder="1" applyAlignment="1">
      <alignment horizontal="center" vertical="center"/>
    </xf>
    <xf numFmtId="1" fontId="8" fillId="0" borderId="515" xfId="0" applyNumberFormat="1" applyFont="1" applyBorder="1" applyAlignment="1">
      <alignment horizontal="center" vertical="center" wrapText="1"/>
    </xf>
    <xf numFmtId="1" fontId="8" fillId="0" borderId="505" xfId="0" applyNumberFormat="1" applyFont="1" applyBorder="1" applyAlignment="1">
      <alignment horizontal="center" vertical="center" wrapText="1"/>
    </xf>
    <xf numFmtId="1" fontId="8" fillId="9" borderId="452" xfId="5" applyNumberFormat="1" applyFont="1" applyBorder="1" applyProtection="1">
      <protection locked="0"/>
    </xf>
    <xf numFmtId="1" fontId="8" fillId="9" borderId="455" xfId="5" applyNumberFormat="1" applyFont="1" applyBorder="1" applyProtection="1">
      <protection locked="0"/>
    </xf>
    <xf numFmtId="1" fontId="8" fillId="0" borderId="516" xfId="0" applyNumberFormat="1" applyFont="1" applyBorder="1"/>
    <xf numFmtId="1" fontId="8" fillId="5" borderId="517" xfId="0" applyNumberFormat="1" applyFont="1" applyFill="1" applyBorder="1" applyProtection="1">
      <protection locked="0"/>
    </xf>
    <xf numFmtId="1" fontId="8" fillId="5" borderId="518" xfId="0" applyNumberFormat="1" applyFont="1" applyFill="1" applyBorder="1" applyProtection="1">
      <protection locked="0"/>
    </xf>
    <xf numFmtId="1" fontId="8" fillId="5" borderId="519" xfId="0" applyNumberFormat="1" applyFont="1" applyFill="1" applyBorder="1" applyProtection="1">
      <protection locked="0"/>
    </xf>
    <xf numFmtId="1" fontId="8" fillId="5" borderId="520" xfId="0" applyNumberFormat="1" applyFont="1" applyFill="1" applyBorder="1" applyProtection="1">
      <protection locked="0"/>
    </xf>
    <xf numFmtId="1" fontId="8" fillId="10" borderId="519" xfId="0" applyNumberFormat="1" applyFont="1" applyFill="1" applyBorder="1"/>
    <xf numFmtId="1" fontId="8" fillId="10" borderId="520" xfId="0" applyNumberFormat="1" applyFont="1" applyFill="1" applyBorder="1"/>
    <xf numFmtId="1" fontId="8" fillId="10" borderId="518" xfId="0" applyNumberFormat="1" applyFont="1" applyFill="1" applyBorder="1"/>
    <xf numFmtId="1" fontId="8" fillId="9" borderId="519" xfId="5" applyNumberFormat="1" applyFont="1" applyBorder="1" applyProtection="1">
      <protection locked="0"/>
    </xf>
    <xf numFmtId="1" fontId="8" fillId="9" borderId="518" xfId="5" applyNumberFormat="1" applyFont="1" applyBorder="1" applyProtection="1">
      <protection locked="0"/>
    </xf>
    <xf numFmtId="1" fontId="8" fillId="0" borderId="516" xfId="0" applyNumberFormat="1" applyFont="1" applyBorder="1" applyAlignment="1">
      <alignment wrapText="1"/>
    </xf>
    <xf numFmtId="1" fontId="8" fillId="5" borderId="521" xfId="0" applyNumberFormat="1" applyFont="1" applyFill="1" applyBorder="1" applyProtection="1">
      <protection locked="0"/>
    </xf>
    <xf numFmtId="1" fontId="8" fillId="11" borderId="518" xfId="0" applyNumberFormat="1" applyFont="1" applyFill="1" applyBorder="1"/>
    <xf numFmtId="1" fontId="8" fillId="11" borderId="519" xfId="0" applyNumberFormat="1" applyFont="1" applyFill="1" applyBorder="1"/>
    <xf numFmtId="1" fontId="8" fillId="5" borderId="522" xfId="0" applyNumberFormat="1" applyFont="1" applyFill="1" applyBorder="1" applyProtection="1">
      <protection locked="0"/>
    </xf>
    <xf numFmtId="1" fontId="8" fillId="5" borderId="523" xfId="0" applyNumberFormat="1" applyFont="1" applyFill="1" applyBorder="1" applyProtection="1">
      <protection locked="0"/>
    </xf>
    <xf numFmtId="1" fontId="8" fillId="5" borderId="524" xfId="0" applyNumberFormat="1" applyFont="1" applyFill="1" applyBorder="1" applyProtection="1">
      <protection locked="0"/>
    </xf>
    <xf numFmtId="41" fontId="4" fillId="4" borderId="506" xfId="1" applyNumberFormat="1" applyFont="1" applyFill="1" applyBorder="1" applyAlignment="1" applyProtection="1">
      <alignment vertical="center" wrapText="1"/>
    </xf>
    <xf numFmtId="164" fontId="4" fillId="4" borderId="505" xfId="6" applyNumberFormat="1" applyFont="1" applyFill="1" applyBorder="1" applyAlignment="1" applyProtection="1">
      <alignment horizontal="center"/>
    </xf>
    <xf numFmtId="164" fontId="4" fillId="4" borderId="508" xfId="6" applyNumberFormat="1" applyFont="1" applyFill="1" applyBorder="1" applyProtection="1"/>
    <xf numFmtId="164" fontId="4" fillId="4" borderId="503" xfId="6" applyNumberFormat="1" applyFont="1" applyFill="1" applyBorder="1" applyProtection="1"/>
    <xf numFmtId="164" fontId="4" fillId="4" borderId="505" xfId="6" applyNumberFormat="1" applyFont="1" applyFill="1" applyBorder="1" applyProtection="1"/>
    <xf numFmtId="164" fontId="4" fillId="4" borderId="507" xfId="6" applyNumberFormat="1" applyFont="1" applyFill="1" applyBorder="1" applyProtection="1"/>
    <xf numFmtId="41" fontId="7" fillId="0" borderId="525" xfId="1" applyNumberFormat="1" applyFont="1" applyBorder="1" applyAlignment="1" applyProtection="1">
      <alignment horizontal="left"/>
    </xf>
    <xf numFmtId="1" fontId="8" fillId="0" borderId="447" xfId="0" applyNumberFormat="1" applyFont="1" applyBorder="1" applyAlignment="1">
      <alignment horizontal="center" vertical="center"/>
    </xf>
    <xf numFmtId="41" fontId="8" fillId="0" borderId="505" xfId="1" applyNumberFormat="1" applyFont="1" applyBorder="1" applyAlignment="1" applyProtection="1">
      <alignment horizontal="center" vertical="center" wrapText="1"/>
    </xf>
    <xf numFmtId="41" fontId="8" fillId="0" borderId="388" xfId="1" applyNumberFormat="1" applyFont="1" applyBorder="1" applyAlignment="1" applyProtection="1">
      <alignment horizontal="center" vertical="center" wrapText="1"/>
    </xf>
    <xf numFmtId="1" fontId="8" fillId="0" borderId="508" xfId="0" applyNumberFormat="1" applyFont="1" applyBorder="1" applyAlignment="1">
      <alignment horizontal="right"/>
    </xf>
    <xf numFmtId="1" fontId="8" fillId="0" borderId="499" xfId="0" applyNumberFormat="1" applyFont="1" applyBorder="1" applyAlignment="1">
      <alignment horizontal="right"/>
    </xf>
    <xf numFmtId="1" fontId="8" fillId="5" borderId="499" xfId="0" applyNumberFormat="1" applyFont="1" applyFill="1" applyBorder="1" applyProtection="1">
      <protection locked="0"/>
    </xf>
    <xf numFmtId="1" fontId="8" fillId="0" borderId="518" xfId="0" applyNumberFormat="1" applyFont="1" applyBorder="1" applyAlignment="1">
      <alignment horizontal="right" wrapText="1"/>
    </xf>
    <xf numFmtId="1" fontId="8" fillId="0" borderId="526" xfId="0" applyNumberFormat="1" applyFont="1" applyBorder="1" applyAlignment="1">
      <alignment horizontal="right"/>
    </xf>
    <xf numFmtId="1" fontId="8" fillId="0" borderId="517" xfId="0" applyNumberFormat="1" applyFont="1" applyBorder="1" applyAlignment="1">
      <alignment horizontal="right"/>
    </xf>
    <xf numFmtId="1" fontId="8" fillId="5" borderId="516" xfId="0" applyNumberFormat="1" applyFont="1" applyFill="1" applyBorder="1" applyProtection="1">
      <protection locked="0"/>
    </xf>
    <xf numFmtId="1" fontId="8" fillId="5" borderId="527" xfId="0" applyNumberFormat="1" applyFont="1" applyFill="1" applyBorder="1" applyProtection="1">
      <protection locked="0"/>
    </xf>
    <xf numFmtId="1" fontId="8" fillId="5" borderId="528" xfId="0" applyNumberFormat="1" applyFont="1" applyFill="1" applyBorder="1" applyProtection="1">
      <protection locked="0"/>
    </xf>
    <xf numFmtId="1" fontId="8" fillId="0" borderId="529" xfId="0" applyNumberFormat="1" applyFont="1" applyBorder="1"/>
    <xf numFmtId="1" fontId="8" fillId="10" borderId="522" xfId="0" applyNumberFormat="1" applyFont="1" applyFill="1" applyBorder="1"/>
    <xf numFmtId="1" fontId="8" fillId="10" borderId="530" xfId="0" applyNumberFormat="1" applyFont="1" applyFill="1" applyBorder="1"/>
    <xf numFmtId="1" fontId="8" fillId="5" borderId="530" xfId="0" applyNumberFormat="1" applyFont="1" applyFill="1" applyBorder="1" applyProtection="1">
      <protection locked="0"/>
    </xf>
    <xf numFmtId="1" fontId="8" fillId="10" borderId="531" xfId="0" applyNumberFormat="1" applyFont="1" applyFill="1" applyBorder="1"/>
    <xf numFmtId="1" fontId="8" fillId="0" borderId="518" xfId="0" applyNumberFormat="1" applyFont="1" applyBorder="1" applyAlignment="1">
      <alignment horizontal="right"/>
    </xf>
    <xf numFmtId="1" fontId="8" fillId="0" borderId="518" xfId="0" applyNumberFormat="1" applyFont="1" applyBorder="1" applyAlignment="1">
      <alignment horizontal="right" shrinkToFit="1"/>
    </xf>
    <xf numFmtId="1" fontId="8" fillId="0" borderId="526" xfId="0" applyNumberFormat="1" applyFont="1" applyBorder="1" applyAlignment="1">
      <alignment horizontal="right" shrinkToFit="1"/>
    </xf>
    <xf numFmtId="1" fontId="8" fillId="0" borderId="522" xfId="0" applyNumberFormat="1" applyFont="1" applyBorder="1" applyAlignment="1">
      <alignment horizontal="right"/>
    </xf>
    <xf numFmtId="1" fontId="8" fillId="0" borderId="523" xfId="0" applyNumberFormat="1" applyFont="1" applyBorder="1" applyAlignment="1">
      <alignment horizontal="right"/>
    </xf>
    <xf numFmtId="1" fontId="8" fillId="0" borderId="530" xfId="0" applyNumberFormat="1" applyFont="1" applyBorder="1" applyAlignment="1">
      <alignment horizontal="right"/>
    </xf>
    <xf numFmtId="1" fontId="8" fillId="5" borderId="532" xfId="0" applyNumberFormat="1" applyFont="1" applyFill="1" applyBorder="1" applyProtection="1">
      <protection locked="0"/>
    </xf>
    <xf numFmtId="1" fontId="8" fillId="5" borderId="533" xfId="0" applyNumberFormat="1" applyFont="1" applyFill="1" applyBorder="1" applyProtection="1">
      <protection locked="0"/>
    </xf>
    <xf numFmtId="1" fontId="8" fillId="5" borderId="534" xfId="0" applyNumberFormat="1" applyFont="1" applyFill="1" applyBorder="1" applyProtection="1">
      <protection locked="0"/>
    </xf>
    <xf numFmtId="1" fontId="8" fillId="0" borderId="508" xfId="0" applyNumberFormat="1" applyFont="1" applyBorder="1"/>
    <xf numFmtId="1" fontId="8" fillId="0" borderId="506" xfId="0" applyNumberFormat="1" applyFont="1" applyBorder="1"/>
    <xf numFmtId="1" fontId="8" fillId="0" borderId="535" xfId="0" applyNumberFormat="1" applyFont="1" applyBorder="1"/>
    <xf numFmtId="41" fontId="7" fillId="4" borderId="536" xfId="1" applyNumberFormat="1" applyFont="1" applyFill="1" applyBorder="1" applyAlignment="1" applyProtection="1">
      <alignment horizontal="left"/>
    </xf>
    <xf numFmtId="1" fontId="8" fillId="3" borderId="505" xfId="0" applyNumberFormat="1" applyFont="1" applyFill="1" applyBorder="1" applyAlignment="1">
      <alignment horizontal="center" vertical="center" wrapText="1"/>
    </xf>
    <xf numFmtId="1" fontId="8" fillId="3" borderId="447" xfId="0" applyNumberFormat="1" applyFont="1" applyFill="1" applyBorder="1" applyAlignment="1">
      <alignment horizontal="center" vertical="center" wrapText="1"/>
    </xf>
    <xf numFmtId="41" fontId="8" fillId="4" borderId="537" xfId="1" applyNumberFormat="1" applyFont="1" applyFill="1" applyBorder="1" applyAlignment="1" applyProtection="1">
      <alignment vertical="center" wrapText="1"/>
    </xf>
    <xf numFmtId="1" fontId="8" fillId="0" borderId="506" xfId="0" applyNumberFormat="1" applyFont="1" applyBorder="1" applyAlignment="1">
      <alignment vertical="center" wrapText="1"/>
    </xf>
    <xf numFmtId="1" fontId="8" fillId="0" borderId="505" xfId="0" applyNumberFormat="1" applyFont="1" applyBorder="1" applyAlignment="1">
      <alignment horizontal="center" wrapText="1"/>
    </xf>
    <xf numFmtId="1" fontId="8" fillId="0" borderId="447" xfId="0" applyNumberFormat="1" applyFont="1" applyBorder="1" applyAlignment="1">
      <alignment horizontal="right" wrapText="1"/>
    </xf>
    <xf numFmtId="1" fontId="8" fillId="0" borderId="505" xfId="0" applyNumberFormat="1" applyFont="1" applyBorder="1" applyAlignment="1">
      <alignment horizontal="right"/>
    </xf>
    <xf numFmtId="1" fontId="8" fillId="0" borderId="535" xfId="0" applyNumberFormat="1" applyFont="1" applyBorder="1" applyAlignment="1">
      <alignment horizontal="right"/>
    </xf>
    <xf numFmtId="1" fontId="8" fillId="3" borderId="447" xfId="0" applyNumberFormat="1" applyFont="1" applyFill="1" applyBorder="1" applyAlignment="1">
      <alignment horizontal="right"/>
    </xf>
    <xf numFmtId="1" fontId="8" fillId="5" borderId="538" xfId="0" applyNumberFormat="1" applyFont="1" applyFill="1" applyBorder="1" applyProtection="1">
      <protection locked="0"/>
    </xf>
    <xf numFmtId="1" fontId="8" fillId="5" borderId="539" xfId="0" applyNumberFormat="1" applyFont="1" applyFill="1" applyBorder="1" applyProtection="1">
      <protection locked="0"/>
    </xf>
    <xf numFmtId="1" fontId="8" fillId="5" borderId="540" xfId="0" applyNumberFormat="1" applyFont="1" applyFill="1" applyBorder="1" applyProtection="1">
      <protection locked="0"/>
    </xf>
    <xf numFmtId="1" fontId="8" fillId="5" borderId="541" xfId="0" applyNumberFormat="1" applyFont="1" applyFill="1" applyBorder="1" applyProtection="1">
      <protection locked="0"/>
    </xf>
    <xf numFmtId="1" fontId="8" fillId="5" borderId="542" xfId="0" applyNumberFormat="1" applyFont="1" applyFill="1" applyBorder="1" applyProtection="1">
      <protection locked="0"/>
    </xf>
    <xf numFmtId="1" fontId="8" fillId="0" borderId="505" xfId="0" applyNumberFormat="1" applyFont="1" applyBorder="1" applyAlignment="1">
      <alignment horizontal="right" wrapText="1"/>
    </xf>
    <xf numFmtId="1" fontId="8" fillId="0" borderId="447" xfId="0" applyNumberFormat="1" applyFont="1" applyBorder="1" applyAlignment="1">
      <alignment horizontal="right"/>
    </xf>
    <xf numFmtId="41" fontId="7" fillId="4" borderId="543" xfId="1" applyNumberFormat="1" applyFont="1" applyFill="1" applyBorder="1" applyAlignment="1" applyProtection="1">
      <alignment horizontal="left"/>
    </xf>
    <xf numFmtId="41" fontId="8" fillId="4" borderId="507" xfId="1" applyNumberFormat="1" applyFont="1" applyFill="1" applyBorder="1" applyAlignment="1" applyProtection="1">
      <alignment horizontal="center" vertical="center"/>
    </xf>
    <xf numFmtId="1" fontId="8" fillId="8" borderId="540" xfId="0" applyNumberFormat="1" applyFont="1" applyFill="1" applyBorder="1" applyProtection="1">
      <protection locked="0"/>
    </xf>
    <xf numFmtId="1" fontId="8" fillId="8" borderId="544" xfId="0" applyNumberFormat="1" applyFont="1" applyFill="1" applyBorder="1" applyProtection="1">
      <protection locked="0"/>
    </xf>
    <xf numFmtId="1" fontId="8" fillId="8" borderId="539" xfId="0" applyNumberFormat="1" applyFont="1" applyFill="1" applyBorder="1" applyProtection="1">
      <protection locked="0"/>
    </xf>
    <xf numFmtId="1" fontId="8" fillId="8" borderId="545" xfId="0" applyNumberFormat="1" applyFont="1" applyFill="1" applyBorder="1" applyProtection="1">
      <protection locked="0"/>
    </xf>
    <xf numFmtId="1" fontId="8" fillId="8" borderId="546" xfId="0" applyNumberFormat="1" applyFont="1" applyFill="1" applyBorder="1" applyProtection="1">
      <protection locked="0"/>
    </xf>
    <xf numFmtId="1" fontId="8" fillId="0" borderId="547" xfId="0" applyNumberFormat="1" applyFont="1" applyBorder="1" applyAlignment="1">
      <alignment vertical="center" wrapText="1"/>
    </xf>
    <xf numFmtId="1" fontId="8" fillId="3" borderId="538" xfId="0" applyNumberFormat="1" applyFont="1" applyFill="1" applyBorder="1" applyAlignment="1">
      <alignment horizontal="center" vertical="center"/>
    </xf>
    <xf numFmtId="1" fontId="8" fillId="8" borderId="548" xfId="0" applyNumberFormat="1" applyFont="1" applyFill="1" applyBorder="1" applyProtection="1">
      <protection locked="0"/>
    </xf>
    <xf numFmtId="1" fontId="8" fillId="0" borderId="530" xfId="0" applyNumberFormat="1" applyFont="1" applyBorder="1" applyAlignment="1">
      <alignment vertical="center" wrapText="1"/>
    </xf>
    <xf numFmtId="1" fontId="8" fillId="0" borderId="503" xfId="0" applyNumberFormat="1" applyFont="1" applyBorder="1" applyAlignment="1">
      <alignment horizontal="center" vertical="center" wrapText="1"/>
    </xf>
    <xf numFmtId="1" fontId="8" fillId="0" borderId="537" xfId="0" applyNumberFormat="1" applyFont="1" applyBorder="1" applyAlignment="1">
      <alignment vertical="center" wrapText="1"/>
    </xf>
    <xf numFmtId="1" fontId="8" fillId="3" borderId="540" xfId="8" applyNumberFormat="1" applyFont="1" applyFill="1" applyBorder="1" applyAlignment="1">
      <alignment horizontal="right"/>
    </xf>
    <xf numFmtId="1" fontId="8" fillId="3" borderId="544" xfId="8" applyNumberFormat="1" applyFont="1" applyFill="1" applyBorder="1" applyAlignment="1">
      <alignment horizontal="right"/>
    </xf>
    <xf numFmtId="1" fontId="8" fillId="3" borderId="539" xfId="8" applyNumberFormat="1" applyFont="1" applyFill="1" applyBorder="1" applyAlignment="1">
      <alignment horizontal="right"/>
    </xf>
    <xf numFmtId="1" fontId="8" fillId="8" borderId="549" xfId="0" applyNumberFormat="1" applyFont="1" applyFill="1" applyBorder="1" applyProtection="1">
      <protection locked="0"/>
    </xf>
    <xf numFmtId="1" fontId="8" fillId="0" borderId="550" xfId="0" applyNumberFormat="1" applyFont="1" applyBorder="1" applyAlignment="1">
      <alignment vertical="center" wrapText="1"/>
    </xf>
    <xf numFmtId="1" fontId="8" fillId="3" borderId="551" xfId="8" applyNumberFormat="1" applyFont="1" applyFill="1" applyBorder="1" applyAlignment="1">
      <alignment horizontal="right"/>
    </xf>
    <xf numFmtId="1" fontId="8" fillId="3" borderId="552" xfId="8" applyNumberFormat="1" applyFont="1" applyFill="1" applyBorder="1" applyAlignment="1">
      <alignment horizontal="right"/>
    </xf>
    <xf numFmtId="1" fontId="8" fillId="3" borderId="530" xfId="8" applyNumberFormat="1" applyFont="1" applyFill="1" applyBorder="1" applyAlignment="1">
      <alignment horizontal="right"/>
    </xf>
    <xf numFmtId="1" fontId="8" fillId="8" borderId="551" xfId="0" applyNumberFormat="1" applyFont="1" applyFill="1" applyBorder="1" applyProtection="1">
      <protection locked="0"/>
    </xf>
    <xf numFmtId="1" fontId="8" fillId="8" borderId="530" xfId="0" applyNumberFormat="1" applyFont="1" applyFill="1" applyBorder="1" applyProtection="1">
      <protection locked="0"/>
    </xf>
    <xf numFmtId="1" fontId="8" fillId="8" borderId="534" xfId="0" applyNumberFormat="1" applyFont="1" applyFill="1" applyBorder="1" applyProtection="1">
      <protection locked="0"/>
    </xf>
    <xf numFmtId="1" fontId="8" fillId="8" borderId="552" xfId="0" applyNumberFormat="1" applyFont="1" applyFill="1" applyBorder="1" applyProtection="1">
      <protection locked="0"/>
    </xf>
    <xf numFmtId="1" fontId="8" fillId="8" borderId="553" xfId="0" applyNumberFormat="1" applyFont="1" applyFill="1" applyBorder="1" applyProtection="1">
      <protection locked="0"/>
    </xf>
    <xf numFmtId="1" fontId="8" fillId="0" borderId="554" xfId="0" applyNumberFormat="1" applyFont="1" applyBorder="1" applyAlignment="1">
      <alignment vertical="center" wrapText="1"/>
    </xf>
    <xf numFmtId="1" fontId="8" fillId="0" borderId="507" xfId="0" applyNumberFormat="1" applyFont="1" applyBorder="1" applyAlignment="1">
      <alignment horizontal="center" vertical="center" wrapText="1"/>
    </xf>
    <xf numFmtId="1" fontId="8" fillId="3" borderId="555" xfId="8" applyNumberFormat="1" applyFont="1" applyFill="1" applyBorder="1" applyAlignment="1">
      <alignment horizontal="right"/>
    </xf>
    <xf numFmtId="1" fontId="8" fillId="0" borderId="538" xfId="0" applyNumberFormat="1" applyFont="1" applyBorder="1" applyAlignment="1">
      <alignment horizontal="left"/>
    </xf>
    <xf numFmtId="1" fontId="8" fillId="3" borderId="556" xfId="8" applyNumberFormat="1" applyFont="1" applyFill="1" applyBorder="1" applyAlignment="1">
      <alignment horizontal="right"/>
    </xf>
    <xf numFmtId="1" fontId="8" fillId="5" borderId="549" xfId="0" applyNumberFormat="1" applyFont="1" applyFill="1" applyBorder="1" applyProtection="1">
      <protection locked="0"/>
    </xf>
    <xf numFmtId="1" fontId="8" fillId="5" borderId="557" xfId="0" applyNumberFormat="1" applyFont="1" applyFill="1" applyBorder="1" applyProtection="1">
      <protection locked="0"/>
    </xf>
    <xf numFmtId="1" fontId="8" fillId="0" borderId="538" xfId="0" applyNumberFormat="1" applyFont="1" applyBorder="1"/>
    <xf numFmtId="1" fontId="8" fillId="0" borderId="550" xfId="0" applyNumberFormat="1" applyFont="1" applyBorder="1"/>
    <xf numFmtId="1" fontId="8" fillId="3" borderId="558" xfId="8" applyNumberFormat="1" applyFont="1" applyFill="1" applyBorder="1" applyAlignment="1">
      <alignment horizontal="right"/>
    </xf>
    <xf numFmtId="1" fontId="8" fillId="5" borderId="551" xfId="0" applyNumberFormat="1" applyFont="1" applyFill="1" applyBorder="1" applyProtection="1">
      <protection locked="0"/>
    </xf>
    <xf numFmtId="1" fontId="8" fillId="5" borderId="553" xfId="0" applyNumberFormat="1" applyFont="1" applyFill="1" applyBorder="1" applyProtection="1">
      <protection locked="0"/>
    </xf>
    <xf numFmtId="1" fontId="8" fillId="5" borderId="559" xfId="0" applyNumberFormat="1" applyFont="1" applyFill="1" applyBorder="1" applyProtection="1">
      <protection locked="0"/>
    </xf>
    <xf numFmtId="1" fontId="8" fillId="0" borderId="561" xfId="0" applyNumberFormat="1" applyFont="1" applyBorder="1"/>
    <xf numFmtId="1" fontId="8" fillId="3" borderId="562" xfId="8" applyNumberFormat="1" applyFont="1" applyFill="1" applyBorder="1" applyAlignment="1">
      <alignment horizontal="right"/>
    </xf>
    <xf numFmtId="1" fontId="8" fillId="3" borderId="563" xfId="8" applyNumberFormat="1" applyFont="1" applyFill="1" applyBorder="1" applyAlignment="1">
      <alignment horizontal="right"/>
    </xf>
    <xf numFmtId="1" fontId="8" fillId="3" borderId="564" xfId="8" applyNumberFormat="1" applyFont="1" applyFill="1" applyBorder="1" applyAlignment="1">
      <alignment horizontal="right"/>
    </xf>
    <xf numFmtId="1" fontId="8" fillId="5" borderId="565" xfId="0" applyNumberFormat="1" applyFont="1" applyFill="1" applyBorder="1" applyProtection="1">
      <protection locked="0"/>
    </xf>
    <xf numFmtId="1" fontId="8" fillId="5" borderId="566" xfId="0" applyNumberFormat="1" applyFont="1" applyFill="1" applyBorder="1" applyProtection="1">
      <protection locked="0"/>
    </xf>
    <xf numFmtId="1" fontId="8" fillId="5" borderId="567" xfId="0" applyNumberFormat="1" applyFont="1" applyFill="1" applyBorder="1" applyProtection="1">
      <protection locked="0"/>
    </xf>
    <xf numFmtId="1" fontId="8" fillId="5" borderId="564" xfId="0" applyNumberFormat="1" applyFont="1" applyFill="1" applyBorder="1" applyProtection="1">
      <protection locked="0"/>
    </xf>
    <xf numFmtId="1" fontId="8" fillId="3" borderId="568" xfId="8" applyNumberFormat="1" applyFont="1" applyFill="1" applyBorder="1" applyAlignment="1">
      <alignment horizontal="right"/>
    </xf>
    <xf numFmtId="1" fontId="8" fillId="3" borderId="569" xfId="8" applyNumberFormat="1" applyFont="1" applyFill="1" applyBorder="1" applyAlignment="1">
      <alignment horizontal="right"/>
    </xf>
    <xf numFmtId="1" fontId="8" fillId="0" borderId="572" xfId="0" applyNumberFormat="1" applyFont="1" applyBorder="1" applyAlignment="1">
      <alignment horizontal="center" vertical="center"/>
    </xf>
    <xf numFmtId="1" fontId="8" fillId="0" borderId="572" xfId="0" applyNumberFormat="1" applyFont="1" applyBorder="1" applyAlignment="1">
      <alignment horizontal="center" vertical="center" wrapText="1"/>
    </xf>
    <xf numFmtId="1" fontId="8" fillId="0" borderId="573" xfId="0" applyNumberFormat="1" applyFont="1" applyBorder="1" applyAlignment="1">
      <alignment horizontal="center" vertical="center" wrapText="1"/>
    </xf>
    <xf numFmtId="1" fontId="8" fillId="0" borderId="574" xfId="0" applyNumberFormat="1" applyFont="1" applyBorder="1" applyAlignment="1">
      <alignment horizontal="center" vertical="center" wrapText="1"/>
    </xf>
    <xf numFmtId="1" fontId="8" fillId="0" borderId="575" xfId="0" applyNumberFormat="1" applyFont="1" applyBorder="1" applyAlignment="1">
      <alignment horizontal="center" vertical="center" wrapText="1"/>
    </xf>
    <xf numFmtId="1" fontId="8" fillId="3" borderId="576" xfId="8" applyNumberFormat="1" applyFont="1" applyFill="1" applyBorder="1" applyAlignment="1">
      <alignment horizontal="right"/>
    </xf>
    <xf numFmtId="1" fontId="8" fillId="5" borderId="577" xfId="0" applyNumberFormat="1" applyFont="1" applyFill="1" applyBorder="1" applyProtection="1">
      <protection locked="0"/>
    </xf>
    <xf numFmtId="1" fontId="8" fillId="5" borderId="578" xfId="0" applyNumberFormat="1" applyFont="1" applyFill="1" applyBorder="1" applyProtection="1">
      <protection locked="0"/>
    </xf>
    <xf numFmtId="1" fontId="8" fillId="5" borderId="579" xfId="0" applyNumberFormat="1" applyFont="1" applyFill="1" applyBorder="1" applyProtection="1">
      <protection locked="0"/>
    </xf>
    <xf numFmtId="1" fontId="8" fillId="5" borderId="576" xfId="0" applyNumberFormat="1" applyFont="1" applyFill="1" applyBorder="1" applyProtection="1">
      <protection locked="0"/>
    </xf>
    <xf numFmtId="1" fontId="8" fillId="5" borderId="580" xfId="0" applyNumberFormat="1" applyFont="1" applyFill="1" applyBorder="1" applyProtection="1">
      <protection locked="0"/>
    </xf>
    <xf numFmtId="1" fontId="8" fillId="7" borderId="550" xfId="8" applyNumberFormat="1" applyFont="1" applyFill="1" applyBorder="1" applyAlignment="1">
      <alignment horizontal="right"/>
    </xf>
    <xf numFmtId="0" fontId="7" fillId="4" borderId="338" xfId="0" applyFont="1" applyFill="1" applyBorder="1"/>
    <xf numFmtId="0" fontId="4" fillId="4" borderId="338" xfId="0" applyFont="1" applyFill="1" applyBorder="1"/>
    <xf numFmtId="0" fontId="8" fillId="0" borderId="572" xfId="0" applyFont="1" applyBorder="1" applyAlignment="1">
      <alignment horizontal="center" vertical="center" wrapText="1"/>
    </xf>
    <xf numFmtId="1" fontId="8" fillId="0" borderId="576" xfId="0" applyNumberFormat="1" applyFont="1" applyBorder="1"/>
    <xf numFmtId="0" fontId="8" fillId="7" borderId="576" xfId="0" applyFont="1" applyFill="1" applyBorder="1"/>
    <xf numFmtId="0" fontId="8" fillId="0" borderId="538" xfId="0" applyFont="1" applyBorder="1"/>
    <xf numFmtId="0" fontId="8" fillId="7" borderId="538" xfId="0" applyFont="1" applyFill="1" applyBorder="1"/>
    <xf numFmtId="1" fontId="8" fillId="0" borderId="550" xfId="0" applyNumberFormat="1" applyFont="1" applyBorder="1" applyAlignment="1">
      <alignment horizontal="left" vertical="center" wrapText="1"/>
    </xf>
    <xf numFmtId="1" fontId="8" fillId="5" borderId="550" xfId="0" applyNumberFormat="1" applyFont="1" applyFill="1" applyBorder="1" applyProtection="1">
      <protection locked="0"/>
    </xf>
    <xf numFmtId="0" fontId="14" fillId="0" borderId="338" xfId="0" applyFont="1" applyBorder="1" applyAlignment="1">
      <alignment horizontal="center" vertical="center" wrapText="1"/>
    </xf>
    <xf numFmtId="0" fontId="8" fillId="0" borderId="572" xfId="0" applyFont="1" applyBorder="1" applyAlignment="1">
      <alignment horizontal="center" vertical="center"/>
    </xf>
    <xf numFmtId="0" fontId="8" fillId="0" borderId="574" xfId="0" applyFont="1" applyBorder="1" applyAlignment="1">
      <alignment horizontal="center" vertical="center" wrapText="1"/>
    </xf>
    <xf numFmtId="0" fontId="8" fillId="0" borderId="573" xfId="0" applyFont="1" applyBorder="1" applyAlignment="1">
      <alignment horizontal="center" vertical="center" wrapText="1"/>
    </xf>
    <xf numFmtId="0" fontId="8" fillId="0" borderId="576" xfId="0" applyFont="1" applyBorder="1" applyAlignment="1">
      <alignment horizontal="right" vertical="center"/>
    </xf>
    <xf numFmtId="0" fontId="8" fillId="8" borderId="577" xfId="0" applyFont="1" applyFill="1" applyBorder="1" applyAlignment="1" applyProtection="1">
      <alignment horizontal="justify" vertical="center"/>
      <protection locked="0"/>
    </xf>
    <xf numFmtId="0" fontId="8" fillId="8" borderId="582" xfId="0" applyFont="1" applyFill="1" applyBorder="1" applyAlignment="1" applyProtection="1">
      <alignment horizontal="justify" vertical="center"/>
      <protection locked="0"/>
    </xf>
    <xf numFmtId="1" fontId="8" fillId="4" borderId="581" xfId="0" applyNumberFormat="1" applyFont="1" applyFill="1" applyBorder="1" applyAlignment="1">
      <alignment horizontal="center" vertical="center" wrapText="1"/>
    </xf>
    <xf numFmtId="1" fontId="8" fillId="4" borderId="583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584" xfId="0" applyNumberFormat="1" applyFont="1" applyFill="1" applyBorder="1" applyProtection="1">
      <protection locked="0"/>
    </xf>
    <xf numFmtId="1" fontId="8" fillId="0" borderId="538" xfId="0" applyNumberFormat="1" applyFont="1" applyBorder="1" applyAlignment="1">
      <alignment vertical="center"/>
    </xf>
    <xf numFmtId="1" fontId="8" fillId="5" borderId="544" xfId="0" applyNumberFormat="1" applyFont="1" applyFill="1" applyBorder="1" applyProtection="1">
      <protection locked="0"/>
    </xf>
    <xf numFmtId="0" fontId="8" fillId="7" borderId="550" xfId="0" applyFont="1" applyFill="1" applyBorder="1"/>
    <xf numFmtId="1" fontId="8" fillId="5" borderId="552" xfId="0" applyNumberFormat="1" applyFont="1" applyFill="1" applyBorder="1" applyProtection="1">
      <protection locked="0"/>
    </xf>
    <xf numFmtId="1" fontId="8" fillId="4" borderId="574" xfId="0" applyNumberFormat="1" applyFont="1" applyFill="1" applyBorder="1" applyAlignment="1">
      <alignment horizontal="center" vertical="center" wrapText="1"/>
    </xf>
    <xf numFmtId="1" fontId="8" fillId="4" borderId="585" xfId="0" applyNumberFormat="1" applyFont="1" applyFill="1" applyBorder="1" applyAlignment="1">
      <alignment horizontal="center" vertical="center" wrapText="1"/>
    </xf>
    <xf numFmtId="1" fontId="8" fillId="4" borderId="573" xfId="0" applyNumberFormat="1" applyFont="1" applyFill="1" applyBorder="1" applyAlignment="1">
      <alignment horizontal="center" vertical="center" wrapText="1"/>
    </xf>
    <xf numFmtId="1" fontId="8" fillId="0" borderId="576" xfId="0" applyNumberFormat="1" applyFont="1" applyBorder="1" applyAlignment="1">
      <alignment horizontal="left" vertical="top"/>
    </xf>
    <xf numFmtId="0" fontId="8" fillId="12" borderId="576" xfId="0" applyFont="1" applyFill="1" applyBorder="1"/>
    <xf numFmtId="1" fontId="8" fillId="5" borderId="546" xfId="0" applyNumberFormat="1" applyFont="1" applyFill="1" applyBorder="1" applyProtection="1">
      <protection locked="0"/>
    </xf>
    <xf numFmtId="0" fontId="8" fillId="7" borderId="539" xfId="0" applyFont="1" applyFill="1" applyBorder="1"/>
    <xf numFmtId="1" fontId="8" fillId="0" borderId="538" xfId="0" applyNumberFormat="1" applyFont="1" applyBorder="1" applyAlignment="1">
      <alignment horizontal="left" vertical="top"/>
    </xf>
    <xf numFmtId="0" fontId="8" fillId="0" borderId="550" xfId="0" applyFont="1" applyBorder="1" applyAlignment="1">
      <alignment horizontal="left" vertical="top" wrapText="1"/>
    </xf>
    <xf numFmtId="0" fontId="8" fillId="7" borderId="534" xfId="0" applyFont="1" applyFill="1" applyBorder="1"/>
    <xf numFmtId="0" fontId="8" fillId="7" borderId="552" xfId="0" applyFont="1" applyFill="1" applyBorder="1"/>
    <xf numFmtId="0" fontId="8" fillId="4" borderId="574" xfId="0" applyFont="1" applyFill="1" applyBorder="1" applyAlignment="1" applyProtection="1">
      <alignment horizontal="center" wrapText="1"/>
      <protection locked="0"/>
    </xf>
    <xf numFmtId="0" fontId="8" fillId="4" borderId="573" xfId="0" applyFont="1" applyFill="1" applyBorder="1" applyAlignment="1" applyProtection="1">
      <alignment horizontal="center" wrapText="1"/>
      <protection locked="0"/>
    </xf>
    <xf numFmtId="0" fontId="8" fillId="4" borderId="585" xfId="0" applyFont="1" applyFill="1" applyBorder="1" applyAlignment="1" applyProtection="1">
      <alignment horizontal="center" vertical="center" wrapText="1"/>
      <protection locked="0"/>
    </xf>
    <xf numFmtId="0" fontId="8" fillId="4" borderId="583" xfId="0" applyFont="1" applyFill="1" applyBorder="1" applyAlignment="1" applyProtection="1">
      <alignment horizontal="center" vertical="center" wrapText="1"/>
      <protection locked="0"/>
    </xf>
    <xf numFmtId="1" fontId="8" fillId="4" borderId="538" xfId="0" applyNumberFormat="1" applyFont="1" applyFill="1" applyBorder="1"/>
    <xf numFmtId="1" fontId="4" fillId="5" borderId="540" xfId="0" applyNumberFormat="1" applyFont="1" applyFill="1" applyBorder="1" applyProtection="1">
      <protection locked="0"/>
    </xf>
    <xf numFmtId="1" fontId="4" fillId="4" borderId="576" xfId="0" applyNumberFormat="1" applyFont="1" applyFill="1" applyBorder="1" applyAlignment="1">
      <alignment horizontal="right" wrapText="1"/>
    </xf>
    <xf numFmtId="1" fontId="4" fillId="5" borderId="546" xfId="0" applyNumberFormat="1" applyFont="1" applyFill="1" applyBorder="1" applyProtection="1">
      <protection locked="0"/>
    </xf>
    <xf numFmtId="1" fontId="4" fillId="5" borderId="544" xfId="0" applyNumberFormat="1" applyFont="1" applyFill="1" applyBorder="1" applyProtection="1">
      <protection locked="0"/>
    </xf>
    <xf numFmtId="1" fontId="4" fillId="5" borderId="549" xfId="0" applyNumberFormat="1" applyFont="1" applyFill="1" applyBorder="1" applyProtection="1">
      <protection locked="0"/>
    </xf>
    <xf numFmtId="1" fontId="4" fillId="4" borderId="538" xfId="0" applyNumberFormat="1" applyFont="1" applyFill="1" applyBorder="1" applyAlignment="1">
      <alignment horizontal="right" wrapText="1"/>
    </xf>
    <xf numFmtId="1" fontId="4" fillId="5" borderId="538" xfId="0" applyNumberFormat="1" applyFont="1" applyFill="1" applyBorder="1" applyProtection="1">
      <protection locked="0"/>
    </xf>
    <xf numFmtId="1" fontId="8" fillId="4" borderId="550" xfId="0" applyNumberFormat="1" applyFont="1" applyFill="1" applyBorder="1"/>
    <xf numFmtId="1" fontId="4" fillId="5" borderId="550" xfId="0" applyNumberFormat="1" applyFont="1" applyFill="1" applyBorder="1" applyProtection="1">
      <protection locked="0"/>
    </xf>
    <xf numFmtId="1" fontId="4" fillId="5" borderId="551" xfId="0" applyNumberFormat="1" applyFont="1" applyFill="1" applyBorder="1" applyProtection="1">
      <protection locked="0"/>
    </xf>
    <xf numFmtId="1" fontId="4" fillId="5" borderId="534" xfId="0" applyNumberFormat="1" applyFont="1" applyFill="1" applyBorder="1" applyProtection="1">
      <protection locked="0"/>
    </xf>
    <xf numFmtId="1" fontId="4" fillId="5" borderId="552" xfId="0" applyNumberFormat="1" applyFont="1" applyFill="1" applyBorder="1" applyProtection="1">
      <protection locked="0"/>
    </xf>
    <xf numFmtId="1" fontId="4" fillId="5" borderId="553" xfId="0" applyNumberFormat="1" applyFont="1" applyFill="1" applyBorder="1" applyProtection="1">
      <protection locked="0"/>
    </xf>
    <xf numFmtId="0" fontId="8" fillId="4" borderId="574" xfId="0" applyFont="1" applyFill="1" applyBorder="1" applyAlignment="1" applyProtection="1">
      <alignment horizontal="center" vertical="center" wrapText="1"/>
      <protection locked="0"/>
    </xf>
    <xf numFmtId="0" fontId="8" fillId="4" borderId="573" xfId="0" applyFont="1" applyFill="1" applyBorder="1" applyAlignment="1" applyProtection="1">
      <alignment horizontal="center" vertical="center" wrapText="1"/>
      <protection locked="0"/>
    </xf>
    <xf numFmtId="1" fontId="8" fillId="0" borderId="576" xfId="0" applyNumberFormat="1" applyFont="1" applyBorder="1" applyAlignment="1">
      <alignment horizontal="right" vertical="center" wrapText="1"/>
    </xf>
    <xf numFmtId="1" fontId="8" fillId="12" borderId="574" xfId="0" applyNumberFormat="1" applyFont="1" applyFill="1" applyBorder="1" applyAlignment="1">
      <alignment horizontal="center" vertical="center"/>
    </xf>
    <xf numFmtId="1" fontId="8" fillId="12" borderId="586" xfId="0" applyNumberFormat="1" applyFont="1" applyFill="1" applyBorder="1" applyAlignment="1">
      <alignment horizontal="center" vertical="center" wrapText="1"/>
    </xf>
    <xf numFmtId="1" fontId="8" fillId="12" borderId="573" xfId="0" applyNumberFormat="1" applyFont="1" applyFill="1" applyBorder="1" applyAlignment="1">
      <alignment horizontal="center" vertical="center" wrapText="1"/>
    </xf>
    <xf numFmtId="1" fontId="8" fillId="12" borderId="574" xfId="0" applyNumberFormat="1" applyFont="1" applyFill="1" applyBorder="1" applyAlignment="1">
      <alignment horizontal="center" vertical="center" wrapText="1"/>
    </xf>
    <xf numFmtId="1" fontId="8" fillId="12" borderId="538" xfId="0" applyNumberFormat="1" applyFont="1" applyFill="1" applyBorder="1"/>
    <xf numFmtId="1" fontId="8" fillId="12" borderId="540" xfId="10" applyNumberFormat="1" applyFont="1" applyFill="1" applyBorder="1" applyAlignment="1" applyProtection="1">
      <alignment horizontal="right"/>
    </xf>
    <xf numFmtId="1" fontId="8" fillId="12" borderId="544" xfId="10" applyNumberFormat="1" applyFont="1" applyFill="1" applyBorder="1" applyAlignment="1" applyProtection="1">
      <alignment horizontal="right"/>
    </xf>
    <xf numFmtId="1" fontId="8" fillId="12" borderId="549" xfId="10" applyNumberFormat="1" applyFont="1" applyFill="1" applyBorder="1" applyAlignment="1" applyProtection="1">
      <alignment horizontal="right"/>
    </xf>
    <xf numFmtId="1" fontId="8" fillId="12" borderId="540" xfId="0" applyNumberFormat="1" applyFont="1" applyFill="1" applyBorder="1"/>
    <xf numFmtId="1" fontId="8" fillId="12" borderId="549" xfId="0" applyNumberFormat="1" applyFont="1" applyFill="1" applyBorder="1"/>
    <xf numFmtId="1" fontId="8" fillId="12" borderId="546" xfId="0" applyNumberFormat="1" applyFont="1" applyFill="1" applyBorder="1"/>
    <xf numFmtId="1" fontId="8" fillId="12" borderId="544" xfId="0" applyNumberFormat="1" applyFont="1" applyFill="1" applyBorder="1"/>
    <xf numFmtId="1" fontId="8" fillId="4" borderId="586" xfId="0" applyNumberFormat="1" applyFont="1" applyFill="1" applyBorder="1" applyAlignment="1">
      <alignment horizontal="center" vertical="center" wrapText="1"/>
    </xf>
    <xf numFmtId="1" fontId="8" fillId="4" borderId="583" xfId="0" applyNumberFormat="1" applyFont="1" applyFill="1" applyBorder="1" applyAlignment="1">
      <alignment horizontal="center" vertical="center" wrapText="1"/>
    </xf>
    <xf numFmtId="1" fontId="8" fillId="4" borderId="338" xfId="0" applyNumberFormat="1" applyFont="1" applyFill="1" applyBorder="1" applyAlignment="1">
      <alignment wrapText="1"/>
    </xf>
    <xf numFmtId="1" fontId="8" fillId="4" borderId="572" xfId="0" applyNumberFormat="1" applyFont="1" applyFill="1" applyBorder="1"/>
    <xf numFmtId="1" fontId="4" fillId="5" borderId="574" xfId="0" applyNumberFormat="1" applyFont="1" applyFill="1" applyBorder="1" applyProtection="1">
      <protection locked="0"/>
    </xf>
    <xf numFmtId="1" fontId="4" fillId="5" borderId="585" xfId="0" applyNumberFormat="1" applyFont="1" applyFill="1" applyBorder="1" applyProtection="1">
      <protection locked="0"/>
    </xf>
    <xf numFmtId="1" fontId="4" fillId="5" borderId="586" xfId="0" applyNumberFormat="1" applyFont="1" applyFill="1" applyBorder="1" applyProtection="1">
      <protection locked="0"/>
    </xf>
    <xf numFmtId="1" fontId="4" fillId="5" borderId="583" xfId="0" applyNumberFormat="1" applyFont="1" applyFill="1" applyBorder="1" applyProtection="1">
      <protection locked="0"/>
    </xf>
    <xf numFmtId="1" fontId="8" fillId="0" borderId="581" xfId="0" applyNumberFormat="1" applyFont="1" applyBorder="1" applyAlignment="1">
      <alignment horizontal="center" vertical="center"/>
    </xf>
    <xf numFmtId="1" fontId="8" fillId="0" borderId="581" xfId="0" applyNumberFormat="1" applyFont="1" applyBorder="1" applyAlignment="1">
      <alignment horizontal="center" vertical="center" wrapText="1"/>
    </xf>
    <xf numFmtId="1" fontId="8" fillId="0" borderId="573" xfId="0" applyNumberFormat="1" applyFont="1" applyBorder="1" applyAlignment="1">
      <alignment vertical="center" wrapText="1"/>
    </xf>
    <xf numFmtId="1" fontId="8" fillId="0" borderId="572" xfId="0" applyNumberFormat="1" applyFont="1" applyBorder="1" applyAlignment="1">
      <alignment vertical="center" wrapText="1"/>
    </xf>
    <xf numFmtId="1" fontId="8" fillId="5" borderId="572" xfId="0" applyNumberFormat="1" applyFont="1" applyFill="1" applyBorder="1" applyProtection="1">
      <protection locked="0"/>
    </xf>
    <xf numFmtId="1" fontId="8" fillId="5" borderId="586" xfId="0" applyNumberFormat="1" applyFont="1" applyFill="1" applyBorder="1" applyProtection="1">
      <protection locked="0"/>
    </xf>
    <xf numFmtId="1" fontId="8" fillId="5" borderId="583" xfId="0" applyNumberFormat="1" applyFont="1" applyFill="1" applyBorder="1" applyProtection="1">
      <protection locked="0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340" xfId="0" applyNumberFormat="1" applyFont="1" applyBorder="1" applyAlignment="1">
      <alignment horizontal="center" vertical="center" wrapText="1"/>
    </xf>
    <xf numFmtId="1" fontId="8" fillId="0" borderId="499" xfId="0" applyNumberFormat="1" applyFont="1" applyBorder="1" applyAlignment="1">
      <alignment horizontal="center" vertical="center" wrapText="1"/>
    </xf>
    <xf numFmtId="41" fontId="7" fillId="4" borderId="587" xfId="1" applyNumberFormat="1" applyFont="1" applyFill="1" applyBorder="1" applyAlignment="1" applyProtection="1">
      <alignment horizontal="left"/>
    </xf>
    <xf numFmtId="1" fontId="4" fillId="0" borderId="574" xfId="0" applyNumberFormat="1" applyFont="1" applyBorder="1" applyAlignment="1">
      <alignment horizontal="center" vertical="center" wrapText="1"/>
    </xf>
    <xf numFmtId="1" fontId="4" fillId="0" borderId="585" xfId="0" applyNumberFormat="1" applyFont="1" applyBorder="1" applyAlignment="1">
      <alignment horizontal="center" vertical="center" wrapText="1"/>
    </xf>
    <xf numFmtId="1" fontId="4" fillId="0" borderId="585" xfId="0" applyNumberFormat="1" applyFont="1" applyBorder="1" applyAlignment="1">
      <alignment horizontal="center" vertical="center"/>
    </xf>
    <xf numFmtId="1" fontId="4" fillId="0" borderId="583" xfId="0" applyNumberFormat="1" applyFont="1" applyBorder="1" applyAlignment="1">
      <alignment horizontal="center" vertical="center"/>
    </xf>
    <xf numFmtId="41" fontId="4" fillId="4" borderId="572" xfId="1" applyNumberFormat="1" applyFont="1" applyFill="1" applyBorder="1" applyAlignment="1" applyProtection="1">
      <alignment horizontal="center" vertical="center" wrapText="1"/>
    </xf>
    <xf numFmtId="41" fontId="8" fillId="4" borderId="588" xfId="1" applyNumberFormat="1" applyFont="1" applyFill="1" applyBorder="1" applyProtection="1"/>
    <xf numFmtId="1" fontId="8" fillId="5" borderId="589" xfId="0" applyNumberFormat="1" applyFont="1" applyFill="1" applyBorder="1" applyProtection="1">
      <protection locked="0"/>
    </xf>
    <xf numFmtId="1" fontId="8" fillId="5" borderId="590" xfId="0" applyNumberFormat="1" applyFont="1" applyFill="1" applyBorder="1" applyProtection="1">
      <protection locked="0"/>
    </xf>
    <xf numFmtId="1" fontId="8" fillId="5" borderId="591" xfId="0" applyNumberFormat="1" applyFont="1" applyFill="1" applyBorder="1" applyProtection="1">
      <protection locked="0"/>
    </xf>
    <xf numFmtId="1" fontId="8" fillId="5" borderId="592" xfId="0" applyNumberFormat="1" applyFont="1" applyFill="1" applyBorder="1" applyProtection="1">
      <protection locked="0"/>
    </xf>
    <xf numFmtId="1" fontId="8" fillId="5" borderId="582" xfId="0" applyNumberFormat="1" applyFont="1" applyFill="1" applyBorder="1" applyProtection="1">
      <protection locked="0"/>
    </xf>
    <xf numFmtId="41" fontId="8" fillId="4" borderId="593" xfId="1" applyNumberFormat="1" applyFont="1" applyFill="1" applyBorder="1" applyProtection="1"/>
    <xf numFmtId="1" fontId="8" fillId="5" borderId="594" xfId="0" applyNumberFormat="1" applyFont="1" applyFill="1" applyBorder="1" applyProtection="1">
      <protection locked="0"/>
    </xf>
    <xf numFmtId="1" fontId="8" fillId="5" borderId="595" xfId="0" applyNumberFormat="1" applyFont="1" applyFill="1" applyBorder="1" applyProtection="1">
      <protection locked="0"/>
    </xf>
    <xf numFmtId="1" fontId="8" fillId="5" borderId="596" xfId="0" applyNumberFormat="1" applyFont="1" applyFill="1" applyBorder="1" applyProtection="1">
      <protection locked="0"/>
    </xf>
    <xf numFmtId="1" fontId="8" fillId="5" borderId="597" xfId="0" applyNumberFormat="1" applyFont="1" applyFill="1" applyBorder="1" applyProtection="1">
      <protection locked="0"/>
    </xf>
    <xf numFmtId="1" fontId="8" fillId="5" borderId="598" xfId="0" applyNumberFormat="1" applyFont="1" applyFill="1" applyBorder="1" applyProtection="1">
      <protection locked="0"/>
    </xf>
    <xf numFmtId="41" fontId="8" fillId="4" borderId="599" xfId="1" applyNumberFormat="1" applyFont="1" applyFill="1" applyBorder="1" applyAlignment="1" applyProtection="1">
      <alignment vertical="center"/>
    </xf>
    <xf numFmtId="1" fontId="8" fillId="6" borderId="589" xfId="0" applyNumberFormat="1" applyFont="1" applyFill="1" applyBorder="1"/>
    <xf numFmtId="1" fontId="8" fillId="6" borderId="590" xfId="0" applyNumberFormat="1" applyFont="1" applyFill="1" applyBorder="1"/>
    <xf numFmtId="41" fontId="8" fillId="4" borderId="581" xfId="1" applyNumberFormat="1" applyFont="1" applyFill="1" applyBorder="1" applyProtection="1"/>
    <xf numFmtId="164" fontId="4" fillId="4" borderId="572" xfId="1" applyNumberFormat="1" applyFont="1" applyFill="1" applyBorder="1" applyAlignment="1" applyProtection="1">
      <alignment horizontal="center"/>
    </xf>
    <xf numFmtId="164" fontId="4" fillId="4" borderId="574" xfId="1" applyNumberFormat="1" applyFont="1" applyFill="1" applyBorder="1" applyAlignment="1" applyProtection="1">
      <alignment horizontal="center"/>
    </xf>
    <xf numFmtId="164" fontId="4" fillId="4" borderId="585" xfId="1" applyNumberFormat="1" applyFont="1" applyFill="1" applyBorder="1" applyAlignment="1" applyProtection="1">
      <alignment horizontal="center"/>
    </xf>
    <xf numFmtId="164" fontId="4" fillId="4" borderId="583" xfId="1" applyNumberFormat="1" applyFont="1" applyFill="1" applyBorder="1" applyAlignment="1" applyProtection="1">
      <alignment horizontal="center"/>
    </xf>
    <xf numFmtId="164" fontId="4" fillId="4" borderId="600" xfId="1" applyNumberFormat="1" applyFont="1" applyFill="1" applyBorder="1" applyAlignment="1" applyProtection="1">
      <alignment horizontal="center"/>
    </xf>
    <xf numFmtId="1" fontId="8" fillId="0" borderId="572" xfId="4" applyNumberFormat="1" applyFont="1" applyBorder="1" applyAlignment="1">
      <alignment horizontal="center" vertical="center"/>
    </xf>
    <xf numFmtId="1" fontId="8" fillId="0" borderId="572" xfId="4" applyNumberFormat="1" applyFont="1" applyBorder="1" applyAlignment="1">
      <alignment horizontal="center" vertical="center" wrapText="1"/>
    </xf>
    <xf numFmtId="1" fontId="8" fillId="0" borderId="602" xfId="4" applyNumberFormat="1" applyFont="1" applyBorder="1" applyAlignment="1">
      <alignment horizontal="center" vertical="center" wrapText="1"/>
    </xf>
    <xf numFmtId="0" fontId="8" fillId="0" borderId="576" xfId="4" applyFont="1" applyBorder="1" applyAlignment="1">
      <alignment horizontal="left" vertical="center" wrapText="1"/>
    </xf>
    <xf numFmtId="1" fontId="8" fillId="0" borderId="576" xfId="4" applyNumberFormat="1" applyFont="1" applyBorder="1" applyAlignment="1">
      <alignment horizontal="center" vertical="center" wrapText="1"/>
    </xf>
    <xf numFmtId="1" fontId="8" fillId="5" borderId="576" xfId="4" applyNumberFormat="1" applyFont="1" applyFill="1" applyBorder="1" applyProtection="1">
      <protection locked="0"/>
    </xf>
    <xf numFmtId="1" fontId="8" fillId="5" borderId="603" xfId="4" applyNumberFormat="1" applyFont="1" applyFill="1" applyBorder="1" applyProtection="1">
      <protection locked="0"/>
    </xf>
    <xf numFmtId="1" fontId="8" fillId="8" borderId="582" xfId="4" applyNumberFormat="1" applyFont="1" applyFill="1" applyBorder="1" applyProtection="1">
      <protection locked="0"/>
    </xf>
    <xf numFmtId="1" fontId="8" fillId="8" borderId="576" xfId="4" applyNumberFormat="1" applyFont="1" applyFill="1" applyBorder="1" applyProtection="1">
      <protection locked="0"/>
    </xf>
    <xf numFmtId="0" fontId="8" fillId="0" borderId="596" xfId="4" applyFont="1" applyBorder="1" applyAlignment="1">
      <alignment horizontal="left" vertical="center" wrapText="1"/>
    </xf>
    <xf numFmtId="1" fontId="8" fillId="0" borderId="596" xfId="4" applyNumberFormat="1" applyFont="1" applyBorder="1" applyAlignment="1">
      <alignment horizontal="center" vertical="center" wrapText="1"/>
    </xf>
    <xf numFmtId="1" fontId="8" fillId="5" borderId="596" xfId="4" applyNumberFormat="1" applyFont="1" applyFill="1" applyBorder="1" applyProtection="1">
      <protection locked="0"/>
    </xf>
    <xf numFmtId="1" fontId="8" fillId="5" borderId="604" xfId="4" applyNumberFormat="1" applyFont="1" applyFill="1" applyBorder="1" applyProtection="1">
      <protection locked="0"/>
    </xf>
    <xf numFmtId="1" fontId="8" fillId="8" borderId="598" xfId="4" applyNumberFormat="1" applyFont="1" applyFill="1" applyBorder="1" applyProtection="1">
      <protection locked="0"/>
    </xf>
    <xf numFmtId="1" fontId="8" fillId="8" borderId="596" xfId="4" applyNumberFormat="1" applyFont="1" applyFill="1" applyBorder="1" applyProtection="1">
      <protection locked="0"/>
    </xf>
    <xf numFmtId="0" fontId="8" fillId="0" borderId="605" xfId="4" applyFont="1" applyBorder="1" applyAlignment="1">
      <alignment horizontal="left" vertical="center" wrapText="1"/>
    </xf>
    <xf numFmtId="1" fontId="8" fillId="0" borderId="605" xfId="4" applyNumberFormat="1" applyFont="1" applyBorder="1" applyAlignment="1">
      <alignment horizontal="center" vertical="center" wrapText="1"/>
    </xf>
    <xf numFmtId="1" fontId="8" fillId="5" borderId="605" xfId="4" applyNumberFormat="1" applyFont="1" applyFill="1" applyBorder="1" applyProtection="1">
      <protection locked="0"/>
    </xf>
    <xf numFmtId="1" fontId="8" fillId="5" borderId="606" xfId="4" applyNumberFormat="1" applyFont="1" applyFill="1" applyBorder="1" applyProtection="1">
      <protection locked="0"/>
    </xf>
    <xf numFmtId="1" fontId="8" fillId="8" borderId="607" xfId="4" applyNumberFormat="1" applyFont="1" applyFill="1" applyBorder="1" applyProtection="1">
      <protection locked="0"/>
    </xf>
    <xf numFmtId="1" fontId="8" fillId="8" borderId="605" xfId="4" applyNumberFormat="1" applyFont="1" applyFill="1" applyBorder="1" applyProtection="1">
      <protection locked="0"/>
    </xf>
    <xf numFmtId="1" fontId="8" fillId="0" borderId="600" xfId="4" applyNumberFormat="1" applyFont="1" applyBorder="1" applyAlignment="1">
      <alignment horizontal="center" vertical="center" wrapText="1"/>
    </xf>
    <xf numFmtId="41" fontId="7" fillId="4" borderId="608" xfId="1" applyNumberFormat="1" applyFont="1" applyFill="1" applyBorder="1" applyAlignment="1" applyProtection="1">
      <alignment horizontal="left"/>
    </xf>
    <xf numFmtId="1" fontId="4" fillId="0" borderId="609" xfId="0" applyNumberFormat="1" applyFont="1" applyBorder="1" applyAlignment="1">
      <alignment horizontal="center" vertical="center" wrapText="1"/>
    </xf>
    <xf numFmtId="1" fontId="4" fillId="0" borderId="583" xfId="0" applyNumberFormat="1" applyFont="1" applyBorder="1" applyAlignment="1">
      <alignment horizontal="center" vertical="center" wrapText="1"/>
    </xf>
    <xf numFmtId="0" fontId="8" fillId="0" borderId="572" xfId="4" applyFont="1" applyBorder="1" applyAlignment="1">
      <alignment horizontal="left" vertical="center" wrapText="1"/>
    </xf>
    <xf numFmtId="164" fontId="4" fillId="4" borderId="572" xfId="1" applyNumberFormat="1" applyFont="1" applyFill="1" applyBorder="1" applyAlignment="1" applyProtection="1">
      <alignment horizontal="center" vertical="center"/>
    </xf>
    <xf numFmtId="1" fontId="8" fillId="5" borderId="574" xfId="0" applyNumberFormat="1" applyFont="1" applyFill="1" applyBorder="1" applyProtection="1">
      <protection locked="0"/>
    </xf>
    <xf numFmtId="1" fontId="8" fillId="5" borderId="585" xfId="0" applyNumberFormat="1" applyFont="1" applyFill="1" applyBorder="1" applyProtection="1">
      <protection locked="0"/>
    </xf>
    <xf numFmtId="1" fontId="8" fillId="5" borderId="602" xfId="0" applyNumberFormat="1" applyFont="1" applyFill="1" applyBorder="1" applyProtection="1">
      <protection locked="0"/>
    </xf>
    <xf numFmtId="1" fontId="8" fillId="5" borderId="600" xfId="0" applyNumberFormat="1" applyFont="1" applyFill="1" applyBorder="1" applyProtection="1">
      <protection locked="0"/>
    </xf>
    <xf numFmtId="41" fontId="7" fillId="0" borderId="608" xfId="1" applyNumberFormat="1" applyFont="1" applyBorder="1" applyAlignment="1" applyProtection="1">
      <alignment horizontal="left"/>
    </xf>
    <xf numFmtId="1" fontId="8" fillId="0" borderId="585" xfId="0" applyNumberFormat="1" applyFont="1" applyBorder="1" applyAlignment="1">
      <alignment horizontal="center" vertical="center" wrapText="1"/>
    </xf>
    <xf numFmtId="1" fontId="8" fillId="0" borderId="583" xfId="0" applyNumberFormat="1" applyFont="1" applyBorder="1" applyAlignment="1">
      <alignment horizontal="center" vertical="center" wrapText="1"/>
    </xf>
    <xf numFmtId="41" fontId="8" fillId="4" borderId="574" xfId="1" applyNumberFormat="1" applyFont="1" applyFill="1" applyBorder="1" applyAlignment="1" applyProtection="1">
      <alignment horizontal="center" vertical="center" wrapText="1"/>
    </xf>
    <xf numFmtId="41" fontId="8" fillId="4" borderId="600" xfId="1" applyNumberFormat="1" applyFont="1" applyFill="1" applyBorder="1" applyAlignment="1" applyProtection="1">
      <alignment horizontal="center" vertical="center"/>
    </xf>
    <xf numFmtId="1" fontId="8" fillId="0" borderId="600" xfId="0" applyNumberFormat="1" applyFont="1" applyBorder="1" applyAlignment="1">
      <alignment horizontal="center" vertical="center" wrapText="1"/>
    </xf>
    <xf numFmtId="1" fontId="8" fillId="0" borderId="574" xfId="0" applyNumberFormat="1" applyFont="1" applyBorder="1" applyAlignment="1">
      <alignment horizontal="center" vertical="center"/>
    </xf>
    <xf numFmtId="1" fontId="8" fillId="0" borderId="610" xfId="0" applyNumberFormat="1" applyFont="1" applyBorder="1" applyAlignment="1">
      <alignment horizontal="center" vertical="center" wrapText="1"/>
    </xf>
    <xf numFmtId="1" fontId="8" fillId="9" borderId="584" xfId="5" applyNumberFormat="1" applyFont="1" applyBorder="1" applyProtection="1">
      <protection locked="0"/>
    </xf>
    <xf numFmtId="1" fontId="8" fillId="9" borderId="578" xfId="5" applyNumberFormat="1" applyFont="1" applyBorder="1" applyProtection="1">
      <protection locked="0"/>
    </xf>
    <xf numFmtId="1" fontId="8" fillId="0" borderId="611" xfId="0" applyNumberFormat="1" applyFont="1" applyBorder="1"/>
    <xf numFmtId="1" fontId="8" fillId="5" borderId="612" xfId="0" applyNumberFormat="1" applyFont="1" applyFill="1" applyBorder="1" applyProtection="1">
      <protection locked="0"/>
    </xf>
    <xf numFmtId="1" fontId="8" fillId="5" borderId="613" xfId="0" applyNumberFormat="1" applyFont="1" applyFill="1" applyBorder="1" applyProtection="1">
      <protection locked="0"/>
    </xf>
    <xf numFmtId="1" fontId="8" fillId="5" borderId="614" xfId="0" applyNumberFormat="1" applyFont="1" applyFill="1" applyBorder="1" applyProtection="1">
      <protection locked="0"/>
    </xf>
    <xf numFmtId="1" fontId="8" fillId="5" borderId="615" xfId="0" applyNumberFormat="1" applyFont="1" applyFill="1" applyBorder="1" applyProtection="1">
      <protection locked="0"/>
    </xf>
    <xf numFmtId="1" fontId="8" fillId="5" borderId="616" xfId="0" applyNumberFormat="1" applyFont="1" applyFill="1" applyBorder="1" applyProtection="1">
      <protection locked="0"/>
    </xf>
    <xf numFmtId="1" fontId="8" fillId="10" borderId="615" xfId="0" applyNumberFormat="1" applyFont="1" applyFill="1" applyBorder="1"/>
    <xf numFmtId="1" fontId="8" fillId="10" borderId="616" xfId="0" applyNumberFormat="1" applyFont="1" applyFill="1" applyBorder="1"/>
    <xf numFmtId="1" fontId="8" fillId="10" borderId="614" xfId="0" applyNumberFormat="1" applyFont="1" applyFill="1" applyBorder="1"/>
    <xf numFmtId="1" fontId="8" fillId="9" borderId="615" xfId="5" applyNumberFormat="1" applyFont="1" applyBorder="1" applyProtection="1">
      <protection locked="0"/>
    </xf>
    <xf numFmtId="1" fontId="8" fillId="9" borderId="614" xfId="5" applyNumberFormat="1" applyFont="1" applyBorder="1" applyProtection="1">
      <protection locked="0"/>
    </xf>
    <xf numFmtId="1" fontId="8" fillId="0" borderId="611" xfId="0" applyNumberFormat="1" applyFont="1" applyBorder="1" applyAlignment="1">
      <alignment wrapText="1"/>
    </xf>
    <xf numFmtId="1" fontId="8" fillId="5" borderId="617" xfId="0" applyNumberFormat="1" applyFont="1" applyFill="1" applyBorder="1" applyProtection="1">
      <protection locked="0"/>
    </xf>
    <xf numFmtId="1" fontId="8" fillId="11" borderId="614" xfId="0" applyNumberFormat="1" applyFont="1" applyFill="1" applyBorder="1"/>
    <xf numFmtId="1" fontId="8" fillId="11" borderId="615" xfId="0" applyNumberFormat="1" applyFont="1" applyFill="1" applyBorder="1"/>
    <xf numFmtId="1" fontId="8" fillId="5" borderId="618" xfId="0" applyNumberFormat="1" applyFont="1" applyFill="1" applyBorder="1" applyProtection="1">
      <protection locked="0"/>
    </xf>
    <xf numFmtId="1" fontId="8" fillId="5" borderId="619" xfId="0" applyNumberFormat="1" applyFont="1" applyFill="1" applyBorder="1" applyProtection="1">
      <protection locked="0"/>
    </xf>
    <xf numFmtId="1" fontId="8" fillId="5" borderId="620" xfId="0" applyNumberFormat="1" applyFont="1" applyFill="1" applyBorder="1" applyProtection="1">
      <protection locked="0"/>
    </xf>
    <xf numFmtId="41" fontId="4" fillId="4" borderId="581" xfId="1" applyNumberFormat="1" applyFont="1" applyFill="1" applyBorder="1" applyAlignment="1" applyProtection="1">
      <alignment vertical="center" wrapText="1"/>
    </xf>
    <xf numFmtId="164" fontId="4" fillId="4" borderId="572" xfId="6" applyNumberFormat="1" applyFont="1" applyFill="1" applyBorder="1" applyAlignment="1" applyProtection="1">
      <alignment horizontal="center"/>
    </xf>
    <xf numFmtId="164" fontId="4" fillId="4" borderId="574" xfId="6" applyNumberFormat="1" applyFont="1" applyFill="1" applyBorder="1" applyProtection="1"/>
    <xf numFmtId="164" fontId="4" fillId="4" borderId="585" xfId="6" applyNumberFormat="1" applyFont="1" applyFill="1" applyBorder="1" applyProtection="1"/>
    <xf numFmtId="164" fontId="4" fillId="4" borderId="600" xfId="6" applyNumberFormat="1" applyFont="1" applyFill="1" applyBorder="1" applyProtection="1"/>
    <xf numFmtId="164" fontId="4" fillId="4" borderId="572" xfId="6" applyNumberFormat="1" applyFont="1" applyFill="1" applyBorder="1" applyProtection="1"/>
    <xf numFmtId="164" fontId="4" fillId="0" borderId="600" xfId="6" applyNumberFormat="1" applyFont="1" applyFill="1" applyBorder="1" applyProtection="1"/>
    <xf numFmtId="41" fontId="7" fillId="0" borderId="621" xfId="1" applyNumberFormat="1" applyFont="1" applyBorder="1" applyAlignment="1" applyProtection="1">
      <alignment horizontal="left"/>
    </xf>
    <xf numFmtId="1" fontId="8" fillId="0" borderId="585" xfId="0" applyNumberFormat="1" applyFont="1" applyBorder="1" applyAlignment="1">
      <alignment horizontal="center" vertical="center"/>
    </xf>
    <xf numFmtId="1" fontId="8" fillId="0" borderId="600" xfId="0" applyNumberFormat="1" applyFont="1" applyBorder="1" applyAlignment="1">
      <alignment horizontal="center" vertical="center"/>
    </xf>
    <xf numFmtId="41" fontId="8" fillId="0" borderId="572" xfId="1" applyNumberFormat="1" applyFont="1" applyBorder="1" applyAlignment="1" applyProtection="1">
      <alignment horizontal="center" vertical="center" wrapText="1"/>
    </xf>
    <xf numFmtId="1" fontId="8" fillId="0" borderId="574" xfId="0" applyNumberFormat="1" applyFont="1" applyBorder="1" applyAlignment="1">
      <alignment horizontal="right"/>
    </xf>
    <xf numFmtId="1" fontId="8" fillId="10" borderId="584" xfId="0" applyNumberFormat="1" applyFont="1" applyFill="1" applyBorder="1" applyAlignment="1">
      <alignment horizontal="right"/>
    </xf>
    <xf numFmtId="1" fontId="8" fillId="10" borderId="577" xfId="0" applyNumberFormat="1" applyFont="1" applyFill="1" applyBorder="1"/>
    <xf numFmtId="1" fontId="8" fillId="10" borderId="582" xfId="0" applyNumberFormat="1" applyFont="1" applyFill="1" applyBorder="1"/>
    <xf numFmtId="1" fontId="8" fillId="0" borderId="614" xfId="0" applyNumberFormat="1" applyFont="1" applyBorder="1" applyAlignment="1">
      <alignment horizontal="right" wrapText="1"/>
    </xf>
    <xf numFmtId="1" fontId="8" fillId="0" borderId="622" xfId="0" applyNumberFormat="1" applyFont="1" applyBorder="1" applyAlignment="1">
      <alignment horizontal="right"/>
    </xf>
    <xf numFmtId="1" fontId="8" fillId="0" borderId="613" xfId="0" applyNumberFormat="1" applyFont="1" applyBorder="1" applyAlignment="1">
      <alignment horizontal="right"/>
    </xf>
    <xf numFmtId="1" fontId="8" fillId="5" borderId="611" xfId="0" applyNumberFormat="1" applyFont="1" applyFill="1" applyBorder="1" applyProtection="1">
      <protection locked="0"/>
    </xf>
    <xf numFmtId="1" fontId="8" fillId="5" borderId="623" xfId="0" applyNumberFormat="1" applyFont="1" applyFill="1" applyBorder="1" applyProtection="1">
      <protection locked="0"/>
    </xf>
    <xf numFmtId="1" fontId="8" fillId="5" borderId="624" xfId="0" applyNumberFormat="1" applyFont="1" applyFill="1" applyBorder="1" applyProtection="1">
      <protection locked="0"/>
    </xf>
    <xf numFmtId="1" fontId="8" fillId="0" borderId="625" xfId="0" applyNumberFormat="1" applyFont="1" applyBorder="1"/>
    <xf numFmtId="1" fontId="8" fillId="10" borderId="618" xfId="0" applyNumberFormat="1" applyFont="1" applyFill="1" applyBorder="1"/>
    <xf numFmtId="1" fontId="8" fillId="10" borderId="626" xfId="0" applyNumberFormat="1" applyFont="1" applyFill="1" applyBorder="1"/>
    <xf numFmtId="1" fontId="8" fillId="5" borderId="626" xfId="0" applyNumberFormat="1" applyFont="1" applyFill="1" applyBorder="1" applyProtection="1">
      <protection locked="0"/>
    </xf>
    <xf numFmtId="1" fontId="8" fillId="10" borderId="627" xfId="0" applyNumberFormat="1" applyFont="1" applyFill="1" applyBorder="1"/>
    <xf numFmtId="1" fontId="8" fillId="0" borderId="614" xfId="0" applyNumberFormat="1" applyFont="1" applyBorder="1" applyAlignment="1">
      <alignment horizontal="right"/>
    </xf>
    <xf numFmtId="1" fontId="8" fillId="0" borderId="614" xfId="0" applyNumberFormat="1" applyFont="1" applyBorder="1" applyAlignment="1">
      <alignment horizontal="right" shrinkToFit="1"/>
    </xf>
    <xf numFmtId="1" fontId="8" fillId="0" borderId="622" xfId="0" applyNumberFormat="1" applyFont="1" applyBorder="1" applyAlignment="1">
      <alignment horizontal="right" shrinkToFit="1"/>
    </xf>
    <xf numFmtId="1" fontId="8" fillId="0" borderId="618" xfId="0" applyNumberFormat="1" applyFont="1" applyBorder="1" applyAlignment="1">
      <alignment horizontal="right"/>
    </xf>
    <xf numFmtId="1" fontId="8" fillId="0" borderId="619" xfId="0" applyNumberFormat="1" applyFont="1" applyBorder="1" applyAlignment="1">
      <alignment horizontal="right"/>
    </xf>
    <xf numFmtId="1" fontId="8" fillId="0" borderId="626" xfId="0" applyNumberFormat="1" applyFont="1" applyBorder="1" applyAlignment="1">
      <alignment horizontal="right"/>
    </xf>
    <xf numFmtId="1" fontId="8" fillId="5" borderId="628" xfId="0" applyNumberFormat="1" applyFont="1" applyFill="1" applyBorder="1" applyProtection="1">
      <protection locked="0"/>
    </xf>
    <xf numFmtId="1" fontId="8" fillId="5" borderId="629" xfId="0" applyNumberFormat="1" applyFont="1" applyFill="1" applyBorder="1" applyProtection="1">
      <protection locked="0"/>
    </xf>
    <xf numFmtId="1" fontId="8" fillId="5" borderId="630" xfId="0" applyNumberFormat="1" applyFont="1" applyFill="1" applyBorder="1" applyProtection="1">
      <protection locked="0"/>
    </xf>
    <xf numFmtId="1" fontId="8" fillId="0" borderId="574" xfId="0" applyNumberFormat="1" applyFont="1" applyBorder="1"/>
    <xf numFmtId="1" fontId="8" fillId="0" borderId="583" xfId="0" applyNumberFormat="1" applyFont="1" applyBorder="1"/>
    <xf numFmtId="1" fontId="8" fillId="0" borderId="581" xfId="0" applyNumberFormat="1" applyFont="1" applyBorder="1"/>
    <xf numFmtId="1" fontId="8" fillId="0" borderId="631" xfId="0" applyNumberFormat="1" applyFont="1" applyBorder="1"/>
    <xf numFmtId="1" fontId="8" fillId="0" borderId="632" xfId="0" applyNumberFormat="1" applyFont="1" applyBorder="1"/>
    <xf numFmtId="41" fontId="7" fillId="4" borderId="633" xfId="1" applyNumberFormat="1" applyFont="1" applyFill="1" applyBorder="1" applyAlignment="1" applyProtection="1">
      <alignment horizontal="left"/>
    </xf>
    <xf numFmtId="1" fontId="8" fillId="3" borderId="572" xfId="0" applyNumberFormat="1" applyFont="1" applyFill="1" applyBorder="1" applyAlignment="1">
      <alignment horizontal="center" vertical="center" wrapText="1"/>
    </xf>
    <xf numFmtId="1" fontId="8" fillId="3" borderId="600" xfId="0" applyNumberFormat="1" applyFont="1" applyFill="1" applyBorder="1" applyAlignment="1">
      <alignment horizontal="center" vertical="center" wrapText="1"/>
    </xf>
    <xf numFmtId="1" fontId="8" fillId="0" borderId="631" xfId="0" applyNumberFormat="1" applyFont="1" applyBorder="1" applyAlignment="1">
      <alignment horizontal="center" vertical="center" wrapText="1"/>
    </xf>
    <xf numFmtId="41" fontId="8" fillId="4" borderId="634" xfId="1" applyNumberFormat="1" applyFont="1" applyFill="1" applyBorder="1" applyAlignment="1" applyProtection="1">
      <alignment vertical="center" wrapText="1"/>
    </xf>
    <xf numFmtId="1" fontId="8" fillId="0" borderId="581" xfId="0" applyNumberFormat="1" applyFont="1" applyBorder="1" applyAlignment="1">
      <alignment vertical="center" wrapText="1"/>
    </xf>
    <xf numFmtId="1" fontId="8" fillId="0" borderId="572" xfId="0" applyNumberFormat="1" applyFont="1" applyBorder="1" applyAlignment="1">
      <alignment horizontal="center" wrapText="1"/>
    </xf>
    <xf numFmtId="1" fontId="8" fillId="0" borderId="600" xfId="0" applyNumberFormat="1" applyFont="1" applyBorder="1" applyAlignment="1">
      <alignment horizontal="right" wrapText="1"/>
    </xf>
    <xf numFmtId="1" fontId="8" fillId="0" borderId="572" xfId="0" applyNumberFormat="1" applyFont="1" applyBorder="1" applyAlignment="1">
      <alignment horizontal="right"/>
    </xf>
    <xf numFmtId="1" fontId="8" fillId="0" borderId="585" xfId="0" applyNumberFormat="1" applyFont="1" applyBorder="1" applyAlignment="1">
      <alignment horizontal="right"/>
    </xf>
    <xf numFmtId="1" fontId="8" fillId="0" borderId="631" xfId="0" applyNumberFormat="1" applyFont="1" applyBorder="1" applyAlignment="1">
      <alignment horizontal="right"/>
    </xf>
    <xf numFmtId="1" fontId="8" fillId="0" borderId="632" xfId="0" applyNumberFormat="1" applyFont="1" applyBorder="1" applyAlignment="1">
      <alignment horizontal="right"/>
    </xf>
    <xf numFmtId="1" fontId="8" fillId="3" borderId="585" xfId="0" applyNumberFormat="1" applyFont="1" applyFill="1" applyBorder="1" applyAlignment="1">
      <alignment horizontal="right"/>
    </xf>
    <xf numFmtId="1" fontId="8" fillId="3" borderId="600" xfId="0" applyNumberFormat="1" applyFont="1" applyFill="1" applyBorder="1" applyAlignment="1">
      <alignment horizontal="right"/>
    </xf>
    <xf numFmtId="0" fontId="7" fillId="4" borderId="601" xfId="2" applyFont="1" applyFill="1" applyBorder="1" applyAlignment="1" applyProtection="1"/>
    <xf numFmtId="41" fontId="4" fillId="4" borderId="601" xfId="7" applyFont="1" applyFill="1" applyBorder="1" applyAlignment="1" applyProtection="1"/>
    <xf numFmtId="0" fontId="3" fillId="4" borderId="601" xfId="2" applyFont="1" applyFill="1" applyBorder="1" applyAlignment="1" applyProtection="1"/>
    <xf numFmtId="0" fontId="4" fillId="4" borderId="601" xfId="2" applyFont="1" applyFill="1" applyBorder="1" applyAlignment="1" applyProtection="1"/>
    <xf numFmtId="1" fontId="8" fillId="5" borderId="635" xfId="0" applyNumberFormat="1" applyFont="1" applyFill="1" applyBorder="1" applyProtection="1">
      <protection locked="0"/>
    </xf>
    <xf numFmtId="1" fontId="8" fillId="5" borderId="636" xfId="0" applyNumberFormat="1" applyFont="1" applyFill="1" applyBorder="1" applyProtection="1">
      <protection locked="0"/>
    </xf>
    <xf numFmtId="1" fontId="8" fillId="5" borderId="637" xfId="0" applyNumberFormat="1" applyFont="1" applyFill="1" applyBorder="1" applyProtection="1">
      <protection locked="0"/>
    </xf>
    <xf numFmtId="1" fontId="8" fillId="5" borderId="638" xfId="0" applyNumberFormat="1" applyFont="1" applyFill="1" applyBorder="1" applyProtection="1">
      <protection locked="0"/>
    </xf>
    <xf numFmtId="1" fontId="8" fillId="5" borderId="639" xfId="0" applyNumberFormat="1" applyFont="1" applyFill="1" applyBorder="1" applyProtection="1">
      <protection locked="0"/>
    </xf>
    <xf numFmtId="1" fontId="8" fillId="0" borderId="572" xfId="0" applyNumberFormat="1" applyFont="1" applyBorder="1" applyAlignment="1">
      <alignment horizontal="right" wrapText="1"/>
    </xf>
    <xf numFmtId="1" fontId="8" fillId="0" borderId="600" xfId="0" applyNumberFormat="1" applyFont="1" applyBorder="1" applyAlignment="1">
      <alignment horizontal="right"/>
    </xf>
    <xf numFmtId="41" fontId="7" fillId="4" borderId="640" xfId="1" applyNumberFormat="1" applyFont="1" applyFill="1" applyBorder="1" applyAlignment="1" applyProtection="1">
      <alignment horizontal="left"/>
    </xf>
    <xf numFmtId="1" fontId="8" fillId="0" borderId="641" xfId="0" applyNumberFormat="1" applyFont="1" applyBorder="1" applyAlignment="1">
      <alignment vertical="center" wrapText="1"/>
    </xf>
    <xf numFmtId="1" fontId="8" fillId="3" borderId="576" xfId="0" applyNumberFormat="1" applyFont="1" applyFill="1" applyBorder="1" applyAlignment="1">
      <alignment horizontal="center" vertical="center"/>
    </xf>
    <xf numFmtId="1" fontId="8" fillId="8" borderId="637" xfId="0" applyNumberFormat="1" applyFont="1" applyFill="1" applyBorder="1" applyProtection="1">
      <protection locked="0"/>
    </xf>
    <xf numFmtId="1" fontId="8" fillId="8" borderId="642" xfId="0" applyNumberFormat="1" applyFont="1" applyFill="1" applyBorder="1" applyProtection="1">
      <protection locked="0"/>
    </xf>
    <xf numFmtId="1" fontId="8" fillId="8" borderId="636" xfId="0" applyNumberFormat="1" applyFont="1" applyFill="1" applyBorder="1" applyProtection="1">
      <protection locked="0"/>
    </xf>
    <xf numFmtId="1" fontId="8" fillId="8" borderId="643" xfId="0" applyNumberFormat="1" applyFont="1" applyFill="1" applyBorder="1" applyProtection="1">
      <protection locked="0"/>
    </xf>
    <xf numFmtId="1" fontId="8" fillId="8" borderId="644" xfId="0" applyNumberFormat="1" applyFont="1" applyFill="1" applyBorder="1" applyProtection="1">
      <protection locked="0"/>
    </xf>
    <xf numFmtId="1" fontId="8" fillId="0" borderId="645" xfId="0" applyNumberFormat="1" applyFont="1" applyBorder="1" applyAlignment="1">
      <alignment vertical="center" wrapText="1"/>
    </xf>
    <xf numFmtId="1" fontId="8" fillId="3" borderId="635" xfId="0" applyNumberFormat="1" applyFont="1" applyFill="1" applyBorder="1" applyAlignment="1">
      <alignment horizontal="center" vertical="center"/>
    </xf>
    <xf numFmtId="1" fontId="8" fillId="8" borderId="646" xfId="0" applyNumberFormat="1" applyFont="1" applyFill="1" applyBorder="1" applyProtection="1">
      <protection locked="0"/>
    </xf>
    <xf numFmtId="1" fontId="8" fillId="0" borderId="626" xfId="0" applyNumberFormat="1" applyFont="1" applyBorder="1" applyAlignment="1">
      <alignment vertical="center" wrapText="1"/>
    </xf>
    <xf numFmtId="1" fontId="8" fillId="0" borderId="588" xfId="0" applyNumberFormat="1" applyFont="1" applyBorder="1" applyAlignment="1">
      <alignment vertical="center" wrapText="1"/>
    </xf>
    <xf numFmtId="1" fontId="8" fillId="3" borderId="577" xfId="8" applyNumberFormat="1" applyFont="1" applyFill="1" applyBorder="1" applyAlignment="1">
      <alignment horizontal="right"/>
    </xf>
    <xf numFmtId="1" fontId="8" fillId="3" borderId="584" xfId="8" applyNumberFormat="1" applyFont="1" applyFill="1" applyBorder="1" applyAlignment="1">
      <alignment horizontal="right"/>
    </xf>
    <xf numFmtId="1" fontId="8" fillId="3" borderId="582" xfId="8" applyNumberFormat="1" applyFont="1" applyFill="1" applyBorder="1" applyAlignment="1">
      <alignment horizontal="right"/>
    </xf>
    <xf numFmtId="1" fontId="8" fillId="8" borderId="577" xfId="0" applyNumberFormat="1" applyFont="1" applyFill="1" applyBorder="1" applyProtection="1">
      <protection locked="0"/>
    </xf>
    <xf numFmtId="1" fontId="8" fillId="8" borderId="582" xfId="0" applyNumberFormat="1" applyFont="1" applyFill="1" applyBorder="1" applyProtection="1">
      <protection locked="0"/>
    </xf>
    <xf numFmtId="1" fontId="8" fillId="8" borderId="591" xfId="0" applyNumberFormat="1" applyFont="1" applyFill="1" applyBorder="1" applyProtection="1">
      <protection locked="0"/>
    </xf>
    <xf numFmtId="1" fontId="8" fillId="8" borderId="584" xfId="0" applyNumberFormat="1" applyFont="1" applyFill="1" applyBorder="1" applyProtection="1">
      <protection locked="0"/>
    </xf>
    <xf numFmtId="1" fontId="8" fillId="8" borderId="578" xfId="0" applyNumberFormat="1" applyFont="1" applyFill="1" applyBorder="1" applyProtection="1">
      <protection locked="0"/>
    </xf>
    <xf numFmtId="1" fontId="8" fillId="0" borderId="634" xfId="0" applyNumberFormat="1" applyFont="1" applyBorder="1" applyAlignment="1">
      <alignment vertical="center" wrapText="1"/>
    </xf>
    <xf numFmtId="1" fontId="8" fillId="3" borderId="637" xfId="8" applyNumberFormat="1" applyFont="1" applyFill="1" applyBorder="1" applyAlignment="1">
      <alignment horizontal="right"/>
    </xf>
    <xf numFmtId="1" fontId="8" fillId="3" borderId="642" xfId="8" applyNumberFormat="1" applyFont="1" applyFill="1" applyBorder="1" applyAlignment="1">
      <alignment horizontal="right"/>
    </xf>
    <xf numFmtId="1" fontId="8" fillId="3" borderId="636" xfId="8" applyNumberFormat="1" applyFont="1" applyFill="1" applyBorder="1" applyAlignment="1">
      <alignment horizontal="right"/>
    </xf>
    <xf numFmtId="1" fontId="8" fillId="8" borderId="647" xfId="0" applyNumberFormat="1" applyFont="1" applyFill="1" applyBorder="1" applyProtection="1">
      <protection locked="0"/>
    </xf>
    <xf numFmtId="1" fontId="8" fillId="0" borderId="648" xfId="0" applyNumberFormat="1" applyFont="1" applyBorder="1" applyAlignment="1">
      <alignment vertical="center" wrapText="1"/>
    </xf>
    <xf numFmtId="1" fontId="8" fillId="3" borderId="649" xfId="8" applyNumberFormat="1" applyFont="1" applyFill="1" applyBorder="1" applyAlignment="1">
      <alignment horizontal="right"/>
    </xf>
    <xf numFmtId="1" fontId="8" fillId="3" borderId="650" xfId="8" applyNumberFormat="1" applyFont="1" applyFill="1" applyBorder="1" applyAlignment="1">
      <alignment horizontal="right"/>
    </xf>
    <xf numFmtId="1" fontId="8" fillId="3" borderId="626" xfId="8" applyNumberFormat="1" applyFont="1" applyFill="1" applyBorder="1" applyAlignment="1">
      <alignment horizontal="right"/>
    </xf>
    <xf numFmtId="1" fontId="8" fillId="8" borderId="649" xfId="0" applyNumberFormat="1" applyFont="1" applyFill="1" applyBorder="1" applyProtection="1">
      <protection locked="0"/>
    </xf>
    <xf numFmtId="1" fontId="8" fillId="8" borderId="626" xfId="0" applyNumberFormat="1" applyFont="1" applyFill="1" applyBorder="1" applyProtection="1">
      <protection locked="0"/>
    </xf>
    <xf numFmtId="1" fontId="8" fillId="8" borderId="630" xfId="0" applyNumberFormat="1" applyFont="1" applyFill="1" applyBorder="1" applyProtection="1">
      <protection locked="0"/>
    </xf>
    <xf numFmtId="1" fontId="8" fillId="8" borderId="650" xfId="0" applyNumberFormat="1" applyFont="1" applyFill="1" applyBorder="1" applyProtection="1">
      <protection locked="0"/>
    </xf>
    <xf numFmtId="1" fontId="8" fillId="8" borderId="651" xfId="0" applyNumberFormat="1" applyFont="1" applyFill="1" applyBorder="1" applyProtection="1">
      <protection locked="0"/>
    </xf>
    <xf numFmtId="1" fontId="8" fillId="0" borderId="652" xfId="0" applyNumberFormat="1" applyFont="1" applyBorder="1" applyAlignment="1">
      <alignment vertical="center" wrapText="1"/>
    </xf>
    <xf numFmtId="1" fontId="8" fillId="3" borderId="653" xfId="8" applyNumberFormat="1" applyFont="1" applyFill="1" applyBorder="1" applyAlignment="1">
      <alignment horizontal="right"/>
    </xf>
    <xf numFmtId="1" fontId="8" fillId="0" borderId="635" xfId="0" applyNumberFormat="1" applyFont="1" applyBorder="1" applyAlignment="1">
      <alignment horizontal="left"/>
    </xf>
    <xf numFmtId="1" fontId="8" fillId="3" borderId="654" xfId="8" applyNumberFormat="1" applyFont="1" applyFill="1" applyBorder="1" applyAlignment="1">
      <alignment horizontal="right"/>
    </xf>
    <xf numFmtId="1" fontId="8" fillId="5" borderId="647" xfId="0" applyNumberFormat="1" applyFont="1" applyFill="1" applyBorder="1" applyProtection="1">
      <protection locked="0"/>
    </xf>
    <xf numFmtId="1" fontId="8" fillId="5" borderId="655" xfId="0" applyNumberFormat="1" applyFont="1" applyFill="1" applyBorder="1" applyProtection="1">
      <protection locked="0"/>
    </xf>
    <xf numFmtId="1" fontId="8" fillId="0" borderId="635" xfId="0" applyNumberFormat="1" applyFont="1" applyBorder="1"/>
    <xf numFmtId="1" fontId="8" fillId="0" borderId="648" xfId="0" applyNumberFormat="1" applyFont="1" applyBorder="1"/>
    <xf numFmtId="1" fontId="8" fillId="3" borderId="656" xfId="8" applyNumberFormat="1" applyFont="1" applyFill="1" applyBorder="1" applyAlignment="1">
      <alignment horizontal="right"/>
    </xf>
    <xf numFmtId="1" fontId="8" fillId="5" borderId="649" xfId="0" applyNumberFormat="1" applyFont="1" applyFill="1" applyBorder="1" applyProtection="1">
      <protection locked="0"/>
    </xf>
    <xf numFmtId="1" fontId="8" fillId="5" borderId="651" xfId="0" applyNumberFormat="1" applyFont="1" applyFill="1" applyBorder="1" applyProtection="1">
      <protection locked="0"/>
    </xf>
    <xf numFmtId="1" fontId="8" fillId="5" borderId="657" xfId="0" applyNumberFormat="1" applyFont="1" applyFill="1" applyBorder="1" applyProtection="1">
      <protection locked="0"/>
    </xf>
    <xf numFmtId="1" fontId="8" fillId="0" borderId="659" xfId="0" applyNumberFormat="1" applyFont="1" applyBorder="1"/>
    <xf numFmtId="1" fontId="8" fillId="3" borderId="660" xfId="8" applyNumberFormat="1" applyFont="1" applyFill="1" applyBorder="1" applyAlignment="1">
      <alignment horizontal="right"/>
    </xf>
    <xf numFmtId="1" fontId="8" fillId="3" borderId="661" xfId="8" applyNumberFormat="1" applyFont="1" applyFill="1" applyBorder="1" applyAlignment="1">
      <alignment horizontal="right"/>
    </xf>
    <xf numFmtId="1" fontId="8" fillId="3" borderId="662" xfId="8" applyNumberFormat="1" applyFont="1" applyFill="1" applyBorder="1" applyAlignment="1">
      <alignment horizontal="right"/>
    </xf>
    <xf numFmtId="1" fontId="8" fillId="5" borderId="663" xfId="0" applyNumberFormat="1" applyFont="1" applyFill="1" applyBorder="1" applyProtection="1">
      <protection locked="0"/>
    </xf>
    <xf numFmtId="1" fontId="8" fillId="5" borderId="664" xfId="0" applyNumberFormat="1" applyFont="1" applyFill="1" applyBorder="1" applyProtection="1">
      <protection locked="0"/>
    </xf>
    <xf numFmtId="1" fontId="8" fillId="5" borderId="665" xfId="0" applyNumberFormat="1" applyFont="1" applyFill="1" applyBorder="1" applyProtection="1">
      <protection locked="0"/>
    </xf>
    <xf numFmtId="1" fontId="8" fillId="5" borderId="662" xfId="0" applyNumberFormat="1" applyFont="1" applyFill="1" applyBorder="1" applyProtection="1">
      <protection locked="0"/>
    </xf>
    <xf numFmtId="1" fontId="8" fillId="3" borderId="666" xfId="8" applyNumberFormat="1" applyFont="1" applyFill="1" applyBorder="1" applyAlignment="1">
      <alignment horizontal="right"/>
    </xf>
    <xf numFmtId="1" fontId="8" fillId="0" borderId="670" xfId="0" applyNumberFormat="1" applyFont="1" applyBorder="1" applyAlignment="1">
      <alignment horizontal="center" vertical="center"/>
    </xf>
    <xf numFmtId="1" fontId="8" fillId="0" borderId="670" xfId="0" applyNumberFormat="1" applyFont="1" applyBorder="1" applyAlignment="1">
      <alignment horizontal="center" vertical="center" wrapText="1"/>
    </xf>
    <xf numFmtId="1" fontId="8" fillId="0" borderId="669" xfId="0" applyNumberFormat="1" applyFont="1" applyBorder="1" applyAlignment="1">
      <alignment horizontal="center" vertical="center" wrapText="1"/>
    </xf>
    <xf numFmtId="1" fontId="8" fillId="0" borderId="671" xfId="0" applyNumberFormat="1" applyFont="1" applyBorder="1" applyAlignment="1">
      <alignment horizontal="center" vertical="center" wrapText="1"/>
    </xf>
    <xf numFmtId="1" fontId="8" fillId="0" borderId="668" xfId="0" applyNumberFormat="1" applyFont="1" applyBorder="1" applyAlignment="1">
      <alignment horizontal="center" vertical="center" wrapText="1"/>
    </xf>
    <xf numFmtId="1" fontId="8" fillId="3" borderId="659" xfId="8" applyNumberFormat="1" applyFont="1" applyFill="1" applyBorder="1" applyAlignment="1">
      <alignment horizontal="right"/>
    </xf>
    <xf numFmtId="1" fontId="8" fillId="5" borderId="672" xfId="0" applyNumberFormat="1" applyFont="1" applyFill="1" applyBorder="1" applyProtection="1">
      <protection locked="0"/>
    </xf>
    <xf numFmtId="1" fontId="8" fillId="5" borderId="659" xfId="0" applyNumberFormat="1" applyFont="1" applyFill="1" applyBorder="1" applyProtection="1">
      <protection locked="0"/>
    </xf>
    <xf numFmtId="1" fontId="8" fillId="5" borderId="673" xfId="0" applyNumberFormat="1" applyFont="1" applyFill="1" applyBorder="1" applyProtection="1">
      <protection locked="0"/>
    </xf>
    <xf numFmtId="1" fontId="8" fillId="7" borderId="648" xfId="8" applyNumberFormat="1" applyFont="1" applyFill="1" applyBorder="1" applyAlignment="1">
      <alignment horizontal="right"/>
    </xf>
    <xf numFmtId="0" fontId="7" fillId="4" borderId="668" xfId="0" applyFont="1" applyFill="1" applyBorder="1"/>
    <xf numFmtId="0" fontId="4" fillId="4" borderId="668" xfId="0" applyFont="1" applyFill="1" applyBorder="1"/>
    <xf numFmtId="0" fontId="8" fillId="0" borderId="670" xfId="0" applyFont="1" applyBorder="1" applyAlignment="1">
      <alignment horizontal="center" vertical="center" wrapText="1"/>
    </xf>
    <xf numFmtId="0" fontId="8" fillId="7" borderId="659" xfId="0" applyFont="1" applyFill="1" applyBorder="1"/>
    <xf numFmtId="0" fontId="8" fillId="0" borderId="635" xfId="0" applyFont="1" applyBorder="1"/>
    <xf numFmtId="0" fontId="8" fillId="7" borderId="635" xfId="0" applyFont="1" applyFill="1" applyBorder="1"/>
    <xf numFmtId="1" fontId="8" fillId="0" borderId="648" xfId="0" applyNumberFormat="1" applyFont="1" applyBorder="1" applyAlignment="1">
      <alignment horizontal="left" vertical="center" wrapText="1"/>
    </xf>
    <xf numFmtId="1" fontId="8" fillId="5" borderId="648" xfId="0" applyNumberFormat="1" applyFont="1" applyFill="1" applyBorder="1" applyProtection="1">
      <protection locked="0"/>
    </xf>
    <xf numFmtId="0" fontId="14" fillId="0" borderId="668" xfId="0" applyFont="1" applyBorder="1" applyAlignment="1">
      <alignment horizontal="center" vertical="center" wrapText="1"/>
    </xf>
    <xf numFmtId="0" fontId="8" fillId="0" borderId="670" xfId="0" applyFont="1" applyBorder="1" applyAlignment="1">
      <alignment horizontal="center" vertical="center"/>
    </xf>
    <xf numFmtId="0" fontId="8" fillId="0" borderId="671" xfId="0" applyFont="1" applyBorder="1" applyAlignment="1">
      <alignment horizontal="center" vertical="center" wrapText="1"/>
    </xf>
    <xf numFmtId="0" fontId="8" fillId="0" borderId="669" xfId="0" applyFont="1" applyBorder="1" applyAlignment="1">
      <alignment horizontal="center" vertical="center" wrapText="1"/>
    </xf>
    <xf numFmtId="0" fontId="8" fillId="0" borderId="659" xfId="0" applyFont="1" applyBorder="1" applyAlignment="1">
      <alignment horizontal="right" vertical="center"/>
    </xf>
    <xf numFmtId="0" fontId="8" fillId="8" borderId="663" xfId="0" applyFont="1" applyFill="1" applyBorder="1" applyAlignment="1" applyProtection="1">
      <alignment horizontal="justify" vertical="center"/>
      <protection locked="0"/>
    </xf>
    <xf numFmtId="0" fontId="8" fillId="8" borderId="662" xfId="0" applyFont="1" applyFill="1" applyBorder="1" applyAlignment="1" applyProtection="1">
      <alignment horizontal="justify" vertical="center"/>
      <protection locked="0"/>
    </xf>
    <xf numFmtId="1" fontId="8" fillId="4" borderId="667" xfId="0" applyNumberFormat="1" applyFont="1" applyFill="1" applyBorder="1" applyAlignment="1">
      <alignment horizontal="center" vertical="center" wrapText="1"/>
    </xf>
    <xf numFmtId="1" fontId="8" fillId="4" borderId="675" xfId="0" applyNumberFormat="1" applyFont="1" applyFill="1" applyBorder="1" applyAlignment="1">
      <alignment horizontal="center" vertical="top" wrapText="1"/>
    </xf>
    <xf numFmtId="0" fontId="8" fillId="4" borderId="676" xfId="0" applyFont="1" applyFill="1" applyBorder="1" applyAlignment="1">
      <alignment horizontal="center" vertical="center" wrapText="1"/>
    </xf>
    <xf numFmtId="1" fontId="8" fillId="4" borderId="677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661" xfId="0" applyNumberFormat="1" applyFont="1" applyFill="1" applyBorder="1" applyProtection="1">
      <protection locked="0"/>
    </xf>
    <xf numFmtId="1" fontId="8" fillId="0" borderId="635" xfId="0" applyNumberFormat="1" applyFont="1" applyBorder="1" applyAlignment="1">
      <alignment vertical="center"/>
    </xf>
    <xf numFmtId="1" fontId="8" fillId="5" borderId="642" xfId="0" applyNumberFormat="1" applyFont="1" applyFill="1" applyBorder="1" applyProtection="1">
      <protection locked="0"/>
    </xf>
    <xf numFmtId="0" fontId="8" fillId="7" borderId="648" xfId="0" applyFont="1" applyFill="1" applyBorder="1"/>
    <xf numFmtId="1" fontId="8" fillId="5" borderId="650" xfId="0" applyNumberFormat="1" applyFont="1" applyFill="1" applyBorder="1" applyProtection="1">
      <protection locked="0"/>
    </xf>
    <xf numFmtId="1" fontId="8" fillId="4" borderId="671" xfId="0" applyNumberFormat="1" applyFont="1" applyFill="1" applyBorder="1" applyAlignment="1">
      <alignment horizontal="center" vertical="center" wrapText="1"/>
    </xf>
    <xf numFmtId="1" fontId="8" fillId="4" borderId="678" xfId="0" applyNumberFormat="1" applyFont="1" applyFill="1" applyBorder="1" applyAlignment="1">
      <alignment horizontal="center" vertical="center" wrapText="1"/>
    </xf>
    <xf numFmtId="1" fontId="8" fillId="4" borderId="669" xfId="0" applyNumberFormat="1" applyFont="1" applyFill="1" applyBorder="1" applyAlignment="1">
      <alignment horizontal="center" vertical="center" wrapText="1"/>
    </xf>
    <xf numFmtId="1" fontId="8" fillId="0" borderId="659" xfId="0" applyNumberFormat="1" applyFont="1" applyBorder="1" applyAlignment="1">
      <alignment horizontal="left" vertical="top"/>
    </xf>
    <xf numFmtId="0" fontId="8" fillId="12" borderId="659" xfId="0" applyFont="1" applyFill="1" applyBorder="1"/>
    <xf numFmtId="1" fontId="8" fillId="5" borderId="644" xfId="0" applyNumberFormat="1" applyFont="1" applyFill="1" applyBorder="1" applyProtection="1">
      <protection locked="0"/>
    </xf>
    <xf numFmtId="0" fontId="8" fillId="7" borderId="636" xfId="0" applyFont="1" applyFill="1" applyBorder="1"/>
    <xf numFmtId="1" fontId="8" fillId="0" borderId="635" xfId="0" applyNumberFormat="1" applyFont="1" applyBorder="1" applyAlignment="1">
      <alignment horizontal="left" vertical="top"/>
    </xf>
    <xf numFmtId="0" fontId="8" fillId="0" borderId="648" xfId="0" applyFont="1" applyBorder="1" applyAlignment="1">
      <alignment horizontal="left" vertical="top" wrapText="1"/>
    </xf>
    <xf numFmtId="0" fontId="8" fillId="7" borderId="630" xfId="0" applyFont="1" applyFill="1" applyBorder="1"/>
    <xf numFmtId="0" fontId="8" fillId="7" borderId="650" xfId="0" applyFont="1" applyFill="1" applyBorder="1"/>
    <xf numFmtId="0" fontId="8" fillId="4" borderId="671" xfId="0" applyFont="1" applyFill="1" applyBorder="1" applyAlignment="1" applyProtection="1">
      <alignment horizontal="center" wrapText="1"/>
      <protection locked="0"/>
    </xf>
    <xf numFmtId="0" fontId="8" fillId="4" borderId="669" xfId="0" applyFont="1" applyFill="1" applyBorder="1" applyAlignment="1" applyProtection="1">
      <alignment horizontal="center" wrapText="1"/>
      <protection locked="0"/>
    </xf>
    <xf numFmtId="0" fontId="8" fillId="4" borderId="678" xfId="0" applyFont="1" applyFill="1" applyBorder="1" applyAlignment="1" applyProtection="1">
      <alignment horizontal="center" vertical="center" wrapText="1"/>
      <protection locked="0"/>
    </xf>
    <xf numFmtId="0" fontId="8" fillId="4" borderId="677" xfId="0" applyFont="1" applyFill="1" applyBorder="1" applyAlignment="1" applyProtection="1">
      <alignment horizontal="center" vertical="center" wrapText="1"/>
      <protection locked="0"/>
    </xf>
    <xf numFmtId="1" fontId="8" fillId="4" borderId="635" xfId="0" applyNumberFormat="1" applyFont="1" applyFill="1" applyBorder="1"/>
    <xf numFmtId="1" fontId="4" fillId="5" borderId="637" xfId="0" applyNumberFormat="1" applyFont="1" applyFill="1" applyBorder="1" applyProtection="1">
      <protection locked="0"/>
    </xf>
    <xf numFmtId="1" fontId="4" fillId="4" borderId="659" xfId="0" applyNumberFormat="1" applyFont="1" applyFill="1" applyBorder="1" applyAlignment="1">
      <alignment horizontal="right" wrapText="1"/>
    </xf>
    <xf numFmtId="1" fontId="4" fillId="5" borderId="644" xfId="0" applyNumberFormat="1" applyFont="1" applyFill="1" applyBorder="1" applyProtection="1">
      <protection locked="0"/>
    </xf>
    <xf numFmtId="1" fontId="4" fillId="5" borderId="642" xfId="0" applyNumberFormat="1" applyFont="1" applyFill="1" applyBorder="1" applyProtection="1">
      <protection locked="0"/>
    </xf>
    <xf numFmtId="1" fontId="4" fillId="5" borderId="647" xfId="0" applyNumberFormat="1" applyFont="1" applyFill="1" applyBorder="1" applyProtection="1">
      <protection locked="0"/>
    </xf>
    <xf numFmtId="1" fontId="4" fillId="4" borderId="635" xfId="0" applyNumberFormat="1" applyFont="1" applyFill="1" applyBorder="1" applyAlignment="1">
      <alignment horizontal="right" wrapText="1"/>
    </xf>
    <xf numFmtId="1" fontId="4" fillId="5" borderId="635" xfId="0" applyNumberFormat="1" applyFont="1" applyFill="1" applyBorder="1" applyProtection="1">
      <protection locked="0"/>
    </xf>
    <xf numFmtId="1" fontId="8" fillId="4" borderId="648" xfId="0" applyNumberFormat="1" applyFont="1" applyFill="1" applyBorder="1"/>
    <xf numFmtId="1" fontId="4" fillId="5" borderId="648" xfId="0" applyNumberFormat="1" applyFont="1" applyFill="1" applyBorder="1" applyProtection="1">
      <protection locked="0"/>
    </xf>
    <xf numFmtId="1" fontId="4" fillId="5" borderId="649" xfId="0" applyNumberFormat="1" applyFont="1" applyFill="1" applyBorder="1" applyProtection="1">
      <protection locked="0"/>
    </xf>
    <xf numFmtId="1" fontId="4" fillId="5" borderId="630" xfId="0" applyNumberFormat="1" applyFont="1" applyFill="1" applyBorder="1" applyProtection="1">
      <protection locked="0"/>
    </xf>
    <xf numFmtId="1" fontId="4" fillId="5" borderId="650" xfId="0" applyNumberFormat="1" applyFont="1" applyFill="1" applyBorder="1" applyProtection="1">
      <protection locked="0"/>
    </xf>
    <xf numFmtId="1" fontId="4" fillId="5" borderId="651" xfId="0" applyNumberFormat="1" applyFont="1" applyFill="1" applyBorder="1" applyProtection="1">
      <protection locked="0"/>
    </xf>
    <xf numFmtId="0" fontId="8" fillId="4" borderId="671" xfId="0" applyFont="1" applyFill="1" applyBorder="1" applyAlignment="1" applyProtection="1">
      <alignment horizontal="center" vertical="center" wrapText="1"/>
      <protection locked="0"/>
    </xf>
    <xf numFmtId="0" fontId="8" fillId="4" borderId="669" xfId="0" applyFont="1" applyFill="1" applyBorder="1" applyAlignment="1" applyProtection="1">
      <alignment horizontal="center" vertical="center" wrapText="1"/>
      <protection locked="0"/>
    </xf>
    <xf numFmtId="1" fontId="8" fillId="0" borderId="659" xfId="0" applyNumberFormat="1" applyFont="1" applyBorder="1" applyAlignment="1">
      <alignment horizontal="right" vertical="center" wrapText="1"/>
    </xf>
    <xf numFmtId="1" fontId="8" fillId="12" borderId="671" xfId="0" applyNumberFormat="1" applyFont="1" applyFill="1" applyBorder="1" applyAlignment="1">
      <alignment horizontal="center" vertical="center"/>
    </xf>
    <xf numFmtId="1" fontId="8" fillId="12" borderId="679" xfId="0" applyNumberFormat="1" applyFont="1" applyFill="1" applyBorder="1" applyAlignment="1">
      <alignment horizontal="center" vertical="center" wrapText="1"/>
    </xf>
    <xf numFmtId="1" fontId="8" fillId="12" borderId="669" xfId="0" applyNumberFormat="1" applyFont="1" applyFill="1" applyBorder="1" applyAlignment="1">
      <alignment horizontal="center" vertical="center" wrapText="1"/>
    </xf>
    <xf numFmtId="1" fontId="8" fillId="12" borderId="671" xfId="0" applyNumberFormat="1" applyFont="1" applyFill="1" applyBorder="1" applyAlignment="1">
      <alignment horizontal="center" vertical="center" wrapText="1"/>
    </xf>
    <xf numFmtId="1" fontId="8" fillId="12" borderId="635" xfId="0" applyNumberFormat="1" applyFont="1" applyFill="1" applyBorder="1"/>
    <xf numFmtId="1" fontId="8" fillId="12" borderId="637" xfId="10" applyNumberFormat="1" applyFont="1" applyFill="1" applyBorder="1" applyAlignment="1" applyProtection="1">
      <alignment horizontal="right"/>
    </xf>
    <xf numFmtId="1" fontId="8" fillId="12" borderId="642" xfId="10" applyNumberFormat="1" applyFont="1" applyFill="1" applyBorder="1" applyAlignment="1" applyProtection="1">
      <alignment horizontal="right"/>
    </xf>
    <xf numFmtId="1" fontId="8" fillId="12" borderId="647" xfId="10" applyNumberFormat="1" applyFont="1" applyFill="1" applyBorder="1" applyAlignment="1" applyProtection="1">
      <alignment horizontal="right"/>
    </xf>
    <xf numFmtId="1" fontId="8" fillId="12" borderId="637" xfId="0" applyNumberFormat="1" applyFont="1" applyFill="1" applyBorder="1"/>
    <xf numFmtId="1" fontId="8" fillId="12" borderId="647" xfId="0" applyNumberFormat="1" applyFont="1" applyFill="1" applyBorder="1"/>
    <xf numFmtId="1" fontId="8" fillId="12" borderId="644" xfId="0" applyNumberFormat="1" applyFont="1" applyFill="1" applyBorder="1"/>
    <xf numFmtId="1" fontId="8" fillId="12" borderId="642" xfId="0" applyNumberFormat="1" applyFont="1" applyFill="1" applyBorder="1"/>
    <xf numFmtId="1" fontId="8" fillId="4" borderId="679" xfId="0" applyNumberFormat="1" applyFont="1" applyFill="1" applyBorder="1" applyAlignment="1">
      <alignment horizontal="center" vertical="center" wrapText="1"/>
    </xf>
    <xf numFmtId="1" fontId="8" fillId="4" borderId="677" xfId="0" applyNumberFormat="1" applyFont="1" applyFill="1" applyBorder="1" applyAlignment="1">
      <alignment horizontal="center" vertical="center" wrapText="1"/>
    </xf>
    <xf numFmtId="1" fontId="8" fillId="4" borderId="668" xfId="0" applyNumberFormat="1" applyFont="1" applyFill="1" applyBorder="1" applyAlignment="1">
      <alignment wrapText="1"/>
    </xf>
    <xf numFmtId="1" fontId="8" fillId="4" borderId="670" xfId="0" applyNumberFormat="1" applyFont="1" applyFill="1" applyBorder="1"/>
    <xf numFmtId="1" fontId="4" fillId="5" borderId="671" xfId="0" applyNumberFormat="1" applyFont="1" applyFill="1" applyBorder="1" applyProtection="1">
      <protection locked="0"/>
    </xf>
    <xf numFmtId="1" fontId="4" fillId="5" borderId="678" xfId="0" applyNumberFormat="1" applyFont="1" applyFill="1" applyBorder="1" applyProtection="1">
      <protection locked="0"/>
    </xf>
    <xf numFmtId="1" fontId="4" fillId="5" borderId="679" xfId="0" applyNumberFormat="1" applyFont="1" applyFill="1" applyBorder="1" applyProtection="1">
      <protection locked="0"/>
    </xf>
    <xf numFmtId="1" fontId="4" fillId="5" borderId="677" xfId="0" applyNumberFormat="1" applyFont="1" applyFill="1" applyBorder="1" applyProtection="1">
      <protection locked="0"/>
    </xf>
    <xf numFmtId="1" fontId="8" fillId="0" borderId="667" xfId="0" applyNumberFormat="1" applyFont="1" applyBorder="1" applyAlignment="1">
      <alignment horizontal="center" vertical="center" wrapText="1"/>
    </xf>
    <xf numFmtId="1" fontId="8" fillId="0" borderId="669" xfId="0" applyNumberFormat="1" applyFont="1" applyBorder="1" applyAlignment="1">
      <alignment vertical="center" wrapText="1"/>
    </xf>
    <xf numFmtId="1" fontId="8" fillId="0" borderId="670" xfId="0" applyNumberFormat="1" applyFont="1" applyBorder="1" applyAlignment="1">
      <alignment vertical="center" wrapText="1"/>
    </xf>
    <xf numFmtId="1" fontId="8" fillId="5" borderId="670" xfId="0" applyNumberFormat="1" applyFont="1" applyFill="1" applyBorder="1" applyProtection="1">
      <protection locked="0"/>
    </xf>
    <xf numFmtId="1" fontId="8" fillId="5" borderId="679" xfId="0" applyNumberFormat="1" applyFont="1" applyFill="1" applyBorder="1" applyProtection="1">
      <protection locked="0"/>
    </xf>
    <xf numFmtId="1" fontId="8" fillId="5" borderId="677" xfId="0" applyNumberFormat="1" applyFont="1" applyFill="1" applyBorder="1" applyProtection="1">
      <protection locked="0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499" xfId="0" applyNumberFormat="1" applyFont="1" applyBorder="1" applyAlignment="1">
      <alignment horizontal="center" vertical="center" wrapText="1"/>
    </xf>
    <xf numFmtId="41" fontId="7" fillId="4" borderId="680" xfId="1" applyNumberFormat="1" applyFont="1" applyFill="1" applyBorder="1" applyAlignment="1" applyProtection="1">
      <alignment horizontal="left"/>
    </xf>
    <xf numFmtId="1" fontId="4" fillId="0" borderId="683" xfId="0" applyNumberFormat="1" applyFont="1" applyBorder="1" applyAlignment="1">
      <alignment horizontal="center" vertical="center" wrapText="1"/>
    </xf>
    <xf numFmtId="1" fontId="4" fillId="0" borderId="684" xfId="0" applyNumberFormat="1" applyFont="1" applyBorder="1" applyAlignment="1">
      <alignment horizontal="center" vertical="center" wrapText="1"/>
    </xf>
    <xf numFmtId="1" fontId="4" fillId="0" borderId="679" xfId="0" applyNumberFormat="1" applyFont="1" applyBorder="1" applyAlignment="1">
      <alignment horizontal="center" vertical="center" wrapText="1"/>
    </xf>
    <xf numFmtId="1" fontId="4" fillId="0" borderId="684" xfId="0" applyNumberFormat="1" applyFont="1" applyBorder="1" applyAlignment="1">
      <alignment horizontal="center" vertical="center"/>
    </xf>
    <xf numFmtId="1" fontId="4" fillId="0" borderId="685" xfId="0" applyNumberFormat="1" applyFont="1" applyBorder="1" applyAlignment="1">
      <alignment horizontal="center" vertical="center"/>
    </xf>
    <xf numFmtId="41" fontId="4" fillId="4" borderId="681" xfId="1" applyNumberFormat="1" applyFont="1" applyFill="1" applyBorder="1" applyAlignment="1" applyProtection="1">
      <alignment horizontal="center" vertical="center" wrapText="1"/>
    </xf>
    <xf numFmtId="41" fontId="4" fillId="4" borderId="682" xfId="1" applyNumberFormat="1" applyFont="1" applyFill="1" applyBorder="1" applyAlignment="1" applyProtection="1">
      <alignment horizontal="center" vertical="center"/>
    </xf>
    <xf numFmtId="41" fontId="8" fillId="4" borderId="686" xfId="1" applyNumberFormat="1" applyFont="1" applyFill="1" applyBorder="1" applyProtection="1"/>
    <xf numFmtId="1" fontId="8" fillId="5" borderId="687" xfId="0" applyNumberFormat="1" applyFont="1" applyFill="1" applyBorder="1" applyProtection="1">
      <protection locked="0"/>
    </xf>
    <xf numFmtId="1" fontId="8" fillId="5" borderId="688" xfId="0" applyNumberFormat="1" applyFont="1" applyFill="1" applyBorder="1" applyProtection="1">
      <protection locked="0"/>
    </xf>
    <xf numFmtId="1" fontId="8" fillId="5" borderId="689" xfId="0" applyNumberFormat="1" applyFont="1" applyFill="1" applyBorder="1" applyProtection="1">
      <protection locked="0"/>
    </xf>
    <xf numFmtId="1" fontId="8" fillId="5" borderId="690" xfId="0" applyNumberFormat="1" applyFont="1" applyFill="1" applyBorder="1" applyProtection="1">
      <protection locked="0"/>
    </xf>
    <xf numFmtId="1" fontId="8" fillId="5" borderId="691" xfId="0" applyNumberFormat="1" applyFont="1" applyFill="1" applyBorder="1" applyProtection="1">
      <protection locked="0"/>
    </xf>
    <xf numFmtId="1" fontId="8" fillId="5" borderId="692" xfId="0" applyNumberFormat="1" applyFont="1" applyFill="1" applyBorder="1" applyProtection="1">
      <protection locked="0"/>
    </xf>
    <xf numFmtId="1" fontId="8" fillId="5" borderId="693" xfId="0" applyNumberFormat="1" applyFont="1" applyFill="1" applyBorder="1" applyProtection="1">
      <protection locked="0"/>
    </xf>
    <xf numFmtId="1" fontId="8" fillId="5" borderId="694" xfId="0" applyNumberFormat="1" applyFont="1" applyFill="1" applyBorder="1" applyProtection="1">
      <protection locked="0"/>
    </xf>
    <xf numFmtId="41" fontId="8" fillId="4" borderId="695" xfId="1" applyNumberFormat="1" applyFont="1" applyFill="1" applyBorder="1" applyProtection="1"/>
    <xf numFmtId="1" fontId="8" fillId="5" borderId="696" xfId="0" applyNumberFormat="1" applyFont="1" applyFill="1" applyBorder="1" applyProtection="1">
      <protection locked="0"/>
    </xf>
    <xf numFmtId="1" fontId="8" fillId="5" borderId="697" xfId="0" applyNumberFormat="1" applyFont="1" applyFill="1" applyBorder="1" applyProtection="1">
      <protection locked="0"/>
    </xf>
    <xf numFmtId="1" fontId="8" fillId="5" borderId="698" xfId="0" applyNumberFormat="1" applyFont="1" applyFill="1" applyBorder="1" applyProtection="1">
      <protection locked="0"/>
    </xf>
    <xf numFmtId="1" fontId="8" fillId="5" borderId="699" xfId="0" applyNumberFormat="1" applyFont="1" applyFill="1" applyBorder="1" applyProtection="1">
      <protection locked="0"/>
    </xf>
    <xf numFmtId="1" fontId="8" fillId="5" borderId="700" xfId="0" applyNumberFormat="1" applyFont="1" applyFill="1" applyBorder="1" applyProtection="1">
      <protection locked="0"/>
    </xf>
    <xf numFmtId="41" fontId="8" fillId="4" borderId="701" xfId="1" applyNumberFormat="1" applyFont="1" applyFill="1" applyBorder="1" applyAlignment="1" applyProtection="1">
      <alignment vertical="center"/>
    </xf>
    <xf numFmtId="1" fontId="8" fillId="6" borderId="687" xfId="0" applyNumberFormat="1" applyFont="1" applyFill="1" applyBorder="1"/>
    <xf numFmtId="1" fontId="8" fillId="6" borderId="688" xfId="0" applyNumberFormat="1" applyFont="1" applyFill="1" applyBorder="1"/>
    <xf numFmtId="41" fontId="8" fillId="4" borderId="674" xfId="1" applyNumberFormat="1" applyFont="1" applyFill="1" applyBorder="1" applyProtection="1"/>
    <xf numFmtId="164" fontId="4" fillId="4" borderId="681" xfId="1" applyNumberFormat="1" applyFont="1" applyFill="1" applyBorder="1" applyAlignment="1" applyProtection="1">
      <alignment horizontal="center"/>
    </xf>
    <xf numFmtId="164" fontId="4" fillId="4" borderId="683" xfId="1" applyNumberFormat="1" applyFont="1" applyFill="1" applyBorder="1" applyAlignment="1" applyProtection="1">
      <alignment horizontal="center"/>
    </xf>
    <xf numFmtId="164" fontId="4" fillId="4" borderId="679" xfId="1" applyNumberFormat="1" applyFont="1" applyFill="1" applyBorder="1" applyAlignment="1" applyProtection="1">
      <alignment horizontal="center"/>
    </xf>
    <xf numFmtId="164" fontId="4" fillId="4" borderId="684" xfId="1" applyNumberFormat="1" applyFont="1" applyFill="1" applyBorder="1" applyAlignment="1" applyProtection="1">
      <alignment horizontal="center"/>
    </xf>
    <xf numFmtId="164" fontId="4" fillId="4" borderId="685" xfId="1" applyNumberFormat="1" applyFont="1" applyFill="1" applyBorder="1" applyAlignment="1" applyProtection="1">
      <alignment horizontal="center"/>
    </xf>
    <xf numFmtId="164" fontId="4" fillId="4" borderId="682" xfId="1" applyNumberFormat="1" applyFont="1" applyFill="1" applyBorder="1" applyAlignment="1" applyProtection="1">
      <alignment horizontal="center"/>
    </xf>
    <xf numFmtId="164" fontId="4" fillId="4" borderId="669" xfId="1" applyNumberFormat="1" applyFont="1" applyFill="1" applyBorder="1" applyAlignment="1" applyProtection="1">
      <alignment horizontal="center"/>
    </xf>
    <xf numFmtId="1" fontId="8" fillId="0" borderId="681" xfId="4" applyNumberFormat="1" applyFont="1" applyBorder="1" applyAlignment="1">
      <alignment horizontal="center" vertical="center"/>
    </xf>
    <xf numFmtId="1" fontId="8" fillId="0" borderId="681" xfId="4" applyNumberFormat="1" applyFont="1" applyBorder="1" applyAlignment="1">
      <alignment horizontal="center" vertical="center" wrapText="1"/>
    </xf>
    <xf numFmtId="1" fontId="8" fillId="0" borderId="702" xfId="4" applyNumberFormat="1" applyFont="1" applyBorder="1" applyAlignment="1">
      <alignment horizontal="center" vertical="center" wrapText="1"/>
    </xf>
    <xf numFmtId="0" fontId="8" fillId="0" borderId="692" xfId="4" applyFont="1" applyBorder="1" applyAlignment="1">
      <alignment horizontal="left" vertical="center" wrapText="1"/>
    </xf>
    <xf numFmtId="1" fontId="8" fillId="0" borderId="692" xfId="4" applyNumberFormat="1" applyFont="1" applyBorder="1" applyAlignment="1">
      <alignment horizontal="center" vertical="center" wrapText="1"/>
    </xf>
    <xf numFmtId="1" fontId="8" fillId="5" borderId="692" xfId="4" applyNumberFormat="1" applyFont="1" applyFill="1" applyBorder="1" applyProtection="1">
      <protection locked="0"/>
    </xf>
    <xf numFmtId="1" fontId="8" fillId="5" borderId="703" xfId="4" applyNumberFormat="1" applyFont="1" applyFill="1" applyBorder="1" applyProtection="1">
      <protection locked="0"/>
    </xf>
    <xf numFmtId="1" fontId="8" fillId="8" borderId="694" xfId="4" applyNumberFormat="1" applyFont="1" applyFill="1" applyBorder="1" applyProtection="1">
      <protection locked="0"/>
    </xf>
    <xf numFmtId="1" fontId="8" fillId="8" borderId="692" xfId="4" applyNumberFormat="1" applyFont="1" applyFill="1" applyBorder="1" applyProtection="1">
      <protection locked="0"/>
    </xf>
    <xf numFmtId="0" fontId="8" fillId="0" borderId="698" xfId="4" applyFont="1" applyBorder="1" applyAlignment="1">
      <alignment horizontal="left" vertical="center" wrapText="1"/>
    </xf>
    <xf numFmtId="1" fontId="8" fillId="0" borderId="698" xfId="4" applyNumberFormat="1" applyFont="1" applyBorder="1" applyAlignment="1">
      <alignment horizontal="center" vertical="center" wrapText="1"/>
    </xf>
    <xf numFmtId="1" fontId="8" fillId="5" borderId="698" xfId="4" applyNumberFormat="1" applyFont="1" applyFill="1" applyBorder="1" applyProtection="1">
      <protection locked="0"/>
    </xf>
    <xf numFmtId="1" fontId="8" fillId="5" borderId="704" xfId="4" applyNumberFormat="1" applyFont="1" applyFill="1" applyBorder="1" applyProtection="1">
      <protection locked="0"/>
    </xf>
    <xf numFmtId="1" fontId="8" fillId="8" borderId="700" xfId="4" applyNumberFormat="1" applyFont="1" applyFill="1" applyBorder="1" applyProtection="1">
      <protection locked="0"/>
    </xf>
    <xf numFmtId="1" fontId="8" fillId="8" borderId="698" xfId="4" applyNumberFormat="1" applyFont="1" applyFill="1" applyBorder="1" applyProtection="1">
      <protection locked="0"/>
    </xf>
    <xf numFmtId="0" fontId="8" fillId="0" borderId="705" xfId="4" applyFont="1" applyBorder="1" applyAlignment="1">
      <alignment horizontal="left" vertical="center" wrapText="1"/>
    </xf>
    <xf numFmtId="1" fontId="8" fillId="0" borderId="705" xfId="4" applyNumberFormat="1" applyFont="1" applyBorder="1" applyAlignment="1">
      <alignment horizontal="center" vertical="center" wrapText="1"/>
    </xf>
    <xf numFmtId="1" fontId="8" fillId="5" borderId="705" xfId="4" applyNumberFormat="1" applyFont="1" applyFill="1" applyBorder="1" applyProtection="1">
      <protection locked="0"/>
    </xf>
    <xf numFmtId="1" fontId="8" fillId="5" borderId="706" xfId="4" applyNumberFormat="1" applyFont="1" applyFill="1" applyBorder="1" applyProtection="1">
      <protection locked="0"/>
    </xf>
    <xf numFmtId="1" fontId="8" fillId="8" borderId="707" xfId="4" applyNumberFormat="1" applyFont="1" applyFill="1" applyBorder="1" applyProtection="1">
      <protection locked="0"/>
    </xf>
    <xf numFmtId="1" fontId="8" fillId="8" borderId="705" xfId="4" applyNumberFormat="1" applyFont="1" applyFill="1" applyBorder="1" applyProtection="1">
      <protection locked="0"/>
    </xf>
    <xf numFmtId="1" fontId="8" fillId="0" borderId="669" xfId="4" applyNumberFormat="1" applyFont="1" applyBorder="1" applyAlignment="1">
      <alignment horizontal="center" vertical="center" wrapText="1"/>
    </xf>
    <xf numFmtId="1" fontId="4" fillId="0" borderId="708" xfId="0" applyNumberFormat="1" applyFont="1" applyBorder="1" applyAlignment="1">
      <alignment horizontal="center" vertical="center" wrapText="1"/>
    </xf>
    <xf numFmtId="1" fontId="4" fillId="0" borderId="685" xfId="0" applyNumberFormat="1" applyFont="1" applyBorder="1" applyAlignment="1">
      <alignment horizontal="center" vertical="center" wrapText="1"/>
    </xf>
    <xf numFmtId="0" fontId="8" fillId="0" borderId="681" xfId="4" applyFont="1" applyBorder="1" applyAlignment="1">
      <alignment horizontal="left" vertical="center" wrapText="1"/>
    </xf>
    <xf numFmtId="164" fontId="4" fillId="4" borderId="681" xfId="1" applyNumberFormat="1" applyFont="1" applyFill="1" applyBorder="1" applyAlignment="1" applyProtection="1">
      <alignment horizontal="center" vertical="center"/>
    </xf>
    <xf numFmtId="1" fontId="8" fillId="5" borderId="683" xfId="0" applyNumberFormat="1" applyFont="1" applyFill="1" applyBorder="1" applyProtection="1">
      <protection locked="0"/>
    </xf>
    <xf numFmtId="1" fontId="8" fillId="5" borderId="684" xfId="0" applyNumberFormat="1" applyFont="1" applyFill="1" applyBorder="1" applyProtection="1">
      <protection locked="0"/>
    </xf>
    <xf numFmtId="1" fontId="8" fillId="5" borderId="685" xfId="0" applyNumberFormat="1" applyFont="1" applyFill="1" applyBorder="1" applyProtection="1">
      <protection locked="0"/>
    </xf>
    <xf numFmtId="1" fontId="8" fillId="5" borderId="681" xfId="0" applyNumberFormat="1" applyFont="1" applyFill="1" applyBorder="1" applyProtection="1">
      <protection locked="0"/>
    </xf>
    <xf numFmtId="1" fontId="8" fillId="5" borderId="702" xfId="0" applyNumberFormat="1" applyFont="1" applyFill="1" applyBorder="1" applyProtection="1">
      <protection locked="0"/>
    </xf>
    <xf numFmtId="1" fontId="8" fillId="5" borderId="669" xfId="0" applyNumberFormat="1" applyFont="1" applyFill="1" applyBorder="1" applyProtection="1">
      <protection locked="0"/>
    </xf>
    <xf numFmtId="41" fontId="7" fillId="0" borderId="680" xfId="1" applyNumberFormat="1" applyFont="1" applyBorder="1" applyAlignment="1" applyProtection="1">
      <alignment horizontal="left"/>
    </xf>
    <xf numFmtId="1" fontId="8" fillId="0" borderId="683" xfId="0" applyNumberFormat="1" applyFont="1" applyBorder="1" applyAlignment="1">
      <alignment horizontal="center" vertical="center" wrapText="1"/>
    </xf>
    <xf numFmtId="1" fontId="8" fillId="0" borderId="684" xfId="0" applyNumberFormat="1" applyFont="1" applyBorder="1" applyAlignment="1">
      <alignment horizontal="center" vertical="center" wrapText="1"/>
    </xf>
    <xf numFmtId="1" fontId="8" fillId="0" borderId="685" xfId="0" applyNumberFormat="1" applyFont="1" applyBorder="1" applyAlignment="1">
      <alignment horizontal="center" vertical="center" wrapText="1"/>
    </xf>
    <xf numFmtId="41" fontId="8" fillId="4" borderId="683" xfId="1" applyNumberFormat="1" applyFont="1" applyFill="1" applyBorder="1" applyAlignment="1" applyProtection="1">
      <alignment horizontal="center" vertical="center" wrapText="1"/>
    </xf>
    <xf numFmtId="41" fontId="8" fillId="4" borderId="669" xfId="1" applyNumberFormat="1" applyFont="1" applyFill="1" applyBorder="1" applyAlignment="1" applyProtection="1">
      <alignment horizontal="center" vertical="center"/>
    </xf>
    <xf numFmtId="1" fontId="8" fillId="0" borderId="674" xfId="0" applyNumberFormat="1" applyFont="1" applyBorder="1" applyAlignment="1">
      <alignment horizontal="center" vertical="center"/>
    </xf>
    <xf numFmtId="1" fontId="8" fillId="0" borderId="683" xfId="0" applyNumberFormat="1" applyFont="1" applyBorder="1" applyAlignment="1">
      <alignment horizontal="center" vertical="center"/>
    </xf>
    <xf numFmtId="1" fontId="8" fillId="0" borderId="709" xfId="0" applyNumberFormat="1" applyFont="1" applyBorder="1" applyAlignment="1">
      <alignment horizontal="center" vertical="center" wrapText="1"/>
    </xf>
    <xf numFmtId="1" fontId="8" fillId="0" borderId="681" xfId="0" applyNumberFormat="1" applyFont="1" applyBorder="1" applyAlignment="1">
      <alignment horizontal="center" vertical="center" wrapText="1"/>
    </xf>
    <xf numFmtId="1" fontId="8" fillId="5" borderId="710" xfId="0" applyNumberFormat="1" applyFont="1" applyFill="1" applyBorder="1" applyProtection="1">
      <protection locked="0"/>
    </xf>
    <xf numFmtId="1" fontId="8" fillId="9" borderId="690" xfId="5" applyNumberFormat="1" applyFont="1" applyBorder="1" applyProtection="1">
      <protection locked="0"/>
    </xf>
    <xf numFmtId="1" fontId="8" fillId="9" borderId="691" xfId="5" applyNumberFormat="1" applyFont="1" applyBorder="1" applyProtection="1">
      <protection locked="0"/>
    </xf>
    <xf numFmtId="1" fontId="8" fillId="0" borderId="695" xfId="0" applyNumberFormat="1" applyFont="1" applyBorder="1"/>
    <xf numFmtId="1" fontId="8" fillId="5" borderId="711" xfId="0" applyNumberFormat="1" applyFont="1" applyFill="1" applyBorder="1" applyProtection="1">
      <protection locked="0"/>
    </xf>
    <xf numFmtId="1" fontId="8" fillId="10" borderId="688" xfId="0" applyNumberFormat="1" applyFont="1" applyFill="1" applyBorder="1"/>
    <xf numFmtId="1" fontId="8" fillId="10" borderId="697" xfId="0" applyNumberFormat="1" applyFont="1" applyFill="1" applyBorder="1"/>
    <xf numFmtId="1" fontId="8" fillId="10" borderId="687" xfId="0" applyNumberFormat="1" applyFont="1" applyFill="1" applyBorder="1"/>
    <xf numFmtId="1" fontId="8" fillId="9" borderId="688" xfId="5" applyNumberFormat="1" applyFont="1" applyBorder="1" applyProtection="1">
      <protection locked="0"/>
    </xf>
    <xf numFmtId="1" fontId="8" fillId="9" borderId="687" xfId="5" applyNumberFormat="1" applyFont="1" applyBorder="1" applyProtection="1">
      <protection locked="0"/>
    </xf>
    <xf numFmtId="1" fontId="8" fillId="0" borderId="695" xfId="0" applyNumberFormat="1" applyFont="1" applyBorder="1" applyAlignment="1">
      <alignment wrapText="1"/>
    </xf>
    <xf numFmtId="1" fontId="8" fillId="5" borderId="712" xfId="0" applyNumberFormat="1" applyFont="1" applyFill="1" applyBorder="1" applyProtection="1">
      <protection locked="0"/>
    </xf>
    <xf numFmtId="1" fontId="8" fillId="11" borderId="687" xfId="0" applyNumberFormat="1" applyFont="1" applyFill="1" applyBorder="1"/>
    <xf numFmtId="1" fontId="8" fillId="11" borderId="688" xfId="0" applyNumberFormat="1" applyFont="1" applyFill="1" applyBorder="1"/>
    <xf numFmtId="1" fontId="8" fillId="5" borderId="713" xfId="0" applyNumberFormat="1" applyFont="1" applyFill="1" applyBorder="1" applyProtection="1">
      <protection locked="0"/>
    </xf>
    <xf numFmtId="1" fontId="8" fillId="5" borderId="714" xfId="0" applyNumberFormat="1" applyFont="1" applyFill="1" applyBorder="1" applyProtection="1">
      <protection locked="0"/>
    </xf>
    <xf numFmtId="1" fontId="8" fillId="5" borderId="715" xfId="0" applyNumberFormat="1" applyFont="1" applyFill="1" applyBorder="1" applyProtection="1">
      <protection locked="0"/>
    </xf>
    <xf numFmtId="41" fontId="4" fillId="4" borderId="716" xfId="1" applyNumberFormat="1" applyFont="1" applyFill="1" applyBorder="1" applyAlignment="1" applyProtection="1">
      <alignment vertical="center" wrapText="1"/>
    </xf>
    <xf numFmtId="164" fontId="4" fillId="4" borderId="717" xfId="6" applyNumberFormat="1" applyFont="1" applyFill="1" applyBorder="1" applyAlignment="1" applyProtection="1">
      <alignment horizontal="center"/>
    </xf>
    <xf numFmtId="164" fontId="4" fillId="4" borderId="718" xfId="6" applyNumberFormat="1" applyFont="1" applyFill="1" applyBorder="1" applyProtection="1"/>
    <xf numFmtId="164" fontId="4" fillId="4" borderId="719" xfId="6" applyNumberFormat="1" applyFont="1" applyFill="1" applyBorder="1" applyProtection="1"/>
    <xf numFmtId="164" fontId="4" fillId="4" borderId="720" xfId="6" applyNumberFormat="1" applyFont="1" applyFill="1" applyBorder="1" applyProtection="1"/>
    <xf numFmtId="164" fontId="4" fillId="4" borderId="721" xfId="6" applyNumberFormat="1" applyFont="1" applyFill="1" applyBorder="1" applyProtection="1"/>
    <xf numFmtId="164" fontId="4" fillId="4" borderId="717" xfId="6" applyNumberFormat="1" applyFont="1" applyFill="1" applyBorder="1" applyProtection="1"/>
    <xf numFmtId="164" fontId="4" fillId="4" borderId="722" xfId="6" applyNumberFormat="1" applyFont="1" applyFill="1" applyBorder="1" applyProtection="1"/>
    <xf numFmtId="164" fontId="4" fillId="0" borderId="721" xfId="6" applyNumberFormat="1" applyFont="1" applyFill="1" applyBorder="1" applyProtection="1"/>
    <xf numFmtId="41" fontId="7" fillId="0" borderId="723" xfId="1" applyNumberFormat="1" applyFont="1" applyBorder="1" applyAlignment="1" applyProtection="1">
      <alignment horizontal="left"/>
    </xf>
    <xf numFmtId="1" fontId="8" fillId="0" borderId="718" xfId="0" applyNumberFormat="1" applyFont="1" applyBorder="1" applyAlignment="1">
      <alignment horizontal="center" vertical="center"/>
    </xf>
    <xf numFmtId="1" fontId="8" fillId="0" borderId="719" xfId="0" applyNumberFormat="1" applyFont="1" applyBorder="1" applyAlignment="1">
      <alignment horizontal="center" vertical="center"/>
    </xf>
    <xf numFmtId="1" fontId="8" fillId="0" borderId="721" xfId="0" applyNumberFormat="1" applyFont="1" applyBorder="1" applyAlignment="1">
      <alignment horizontal="center" vertical="center"/>
    </xf>
    <xf numFmtId="41" fontId="8" fillId="0" borderId="717" xfId="1" applyNumberFormat="1" applyFont="1" applyBorder="1" applyAlignment="1" applyProtection="1">
      <alignment horizontal="center" vertical="center" wrapText="1"/>
    </xf>
    <xf numFmtId="1" fontId="8" fillId="0" borderId="718" xfId="0" applyNumberFormat="1" applyFont="1" applyBorder="1" applyAlignment="1">
      <alignment horizontal="right"/>
    </xf>
    <xf numFmtId="1" fontId="8" fillId="5" borderId="720" xfId="0" applyNumberFormat="1" applyFont="1" applyFill="1" applyBorder="1" applyProtection="1">
      <protection locked="0"/>
    </xf>
    <xf numFmtId="1" fontId="8" fillId="5" borderId="724" xfId="0" applyNumberFormat="1" applyFont="1" applyFill="1" applyBorder="1" applyProtection="1">
      <protection locked="0"/>
    </xf>
    <xf numFmtId="1" fontId="8" fillId="5" borderId="721" xfId="0" applyNumberFormat="1" applyFont="1" applyFill="1" applyBorder="1" applyProtection="1">
      <protection locked="0"/>
    </xf>
    <xf numFmtId="1" fontId="8" fillId="0" borderId="725" xfId="0" applyNumberFormat="1" applyFont="1" applyBorder="1"/>
    <xf numFmtId="1" fontId="8" fillId="10" borderId="726" xfId="0" applyNumberFormat="1" applyFont="1" applyFill="1" applyBorder="1" applyAlignment="1">
      <alignment horizontal="right"/>
    </xf>
    <xf numFmtId="1" fontId="8" fillId="10" borderId="727" xfId="0" applyNumberFormat="1" applyFont="1" applyFill="1" applyBorder="1"/>
    <xf numFmtId="1" fontId="8" fillId="10" borderId="728" xfId="0" applyNumberFormat="1" applyFont="1" applyFill="1" applyBorder="1"/>
    <xf numFmtId="1" fontId="8" fillId="5" borderId="728" xfId="0" applyNumberFormat="1" applyFont="1" applyFill="1" applyBorder="1" applyProtection="1">
      <protection locked="0"/>
    </xf>
    <xf numFmtId="1" fontId="8" fillId="5" borderId="729" xfId="0" applyNumberFormat="1" applyFont="1" applyFill="1" applyBorder="1" applyProtection="1">
      <protection locked="0"/>
    </xf>
    <xf numFmtId="1" fontId="8" fillId="5" borderId="730" xfId="0" applyNumberFormat="1" applyFont="1" applyFill="1" applyBorder="1" applyProtection="1">
      <protection locked="0"/>
    </xf>
    <xf numFmtId="1" fontId="8" fillId="0" borderId="687" xfId="0" applyNumberFormat="1" applyFont="1" applyBorder="1" applyAlignment="1">
      <alignment horizontal="right" wrapText="1"/>
    </xf>
    <xf numFmtId="1" fontId="8" fillId="0" borderId="731" xfId="0" applyNumberFormat="1" applyFont="1" applyBorder="1" applyAlignment="1">
      <alignment horizontal="right"/>
    </xf>
    <xf numFmtId="1" fontId="8" fillId="0" borderId="700" xfId="0" applyNumberFormat="1" applyFont="1" applyBorder="1" applyAlignment="1">
      <alignment horizontal="right"/>
    </xf>
    <xf numFmtId="1" fontId="8" fillId="5" borderId="695" xfId="0" applyNumberFormat="1" applyFont="1" applyFill="1" applyBorder="1" applyProtection="1">
      <protection locked="0"/>
    </xf>
    <xf numFmtId="1" fontId="8" fillId="5" borderId="732" xfId="0" applyNumberFormat="1" applyFont="1" applyFill="1" applyBorder="1" applyProtection="1">
      <protection locked="0"/>
    </xf>
    <xf numFmtId="1" fontId="8" fillId="0" borderId="705" xfId="0" applyNumberFormat="1" applyFont="1" applyBorder="1"/>
    <xf numFmtId="1" fontId="8" fillId="10" borderId="713" xfId="0" applyNumberFormat="1" applyFont="1" applyFill="1" applyBorder="1"/>
    <xf numFmtId="1" fontId="8" fillId="10" borderId="707" xfId="0" applyNumberFormat="1" applyFont="1" applyFill="1" applyBorder="1"/>
    <xf numFmtId="1" fontId="8" fillId="5" borderId="707" xfId="0" applyNumberFormat="1" applyFont="1" applyFill="1" applyBorder="1" applyProtection="1">
      <protection locked="0"/>
    </xf>
    <xf numFmtId="1" fontId="8" fillId="10" borderId="733" xfId="0" applyNumberFormat="1" applyFont="1" applyFill="1" applyBorder="1"/>
    <xf numFmtId="1" fontId="8" fillId="0" borderId="687" xfId="0" applyNumberFormat="1" applyFont="1" applyBorder="1" applyAlignment="1">
      <alignment horizontal="right"/>
    </xf>
    <xf numFmtId="1" fontId="8" fillId="0" borderId="687" xfId="0" applyNumberFormat="1" applyFont="1" applyBorder="1" applyAlignment="1">
      <alignment horizontal="right" shrinkToFit="1"/>
    </xf>
    <xf numFmtId="1" fontId="8" fillId="0" borderId="731" xfId="0" applyNumberFormat="1" applyFont="1" applyBorder="1" applyAlignment="1">
      <alignment horizontal="right" shrinkToFit="1"/>
    </xf>
    <xf numFmtId="1" fontId="8" fillId="0" borderId="713" xfId="0" applyNumberFormat="1" applyFont="1" applyBorder="1" applyAlignment="1">
      <alignment horizontal="right"/>
    </xf>
    <xf numFmtId="1" fontId="8" fillId="0" borderId="714" xfId="0" applyNumberFormat="1" applyFont="1" applyBorder="1" applyAlignment="1">
      <alignment horizontal="right"/>
    </xf>
    <xf numFmtId="1" fontId="8" fillId="0" borderId="707" xfId="0" applyNumberFormat="1" applyFont="1" applyBorder="1" applyAlignment="1">
      <alignment horizontal="right"/>
    </xf>
    <xf numFmtId="1" fontId="8" fillId="5" borderId="734" xfId="0" applyNumberFormat="1" applyFont="1" applyFill="1" applyBorder="1" applyProtection="1">
      <protection locked="0"/>
    </xf>
    <xf numFmtId="1" fontId="8" fillId="5" borderId="735" xfId="0" applyNumberFormat="1" applyFont="1" applyFill="1" applyBorder="1" applyProtection="1">
      <protection locked="0"/>
    </xf>
    <xf numFmtId="1" fontId="8" fillId="5" borderId="736" xfId="0" applyNumberFormat="1" applyFont="1" applyFill="1" applyBorder="1" applyProtection="1">
      <protection locked="0"/>
    </xf>
    <xf numFmtId="1" fontId="8" fillId="0" borderId="718" xfId="0" applyNumberFormat="1" applyFont="1" applyBorder="1"/>
    <xf numFmtId="1" fontId="8" fillId="0" borderId="724" xfId="0" applyNumberFormat="1" applyFont="1" applyBorder="1"/>
    <xf numFmtId="1" fontId="8" fillId="0" borderId="716" xfId="0" applyNumberFormat="1" applyFont="1" applyBorder="1"/>
    <xf numFmtId="1" fontId="8" fillId="0" borderId="737" xfId="0" applyNumberFormat="1" applyFont="1" applyBorder="1"/>
    <xf numFmtId="1" fontId="8" fillId="0" borderId="738" xfId="0" applyNumberFormat="1" applyFont="1" applyBorder="1"/>
    <xf numFmtId="41" fontId="7" fillId="4" borderId="739" xfId="1" applyNumberFormat="1" applyFont="1" applyFill="1" applyBorder="1" applyAlignment="1" applyProtection="1">
      <alignment horizontal="left"/>
    </xf>
    <xf numFmtId="1" fontId="8" fillId="3" borderId="717" xfId="0" applyNumberFormat="1" applyFont="1" applyFill="1" applyBorder="1" applyAlignment="1">
      <alignment horizontal="center" vertical="center" wrapText="1"/>
    </xf>
    <xf numFmtId="1" fontId="8" fillId="3" borderId="721" xfId="0" applyNumberFormat="1" applyFont="1" applyFill="1" applyBorder="1" applyAlignment="1">
      <alignment horizontal="center" vertical="center" wrapText="1"/>
    </xf>
    <xf numFmtId="1" fontId="8" fillId="0" borderId="717" xfId="0" applyNumberFormat="1" applyFont="1" applyBorder="1" applyAlignment="1">
      <alignment horizontal="center" vertical="center" wrapText="1"/>
    </xf>
    <xf numFmtId="1" fontId="8" fillId="0" borderId="718" xfId="0" applyNumberFormat="1" applyFont="1" applyBorder="1" applyAlignment="1">
      <alignment horizontal="center" vertical="center" wrapText="1"/>
    </xf>
    <xf numFmtId="1" fontId="8" fillId="0" borderId="719" xfId="0" applyNumberFormat="1" applyFont="1" applyBorder="1" applyAlignment="1">
      <alignment horizontal="center" vertical="center" wrapText="1"/>
    </xf>
    <xf numFmtId="1" fontId="8" fillId="0" borderId="737" xfId="0" applyNumberFormat="1" applyFont="1" applyBorder="1" applyAlignment="1">
      <alignment horizontal="center" vertical="center" wrapText="1"/>
    </xf>
    <xf numFmtId="41" fontId="8" fillId="4" borderId="741" xfId="1" applyNumberFormat="1" applyFont="1" applyFill="1" applyBorder="1" applyAlignment="1" applyProtection="1">
      <alignment vertical="center" wrapText="1"/>
    </xf>
    <xf numFmtId="1" fontId="8" fillId="0" borderId="716" xfId="0" applyNumberFormat="1" applyFont="1" applyBorder="1" applyAlignment="1">
      <alignment vertical="center" wrapText="1"/>
    </xf>
    <xf numFmtId="1" fontId="8" fillId="0" borderId="717" xfId="0" applyNumberFormat="1" applyFont="1" applyBorder="1" applyAlignment="1">
      <alignment horizontal="center" wrapText="1"/>
    </xf>
    <xf numFmtId="1" fontId="8" fillId="0" borderId="721" xfId="0" applyNumberFormat="1" applyFont="1" applyBorder="1" applyAlignment="1">
      <alignment horizontal="right" wrapText="1"/>
    </xf>
    <xf numFmtId="1" fontId="8" fillId="0" borderId="717" xfId="0" applyNumberFormat="1" applyFont="1" applyBorder="1" applyAlignment="1">
      <alignment horizontal="right"/>
    </xf>
    <xf numFmtId="1" fontId="8" fillId="0" borderId="719" xfId="0" applyNumberFormat="1" applyFont="1" applyBorder="1" applyAlignment="1">
      <alignment horizontal="right"/>
    </xf>
    <xf numFmtId="1" fontId="8" fillId="0" borderId="737" xfId="0" applyNumberFormat="1" applyFont="1" applyBorder="1" applyAlignment="1">
      <alignment horizontal="right"/>
    </xf>
    <xf numFmtId="1" fontId="8" fillId="0" borderId="738" xfId="0" applyNumberFormat="1" applyFont="1" applyBorder="1" applyAlignment="1">
      <alignment horizontal="right"/>
    </xf>
    <xf numFmtId="1" fontId="8" fillId="3" borderId="719" xfId="0" applyNumberFormat="1" applyFont="1" applyFill="1" applyBorder="1" applyAlignment="1">
      <alignment horizontal="right"/>
    </xf>
    <xf numFmtId="1" fontId="8" fillId="3" borderId="721" xfId="0" applyNumberFormat="1" applyFont="1" applyFill="1" applyBorder="1" applyAlignment="1">
      <alignment horizontal="right"/>
    </xf>
    <xf numFmtId="0" fontId="7" fillId="4" borderId="668" xfId="2" applyFont="1" applyFill="1" applyBorder="1" applyAlignment="1" applyProtection="1"/>
    <xf numFmtId="41" fontId="4" fillId="4" borderId="668" xfId="7" applyFont="1" applyFill="1" applyBorder="1" applyAlignment="1" applyProtection="1"/>
    <xf numFmtId="0" fontId="3" fillId="4" borderId="668" xfId="2" applyFont="1" applyFill="1" applyBorder="1" applyAlignment="1" applyProtection="1"/>
    <xf numFmtId="0" fontId="4" fillId="4" borderId="668" xfId="2" applyFont="1" applyFill="1" applyBorder="1" applyAlignment="1" applyProtection="1"/>
    <xf numFmtId="1" fontId="8" fillId="5" borderId="742" xfId="0" applyNumberFormat="1" applyFont="1" applyFill="1" applyBorder="1" applyProtection="1">
      <protection locked="0"/>
    </xf>
    <xf numFmtId="1" fontId="8" fillId="5" borderId="743" xfId="0" applyNumberFormat="1" applyFont="1" applyFill="1" applyBorder="1" applyProtection="1">
      <protection locked="0"/>
    </xf>
    <xf numFmtId="1" fontId="8" fillId="5" borderId="744" xfId="0" applyNumberFormat="1" applyFont="1" applyFill="1" applyBorder="1" applyProtection="1">
      <protection locked="0"/>
    </xf>
    <xf numFmtId="1" fontId="8" fillId="5" borderId="745" xfId="0" applyNumberFormat="1" applyFont="1" applyFill="1" applyBorder="1" applyProtection="1">
      <protection locked="0"/>
    </xf>
    <xf numFmtId="1" fontId="8" fillId="5" borderId="746" xfId="0" applyNumberFormat="1" applyFont="1" applyFill="1" applyBorder="1" applyProtection="1">
      <protection locked="0"/>
    </xf>
    <xf numFmtId="1" fontId="8" fillId="0" borderId="717" xfId="0" applyNumberFormat="1" applyFont="1" applyBorder="1" applyAlignment="1">
      <alignment horizontal="right" wrapText="1"/>
    </xf>
    <xf numFmtId="1" fontId="8" fillId="0" borderId="721" xfId="0" applyNumberFormat="1" applyFont="1" applyBorder="1" applyAlignment="1">
      <alignment horizontal="right"/>
    </xf>
    <xf numFmtId="41" fontId="7" fillId="4" borderId="747" xfId="1" applyNumberFormat="1" applyFont="1" applyFill="1" applyBorder="1" applyAlignment="1" applyProtection="1">
      <alignment horizontal="left"/>
    </xf>
    <xf numFmtId="1" fontId="8" fillId="0" borderId="721" xfId="0" applyNumberFormat="1" applyFont="1" applyBorder="1" applyAlignment="1">
      <alignment horizontal="center" vertical="center" wrapText="1"/>
    </xf>
    <xf numFmtId="41" fontId="8" fillId="4" borderId="718" xfId="1" applyNumberFormat="1" applyFont="1" applyFill="1" applyBorder="1" applyAlignment="1" applyProtection="1">
      <alignment horizontal="center" vertical="center" wrapText="1"/>
    </xf>
    <xf numFmtId="41" fontId="8" fillId="4" borderId="722" xfId="1" applyNumberFormat="1" applyFont="1" applyFill="1" applyBorder="1" applyAlignment="1" applyProtection="1">
      <alignment horizontal="center" vertical="center"/>
    </xf>
    <xf numFmtId="1" fontId="8" fillId="0" borderId="749" xfId="0" applyNumberFormat="1" applyFont="1" applyBorder="1" applyAlignment="1">
      <alignment vertical="center" wrapText="1"/>
    </xf>
    <xf numFmtId="1" fontId="8" fillId="3" borderId="725" xfId="0" applyNumberFormat="1" applyFont="1" applyFill="1" applyBorder="1" applyAlignment="1">
      <alignment horizontal="center" vertical="center"/>
    </xf>
    <xf numFmtId="1" fontId="8" fillId="8" borderId="744" xfId="0" applyNumberFormat="1" applyFont="1" applyFill="1" applyBorder="1" applyProtection="1">
      <protection locked="0"/>
    </xf>
    <xf numFmtId="1" fontId="8" fillId="8" borderId="750" xfId="0" applyNumberFormat="1" applyFont="1" applyFill="1" applyBorder="1" applyProtection="1">
      <protection locked="0"/>
    </xf>
    <xf numFmtId="1" fontId="8" fillId="8" borderId="743" xfId="0" applyNumberFormat="1" applyFont="1" applyFill="1" applyBorder="1" applyProtection="1">
      <protection locked="0"/>
    </xf>
    <xf numFmtId="1" fontId="8" fillId="8" borderId="751" xfId="0" applyNumberFormat="1" applyFont="1" applyFill="1" applyBorder="1" applyProtection="1">
      <protection locked="0"/>
    </xf>
    <xf numFmtId="1" fontId="8" fillId="8" borderId="752" xfId="0" applyNumberFormat="1" applyFont="1" applyFill="1" applyBorder="1" applyProtection="1">
      <protection locked="0"/>
    </xf>
    <xf numFmtId="1" fontId="8" fillId="0" borderId="753" xfId="0" applyNumberFormat="1" applyFont="1" applyBorder="1" applyAlignment="1">
      <alignment vertical="center" wrapText="1"/>
    </xf>
    <xf numFmtId="1" fontId="8" fillId="3" borderId="742" xfId="0" applyNumberFormat="1" applyFont="1" applyFill="1" applyBorder="1" applyAlignment="1">
      <alignment horizontal="center" vertical="center"/>
    </xf>
    <xf numFmtId="1" fontId="8" fillId="8" borderId="754" xfId="0" applyNumberFormat="1" applyFont="1" applyFill="1" applyBorder="1" applyProtection="1">
      <protection locked="0"/>
    </xf>
    <xf numFmtId="1" fontId="8" fillId="0" borderId="707" xfId="0" applyNumberFormat="1" applyFont="1" applyBorder="1" applyAlignment="1">
      <alignment vertical="center" wrapText="1"/>
    </xf>
    <xf numFmtId="1" fontId="8" fillId="0" borderId="720" xfId="0" applyNumberFormat="1" applyFont="1" applyBorder="1" applyAlignment="1">
      <alignment horizontal="center" vertical="center" wrapText="1"/>
    </xf>
    <xf numFmtId="1" fontId="8" fillId="0" borderId="724" xfId="0" applyNumberFormat="1" applyFont="1" applyBorder="1" applyAlignment="1">
      <alignment horizontal="center" vertical="center" wrapText="1"/>
    </xf>
    <xf numFmtId="1" fontId="8" fillId="0" borderId="756" xfId="0" applyNumberFormat="1" applyFont="1" applyBorder="1" applyAlignment="1">
      <alignment vertical="center" wrapText="1"/>
    </xf>
    <xf numFmtId="1" fontId="8" fillId="3" borderId="727" xfId="8" applyNumberFormat="1" applyFont="1" applyFill="1" applyBorder="1" applyAlignment="1">
      <alignment horizontal="right"/>
    </xf>
    <xf numFmtId="1" fontId="8" fillId="3" borderId="726" xfId="8" applyNumberFormat="1" applyFont="1" applyFill="1" applyBorder="1" applyAlignment="1">
      <alignment horizontal="right"/>
    </xf>
    <xf numFmtId="1" fontId="8" fillId="3" borderId="728" xfId="8" applyNumberFormat="1" applyFont="1" applyFill="1" applyBorder="1" applyAlignment="1">
      <alignment horizontal="right"/>
    </xf>
    <xf numFmtId="1" fontId="8" fillId="8" borderId="727" xfId="0" applyNumberFormat="1" applyFont="1" applyFill="1" applyBorder="1" applyProtection="1">
      <protection locked="0"/>
    </xf>
    <xf numFmtId="1" fontId="8" fillId="8" borderId="728" xfId="0" applyNumberFormat="1" applyFont="1" applyFill="1" applyBorder="1" applyProtection="1">
      <protection locked="0"/>
    </xf>
    <xf numFmtId="1" fontId="8" fillId="8" borderId="757" xfId="0" applyNumberFormat="1" applyFont="1" applyFill="1" applyBorder="1" applyProtection="1">
      <protection locked="0"/>
    </xf>
    <xf numFmtId="1" fontId="8" fillId="8" borderId="726" xfId="0" applyNumberFormat="1" applyFont="1" applyFill="1" applyBorder="1" applyProtection="1">
      <protection locked="0"/>
    </xf>
    <xf numFmtId="1" fontId="8" fillId="8" borderId="729" xfId="0" applyNumberFormat="1" applyFont="1" applyFill="1" applyBorder="1" applyProtection="1">
      <protection locked="0"/>
    </xf>
    <xf numFmtId="1" fontId="8" fillId="0" borderId="741" xfId="0" applyNumberFormat="1" applyFont="1" applyBorder="1" applyAlignment="1">
      <alignment vertical="center" wrapText="1"/>
    </xf>
    <xf numFmtId="1" fontId="8" fillId="3" borderId="744" xfId="8" applyNumberFormat="1" applyFont="1" applyFill="1" applyBorder="1" applyAlignment="1">
      <alignment horizontal="right"/>
    </xf>
    <xf numFmtId="1" fontId="8" fillId="3" borderId="750" xfId="8" applyNumberFormat="1" applyFont="1" applyFill="1" applyBorder="1" applyAlignment="1">
      <alignment horizontal="right"/>
    </xf>
    <xf numFmtId="1" fontId="8" fillId="3" borderId="743" xfId="8" applyNumberFormat="1" applyFont="1" applyFill="1" applyBorder="1" applyAlignment="1">
      <alignment horizontal="right"/>
    </xf>
    <xf numFmtId="1" fontId="8" fillId="8" borderId="758" xfId="0" applyNumberFormat="1" applyFont="1" applyFill="1" applyBorder="1" applyProtection="1">
      <protection locked="0"/>
    </xf>
    <xf numFmtId="1" fontId="8" fillId="0" borderId="759" xfId="0" applyNumberFormat="1" applyFont="1" applyBorder="1" applyAlignment="1">
      <alignment vertical="center" wrapText="1"/>
    </xf>
    <xf numFmtId="1" fontId="8" fillId="3" borderId="760" xfId="8" applyNumberFormat="1" applyFont="1" applyFill="1" applyBorder="1" applyAlignment="1">
      <alignment horizontal="right"/>
    </xf>
    <xf numFmtId="1" fontId="8" fillId="3" borderId="761" xfId="8" applyNumberFormat="1" applyFont="1" applyFill="1" applyBorder="1" applyAlignment="1">
      <alignment horizontal="right"/>
    </xf>
    <xf numFmtId="1" fontId="8" fillId="3" borderId="707" xfId="8" applyNumberFormat="1" applyFont="1" applyFill="1" applyBorder="1" applyAlignment="1">
      <alignment horizontal="right"/>
    </xf>
    <xf numFmtId="1" fontId="8" fillId="8" borderId="760" xfId="0" applyNumberFormat="1" applyFont="1" applyFill="1" applyBorder="1" applyProtection="1">
      <protection locked="0"/>
    </xf>
    <xf numFmtId="1" fontId="8" fillId="8" borderId="707" xfId="0" applyNumberFormat="1" applyFont="1" applyFill="1" applyBorder="1" applyProtection="1">
      <protection locked="0"/>
    </xf>
    <xf numFmtId="1" fontId="8" fillId="8" borderId="736" xfId="0" applyNumberFormat="1" applyFont="1" applyFill="1" applyBorder="1" applyProtection="1">
      <protection locked="0"/>
    </xf>
    <xf numFmtId="1" fontId="8" fillId="8" borderId="761" xfId="0" applyNumberFormat="1" applyFont="1" applyFill="1" applyBorder="1" applyProtection="1">
      <protection locked="0"/>
    </xf>
    <xf numFmtId="1" fontId="8" fillId="8" borderId="762" xfId="0" applyNumberFormat="1" applyFont="1" applyFill="1" applyBorder="1" applyProtection="1">
      <protection locked="0"/>
    </xf>
    <xf numFmtId="1" fontId="8" fillId="0" borderId="763" xfId="0" applyNumberFormat="1" applyFont="1" applyBorder="1" applyAlignment="1">
      <alignment vertical="center" wrapText="1"/>
    </xf>
    <xf numFmtId="1" fontId="8" fillId="0" borderId="765" xfId="0" applyNumberFormat="1" applyFont="1" applyBorder="1" applyAlignment="1">
      <alignment horizontal="center" vertical="center" wrapText="1"/>
    </xf>
    <xf numFmtId="1" fontId="8" fillId="5" borderId="727" xfId="0" applyNumberFormat="1" applyFont="1" applyFill="1" applyBorder="1" applyProtection="1">
      <protection locked="0"/>
    </xf>
    <xf numFmtId="1" fontId="8" fillId="0" borderId="742" xfId="0" applyNumberFormat="1" applyFont="1" applyBorder="1" applyAlignment="1">
      <alignment horizontal="left"/>
    </xf>
    <xf numFmtId="1" fontId="8" fillId="5" borderId="758" xfId="0" applyNumberFormat="1" applyFont="1" applyFill="1" applyBorder="1" applyProtection="1">
      <protection locked="0"/>
    </xf>
    <xf numFmtId="1" fontId="8" fillId="5" borderId="766" xfId="0" applyNumberFormat="1" applyFont="1" applyFill="1" applyBorder="1" applyProtection="1">
      <protection locked="0"/>
    </xf>
    <xf numFmtId="1" fontId="8" fillId="0" borderId="742" xfId="0" applyNumberFormat="1" applyFont="1" applyBorder="1"/>
    <xf numFmtId="1" fontId="8" fillId="0" borderId="759" xfId="0" applyNumberFormat="1" applyFont="1" applyBorder="1"/>
    <xf numFmtId="1" fontId="8" fillId="5" borderId="760" xfId="0" applyNumberFormat="1" applyFont="1" applyFill="1" applyBorder="1" applyProtection="1">
      <protection locked="0"/>
    </xf>
    <xf numFmtId="1" fontId="8" fillId="5" borderId="762" xfId="0" applyNumberFormat="1" applyFont="1" applyFill="1" applyBorder="1" applyProtection="1">
      <protection locked="0"/>
    </xf>
    <xf numFmtId="1" fontId="8" fillId="5" borderId="767" xfId="0" applyNumberFormat="1" applyFont="1" applyFill="1" applyBorder="1" applyProtection="1">
      <protection locked="0"/>
    </xf>
    <xf numFmtId="1" fontId="8" fillId="3" borderId="768" xfId="8" applyNumberFormat="1" applyFont="1" applyFill="1" applyBorder="1" applyAlignment="1">
      <alignment horizontal="right"/>
    </xf>
    <xf numFmtId="1" fontId="8" fillId="3" borderId="769" xfId="8" applyNumberFormat="1" applyFont="1" applyFill="1" applyBorder="1" applyAlignment="1">
      <alignment horizontal="right"/>
    </xf>
    <xf numFmtId="1" fontId="8" fillId="0" borderId="772" xfId="0" applyNumberFormat="1" applyFont="1" applyBorder="1" applyAlignment="1">
      <alignment horizontal="center" vertical="center"/>
    </xf>
    <xf numFmtId="1" fontId="8" fillId="0" borderId="772" xfId="0" applyNumberFormat="1" applyFont="1" applyBorder="1" applyAlignment="1">
      <alignment horizontal="center" vertical="center" wrapText="1"/>
    </xf>
    <xf numFmtId="1" fontId="8" fillId="0" borderId="773" xfId="0" applyNumberFormat="1" applyFont="1" applyBorder="1" applyAlignment="1">
      <alignment horizontal="center" vertical="center" wrapText="1"/>
    </xf>
    <xf numFmtId="1" fontId="8" fillId="0" borderId="774" xfId="0" applyNumberFormat="1" applyFont="1" applyBorder="1" applyAlignment="1">
      <alignment horizontal="center" vertical="center" wrapText="1"/>
    </xf>
    <xf numFmtId="1" fontId="8" fillId="0" borderId="775" xfId="0" applyNumberFormat="1" applyFont="1" applyBorder="1" applyAlignment="1">
      <alignment horizontal="center" vertical="center" wrapText="1"/>
    </xf>
    <xf numFmtId="1" fontId="8" fillId="3" borderId="776" xfId="8" applyNumberFormat="1" applyFont="1" applyFill="1" applyBorder="1" applyAlignment="1">
      <alignment horizontal="right"/>
    </xf>
    <xf numFmtId="1" fontId="8" fillId="5" borderId="777" xfId="0" applyNumberFormat="1" applyFont="1" applyFill="1" applyBorder="1" applyProtection="1">
      <protection locked="0"/>
    </xf>
    <xf numFmtId="1" fontId="8" fillId="5" borderId="778" xfId="0" applyNumberFormat="1" applyFont="1" applyFill="1" applyBorder="1" applyProtection="1">
      <protection locked="0"/>
    </xf>
    <xf numFmtId="1" fontId="8" fillId="5" borderId="779" xfId="0" applyNumberFormat="1" applyFont="1" applyFill="1" applyBorder="1" applyProtection="1">
      <protection locked="0"/>
    </xf>
    <xf numFmtId="1" fontId="8" fillId="5" borderId="776" xfId="0" applyNumberFormat="1" applyFont="1" applyFill="1" applyBorder="1" applyProtection="1">
      <protection locked="0"/>
    </xf>
    <xf numFmtId="1" fontId="8" fillId="5" borderId="780" xfId="0" applyNumberFormat="1" applyFont="1" applyFill="1" applyBorder="1" applyProtection="1">
      <protection locked="0"/>
    </xf>
    <xf numFmtId="1" fontId="8" fillId="7" borderId="759" xfId="8" applyNumberFormat="1" applyFont="1" applyFill="1" applyBorder="1" applyAlignment="1">
      <alignment horizontal="right"/>
    </xf>
    <xf numFmtId="0" fontId="7" fillId="4" borderId="775" xfId="0" applyFont="1" applyFill="1" applyBorder="1"/>
    <xf numFmtId="0" fontId="4" fillId="4" borderId="775" xfId="0" applyFont="1" applyFill="1" applyBorder="1"/>
    <xf numFmtId="0" fontId="8" fillId="0" borderId="772" xfId="0" applyFont="1" applyBorder="1" applyAlignment="1">
      <alignment horizontal="center" vertical="center" wrapText="1"/>
    </xf>
    <xf numFmtId="1" fontId="8" fillId="0" borderId="776" xfId="0" applyNumberFormat="1" applyFont="1" applyBorder="1"/>
    <xf numFmtId="0" fontId="8" fillId="7" borderId="776" xfId="0" applyFont="1" applyFill="1" applyBorder="1"/>
    <xf numFmtId="0" fontId="8" fillId="0" borderId="742" xfId="0" applyFont="1" applyBorder="1"/>
    <xf numFmtId="0" fontId="8" fillId="7" borderId="742" xfId="0" applyFont="1" applyFill="1" applyBorder="1"/>
    <xf numFmtId="1" fontId="8" fillId="0" borderId="759" xfId="0" applyNumberFormat="1" applyFont="1" applyBorder="1" applyAlignment="1">
      <alignment horizontal="left" vertical="center" wrapText="1"/>
    </xf>
    <xf numFmtId="1" fontId="8" fillId="5" borderId="759" xfId="0" applyNumberFormat="1" applyFont="1" applyFill="1" applyBorder="1" applyProtection="1">
      <protection locked="0"/>
    </xf>
    <xf numFmtId="0" fontId="14" fillId="0" borderId="775" xfId="0" applyFont="1" applyBorder="1" applyAlignment="1">
      <alignment horizontal="center" vertical="center" wrapText="1"/>
    </xf>
    <xf numFmtId="0" fontId="8" fillId="0" borderId="772" xfId="0" applyFont="1" applyBorder="1" applyAlignment="1">
      <alignment horizontal="center" vertical="center"/>
    </xf>
    <xf numFmtId="0" fontId="8" fillId="0" borderId="774" xfId="0" applyFont="1" applyBorder="1" applyAlignment="1">
      <alignment horizontal="center" vertical="center" wrapText="1"/>
    </xf>
    <xf numFmtId="0" fontId="8" fillId="0" borderId="773" xfId="0" applyFont="1" applyBorder="1" applyAlignment="1">
      <alignment horizontal="center" vertical="center" wrapText="1"/>
    </xf>
    <xf numFmtId="0" fontId="8" fillId="0" borderId="776" xfId="0" applyFont="1" applyBorder="1" applyAlignment="1">
      <alignment horizontal="right" vertical="center"/>
    </xf>
    <xf numFmtId="0" fontId="8" fillId="8" borderId="777" xfId="0" applyFont="1" applyFill="1" applyBorder="1" applyAlignment="1" applyProtection="1">
      <alignment horizontal="justify" vertical="center"/>
      <protection locked="0"/>
    </xf>
    <xf numFmtId="0" fontId="8" fillId="8" borderId="782" xfId="0" applyFont="1" applyFill="1" applyBorder="1" applyAlignment="1" applyProtection="1">
      <alignment horizontal="justify" vertical="center"/>
      <protection locked="0"/>
    </xf>
    <xf numFmtId="1" fontId="8" fillId="4" borderId="781" xfId="0" applyNumberFormat="1" applyFont="1" applyFill="1" applyBorder="1" applyAlignment="1">
      <alignment horizontal="center" vertical="center" wrapText="1"/>
    </xf>
    <xf numFmtId="1" fontId="8" fillId="4" borderId="783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784" xfId="0" applyNumberFormat="1" applyFont="1" applyFill="1" applyBorder="1" applyProtection="1">
      <protection locked="0"/>
    </xf>
    <xf numFmtId="1" fontId="8" fillId="0" borderId="742" xfId="0" applyNumberFormat="1" applyFont="1" applyBorder="1" applyAlignment="1">
      <alignment vertical="center"/>
    </xf>
    <xf numFmtId="1" fontId="8" fillId="5" borderId="750" xfId="0" applyNumberFormat="1" applyFont="1" applyFill="1" applyBorder="1" applyProtection="1">
      <protection locked="0"/>
    </xf>
    <xf numFmtId="0" fontId="8" fillId="7" borderId="759" xfId="0" applyFont="1" applyFill="1" applyBorder="1"/>
    <xf numFmtId="1" fontId="8" fillId="5" borderId="761" xfId="0" applyNumberFormat="1" applyFont="1" applyFill="1" applyBorder="1" applyProtection="1">
      <protection locked="0"/>
    </xf>
    <xf numFmtId="1" fontId="8" fillId="4" borderId="774" xfId="0" applyNumberFormat="1" applyFont="1" applyFill="1" applyBorder="1" applyAlignment="1">
      <alignment horizontal="center" vertical="center" wrapText="1"/>
    </xf>
    <xf numFmtId="1" fontId="8" fillId="4" borderId="785" xfId="0" applyNumberFormat="1" applyFont="1" applyFill="1" applyBorder="1" applyAlignment="1">
      <alignment horizontal="center" vertical="center" wrapText="1"/>
    </xf>
    <xf numFmtId="1" fontId="8" fillId="4" borderId="773" xfId="0" applyNumberFormat="1" applyFont="1" applyFill="1" applyBorder="1" applyAlignment="1">
      <alignment horizontal="center" vertical="center" wrapText="1"/>
    </xf>
    <xf numFmtId="1" fontId="8" fillId="0" borderId="776" xfId="0" applyNumberFormat="1" applyFont="1" applyBorder="1" applyAlignment="1">
      <alignment horizontal="left" vertical="top"/>
    </xf>
    <xf numFmtId="0" fontId="8" fillId="12" borderId="776" xfId="0" applyFont="1" applyFill="1" applyBorder="1"/>
    <xf numFmtId="1" fontId="8" fillId="5" borderId="752" xfId="0" applyNumberFormat="1" applyFont="1" applyFill="1" applyBorder="1" applyProtection="1">
      <protection locked="0"/>
    </xf>
    <xf numFmtId="0" fontId="8" fillId="7" borderId="743" xfId="0" applyFont="1" applyFill="1" applyBorder="1"/>
    <xf numFmtId="1" fontId="8" fillId="0" borderId="742" xfId="0" applyNumberFormat="1" applyFont="1" applyBorder="1" applyAlignment="1">
      <alignment horizontal="left" vertical="top"/>
    </xf>
    <xf numFmtId="0" fontId="8" fillId="0" borderId="759" xfId="0" applyFont="1" applyBorder="1" applyAlignment="1">
      <alignment horizontal="left" vertical="top" wrapText="1"/>
    </xf>
    <xf numFmtId="0" fontId="8" fillId="7" borderId="736" xfId="0" applyFont="1" applyFill="1" applyBorder="1"/>
    <xf numFmtId="0" fontId="8" fillId="7" borderId="761" xfId="0" applyFont="1" applyFill="1" applyBorder="1"/>
    <xf numFmtId="0" fontId="8" fillId="4" borderId="774" xfId="0" applyFont="1" applyFill="1" applyBorder="1" applyAlignment="1" applyProtection="1">
      <alignment horizontal="center" wrapText="1"/>
      <protection locked="0"/>
    </xf>
    <xf numFmtId="0" fontId="8" fillId="4" borderId="773" xfId="0" applyFont="1" applyFill="1" applyBorder="1" applyAlignment="1" applyProtection="1">
      <alignment horizontal="center" wrapText="1"/>
      <protection locked="0"/>
    </xf>
    <xf numFmtId="0" fontId="8" fillId="4" borderId="785" xfId="0" applyFont="1" applyFill="1" applyBorder="1" applyAlignment="1" applyProtection="1">
      <alignment horizontal="center" vertical="center" wrapText="1"/>
      <protection locked="0"/>
    </xf>
    <xf numFmtId="0" fontId="8" fillId="4" borderId="783" xfId="0" applyFont="1" applyFill="1" applyBorder="1" applyAlignment="1" applyProtection="1">
      <alignment horizontal="center" vertical="center" wrapText="1"/>
      <protection locked="0"/>
    </xf>
    <xf numFmtId="1" fontId="8" fillId="4" borderId="742" xfId="0" applyNumberFormat="1" applyFont="1" applyFill="1" applyBorder="1"/>
    <xf numFmtId="1" fontId="4" fillId="5" borderId="744" xfId="0" applyNumberFormat="1" applyFont="1" applyFill="1" applyBorder="1" applyProtection="1">
      <protection locked="0"/>
    </xf>
    <xf numFmtId="1" fontId="4" fillId="4" borderId="776" xfId="0" applyNumberFormat="1" applyFont="1" applyFill="1" applyBorder="1" applyAlignment="1">
      <alignment horizontal="right" wrapText="1"/>
    </xf>
    <xf numFmtId="1" fontId="4" fillId="5" borderId="752" xfId="0" applyNumberFormat="1" applyFont="1" applyFill="1" applyBorder="1" applyProtection="1">
      <protection locked="0"/>
    </xf>
    <xf numFmtId="1" fontId="4" fillId="5" borderId="750" xfId="0" applyNumberFormat="1" applyFont="1" applyFill="1" applyBorder="1" applyProtection="1">
      <protection locked="0"/>
    </xf>
    <xf numFmtId="1" fontId="4" fillId="5" borderId="758" xfId="0" applyNumberFormat="1" applyFont="1" applyFill="1" applyBorder="1" applyProtection="1">
      <protection locked="0"/>
    </xf>
    <xf numFmtId="1" fontId="4" fillId="4" borderId="742" xfId="0" applyNumberFormat="1" applyFont="1" applyFill="1" applyBorder="1" applyAlignment="1">
      <alignment horizontal="right" wrapText="1"/>
    </xf>
    <xf numFmtId="1" fontId="4" fillId="5" borderId="742" xfId="0" applyNumberFormat="1" applyFont="1" applyFill="1" applyBorder="1" applyProtection="1">
      <protection locked="0"/>
    </xf>
    <xf numFmtId="1" fontId="8" fillId="4" borderId="759" xfId="0" applyNumberFormat="1" applyFont="1" applyFill="1" applyBorder="1"/>
    <xf numFmtId="1" fontId="4" fillId="5" borderId="759" xfId="0" applyNumberFormat="1" applyFont="1" applyFill="1" applyBorder="1" applyProtection="1">
      <protection locked="0"/>
    </xf>
    <xf numFmtId="1" fontId="4" fillId="5" borderId="760" xfId="0" applyNumberFormat="1" applyFont="1" applyFill="1" applyBorder="1" applyProtection="1">
      <protection locked="0"/>
    </xf>
    <xf numFmtId="1" fontId="4" fillId="5" borderId="736" xfId="0" applyNumberFormat="1" applyFont="1" applyFill="1" applyBorder="1" applyProtection="1">
      <protection locked="0"/>
    </xf>
    <xf numFmtId="1" fontId="4" fillId="5" borderId="761" xfId="0" applyNumberFormat="1" applyFont="1" applyFill="1" applyBorder="1" applyProtection="1">
      <protection locked="0"/>
    </xf>
    <xf numFmtId="1" fontId="4" fillId="5" borderId="762" xfId="0" applyNumberFormat="1" applyFont="1" applyFill="1" applyBorder="1" applyProtection="1">
      <protection locked="0"/>
    </xf>
    <xf numFmtId="0" fontId="8" fillId="4" borderId="774" xfId="0" applyFont="1" applyFill="1" applyBorder="1" applyAlignment="1" applyProtection="1">
      <alignment horizontal="center" vertical="center" wrapText="1"/>
      <protection locked="0"/>
    </xf>
    <xf numFmtId="0" fontId="8" fillId="4" borderId="773" xfId="0" applyFont="1" applyFill="1" applyBorder="1" applyAlignment="1" applyProtection="1">
      <alignment horizontal="center" vertical="center" wrapText="1"/>
      <protection locked="0"/>
    </xf>
    <xf numFmtId="1" fontId="8" fillId="0" borderId="776" xfId="0" applyNumberFormat="1" applyFont="1" applyBorder="1" applyAlignment="1">
      <alignment horizontal="right" vertical="center" wrapText="1"/>
    </xf>
    <xf numFmtId="1" fontId="8" fillId="12" borderId="774" xfId="0" applyNumberFormat="1" applyFont="1" applyFill="1" applyBorder="1" applyAlignment="1">
      <alignment horizontal="center" vertical="center"/>
    </xf>
    <xf numFmtId="1" fontId="8" fillId="12" borderId="786" xfId="0" applyNumberFormat="1" applyFont="1" applyFill="1" applyBorder="1" applyAlignment="1">
      <alignment horizontal="center" vertical="center" wrapText="1"/>
    </xf>
    <xf numFmtId="1" fontId="8" fillId="12" borderId="773" xfId="0" applyNumberFormat="1" applyFont="1" applyFill="1" applyBorder="1" applyAlignment="1">
      <alignment horizontal="center" vertical="center" wrapText="1"/>
    </xf>
    <xf numFmtId="1" fontId="8" fillId="12" borderId="774" xfId="0" applyNumberFormat="1" applyFont="1" applyFill="1" applyBorder="1" applyAlignment="1">
      <alignment horizontal="center" vertical="center" wrapText="1"/>
    </xf>
    <xf numFmtId="1" fontId="8" fillId="12" borderId="742" xfId="0" applyNumberFormat="1" applyFont="1" applyFill="1" applyBorder="1"/>
    <xf numFmtId="1" fontId="8" fillId="12" borderId="744" xfId="10" applyNumberFormat="1" applyFont="1" applyFill="1" applyBorder="1" applyAlignment="1" applyProtection="1">
      <alignment horizontal="right"/>
    </xf>
    <xf numFmtId="1" fontId="8" fillId="12" borderId="750" xfId="10" applyNumberFormat="1" applyFont="1" applyFill="1" applyBorder="1" applyAlignment="1" applyProtection="1">
      <alignment horizontal="right"/>
    </xf>
    <xf numFmtId="1" fontId="8" fillId="12" borderId="758" xfId="10" applyNumberFormat="1" applyFont="1" applyFill="1" applyBorder="1" applyAlignment="1" applyProtection="1">
      <alignment horizontal="right"/>
    </xf>
    <xf numFmtId="1" fontId="8" fillId="12" borderId="744" xfId="0" applyNumberFormat="1" applyFont="1" applyFill="1" applyBorder="1"/>
    <xf numFmtId="1" fontId="8" fillId="12" borderId="758" xfId="0" applyNumberFormat="1" applyFont="1" applyFill="1" applyBorder="1"/>
    <xf numFmtId="1" fontId="8" fillId="12" borderId="752" xfId="0" applyNumberFormat="1" applyFont="1" applyFill="1" applyBorder="1"/>
    <xf numFmtId="1" fontId="8" fillId="12" borderId="750" xfId="0" applyNumberFormat="1" applyFont="1" applyFill="1" applyBorder="1"/>
    <xf numFmtId="1" fontId="8" fillId="4" borderId="786" xfId="0" applyNumberFormat="1" applyFont="1" applyFill="1" applyBorder="1" applyAlignment="1">
      <alignment horizontal="center" vertical="center" wrapText="1"/>
    </xf>
    <xf numFmtId="1" fontId="8" fillId="4" borderId="783" xfId="0" applyNumberFormat="1" applyFont="1" applyFill="1" applyBorder="1" applyAlignment="1">
      <alignment horizontal="center" vertical="center" wrapText="1"/>
    </xf>
    <xf numFmtId="1" fontId="8" fillId="4" borderId="775" xfId="0" applyNumberFormat="1" applyFont="1" applyFill="1" applyBorder="1" applyAlignment="1">
      <alignment wrapText="1"/>
    </xf>
    <xf numFmtId="1" fontId="8" fillId="4" borderId="772" xfId="0" applyNumberFormat="1" applyFont="1" applyFill="1" applyBorder="1"/>
    <xf numFmtId="1" fontId="4" fillId="5" borderId="774" xfId="0" applyNumberFormat="1" applyFont="1" applyFill="1" applyBorder="1" applyProtection="1">
      <protection locked="0"/>
    </xf>
    <xf numFmtId="1" fontId="4" fillId="5" borderId="785" xfId="0" applyNumberFormat="1" applyFont="1" applyFill="1" applyBorder="1" applyProtection="1">
      <protection locked="0"/>
    </xf>
    <xf numFmtId="1" fontId="4" fillId="5" borderId="786" xfId="0" applyNumberFormat="1" applyFont="1" applyFill="1" applyBorder="1" applyProtection="1">
      <protection locked="0"/>
    </xf>
    <xf numFmtId="1" fontId="4" fillId="5" borderId="783" xfId="0" applyNumberFormat="1" applyFont="1" applyFill="1" applyBorder="1" applyProtection="1">
      <protection locked="0"/>
    </xf>
    <xf numFmtId="1" fontId="8" fillId="0" borderId="781" xfId="0" applyNumberFormat="1" applyFont="1" applyBorder="1" applyAlignment="1">
      <alignment horizontal="center" vertical="center" wrapText="1"/>
    </xf>
    <xf numFmtId="1" fontId="8" fillId="0" borderId="773" xfId="0" applyNumberFormat="1" applyFont="1" applyBorder="1" applyAlignment="1">
      <alignment vertical="center" wrapText="1"/>
    </xf>
    <xf numFmtId="1" fontId="8" fillId="0" borderId="772" xfId="0" applyNumberFormat="1" applyFont="1" applyBorder="1" applyAlignment="1">
      <alignment vertical="center" wrapText="1"/>
    </xf>
    <xf numFmtId="1" fontId="8" fillId="5" borderId="772" xfId="0" applyNumberFormat="1" applyFont="1" applyFill="1" applyBorder="1" applyProtection="1">
      <protection locked="0"/>
    </xf>
    <xf numFmtId="1" fontId="8" fillId="5" borderId="786" xfId="0" applyNumberFormat="1" applyFont="1" applyFill="1" applyBorder="1" applyProtection="1">
      <protection locked="0"/>
    </xf>
    <xf numFmtId="1" fontId="8" fillId="5" borderId="783" xfId="0" applyNumberFormat="1" applyFont="1" applyFill="1" applyBorder="1" applyProtection="1">
      <protection locked="0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499" xfId="0" applyNumberFormat="1" applyFont="1" applyBorder="1" applyAlignment="1">
      <alignment horizontal="center" vertical="center" wrapText="1"/>
    </xf>
    <xf numFmtId="1" fontId="8" fillId="0" borderId="447" xfId="0" applyNumberFormat="1" applyFont="1" applyBorder="1" applyAlignment="1">
      <alignment horizontal="center" vertical="center" wrapText="1"/>
    </xf>
    <xf numFmtId="1" fontId="8" fillId="0" borderId="505" xfId="0" applyNumberFormat="1" applyFont="1" applyBorder="1" applyAlignment="1">
      <alignment horizontal="center" vertical="center" wrapText="1"/>
    </xf>
    <xf numFmtId="41" fontId="8" fillId="4" borderId="756" xfId="1" applyNumberFormat="1" applyFont="1" applyFill="1" applyBorder="1" applyProtection="1"/>
    <xf numFmtId="1" fontId="8" fillId="5" borderId="757" xfId="0" applyNumberFormat="1" applyFont="1" applyFill="1" applyBorder="1" applyProtection="1">
      <protection locked="0"/>
    </xf>
    <xf numFmtId="41" fontId="8" fillId="4" borderId="787" xfId="1" applyNumberFormat="1" applyFont="1" applyFill="1" applyBorder="1" applyAlignment="1" applyProtection="1">
      <alignment vertical="center"/>
    </xf>
    <xf numFmtId="0" fontId="8" fillId="0" borderId="776" xfId="4" applyFont="1" applyBorder="1" applyAlignment="1">
      <alignment horizontal="left" vertical="center" wrapText="1"/>
    </xf>
    <xf numFmtId="1" fontId="8" fillId="0" borderId="776" xfId="4" applyNumberFormat="1" applyFont="1" applyBorder="1" applyAlignment="1">
      <alignment horizontal="center" vertical="center" wrapText="1"/>
    </xf>
    <xf numFmtId="1" fontId="8" fillId="5" borderId="776" xfId="4" applyNumberFormat="1" applyFont="1" applyFill="1" applyBorder="1" applyProtection="1">
      <protection locked="0"/>
    </xf>
    <xf numFmtId="1" fontId="8" fillId="8" borderId="776" xfId="4" applyNumberFormat="1" applyFont="1" applyFill="1" applyBorder="1" applyProtection="1">
      <protection locked="0"/>
    </xf>
    <xf numFmtId="1" fontId="8" fillId="8" borderId="788" xfId="4" applyNumberFormat="1" applyFont="1" applyFill="1" applyBorder="1" applyProtection="1">
      <protection locked="0"/>
    </xf>
    <xf numFmtId="1" fontId="8" fillId="9" borderId="784" xfId="5" applyNumberFormat="1" applyFont="1" applyBorder="1" applyProtection="1">
      <protection locked="0"/>
    </xf>
    <xf numFmtId="1" fontId="8" fillId="9" borderId="778" xfId="5" applyNumberFormat="1" applyFont="1" applyBorder="1" applyProtection="1">
      <protection locked="0"/>
    </xf>
    <xf numFmtId="1" fontId="8" fillId="10" borderId="788" xfId="0" applyNumberFormat="1" applyFont="1" applyFill="1" applyBorder="1"/>
    <xf numFmtId="1" fontId="8" fillId="5" borderId="788" xfId="0" applyNumberFormat="1" applyFont="1" applyFill="1" applyBorder="1" applyProtection="1">
      <protection locked="0"/>
    </xf>
    <xf numFmtId="1" fontId="8" fillId="10" borderId="789" xfId="0" applyNumberFormat="1" applyFont="1" applyFill="1" applyBorder="1"/>
    <xf numFmtId="1" fontId="8" fillId="0" borderId="788" xfId="0" applyNumberFormat="1" applyFont="1" applyBorder="1" applyAlignment="1">
      <alignment horizontal="right"/>
    </xf>
    <xf numFmtId="1" fontId="8" fillId="5" borderId="790" xfId="0" applyNumberFormat="1" applyFont="1" applyFill="1" applyBorder="1" applyProtection="1">
      <protection locked="0"/>
    </xf>
    <xf numFmtId="1" fontId="8" fillId="0" borderId="788" xfId="0" applyNumberFormat="1" applyFont="1" applyBorder="1" applyAlignment="1">
      <alignment vertical="center" wrapText="1"/>
    </xf>
    <xf numFmtId="1" fontId="8" fillId="3" borderId="788" xfId="8" applyNumberFormat="1" applyFont="1" applyFill="1" applyBorder="1" applyAlignment="1">
      <alignment horizontal="right"/>
    </xf>
    <xf numFmtId="1" fontId="8" fillId="8" borderId="788" xfId="0" applyNumberFormat="1" applyFont="1" applyFill="1" applyBorder="1" applyProtection="1">
      <protection locked="0"/>
    </xf>
    <xf numFmtId="1" fontId="8" fillId="8" borderId="790" xfId="0" applyNumberFormat="1" applyFont="1" applyFill="1" applyBorder="1" applyProtection="1">
      <protection locked="0"/>
    </xf>
    <xf numFmtId="1" fontId="8" fillId="3" borderId="791" xfId="8" applyNumberFormat="1" applyFont="1" applyFill="1" applyBorder="1" applyAlignment="1">
      <alignment horizontal="right"/>
    </xf>
    <xf numFmtId="1" fontId="8" fillId="3" borderId="792" xfId="8" applyNumberFormat="1" applyFont="1" applyFill="1" applyBorder="1" applyAlignment="1">
      <alignment horizontal="right"/>
    </xf>
    <xf numFmtId="1" fontId="8" fillId="5" borderId="794" xfId="0" applyNumberFormat="1" applyFont="1" applyFill="1" applyBorder="1" applyProtection="1">
      <protection locked="0"/>
    </xf>
    <xf numFmtId="1" fontId="8" fillId="0" borderId="798" xfId="0" applyNumberFormat="1" applyFont="1" applyBorder="1" applyAlignment="1">
      <alignment horizontal="center" vertical="center" wrapText="1"/>
    </xf>
    <xf numFmtId="1" fontId="8" fillId="0" borderId="797" xfId="0" applyNumberFormat="1" applyFont="1" applyBorder="1" applyAlignment="1">
      <alignment horizontal="center" vertical="center" wrapText="1"/>
    </xf>
    <xf numFmtId="1" fontId="8" fillId="0" borderId="799" xfId="0" applyNumberFormat="1" applyFont="1" applyBorder="1" applyAlignment="1">
      <alignment horizontal="center" vertical="center" wrapText="1"/>
    </xf>
    <xf numFmtId="1" fontId="8" fillId="0" borderId="796" xfId="0" applyNumberFormat="1" applyFont="1" applyBorder="1" applyAlignment="1">
      <alignment horizontal="center" vertical="center" wrapText="1"/>
    </xf>
    <xf numFmtId="0" fontId="7" fillId="4" borderId="796" xfId="0" applyFont="1" applyFill="1" applyBorder="1"/>
    <xf numFmtId="0" fontId="4" fillId="4" borderId="796" xfId="0" applyFont="1" applyFill="1" applyBorder="1"/>
    <xf numFmtId="1" fontId="8" fillId="4" borderId="800" xfId="0" applyNumberFormat="1" applyFont="1" applyFill="1" applyBorder="1" applyAlignment="1">
      <alignment horizontal="center" vertical="top" wrapText="1"/>
    </xf>
    <xf numFmtId="0" fontId="8" fillId="4" borderId="801" xfId="0" applyFont="1" applyFill="1" applyBorder="1" applyAlignment="1">
      <alignment horizontal="center" vertical="center" wrapText="1"/>
    </xf>
    <xf numFmtId="0" fontId="8" fillId="7" borderId="790" xfId="0" applyFont="1" applyFill="1" applyBorder="1"/>
    <xf numFmtId="1" fontId="4" fillId="5" borderId="790" xfId="0" applyNumberFormat="1" applyFont="1" applyFill="1" applyBorder="1" applyProtection="1">
      <protection locked="0"/>
    </xf>
    <xf numFmtId="1" fontId="8" fillId="4" borderId="796" xfId="0" applyNumberFormat="1" applyFont="1" applyFill="1" applyBorder="1" applyAlignment="1">
      <alignment wrapText="1"/>
    </xf>
    <xf numFmtId="1" fontId="8" fillId="5" borderId="798" xfId="0" applyNumberFormat="1" applyFont="1" applyFill="1" applyBorder="1" applyProtection="1">
      <protection locked="0"/>
    </xf>
    <xf numFmtId="1" fontId="8" fillId="5" borderId="804" xfId="0" applyNumberFormat="1" applyFont="1" applyFill="1" applyBorder="1" applyProtection="1">
      <protection locked="0"/>
    </xf>
    <xf numFmtId="1" fontId="8" fillId="5" borderId="802" xfId="0" applyNumberFormat="1" applyFont="1" applyFill="1" applyBorder="1" applyProtection="1">
      <protection locked="0"/>
    </xf>
    <xf numFmtId="1" fontId="8" fillId="0" borderId="795" xfId="0" applyNumberFormat="1" applyFont="1" applyBorder="1" applyAlignment="1">
      <alignment horizontal="center" vertical="center"/>
    </xf>
    <xf numFmtId="1" fontId="8" fillId="0" borderId="797" xfId="0" applyNumberFormat="1" applyFont="1" applyBorder="1" applyAlignment="1">
      <alignment horizontal="center" vertical="center"/>
    </xf>
    <xf numFmtId="41" fontId="7" fillId="4" borderId="805" xfId="1" applyNumberFormat="1" applyFont="1" applyFill="1" applyBorder="1" applyAlignment="1" applyProtection="1">
      <alignment horizontal="left"/>
    </xf>
    <xf numFmtId="1" fontId="4" fillId="0" borderId="799" xfId="0" applyNumberFormat="1" applyFont="1" applyBorder="1" applyAlignment="1">
      <alignment horizontal="center" vertical="center" wrapText="1"/>
    </xf>
    <xf numFmtId="1" fontId="4" fillId="0" borderId="803" xfId="0" applyNumberFormat="1" applyFont="1" applyBorder="1" applyAlignment="1">
      <alignment horizontal="center" vertical="center" wrapText="1"/>
    </xf>
    <xf numFmtId="1" fontId="4" fillId="0" borderId="804" xfId="0" applyNumberFormat="1" applyFont="1" applyBorder="1" applyAlignment="1">
      <alignment horizontal="center" vertical="center" wrapText="1"/>
    </xf>
    <xf numFmtId="1" fontId="4" fillId="0" borderId="803" xfId="0" applyNumberFormat="1" applyFont="1" applyBorder="1" applyAlignment="1">
      <alignment horizontal="center" vertical="center"/>
    </xf>
    <xf numFmtId="1" fontId="4" fillId="0" borderId="802" xfId="0" applyNumberFormat="1" applyFont="1" applyBorder="1" applyAlignment="1">
      <alignment horizontal="center" vertical="center"/>
    </xf>
    <xf numFmtId="41" fontId="4" fillId="4" borderId="798" xfId="1" applyNumberFormat="1" applyFont="1" applyFill="1" applyBorder="1" applyAlignment="1" applyProtection="1">
      <alignment horizontal="center" vertical="center" wrapText="1"/>
    </xf>
    <xf numFmtId="41" fontId="4" fillId="4" borderId="806" xfId="1" applyNumberFormat="1" applyFont="1" applyFill="1" applyBorder="1" applyAlignment="1" applyProtection="1">
      <alignment horizontal="center" vertical="center"/>
    </xf>
    <xf numFmtId="1" fontId="8" fillId="5" borderId="807" xfId="0" applyNumberFormat="1" applyFont="1" applyFill="1" applyBorder="1" applyProtection="1">
      <protection locked="0"/>
    </xf>
    <xf numFmtId="1" fontId="8" fillId="5" borderId="808" xfId="0" applyNumberFormat="1" applyFont="1" applyFill="1" applyBorder="1" applyProtection="1">
      <protection locked="0"/>
    </xf>
    <xf numFmtId="41" fontId="8" fillId="4" borderId="809" xfId="1" applyNumberFormat="1" applyFont="1" applyFill="1" applyBorder="1" applyProtection="1"/>
    <xf numFmtId="1" fontId="8" fillId="5" borderId="810" xfId="0" applyNumberFormat="1" applyFont="1" applyFill="1" applyBorder="1" applyProtection="1">
      <protection locked="0"/>
    </xf>
    <xf numFmtId="1" fontId="8" fillId="5" borderId="811" xfId="0" applyNumberFormat="1" applyFont="1" applyFill="1" applyBorder="1" applyProtection="1">
      <protection locked="0"/>
    </xf>
    <xf numFmtId="1" fontId="8" fillId="5" borderId="812" xfId="0" applyNumberFormat="1" applyFont="1" applyFill="1" applyBorder="1" applyProtection="1">
      <protection locked="0"/>
    </xf>
    <xf numFmtId="1" fontId="8" fillId="5" borderId="813" xfId="0" applyNumberFormat="1" applyFont="1" applyFill="1" applyBorder="1" applyProtection="1">
      <protection locked="0"/>
    </xf>
    <xf numFmtId="1" fontId="8" fillId="5" borderId="814" xfId="0" applyNumberFormat="1" applyFont="1" applyFill="1" applyBorder="1" applyProtection="1">
      <protection locked="0"/>
    </xf>
    <xf numFmtId="1" fontId="8" fillId="6" borderId="807" xfId="0" applyNumberFormat="1" applyFont="1" applyFill="1" applyBorder="1"/>
    <xf numFmtId="1" fontId="8" fillId="6" borderId="808" xfId="0" applyNumberFormat="1" applyFont="1" applyFill="1" applyBorder="1"/>
    <xf numFmtId="41" fontId="8" fillId="4" borderId="795" xfId="1" applyNumberFormat="1" applyFont="1" applyFill="1" applyBorder="1" applyProtection="1"/>
    <xf numFmtId="164" fontId="4" fillId="4" borderId="798" xfId="1" applyNumberFormat="1" applyFont="1" applyFill="1" applyBorder="1" applyAlignment="1" applyProtection="1">
      <alignment horizontal="center"/>
    </xf>
    <xf numFmtId="164" fontId="4" fillId="4" borderId="799" xfId="1" applyNumberFormat="1" applyFont="1" applyFill="1" applyBorder="1" applyAlignment="1" applyProtection="1">
      <alignment horizontal="center"/>
    </xf>
    <xf numFmtId="164" fontId="4" fillId="4" borderId="804" xfId="1" applyNumberFormat="1" applyFont="1" applyFill="1" applyBorder="1" applyAlignment="1" applyProtection="1">
      <alignment horizontal="center"/>
    </xf>
    <xf numFmtId="164" fontId="4" fillId="4" borderId="803" xfId="1" applyNumberFormat="1" applyFont="1" applyFill="1" applyBorder="1" applyAlignment="1" applyProtection="1">
      <alignment horizontal="center"/>
    </xf>
    <xf numFmtId="164" fontId="4" fillId="4" borderId="802" xfId="1" applyNumberFormat="1" applyFont="1" applyFill="1" applyBorder="1" applyAlignment="1" applyProtection="1">
      <alignment horizontal="center"/>
    </xf>
    <xf numFmtId="164" fontId="4" fillId="4" borderId="806" xfId="1" applyNumberFormat="1" applyFont="1" applyFill="1" applyBorder="1" applyAlignment="1" applyProtection="1">
      <alignment horizontal="center"/>
    </xf>
    <xf numFmtId="164" fontId="4" fillId="4" borderId="797" xfId="1" applyNumberFormat="1" applyFont="1" applyFill="1" applyBorder="1" applyAlignment="1" applyProtection="1">
      <alignment horizontal="center"/>
    </xf>
    <xf numFmtId="1" fontId="8" fillId="0" borderId="798" xfId="4" applyNumberFormat="1" applyFont="1" applyBorder="1" applyAlignment="1">
      <alignment horizontal="center" vertical="center"/>
    </xf>
    <xf numFmtId="1" fontId="8" fillId="0" borderId="798" xfId="4" applyNumberFormat="1" applyFont="1" applyBorder="1" applyAlignment="1">
      <alignment horizontal="center" vertical="center" wrapText="1"/>
    </xf>
    <xf numFmtId="1" fontId="8" fillId="0" borderId="815" xfId="4" applyNumberFormat="1" applyFont="1" applyBorder="1" applyAlignment="1">
      <alignment horizontal="center" vertical="center" wrapText="1"/>
    </xf>
    <xf numFmtId="1" fontId="8" fillId="8" borderId="794" xfId="4" applyNumberFormat="1" applyFont="1" applyFill="1" applyBorder="1" applyProtection="1">
      <protection locked="0"/>
    </xf>
    <xf numFmtId="0" fontId="8" fillId="0" borderId="812" xfId="4" applyFont="1" applyBorder="1" applyAlignment="1">
      <alignment horizontal="left" vertical="center" wrapText="1"/>
    </xf>
    <xf numFmtId="1" fontId="8" fillId="0" borderId="812" xfId="4" applyNumberFormat="1" applyFont="1" applyBorder="1" applyAlignment="1">
      <alignment horizontal="center" vertical="center" wrapText="1"/>
    </xf>
    <xf numFmtId="1" fontId="8" fillId="5" borderId="812" xfId="4" applyNumberFormat="1" applyFont="1" applyFill="1" applyBorder="1" applyProtection="1">
      <protection locked="0"/>
    </xf>
    <xf numFmtId="1" fontId="8" fillId="5" borderId="816" xfId="4" applyNumberFormat="1" applyFont="1" applyFill="1" applyBorder="1" applyProtection="1">
      <protection locked="0"/>
    </xf>
    <xf numFmtId="1" fontId="8" fillId="8" borderId="814" xfId="4" applyNumberFormat="1" applyFont="1" applyFill="1" applyBorder="1" applyProtection="1">
      <protection locked="0"/>
    </xf>
    <xf numFmtId="1" fontId="8" fillId="8" borderId="812" xfId="4" applyNumberFormat="1" applyFont="1" applyFill="1" applyBorder="1" applyProtection="1">
      <protection locked="0"/>
    </xf>
    <xf numFmtId="0" fontId="8" fillId="0" borderId="817" xfId="4" applyFont="1" applyBorder="1" applyAlignment="1">
      <alignment horizontal="left" vertical="center" wrapText="1"/>
    </xf>
    <xf numFmtId="1" fontId="8" fillId="0" borderId="817" xfId="4" applyNumberFormat="1" applyFont="1" applyBorder="1" applyAlignment="1">
      <alignment horizontal="center" vertical="center" wrapText="1"/>
    </xf>
    <xf numFmtId="1" fontId="8" fillId="5" borderId="817" xfId="4" applyNumberFormat="1" applyFont="1" applyFill="1" applyBorder="1" applyProtection="1">
      <protection locked="0"/>
    </xf>
    <xf numFmtId="1" fontId="8" fillId="5" borderId="818" xfId="4" applyNumberFormat="1" applyFont="1" applyFill="1" applyBorder="1" applyProtection="1">
      <protection locked="0"/>
    </xf>
    <xf numFmtId="1" fontId="8" fillId="8" borderId="817" xfId="4" applyNumberFormat="1" applyFont="1" applyFill="1" applyBorder="1" applyProtection="1">
      <protection locked="0"/>
    </xf>
    <xf numFmtId="1" fontId="8" fillId="0" borderId="797" xfId="4" applyNumberFormat="1" applyFont="1" applyBorder="1" applyAlignment="1">
      <alignment horizontal="center" vertical="center" wrapText="1"/>
    </xf>
    <xf numFmtId="1" fontId="4" fillId="0" borderId="819" xfId="0" applyNumberFormat="1" applyFont="1" applyBorder="1" applyAlignment="1">
      <alignment horizontal="center" vertical="center" wrapText="1"/>
    </xf>
    <xf numFmtId="1" fontId="4" fillId="0" borderId="802" xfId="0" applyNumberFormat="1" applyFont="1" applyBorder="1" applyAlignment="1">
      <alignment horizontal="center" vertical="center" wrapText="1"/>
    </xf>
    <xf numFmtId="0" fontId="8" fillId="0" borderId="798" xfId="4" applyFont="1" applyBorder="1" applyAlignment="1">
      <alignment horizontal="left" vertical="center" wrapText="1"/>
    </xf>
    <xf numFmtId="164" fontId="4" fillId="4" borderId="798" xfId="1" applyNumberFormat="1" applyFont="1" applyFill="1" applyBorder="1" applyAlignment="1" applyProtection="1">
      <alignment horizontal="center" vertical="center"/>
    </xf>
    <xf numFmtId="1" fontId="8" fillId="5" borderId="799" xfId="0" applyNumberFormat="1" applyFont="1" applyFill="1" applyBorder="1" applyProtection="1">
      <protection locked="0"/>
    </xf>
    <xf numFmtId="1" fontId="8" fillId="5" borderId="803" xfId="0" applyNumberFormat="1" applyFont="1" applyFill="1" applyBorder="1" applyProtection="1">
      <protection locked="0"/>
    </xf>
    <xf numFmtId="1" fontId="8" fillId="5" borderId="815" xfId="0" applyNumberFormat="1" applyFont="1" applyFill="1" applyBorder="1" applyProtection="1">
      <protection locked="0"/>
    </xf>
    <xf numFmtId="1" fontId="8" fillId="5" borderId="797" xfId="0" applyNumberFormat="1" applyFont="1" applyFill="1" applyBorder="1" applyProtection="1">
      <protection locked="0"/>
    </xf>
    <xf numFmtId="41" fontId="7" fillId="0" borderId="805" xfId="1" applyNumberFormat="1" applyFont="1" applyBorder="1" applyAlignment="1" applyProtection="1">
      <alignment horizontal="left"/>
    </xf>
    <xf numFmtId="1" fontId="8" fillId="0" borderId="803" xfId="0" applyNumberFormat="1" applyFont="1" applyBorder="1" applyAlignment="1">
      <alignment horizontal="center" vertical="center" wrapText="1"/>
    </xf>
    <xf numFmtId="1" fontId="8" fillId="0" borderId="802" xfId="0" applyNumberFormat="1" applyFont="1" applyBorder="1" applyAlignment="1">
      <alignment horizontal="center" vertical="center" wrapText="1"/>
    </xf>
    <xf numFmtId="41" fontId="8" fillId="4" borderId="799" xfId="1" applyNumberFormat="1" applyFont="1" applyFill="1" applyBorder="1" applyAlignment="1" applyProtection="1">
      <alignment horizontal="center" vertical="center" wrapText="1"/>
    </xf>
    <xf numFmtId="41" fontId="8" fillId="4" borderId="797" xfId="1" applyNumberFormat="1" applyFont="1" applyFill="1" applyBorder="1" applyAlignment="1" applyProtection="1">
      <alignment horizontal="center" vertical="center"/>
    </xf>
    <xf numFmtId="1" fontId="8" fillId="0" borderId="799" xfId="0" applyNumberFormat="1" applyFont="1" applyBorder="1" applyAlignment="1">
      <alignment horizontal="center" vertical="center"/>
    </xf>
    <xf numFmtId="1" fontId="8" fillId="0" borderId="821" xfId="0" applyNumberFormat="1" applyFont="1" applyBorder="1" applyAlignment="1">
      <alignment horizontal="center" vertical="center" wrapText="1"/>
    </xf>
    <xf numFmtId="1" fontId="8" fillId="0" borderId="809" xfId="0" applyNumberFormat="1" applyFont="1" applyBorder="1"/>
    <xf numFmtId="1" fontId="8" fillId="10" borderId="808" xfId="0" applyNumberFormat="1" applyFont="1" applyFill="1" applyBorder="1"/>
    <xf numFmtId="1" fontId="8" fillId="10" borderId="811" xfId="0" applyNumberFormat="1" applyFont="1" applyFill="1" applyBorder="1"/>
    <xf numFmtId="1" fontId="8" fillId="10" borderId="807" xfId="0" applyNumberFormat="1" applyFont="1" applyFill="1" applyBorder="1"/>
    <xf numFmtId="1" fontId="8" fillId="9" borderId="808" xfId="5" applyNumberFormat="1" applyFont="1" applyBorder="1" applyProtection="1">
      <protection locked="0"/>
    </xf>
    <xf numFmtId="1" fontId="8" fillId="9" borderId="807" xfId="5" applyNumberFormat="1" applyFont="1" applyBorder="1" applyProtection="1">
      <protection locked="0"/>
    </xf>
    <xf numFmtId="1" fontId="8" fillId="0" borderId="809" xfId="0" applyNumberFormat="1" applyFont="1" applyBorder="1" applyAlignment="1">
      <alignment wrapText="1"/>
    </xf>
    <xf numFmtId="1" fontId="8" fillId="5" borderId="822" xfId="0" applyNumberFormat="1" applyFont="1" applyFill="1" applyBorder="1" applyProtection="1">
      <protection locked="0"/>
    </xf>
    <xf numFmtId="1" fontId="8" fillId="11" borderId="807" xfId="0" applyNumberFormat="1" applyFont="1" applyFill="1" applyBorder="1"/>
    <xf numFmtId="1" fontId="8" fillId="11" borderId="808" xfId="0" applyNumberFormat="1" applyFont="1" applyFill="1" applyBorder="1"/>
    <xf numFmtId="1" fontId="8" fillId="5" borderId="823" xfId="0" applyNumberFormat="1" applyFont="1" applyFill="1" applyBorder="1" applyProtection="1">
      <protection locked="0"/>
    </xf>
    <xf numFmtId="1" fontId="8" fillId="5" borderId="824" xfId="0" applyNumberFormat="1" applyFont="1" applyFill="1" applyBorder="1" applyProtection="1">
      <protection locked="0"/>
    </xf>
    <xf numFmtId="1" fontId="8" fillId="5" borderId="825" xfId="0" applyNumberFormat="1" applyFont="1" applyFill="1" applyBorder="1" applyProtection="1">
      <protection locked="0"/>
    </xf>
    <xf numFmtId="41" fontId="4" fillId="4" borderId="826" xfId="1" applyNumberFormat="1" applyFont="1" applyFill="1" applyBorder="1" applyAlignment="1" applyProtection="1">
      <alignment vertical="center" wrapText="1"/>
    </xf>
    <xf numFmtId="164" fontId="4" fillId="4" borderId="827" xfId="6" applyNumberFormat="1" applyFont="1" applyFill="1" applyBorder="1" applyAlignment="1" applyProtection="1">
      <alignment horizontal="center"/>
    </xf>
    <xf numFmtId="164" fontId="4" fillId="4" borderId="828" xfId="6" applyNumberFormat="1" applyFont="1" applyFill="1" applyBorder="1" applyProtection="1"/>
    <xf numFmtId="164" fontId="4" fillId="4" borderId="829" xfId="6" applyNumberFormat="1" applyFont="1" applyFill="1" applyBorder="1" applyProtection="1"/>
    <xf numFmtId="164" fontId="4" fillId="4" borderId="830" xfId="6" applyNumberFormat="1" applyFont="1" applyFill="1" applyBorder="1" applyProtection="1"/>
    <xf numFmtId="164" fontId="4" fillId="4" borderId="831" xfId="6" applyNumberFormat="1" applyFont="1" applyFill="1" applyBorder="1" applyProtection="1"/>
    <xf numFmtId="164" fontId="4" fillId="4" borderId="827" xfId="6" applyNumberFormat="1" applyFont="1" applyFill="1" applyBorder="1" applyProtection="1"/>
    <xf numFmtId="164" fontId="4" fillId="4" borderId="832" xfId="6" applyNumberFormat="1" applyFont="1" applyFill="1" applyBorder="1" applyProtection="1"/>
    <xf numFmtId="164" fontId="4" fillId="0" borderId="831" xfId="6" applyNumberFormat="1" applyFont="1" applyFill="1" applyBorder="1" applyProtection="1"/>
    <xf numFmtId="41" fontId="7" fillId="0" borderId="833" xfId="1" applyNumberFormat="1" applyFont="1" applyBorder="1" applyAlignment="1" applyProtection="1">
      <alignment horizontal="left"/>
    </xf>
    <xf numFmtId="1" fontId="8" fillId="0" borderId="828" xfId="0" applyNumberFormat="1" applyFont="1" applyBorder="1" applyAlignment="1">
      <alignment horizontal="center" vertical="center"/>
    </xf>
    <xf numFmtId="1" fontId="8" fillId="0" borderId="829" xfId="0" applyNumberFormat="1" applyFont="1" applyBorder="1" applyAlignment="1">
      <alignment horizontal="center" vertical="center"/>
    </xf>
    <xf numFmtId="1" fontId="8" fillId="0" borderId="800" xfId="0" applyNumberFormat="1" applyFont="1" applyBorder="1" applyAlignment="1">
      <alignment horizontal="center" vertical="center" wrapText="1"/>
    </xf>
    <xf numFmtId="41" fontId="8" fillId="0" borderId="827" xfId="1" applyNumberFormat="1" applyFont="1" applyBorder="1" applyAlignment="1" applyProtection="1">
      <alignment horizontal="center" vertical="center" wrapText="1"/>
    </xf>
    <xf numFmtId="41" fontId="8" fillId="0" borderId="793" xfId="1" applyNumberFormat="1" applyFont="1" applyBorder="1" applyAlignment="1" applyProtection="1">
      <alignment horizontal="center" vertical="center" wrapText="1"/>
    </xf>
    <xf numFmtId="1" fontId="8" fillId="0" borderId="828" xfId="0" applyNumberFormat="1" applyFont="1" applyBorder="1" applyAlignment="1">
      <alignment horizontal="right"/>
    </xf>
    <xf numFmtId="1" fontId="8" fillId="0" borderId="801" xfId="0" applyNumberFormat="1" applyFont="1" applyBorder="1" applyAlignment="1">
      <alignment horizontal="right"/>
    </xf>
    <xf numFmtId="1" fontId="8" fillId="5" borderId="800" xfId="0" applyNumberFormat="1" applyFont="1" applyFill="1" applyBorder="1" applyProtection="1">
      <protection locked="0"/>
    </xf>
    <xf numFmtId="1" fontId="8" fillId="5" borderId="834" xfId="0" applyNumberFormat="1" applyFont="1" applyFill="1" applyBorder="1" applyProtection="1">
      <protection locked="0"/>
    </xf>
    <xf numFmtId="1" fontId="8" fillId="0" borderId="835" xfId="0" applyNumberFormat="1" applyFont="1" applyBorder="1"/>
    <xf numFmtId="1" fontId="8" fillId="10" borderId="836" xfId="0" applyNumberFormat="1" applyFont="1" applyFill="1" applyBorder="1" applyAlignment="1">
      <alignment horizontal="right"/>
    </xf>
    <xf numFmtId="1" fontId="8" fillId="10" borderId="837" xfId="0" applyNumberFormat="1" applyFont="1" applyFill="1" applyBorder="1"/>
    <xf numFmtId="1" fontId="8" fillId="10" borderId="838" xfId="0" applyNumberFormat="1" applyFont="1" applyFill="1" applyBorder="1"/>
    <xf numFmtId="1" fontId="8" fillId="5" borderId="838" xfId="0" applyNumberFormat="1" applyFont="1" applyFill="1" applyBorder="1" applyProtection="1">
      <protection locked="0"/>
    </xf>
    <xf numFmtId="1" fontId="8" fillId="5" borderId="839" xfId="0" applyNumberFormat="1" applyFont="1" applyFill="1" applyBorder="1" applyProtection="1">
      <protection locked="0"/>
    </xf>
    <xf numFmtId="1" fontId="8" fillId="5" borderId="840" xfId="0" applyNumberFormat="1" applyFont="1" applyFill="1" applyBorder="1" applyProtection="1">
      <protection locked="0"/>
    </xf>
    <xf numFmtId="1" fontId="8" fillId="0" borderId="807" xfId="0" applyNumberFormat="1" applyFont="1" applyBorder="1" applyAlignment="1">
      <alignment horizontal="right" wrapText="1"/>
    </xf>
    <xf numFmtId="1" fontId="8" fillId="0" borderId="841" xfId="0" applyNumberFormat="1" applyFont="1" applyBorder="1" applyAlignment="1">
      <alignment horizontal="right"/>
    </xf>
    <xf numFmtId="1" fontId="8" fillId="0" borderId="814" xfId="0" applyNumberFormat="1" applyFont="1" applyBorder="1" applyAlignment="1">
      <alignment horizontal="right"/>
    </xf>
    <xf numFmtId="1" fontId="8" fillId="5" borderId="809" xfId="0" applyNumberFormat="1" applyFont="1" applyFill="1" applyBorder="1" applyProtection="1">
      <protection locked="0"/>
    </xf>
    <xf numFmtId="1" fontId="8" fillId="5" borderId="842" xfId="0" applyNumberFormat="1" applyFont="1" applyFill="1" applyBorder="1" applyProtection="1">
      <protection locked="0"/>
    </xf>
    <xf numFmtId="1" fontId="8" fillId="0" borderId="817" xfId="0" applyNumberFormat="1" applyFont="1" applyBorder="1"/>
    <xf numFmtId="1" fontId="8" fillId="10" borderId="823" xfId="0" applyNumberFormat="1" applyFont="1" applyFill="1" applyBorder="1"/>
    <xf numFmtId="1" fontId="8" fillId="0" borderId="807" xfId="0" applyNumberFormat="1" applyFont="1" applyBorder="1" applyAlignment="1">
      <alignment horizontal="right"/>
    </xf>
    <xf numFmtId="1" fontId="8" fillId="0" borderId="807" xfId="0" applyNumberFormat="1" applyFont="1" applyBorder="1" applyAlignment="1">
      <alignment horizontal="right" shrinkToFit="1"/>
    </xf>
    <xf numFmtId="1" fontId="8" fillId="0" borderId="841" xfId="0" applyNumberFormat="1" applyFont="1" applyBorder="1" applyAlignment="1">
      <alignment horizontal="right" shrinkToFit="1"/>
    </xf>
    <xf numFmtId="1" fontId="8" fillId="0" borderId="823" xfId="0" applyNumberFormat="1" applyFont="1" applyBorder="1" applyAlignment="1">
      <alignment horizontal="right"/>
    </xf>
    <xf numFmtId="1" fontId="8" fillId="0" borderId="824" xfId="0" applyNumberFormat="1" applyFont="1" applyBorder="1" applyAlignment="1">
      <alignment horizontal="right"/>
    </xf>
    <xf numFmtId="1" fontId="8" fillId="5" borderId="843" xfId="0" applyNumberFormat="1" applyFont="1" applyFill="1" applyBorder="1" applyProtection="1">
      <protection locked="0"/>
    </xf>
    <xf numFmtId="1" fontId="8" fillId="5" borderId="844" xfId="0" applyNumberFormat="1" applyFont="1" applyFill="1" applyBorder="1" applyProtection="1">
      <protection locked="0"/>
    </xf>
    <xf numFmtId="1" fontId="8" fillId="0" borderId="828" xfId="0" applyNumberFormat="1" applyFont="1" applyBorder="1"/>
    <xf numFmtId="1" fontId="8" fillId="0" borderId="834" xfId="0" applyNumberFormat="1" applyFont="1" applyBorder="1"/>
    <xf numFmtId="1" fontId="8" fillId="0" borderId="795" xfId="0" applyNumberFormat="1" applyFont="1" applyBorder="1"/>
    <xf numFmtId="1" fontId="8" fillId="0" borderId="845" xfId="0" applyNumberFormat="1" applyFont="1" applyBorder="1"/>
    <xf numFmtId="1" fontId="8" fillId="0" borderId="846" xfId="0" applyNumberFormat="1" applyFont="1" applyBorder="1"/>
    <xf numFmtId="41" fontId="7" fillId="4" borderId="847" xfId="1" applyNumberFormat="1" applyFont="1" applyFill="1" applyBorder="1" applyAlignment="1" applyProtection="1">
      <alignment horizontal="left"/>
    </xf>
    <xf numFmtId="1" fontId="8" fillId="3" borderId="827" xfId="0" applyNumberFormat="1" applyFont="1" applyFill="1" applyBorder="1" applyAlignment="1">
      <alignment horizontal="center" vertical="center" wrapText="1"/>
    </xf>
    <xf numFmtId="1" fontId="8" fillId="3" borderId="797" xfId="0" applyNumberFormat="1" applyFont="1" applyFill="1" applyBorder="1" applyAlignment="1">
      <alignment horizontal="center" vertical="center" wrapText="1"/>
    </xf>
    <xf numFmtId="1" fontId="8" fillId="0" borderId="827" xfId="0" applyNumberFormat="1" applyFont="1" applyBorder="1" applyAlignment="1">
      <alignment horizontal="center" vertical="center" wrapText="1"/>
    </xf>
    <xf numFmtId="1" fontId="8" fillId="0" borderId="828" xfId="0" applyNumberFormat="1" applyFont="1" applyBorder="1" applyAlignment="1">
      <alignment horizontal="center" vertical="center" wrapText="1"/>
    </xf>
    <xf numFmtId="1" fontId="8" fillId="0" borderId="829" xfId="0" applyNumberFormat="1" applyFont="1" applyBorder="1" applyAlignment="1">
      <alignment horizontal="center" vertical="center" wrapText="1"/>
    </xf>
    <xf numFmtId="1" fontId="8" fillId="0" borderId="845" xfId="0" applyNumberFormat="1" applyFont="1" applyBorder="1" applyAlignment="1">
      <alignment horizontal="center" vertical="center" wrapText="1"/>
    </xf>
    <xf numFmtId="41" fontId="8" fillId="4" borderId="850" xfId="1" applyNumberFormat="1" applyFont="1" applyFill="1" applyBorder="1" applyAlignment="1" applyProtection="1">
      <alignment vertical="center" wrapText="1"/>
    </xf>
    <xf numFmtId="1" fontId="8" fillId="0" borderId="795" xfId="0" applyNumberFormat="1" applyFont="1" applyBorder="1" applyAlignment="1">
      <alignment vertical="center" wrapText="1"/>
    </xf>
    <xf numFmtId="1" fontId="8" fillId="0" borderId="827" xfId="0" applyNumberFormat="1" applyFont="1" applyBorder="1" applyAlignment="1">
      <alignment horizontal="center" wrapText="1"/>
    </xf>
    <xf numFmtId="1" fontId="8" fillId="0" borderId="797" xfId="0" applyNumberFormat="1" applyFont="1" applyBorder="1" applyAlignment="1">
      <alignment horizontal="right" wrapText="1"/>
    </xf>
    <xf numFmtId="1" fontId="8" fillId="0" borderId="827" xfId="0" applyNumberFormat="1" applyFont="1" applyBorder="1" applyAlignment="1">
      <alignment horizontal="right"/>
    </xf>
    <xf numFmtId="1" fontId="8" fillId="0" borderId="829" xfId="0" applyNumberFormat="1" applyFont="1" applyBorder="1" applyAlignment="1">
      <alignment horizontal="right"/>
    </xf>
    <xf numFmtId="1" fontId="8" fillId="0" borderId="845" xfId="0" applyNumberFormat="1" applyFont="1" applyBorder="1" applyAlignment="1">
      <alignment horizontal="right"/>
    </xf>
    <xf numFmtId="1" fontId="8" fillId="0" borderId="846" xfId="0" applyNumberFormat="1" applyFont="1" applyBorder="1" applyAlignment="1">
      <alignment horizontal="right"/>
    </xf>
    <xf numFmtId="1" fontId="8" fillId="3" borderId="829" xfId="0" applyNumberFormat="1" applyFont="1" applyFill="1" applyBorder="1" applyAlignment="1">
      <alignment horizontal="right"/>
    </xf>
    <xf numFmtId="1" fontId="8" fillId="3" borderId="797" xfId="0" applyNumberFormat="1" applyFont="1" applyFill="1" applyBorder="1" applyAlignment="1">
      <alignment horizontal="right"/>
    </xf>
    <xf numFmtId="0" fontId="7" fillId="4" borderId="796" xfId="2" applyFont="1" applyFill="1" applyBorder="1" applyAlignment="1" applyProtection="1"/>
    <xf numFmtId="41" fontId="4" fillId="4" borderId="796" xfId="7" applyFont="1" applyFill="1" applyBorder="1" applyAlignment="1" applyProtection="1"/>
    <xf numFmtId="0" fontId="3" fillId="4" borderId="796" xfId="2" applyFont="1" applyFill="1" applyBorder="1" applyAlignment="1" applyProtection="1"/>
    <xf numFmtId="0" fontId="4" fillId="4" borderId="796" xfId="2" applyFont="1" applyFill="1" applyBorder="1" applyAlignment="1" applyProtection="1"/>
    <xf numFmtId="1" fontId="8" fillId="5" borderId="851" xfId="0" applyNumberFormat="1" applyFont="1" applyFill="1" applyBorder="1" applyProtection="1">
      <protection locked="0"/>
    </xf>
    <xf numFmtId="1" fontId="8" fillId="5" borderId="852" xfId="0" applyNumberFormat="1" applyFont="1" applyFill="1" applyBorder="1" applyProtection="1">
      <protection locked="0"/>
    </xf>
    <xf numFmtId="1" fontId="8" fillId="5" borderId="853" xfId="0" applyNumberFormat="1" applyFont="1" applyFill="1" applyBorder="1" applyProtection="1">
      <protection locked="0"/>
    </xf>
    <xf numFmtId="1" fontId="8" fillId="5" borderId="854" xfId="0" applyNumberFormat="1" applyFont="1" applyFill="1" applyBorder="1" applyProtection="1">
      <protection locked="0"/>
    </xf>
    <xf numFmtId="1" fontId="8" fillId="5" borderId="855" xfId="0" applyNumberFormat="1" applyFont="1" applyFill="1" applyBorder="1" applyProtection="1">
      <protection locked="0"/>
    </xf>
    <xf numFmtId="1" fontId="8" fillId="0" borderId="827" xfId="0" applyNumberFormat="1" applyFont="1" applyBorder="1" applyAlignment="1">
      <alignment horizontal="right" wrapText="1"/>
    </xf>
    <xf numFmtId="1" fontId="8" fillId="0" borderId="797" xfId="0" applyNumberFormat="1" applyFont="1" applyBorder="1" applyAlignment="1">
      <alignment horizontal="right"/>
    </xf>
    <xf numFmtId="41" fontId="7" fillId="4" borderId="856" xfId="1" applyNumberFormat="1" applyFont="1" applyFill="1" applyBorder="1" applyAlignment="1" applyProtection="1">
      <alignment horizontal="left"/>
    </xf>
    <xf numFmtId="41" fontId="8" fillId="4" borderId="828" xfId="1" applyNumberFormat="1" applyFont="1" applyFill="1" applyBorder="1" applyAlignment="1" applyProtection="1">
      <alignment horizontal="center" vertical="center" wrapText="1"/>
    </xf>
    <xf numFmtId="41" fontId="8" fillId="4" borderId="806" xfId="1" applyNumberFormat="1" applyFont="1" applyFill="1" applyBorder="1" applyAlignment="1" applyProtection="1">
      <alignment horizontal="center" vertical="center"/>
    </xf>
    <xf numFmtId="1" fontId="8" fillId="0" borderId="859" xfId="0" applyNumberFormat="1" applyFont="1" applyBorder="1" applyAlignment="1">
      <alignment vertical="center" wrapText="1"/>
    </xf>
    <xf numFmtId="1" fontId="8" fillId="3" borderId="835" xfId="0" applyNumberFormat="1" applyFont="1" applyFill="1" applyBorder="1" applyAlignment="1">
      <alignment horizontal="center" vertical="center"/>
    </xf>
    <xf numFmtId="1" fontId="8" fillId="8" borderId="853" xfId="0" applyNumberFormat="1" applyFont="1" applyFill="1" applyBorder="1" applyProtection="1">
      <protection locked="0"/>
    </xf>
    <xf numFmtId="1" fontId="8" fillId="8" borderId="860" xfId="0" applyNumberFormat="1" applyFont="1" applyFill="1" applyBorder="1" applyProtection="1">
      <protection locked="0"/>
    </xf>
    <xf numFmtId="1" fontId="8" fillId="8" borderId="852" xfId="0" applyNumberFormat="1" applyFont="1" applyFill="1" applyBorder="1" applyProtection="1">
      <protection locked="0"/>
    </xf>
    <xf numFmtId="1" fontId="8" fillId="8" borderId="861" xfId="0" applyNumberFormat="1" applyFont="1" applyFill="1" applyBorder="1" applyProtection="1">
      <protection locked="0"/>
    </xf>
    <xf numFmtId="1" fontId="8" fillId="8" borderId="862" xfId="0" applyNumberFormat="1" applyFont="1" applyFill="1" applyBorder="1" applyProtection="1">
      <protection locked="0"/>
    </xf>
    <xf numFmtId="1" fontId="8" fillId="0" borderId="863" xfId="0" applyNumberFormat="1" applyFont="1" applyBorder="1" applyAlignment="1">
      <alignment vertical="center" wrapText="1"/>
    </xf>
    <xf numFmtId="1" fontId="8" fillId="3" borderId="851" xfId="0" applyNumberFormat="1" applyFont="1" applyFill="1" applyBorder="1" applyAlignment="1">
      <alignment horizontal="center" vertical="center"/>
    </xf>
    <xf numFmtId="1" fontId="8" fillId="8" borderId="864" xfId="0" applyNumberFormat="1" applyFont="1" applyFill="1" applyBorder="1" applyProtection="1">
      <protection locked="0"/>
    </xf>
    <xf numFmtId="1" fontId="8" fillId="0" borderId="804" xfId="0" applyNumberFormat="1" applyFont="1" applyBorder="1" applyAlignment="1">
      <alignment horizontal="center" vertical="center" wrapText="1"/>
    </xf>
    <xf numFmtId="1" fontId="8" fillId="0" borderId="834" xfId="0" applyNumberFormat="1" applyFont="1" applyBorder="1" applyAlignment="1">
      <alignment horizontal="center" vertical="center" wrapText="1"/>
    </xf>
    <xf numFmtId="1" fontId="8" fillId="0" borderId="866" xfId="0" applyNumberFormat="1" applyFont="1" applyBorder="1" applyAlignment="1">
      <alignment vertical="center" wrapText="1"/>
    </xf>
    <xf numFmtId="1" fontId="8" fillId="3" borderId="837" xfId="8" applyNumberFormat="1" applyFont="1" applyFill="1" applyBorder="1" applyAlignment="1">
      <alignment horizontal="right"/>
    </xf>
    <xf numFmtId="1" fontId="8" fillId="3" borderId="836" xfId="8" applyNumberFormat="1" applyFont="1" applyFill="1" applyBorder="1" applyAlignment="1">
      <alignment horizontal="right"/>
    </xf>
    <xf numFmtId="1" fontId="8" fillId="3" borderId="838" xfId="8" applyNumberFormat="1" applyFont="1" applyFill="1" applyBorder="1" applyAlignment="1">
      <alignment horizontal="right"/>
    </xf>
    <xf numFmtId="1" fontId="8" fillId="8" borderId="837" xfId="0" applyNumberFormat="1" applyFont="1" applyFill="1" applyBorder="1" applyProtection="1">
      <protection locked="0"/>
    </xf>
    <xf numFmtId="1" fontId="8" fillId="8" borderId="838" xfId="0" applyNumberFormat="1" applyFont="1" applyFill="1" applyBorder="1" applyProtection="1">
      <protection locked="0"/>
    </xf>
    <xf numFmtId="1" fontId="8" fillId="8" borderId="867" xfId="0" applyNumberFormat="1" applyFont="1" applyFill="1" applyBorder="1" applyProtection="1">
      <protection locked="0"/>
    </xf>
    <xf numFmtId="1" fontId="8" fillId="8" borderId="836" xfId="0" applyNumberFormat="1" applyFont="1" applyFill="1" applyBorder="1" applyProtection="1">
      <protection locked="0"/>
    </xf>
    <xf numFmtId="1" fontId="8" fillId="8" borderId="839" xfId="0" applyNumberFormat="1" applyFont="1" applyFill="1" applyBorder="1" applyProtection="1">
      <protection locked="0"/>
    </xf>
    <xf numFmtId="1" fontId="8" fillId="0" borderId="850" xfId="0" applyNumberFormat="1" applyFont="1" applyBorder="1" applyAlignment="1">
      <alignment vertical="center" wrapText="1"/>
    </xf>
    <xf numFmtId="1" fontId="8" fillId="3" borderId="853" xfId="8" applyNumberFormat="1" applyFont="1" applyFill="1" applyBorder="1" applyAlignment="1">
      <alignment horizontal="right"/>
    </xf>
    <xf numFmtId="1" fontId="8" fillId="3" borderId="860" xfId="8" applyNumberFormat="1" applyFont="1" applyFill="1" applyBorder="1" applyAlignment="1">
      <alignment horizontal="right"/>
    </xf>
    <xf numFmtId="1" fontId="8" fillId="3" borderId="852" xfId="8" applyNumberFormat="1" applyFont="1" applyFill="1" applyBorder="1" applyAlignment="1">
      <alignment horizontal="right"/>
    </xf>
    <xf numFmtId="1" fontId="8" fillId="8" borderId="868" xfId="0" applyNumberFormat="1" applyFont="1" applyFill="1" applyBorder="1" applyProtection="1">
      <protection locked="0"/>
    </xf>
    <xf numFmtId="1" fontId="8" fillId="0" borderId="817" xfId="0" applyNumberFormat="1" applyFont="1" applyBorder="1" applyAlignment="1">
      <alignment vertical="center" wrapText="1"/>
    </xf>
    <xf numFmtId="1" fontId="8" fillId="3" borderId="823" xfId="8" applyNumberFormat="1" applyFont="1" applyFill="1" applyBorder="1" applyAlignment="1">
      <alignment horizontal="right"/>
    </xf>
    <xf numFmtId="1" fontId="8" fillId="3" borderId="869" xfId="8" applyNumberFormat="1" applyFont="1" applyFill="1" applyBorder="1" applyAlignment="1">
      <alignment horizontal="right"/>
    </xf>
    <xf numFmtId="1" fontId="8" fillId="8" borderId="823" xfId="0" applyNumberFormat="1" applyFont="1" applyFill="1" applyBorder="1" applyProtection="1">
      <protection locked="0"/>
    </xf>
    <xf numFmtId="1" fontId="8" fillId="8" borderId="869" xfId="0" applyNumberFormat="1" applyFont="1" applyFill="1" applyBorder="1" applyProtection="1">
      <protection locked="0"/>
    </xf>
    <xf numFmtId="1" fontId="8" fillId="8" borderId="825" xfId="0" applyNumberFormat="1" applyFont="1" applyFill="1" applyBorder="1" applyProtection="1">
      <protection locked="0"/>
    </xf>
    <xf numFmtId="1" fontId="8" fillId="0" borderId="843" xfId="0" applyNumberFormat="1" applyFont="1" applyBorder="1" applyAlignment="1">
      <alignment vertical="center" wrapText="1"/>
    </xf>
    <xf numFmtId="1" fontId="8" fillId="0" borderId="806" xfId="0" applyNumberFormat="1" applyFont="1" applyBorder="1" applyAlignment="1">
      <alignment horizontal="center" vertical="center" wrapText="1"/>
    </xf>
    <xf numFmtId="1" fontId="8" fillId="3" borderId="870" xfId="8" applyNumberFormat="1" applyFont="1" applyFill="1" applyBorder="1" applyAlignment="1">
      <alignment horizontal="right"/>
    </xf>
    <xf numFmtId="1" fontId="8" fillId="5" borderId="837" xfId="0" applyNumberFormat="1" applyFont="1" applyFill="1" applyBorder="1" applyProtection="1">
      <protection locked="0"/>
    </xf>
    <xf numFmtId="1" fontId="8" fillId="0" borderId="851" xfId="0" applyNumberFormat="1" applyFont="1" applyBorder="1" applyAlignment="1">
      <alignment horizontal="left"/>
    </xf>
    <xf numFmtId="1" fontId="8" fillId="5" borderId="868" xfId="0" applyNumberFormat="1" applyFont="1" applyFill="1" applyBorder="1" applyProtection="1">
      <protection locked="0"/>
    </xf>
    <xf numFmtId="1" fontId="8" fillId="5" borderId="871" xfId="0" applyNumberFormat="1" applyFont="1" applyFill="1" applyBorder="1" applyProtection="1">
      <protection locked="0"/>
    </xf>
    <xf numFmtId="1" fontId="8" fillId="0" borderId="851" xfId="0" applyNumberFormat="1" applyFont="1" applyBorder="1"/>
    <xf numFmtId="1" fontId="8" fillId="5" borderId="872" xfId="0" applyNumberFormat="1" applyFont="1" applyFill="1" applyBorder="1" applyProtection="1">
      <protection locked="0"/>
    </xf>
    <xf numFmtId="1" fontId="8" fillId="3" borderId="873" xfId="8" applyNumberFormat="1" applyFont="1" applyFill="1" applyBorder="1" applyAlignment="1">
      <alignment horizontal="right"/>
    </xf>
    <xf numFmtId="1" fontId="8" fillId="3" borderId="874" xfId="8" applyNumberFormat="1" applyFont="1" applyFill="1" applyBorder="1" applyAlignment="1">
      <alignment horizontal="right"/>
    </xf>
    <xf numFmtId="1" fontId="8" fillId="0" borderId="877" xfId="0" applyNumberFormat="1" applyFont="1" applyBorder="1" applyAlignment="1">
      <alignment horizontal="center" vertical="center"/>
    </xf>
    <xf numFmtId="1" fontId="8" fillId="0" borderId="877" xfId="0" applyNumberFormat="1" applyFont="1" applyBorder="1" applyAlignment="1">
      <alignment horizontal="center" vertical="center" wrapText="1"/>
    </xf>
    <xf numFmtId="1" fontId="8" fillId="0" borderId="878" xfId="0" applyNumberFormat="1" applyFont="1" applyBorder="1" applyAlignment="1">
      <alignment horizontal="center" vertical="center" wrapText="1"/>
    </xf>
    <xf numFmtId="1" fontId="8" fillId="3" borderId="879" xfId="8" applyNumberFormat="1" applyFont="1" applyFill="1" applyBorder="1" applyAlignment="1">
      <alignment horizontal="right"/>
    </xf>
    <xf numFmtId="1" fontId="8" fillId="5" borderId="880" xfId="0" applyNumberFormat="1" applyFont="1" applyFill="1" applyBorder="1" applyProtection="1">
      <protection locked="0"/>
    </xf>
    <xf numFmtId="1" fontId="8" fillId="5" borderId="881" xfId="0" applyNumberFormat="1" applyFont="1" applyFill="1" applyBorder="1" applyProtection="1">
      <protection locked="0"/>
    </xf>
    <xf numFmtId="1" fontId="8" fillId="5" borderId="882" xfId="0" applyNumberFormat="1" applyFont="1" applyFill="1" applyBorder="1" applyProtection="1">
      <protection locked="0"/>
    </xf>
    <xf numFmtId="1" fontId="8" fillId="5" borderId="879" xfId="0" applyNumberFormat="1" applyFont="1" applyFill="1" applyBorder="1" applyProtection="1">
      <protection locked="0"/>
    </xf>
    <xf numFmtId="1" fontId="8" fillId="5" borderId="883" xfId="0" applyNumberFormat="1" applyFont="1" applyFill="1" applyBorder="1" applyProtection="1">
      <protection locked="0"/>
    </xf>
    <xf numFmtId="1" fontId="8" fillId="7" borderId="817" xfId="8" applyNumberFormat="1" applyFont="1" applyFill="1" applyBorder="1" applyAlignment="1">
      <alignment horizontal="right"/>
    </xf>
    <xf numFmtId="0" fontId="8" fillId="0" borderId="877" xfId="0" applyFont="1" applyBorder="1" applyAlignment="1">
      <alignment horizontal="center" vertical="center" wrapText="1"/>
    </xf>
    <xf numFmtId="1" fontId="8" fillId="0" borderId="879" xfId="0" applyNumberFormat="1" applyFont="1" applyBorder="1"/>
    <xf numFmtId="0" fontId="8" fillId="7" borderId="879" xfId="0" applyFont="1" applyFill="1" applyBorder="1"/>
    <xf numFmtId="0" fontId="8" fillId="0" borderId="851" xfId="0" applyFont="1" applyBorder="1"/>
    <xf numFmtId="0" fontId="8" fillId="7" borderId="851" xfId="0" applyFont="1" applyFill="1" applyBorder="1"/>
    <xf numFmtId="1" fontId="8" fillId="0" borderId="817" xfId="0" applyNumberFormat="1" applyFont="1" applyBorder="1" applyAlignment="1">
      <alignment horizontal="left" vertical="center" wrapText="1"/>
    </xf>
    <xf numFmtId="1" fontId="8" fillId="5" borderId="817" xfId="0" applyNumberFormat="1" applyFont="1" applyFill="1" applyBorder="1" applyProtection="1">
      <protection locked="0"/>
    </xf>
    <xf numFmtId="0" fontId="14" fillId="0" borderId="885" xfId="0" applyFont="1" applyBorder="1" applyAlignment="1">
      <alignment horizontal="center" vertical="center" wrapText="1"/>
    </xf>
    <xf numFmtId="0" fontId="8" fillId="0" borderId="877" xfId="0" applyFont="1" applyBorder="1" applyAlignment="1">
      <alignment horizontal="center" vertical="center"/>
    </xf>
    <xf numFmtId="0" fontId="8" fillId="0" borderId="878" xfId="0" applyFont="1" applyBorder="1" applyAlignment="1">
      <alignment horizontal="center" vertical="center" wrapText="1"/>
    </xf>
    <xf numFmtId="0" fontId="8" fillId="0" borderId="886" xfId="0" applyFont="1" applyBorder="1" applyAlignment="1">
      <alignment horizontal="center" vertical="center" wrapText="1"/>
    </xf>
    <xf numFmtId="0" fontId="8" fillId="0" borderId="879" xfId="0" applyFont="1" applyBorder="1" applyAlignment="1">
      <alignment horizontal="right" vertical="center"/>
    </xf>
    <xf numFmtId="0" fontId="8" fillId="8" borderId="880" xfId="0" applyFont="1" applyFill="1" applyBorder="1" applyAlignment="1" applyProtection="1">
      <alignment horizontal="justify" vertical="center"/>
      <protection locked="0"/>
    </xf>
    <xf numFmtId="0" fontId="8" fillId="8" borderId="887" xfId="0" applyFont="1" applyFill="1" applyBorder="1" applyAlignment="1" applyProtection="1">
      <alignment horizontal="justify" vertical="center"/>
      <protection locked="0"/>
    </xf>
    <xf numFmtId="1" fontId="8" fillId="4" borderId="884" xfId="0" applyNumberFormat="1" applyFont="1" applyFill="1" applyBorder="1" applyAlignment="1">
      <alignment horizontal="center" vertical="center" wrapText="1"/>
    </xf>
    <xf numFmtId="1" fontId="8" fillId="4" borderId="888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889" xfId="0" applyNumberFormat="1" applyFont="1" applyFill="1" applyBorder="1" applyProtection="1">
      <protection locked="0"/>
    </xf>
    <xf numFmtId="1" fontId="8" fillId="0" borderId="851" xfId="0" applyNumberFormat="1" applyFont="1" applyBorder="1" applyAlignment="1">
      <alignment vertical="center"/>
    </xf>
    <xf numFmtId="1" fontId="8" fillId="5" borderId="860" xfId="0" applyNumberFormat="1" applyFont="1" applyFill="1" applyBorder="1" applyProtection="1">
      <protection locked="0"/>
    </xf>
    <xf numFmtId="0" fontId="8" fillId="7" borderId="817" xfId="0" applyFont="1" applyFill="1" applyBorder="1"/>
    <xf numFmtId="1" fontId="8" fillId="5" borderId="869" xfId="0" applyNumberFormat="1" applyFont="1" applyFill="1" applyBorder="1" applyProtection="1">
      <protection locked="0"/>
    </xf>
    <xf numFmtId="1" fontId="8" fillId="0" borderId="886" xfId="0" applyNumberFormat="1" applyFont="1" applyBorder="1" applyAlignment="1">
      <alignment horizontal="center" vertical="center" wrapText="1"/>
    </xf>
    <xf numFmtId="1" fontId="8" fillId="4" borderId="878" xfId="0" applyNumberFormat="1" applyFont="1" applyFill="1" applyBorder="1" applyAlignment="1">
      <alignment horizontal="center" vertical="center" wrapText="1"/>
    </xf>
    <xf numFmtId="1" fontId="8" fillId="4" borderId="890" xfId="0" applyNumberFormat="1" applyFont="1" applyFill="1" applyBorder="1" applyAlignment="1">
      <alignment horizontal="center" vertical="center" wrapText="1"/>
    </xf>
    <xf numFmtId="1" fontId="8" fillId="4" borderId="886" xfId="0" applyNumberFormat="1" applyFont="1" applyFill="1" applyBorder="1" applyAlignment="1">
      <alignment horizontal="center" vertical="center" wrapText="1"/>
    </xf>
    <xf numFmtId="1" fontId="8" fillId="0" borderId="879" xfId="0" applyNumberFormat="1" applyFont="1" applyBorder="1" applyAlignment="1">
      <alignment horizontal="left" vertical="top"/>
    </xf>
    <xf numFmtId="0" fontId="8" fillId="12" borderId="879" xfId="0" applyFont="1" applyFill="1" applyBorder="1"/>
    <xf numFmtId="1" fontId="8" fillId="5" borderId="862" xfId="0" applyNumberFormat="1" applyFont="1" applyFill="1" applyBorder="1" applyProtection="1">
      <protection locked="0"/>
    </xf>
    <xf numFmtId="0" fontId="8" fillId="7" borderId="852" xfId="0" applyFont="1" applyFill="1" applyBorder="1"/>
    <xf numFmtId="1" fontId="8" fillId="0" borderId="851" xfId="0" applyNumberFormat="1" applyFont="1" applyBorder="1" applyAlignment="1">
      <alignment horizontal="left" vertical="top"/>
    </xf>
    <xf numFmtId="0" fontId="8" fillId="0" borderId="817" xfId="0" applyFont="1" applyBorder="1" applyAlignment="1">
      <alignment horizontal="left" vertical="top" wrapText="1"/>
    </xf>
    <xf numFmtId="0" fontId="8" fillId="7" borderId="869" xfId="0" applyFont="1" applyFill="1" applyBorder="1"/>
    <xf numFmtId="0" fontId="8" fillId="4" borderId="878" xfId="0" applyFont="1" applyFill="1" applyBorder="1" applyAlignment="1" applyProtection="1">
      <alignment horizontal="center" wrapText="1"/>
      <protection locked="0"/>
    </xf>
    <xf numFmtId="0" fontId="8" fillId="4" borderId="886" xfId="0" applyFont="1" applyFill="1" applyBorder="1" applyAlignment="1" applyProtection="1">
      <alignment horizontal="center" wrapText="1"/>
      <protection locked="0"/>
    </xf>
    <xf numFmtId="0" fontId="8" fillId="4" borderId="890" xfId="0" applyFont="1" applyFill="1" applyBorder="1" applyAlignment="1" applyProtection="1">
      <alignment horizontal="center" vertical="center" wrapText="1"/>
      <protection locked="0"/>
    </xf>
    <xf numFmtId="0" fontId="8" fillId="4" borderId="888" xfId="0" applyFont="1" applyFill="1" applyBorder="1" applyAlignment="1" applyProtection="1">
      <alignment horizontal="center" vertical="center" wrapText="1"/>
      <protection locked="0"/>
    </xf>
    <xf numFmtId="1" fontId="8" fillId="4" borderId="851" xfId="0" applyNumberFormat="1" applyFont="1" applyFill="1" applyBorder="1"/>
    <xf numFmtId="1" fontId="4" fillId="5" borderId="853" xfId="0" applyNumberFormat="1" applyFont="1" applyFill="1" applyBorder="1" applyProtection="1">
      <protection locked="0"/>
    </xf>
    <xf numFmtId="1" fontId="4" fillId="4" borderId="879" xfId="0" applyNumberFormat="1" applyFont="1" applyFill="1" applyBorder="1" applyAlignment="1">
      <alignment horizontal="right" wrapText="1"/>
    </xf>
    <xf numFmtId="1" fontId="4" fillId="5" borderId="862" xfId="0" applyNumberFormat="1" applyFont="1" applyFill="1" applyBorder="1" applyProtection="1">
      <protection locked="0"/>
    </xf>
    <xf numFmtId="1" fontId="4" fillId="5" borderId="860" xfId="0" applyNumberFormat="1" applyFont="1" applyFill="1" applyBorder="1" applyProtection="1">
      <protection locked="0"/>
    </xf>
    <xf numFmtId="1" fontId="4" fillId="5" borderId="868" xfId="0" applyNumberFormat="1" applyFont="1" applyFill="1" applyBorder="1" applyProtection="1">
      <protection locked="0"/>
    </xf>
    <xf numFmtId="1" fontId="4" fillId="4" borderId="851" xfId="0" applyNumberFormat="1" applyFont="1" applyFill="1" applyBorder="1" applyAlignment="1">
      <alignment horizontal="right" wrapText="1"/>
    </xf>
    <xf numFmtId="1" fontId="4" fillId="5" borderId="851" xfId="0" applyNumberFormat="1" applyFont="1" applyFill="1" applyBorder="1" applyProtection="1">
      <protection locked="0"/>
    </xf>
    <xf numFmtId="1" fontId="8" fillId="4" borderId="817" xfId="0" applyNumberFormat="1" applyFont="1" applyFill="1" applyBorder="1"/>
    <xf numFmtId="1" fontId="4" fillId="5" borderId="817" xfId="0" applyNumberFormat="1" applyFont="1" applyFill="1" applyBorder="1" applyProtection="1">
      <protection locked="0"/>
    </xf>
    <xf numFmtId="1" fontId="4" fillId="5" borderId="823" xfId="0" applyNumberFormat="1" applyFont="1" applyFill="1" applyBorder="1" applyProtection="1">
      <protection locked="0"/>
    </xf>
    <xf numFmtId="1" fontId="4" fillId="5" borderId="869" xfId="0" applyNumberFormat="1" applyFont="1" applyFill="1" applyBorder="1" applyProtection="1">
      <protection locked="0"/>
    </xf>
    <xf numFmtId="1" fontId="4" fillId="5" borderId="825" xfId="0" applyNumberFormat="1" applyFont="1" applyFill="1" applyBorder="1" applyProtection="1">
      <protection locked="0"/>
    </xf>
    <xf numFmtId="0" fontId="8" fillId="4" borderId="878" xfId="0" applyFont="1" applyFill="1" applyBorder="1" applyAlignment="1" applyProtection="1">
      <alignment horizontal="center" vertical="center" wrapText="1"/>
      <protection locked="0"/>
    </xf>
    <xf numFmtId="0" fontId="8" fillId="4" borderId="886" xfId="0" applyFont="1" applyFill="1" applyBorder="1" applyAlignment="1" applyProtection="1">
      <alignment horizontal="center" vertical="center" wrapText="1"/>
      <protection locked="0"/>
    </xf>
    <xf numFmtId="1" fontId="8" fillId="0" borderId="879" xfId="0" applyNumberFormat="1" applyFont="1" applyBorder="1" applyAlignment="1">
      <alignment horizontal="right" vertical="center" wrapText="1"/>
    </xf>
    <xf numFmtId="1" fontId="8" fillId="12" borderId="878" xfId="0" applyNumberFormat="1" applyFont="1" applyFill="1" applyBorder="1" applyAlignment="1">
      <alignment horizontal="center" vertical="center"/>
    </xf>
    <xf numFmtId="1" fontId="8" fillId="12" borderId="891" xfId="0" applyNumberFormat="1" applyFont="1" applyFill="1" applyBorder="1" applyAlignment="1">
      <alignment horizontal="center" vertical="center" wrapText="1"/>
    </xf>
    <xf numFmtId="1" fontId="8" fillId="12" borderId="886" xfId="0" applyNumberFormat="1" applyFont="1" applyFill="1" applyBorder="1" applyAlignment="1">
      <alignment horizontal="center" vertical="center" wrapText="1"/>
    </xf>
    <xf numFmtId="1" fontId="8" fillId="12" borderId="878" xfId="0" applyNumberFormat="1" applyFont="1" applyFill="1" applyBorder="1" applyAlignment="1">
      <alignment horizontal="center" vertical="center" wrapText="1"/>
    </xf>
    <xf numFmtId="1" fontId="8" fillId="12" borderId="851" xfId="0" applyNumberFormat="1" applyFont="1" applyFill="1" applyBorder="1"/>
    <xf numFmtId="1" fontId="8" fillId="12" borderId="853" xfId="10" applyNumberFormat="1" applyFont="1" applyFill="1" applyBorder="1" applyAlignment="1" applyProtection="1">
      <alignment horizontal="right"/>
    </xf>
    <xf numFmtId="1" fontId="8" fillId="12" borderId="860" xfId="10" applyNumberFormat="1" applyFont="1" applyFill="1" applyBorder="1" applyAlignment="1" applyProtection="1">
      <alignment horizontal="right"/>
    </xf>
    <xf numFmtId="1" fontId="8" fillId="12" borderId="868" xfId="10" applyNumberFormat="1" applyFont="1" applyFill="1" applyBorder="1" applyAlignment="1" applyProtection="1">
      <alignment horizontal="right"/>
    </xf>
    <xf numFmtId="1" fontId="8" fillId="12" borderId="853" xfId="0" applyNumberFormat="1" applyFont="1" applyFill="1" applyBorder="1"/>
    <xf numFmtId="1" fontId="8" fillId="12" borderId="868" xfId="0" applyNumberFormat="1" applyFont="1" applyFill="1" applyBorder="1"/>
    <xf numFmtId="1" fontId="8" fillId="12" borderId="862" xfId="0" applyNumberFormat="1" applyFont="1" applyFill="1" applyBorder="1"/>
    <xf numFmtId="1" fontId="8" fillId="12" borderId="860" xfId="0" applyNumberFormat="1" applyFont="1" applyFill="1" applyBorder="1"/>
    <xf numFmtId="1" fontId="8" fillId="4" borderId="891" xfId="0" applyNumberFormat="1" applyFont="1" applyFill="1" applyBorder="1" applyAlignment="1">
      <alignment horizontal="center" vertical="center" wrapText="1"/>
    </xf>
    <xf numFmtId="1" fontId="8" fillId="4" borderId="888" xfId="0" applyNumberFormat="1" applyFont="1" applyFill="1" applyBorder="1" applyAlignment="1">
      <alignment horizontal="center" vertical="center" wrapText="1"/>
    </xf>
    <xf numFmtId="1" fontId="8" fillId="4" borderId="877" xfId="0" applyNumberFormat="1" applyFont="1" applyFill="1" applyBorder="1"/>
    <xf numFmtId="1" fontId="4" fillId="5" borderId="878" xfId="0" applyNumberFormat="1" applyFont="1" applyFill="1" applyBorder="1" applyProtection="1">
      <protection locked="0"/>
    </xf>
    <xf numFmtId="1" fontId="4" fillId="5" borderId="890" xfId="0" applyNumberFormat="1" applyFont="1" applyFill="1" applyBorder="1" applyProtection="1">
      <protection locked="0"/>
    </xf>
    <xf numFmtId="1" fontId="4" fillId="5" borderId="891" xfId="0" applyNumberFormat="1" applyFont="1" applyFill="1" applyBorder="1" applyProtection="1">
      <protection locked="0"/>
    </xf>
    <xf numFmtId="1" fontId="4" fillId="5" borderId="888" xfId="0" applyNumberFormat="1" applyFont="1" applyFill="1" applyBorder="1" applyProtection="1">
      <protection locked="0"/>
    </xf>
    <xf numFmtId="1" fontId="8" fillId="0" borderId="884" xfId="0" applyNumberFormat="1" applyFont="1" applyBorder="1" applyAlignment="1">
      <alignment horizontal="center" vertical="center"/>
    </xf>
    <xf numFmtId="1" fontId="8" fillId="0" borderId="884" xfId="0" applyNumberFormat="1" applyFont="1" applyBorder="1" applyAlignment="1">
      <alignment horizontal="center" vertical="center" wrapText="1"/>
    </xf>
    <xf numFmtId="1" fontId="8" fillId="0" borderId="886" xfId="0" applyNumberFormat="1" applyFont="1" applyBorder="1" applyAlignment="1">
      <alignment vertical="center" wrapText="1"/>
    </xf>
    <xf numFmtId="1" fontId="8" fillId="0" borderId="877" xfId="0" applyNumberFormat="1" applyFont="1" applyBorder="1" applyAlignment="1">
      <alignment vertical="center" wrapText="1"/>
    </xf>
    <xf numFmtId="1" fontId="8" fillId="5" borderId="877" xfId="0" applyNumberFormat="1" applyFont="1" applyFill="1" applyBorder="1" applyProtection="1">
      <protection locked="0"/>
    </xf>
    <xf numFmtId="1" fontId="8" fillId="5" borderId="891" xfId="0" applyNumberFormat="1" applyFont="1" applyFill="1" applyBorder="1" applyProtection="1">
      <protection locked="0"/>
    </xf>
    <xf numFmtId="1" fontId="8" fillId="5" borderId="888" xfId="0" applyNumberFormat="1" applyFont="1" applyFill="1" applyBorder="1" applyProtection="1">
      <protection locked="0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41" fontId="7" fillId="4" borderId="892" xfId="1" applyNumberFormat="1" applyFont="1" applyFill="1" applyBorder="1" applyAlignment="1" applyProtection="1">
      <alignment horizontal="left"/>
    </xf>
    <xf numFmtId="1" fontId="4" fillId="0" borderId="878" xfId="0" applyNumberFormat="1" applyFont="1" applyBorder="1" applyAlignment="1">
      <alignment horizontal="center" vertical="center" wrapText="1"/>
    </xf>
    <xf numFmtId="1" fontId="4" fillId="0" borderId="890" xfId="0" applyNumberFormat="1" applyFont="1" applyBorder="1" applyAlignment="1">
      <alignment horizontal="center" vertical="center" wrapText="1"/>
    </xf>
    <xf numFmtId="1" fontId="4" fillId="0" borderId="891" xfId="0" applyNumberFormat="1" applyFont="1" applyBorder="1" applyAlignment="1">
      <alignment horizontal="center" vertical="center" wrapText="1"/>
    </xf>
    <xf numFmtId="1" fontId="4" fillId="0" borderId="890" xfId="0" applyNumberFormat="1" applyFont="1" applyBorder="1" applyAlignment="1">
      <alignment horizontal="center" vertical="center"/>
    </xf>
    <xf numFmtId="1" fontId="4" fillId="0" borderId="888" xfId="0" applyNumberFormat="1" applyFont="1" applyBorder="1" applyAlignment="1">
      <alignment horizontal="center" vertical="center"/>
    </xf>
    <xf numFmtId="41" fontId="4" fillId="4" borderId="877" xfId="1" applyNumberFormat="1" applyFont="1" applyFill="1" applyBorder="1" applyAlignment="1" applyProtection="1">
      <alignment horizontal="center" vertical="center" wrapText="1"/>
    </xf>
    <xf numFmtId="41" fontId="4" fillId="4" borderId="893" xfId="1" applyNumberFormat="1" applyFont="1" applyFill="1" applyBorder="1" applyAlignment="1" applyProtection="1">
      <alignment horizontal="center" vertical="center"/>
    </xf>
    <xf numFmtId="41" fontId="8" fillId="4" borderId="866" xfId="1" applyNumberFormat="1" applyFont="1" applyFill="1" applyBorder="1" applyProtection="1"/>
    <xf numFmtId="1" fontId="8" fillId="5" borderId="894" xfId="0" applyNumberFormat="1" applyFont="1" applyFill="1" applyBorder="1" applyProtection="1">
      <protection locked="0"/>
    </xf>
    <xf numFmtId="1" fontId="8" fillId="5" borderId="895" xfId="0" applyNumberFormat="1" applyFont="1" applyFill="1" applyBorder="1" applyProtection="1">
      <protection locked="0"/>
    </xf>
    <xf numFmtId="1" fontId="8" fillId="5" borderId="867" xfId="0" applyNumberFormat="1" applyFont="1" applyFill="1" applyBorder="1" applyProtection="1">
      <protection locked="0"/>
    </xf>
    <xf numFmtId="1" fontId="8" fillId="5" borderId="887" xfId="0" applyNumberFormat="1" applyFont="1" applyFill="1" applyBorder="1" applyProtection="1">
      <protection locked="0"/>
    </xf>
    <xf numFmtId="41" fontId="8" fillId="4" borderId="896" xfId="1" applyNumberFormat="1" applyFont="1" applyFill="1" applyBorder="1" applyProtection="1"/>
    <xf numFmtId="1" fontId="8" fillId="5" borderId="897" xfId="0" applyNumberFormat="1" applyFont="1" applyFill="1" applyBorder="1" applyProtection="1">
      <protection locked="0"/>
    </xf>
    <xf numFmtId="1" fontId="8" fillId="5" borderId="898" xfId="0" applyNumberFormat="1" applyFont="1" applyFill="1" applyBorder="1" applyProtection="1">
      <protection locked="0"/>
    </xf>
    <xf numFmtId="1" fontId="8" fillId="5" borderId="899" xfId="0" applyNumberFormat="1" applyFont="1" applyFill="1" applyBorder="1" applyProtection="1">
      <protection locked="0"/>
    </xf>
    <xf numFmtId="1" fontId="8" fillId="5" borderId="900" xfId="0" applyNumberFormat="1" applyFont="1" applyFill="1" applyBorder="1" applyProtection="1">
      <protection locked="0"/>
    </xf>
    <xf numFmtId="1" fontId="8" fillId="5" borderId="901" xfId="0" applyNumberFormat="1" applyFont="1" applyFill="1" applyBorder="1" applyProtection="1">
      <protection locked="0"/>
    </xf>
    <xf numFmtId="41" fontId="8" fillId="4" borderId="902" xfId="1" applyNumberFormat="1" applyFont="1" applyFill="1" applyBorder="1" applyAlignment="1" applyProtection="1">
      <alignment vertical="center"/>
    </xf>
    <xf numFmtId="1" fontId="8" fillId="6" borderId="894" xfId="0" applyNumberFormat="1" applyFont="1" applyFill="1" applyBorder="1"/>
    <xf numFmtId="1" fontId="8" fillId="6" borderId="895" xfId="0" applyNumberFormat="1" applyFont="1" applyFill="1" applyBorder="1"/>
    <xf numFmtId="41" fontId="8" fillId="4" borderId="884" xfId="1" applyNumberFormat="1" applyFont="1" applyFill="1" applyBorder="1" applyProtection="1"/>
    <xf numFmtId="164" fontId="4" fillId="4" borderId="877" xfId="1" applyNumberFormat="1" applyFont="1" applyFill="1" applyBorder="1" applyAlignment="1" applyProtection="1">
      <alignment horizontal="center"/>
    </xf>
    <xf numFmtId="164" fontId="4" fillId="4" borderId="878" xfId="1" applyNumberFormat="1" applyFont="1" applyFill="1" applyBorder="1" applyAlignment="1" applyProtection="1">
      <alignment horizontal="center"/>
    </xf>
    <xf numFmtId="164" fontId="4" fillId="4" borderId="891" xfId="1" applyNumberFormat="1" applyFont="1" applyFill="1" applyBorder="1" applyAlignment="1" applyProtection="1">
      <alignment horizontal="center"/>
    </xf>
    <xf numFmtId="164" fontId="4" fillId="4" borderId="890" xfId="1" applyNumberFormat="1" applyFont="1" applyFill="1" applyBorder="1" applyAlignment="1" applyProtection="1">
      <alignment horizontal="center"/>
    </xf>
    <xf numFmtId="164" fontId="4" fillId="4" borderId="888" xfId="1" applyNumberFormat="1" applyFont="1" applyFill="1" applyBorder="1" applyAlignment="1" applyProtection="1">
      <alignment horizontal="center"/>
    </xf>
    <xf numFmtId="164" fontId="4" fillId="4" borderId="893" xfId="1" applyNumberFormat="1" applyFont="1" applyFill="1" applyBorder="1" applyAlignment="1" applyProtection="1">
      <alignment horizontal="center"/>
    </xf>
    <xf numFmtId="164" fontId="4" fillId="4" borderId="886" xfId="1" applyNumberFormat="1" applyFont="1" applyFill="1" applyBorder="1" applyAlignment="1" applyProtection="1">
      <alignment horizontal="center"/>
    </xf>
    <xf numFmtId="1" fontId="8" fillId="0" borderId="877" xfId="4" applyNumberFormat="1" applyFont="1" applyBorder="1" applyAlignment="1">
      <alignment horizontal="center" vertical="center"/>
    </xf>
    <xf numFmtId="1" fontId="8" fillId="0" borderId="877" xfId="4" applyNumberFormat="1" applyFont="1" applyBorder="1" applyAlignment="1">
      <alignment horizontal="center" vertical="center" wrapText="1"/>
    </xf>
    <xf numFmtId="1" fontId="8" fillId="0" borderId="857" xfId="4" applyNumberFormat="1" applyFont="1" applyBorder="1" applyAlignment="1">
      <alignment horizontal="center" vertical="center" wrapText="1"/>
    </xf>
    <xf numFmtId="0" fontId="8" fillId="0" borderId="879" xfId="4" applyFont="1" applyBorder="1" applyAlignment="1">
      <alignment horizontal="left" vertical="center" wrapText="1"/>
    </xf>
    <xf numFmtId="1" fontId="8" fillId="0" borderId="879" xfId="4" applyNumberFormat="1" applyFont="1" applyBorder="1" applyAlignment="1">
      <alignment horizontal="center" vertical="center" wrapText="1"/>
    </xf>
    <xf numFmtId="1" fontId="8" fillId="5" borderId="879" xfId="4" applyNumberFormat="1" applyFont="1" applyFill="1" applyBorder="1" applyProtection="1">
      <protection locked="0"/>
    </xf>
    <xf numFmtId="1" fontId="8" fillId="8" borderId="887" xfId="4" applyNumberFormat="1" applyFont="1" applyFill="1" applyBorder="1" applyProtection="1">
      <protection locked="0"/>
    </xf>
    <xf numFmtId="1" fontId="8" fillId="8" borderId="879" xfId="4" applyNumberFormat="1" applyFont="1" applyFill="1" applyBorder="1" applyProtection="1">
      <protection locked="0"/>
    </xf>
    <xf numFmtId="0" fontId="8" fillId="0" borderId="899" xfId="4" applyFont="1" applyBorder="1" applyAlignment="1">
      <alignment horizontal="left" vertical="center" wrapText="1"/>
    </xf>
    <xf numFmtId="1" fontId="8" fillId="0" borderId="899" xfId="4" applyNumberFormat="1" applyFont="1" applyBorder="1" applyAlignment="1">
      <alignment horizontal="center" vertical="center" wrapText="1"/>
    </xf>
    <xf numFmtId="1" fontId="8" fillId="5" borderId="899" xfId="4" applyNumberFormat="1" applyFont="1" applyFill="1" applyBorder="1" applyProtection="1">
      <protection locked="0"/>
    </xf>
    <xf numFmtId="1" fontId="8" fillId="5" borderId="903" xfId="4" applyNumberFormat="1" applyFont="1" applyFill="1" applyBorder="1" applyProtection="1">
      <protection locked="0"/>
    </xf>
    <xf numFmtId="1" fontId="8" fillId="8" borderId="901" xfId="4" applyNumberFormat="1" applyFont="1" applyFill="1" applyBorder="1" applyProtection="1">
      <protection locked="0"/>
    </xf>
    <xf numFmtId="1" fontId="8" fillId="8" borderId="899" xfId="4" applyNumberFormat="1" applyFont="1" applyFill="1" applyBorder="1" applyProtection="1">
      <protection locked="0"/>
    </xf>
    <xf numFmtId="0" fontId="8" fillId="0" borderId="904" xfId="4" applyFont="1" applyBorder="1" applyAlignment="1">
      <alignment horizontal="left" vertical="center" wrapText="1"/>
    </xf>
    <xf numFmtId="1" fontId="8" fillId="0" borderId="904" xfId="4" applyNumberFormat="1" applyFont="1" applyBorder="1" applyAlignment="1">
      <alignment horizontal="center" vertical="center" wrapText="1"/>
    </xf>
    <xf numFmtId="1" fontId="8" fillId="5" borderId="904" xfId="4" applyNumberFormat="1" applyFont="1" applyFill="1" applyBorder="1" applyProtection="1">
      <protection locked="0"/>
    </xf>
    <xf numFmtId="1" fontId="8" fillId="5" borderId="905" xfId="4" applyNumberFormat="1" applyFont="1" applyFill="1" applyBorder="1" applyProtection="1">
      <protection locked="0"/>
    </xf>
    <xf numFmtId="1" fontId="8" fillId="8" borderId="906" xfId="4" applyNumberFormat="1" applyFont="1" applyFill="1" applyBorder="1" applyProtection="1">
      <protection locked="0"/>
    </xf>
    <xf numFmtId="1" fontId="8" fillId="8" borderId="904" xfId="4" applyNumberFormat="1" applyFont="1" applyFill="1" applyBorder="1" applyProtection="1">
      <protection locked="0"/>
    </xf>
    <xf numFmtId="1" fontId="8" fillId="0" borderId="886" xfId="4" applyNumberFormat="1" applyFont="1" applyBorder="1" applyAlignment="1">
      <alignment horizontal="center" vertical="center" wrapText="1"/>
    </xf>
    <xf numFmtId="1" fontId="4" fillId="0" borderId="865" xfId="0" applyNumberFormat="1" applyFont="1" applyBorder="1" applyAlignment="1">
      <alignment horizontal="center" vertical="center" wrapText="1"/>
    </xf>
    <xf numFmtId="1" fontId="4" fillId="0" borderId="888" xfId="0" applyNumberFormat="1" applyFont="1" applyBorder="1" applyAlignment="1">
      <alignment horizontal="center" vertical="center" wrapText="1"/>
    </xf>
    <xf numFmtId="0" fontId="8" fillId="0" borderId="877" xfId="4" applyFont="1" applyBorder="1" applyAlignment="1">
      <alignment horizontal="left" vertical="center" wrapText="1"/>
    </xf>
    <xf numFmtId="164" fontId="4" fillId="4" borderId="877" xfId="1" applyNumberFormat="1" applyFont="1" applyFill="1" applyBorder="1" applyAlignment="1" applyProtection="1">
      <alignment horizontal="center" vertical="center"/>
    </xf>
    <xf numFmtId="1" fontId="8" fillId="5" borderId="878" xfId="0" applyNumberFormat="1" applyFont="1" applyFill="1" applyBorder="1" applyProtection="1">
      <protection locked="0"/>
    </xf>
    <xf numFmtId="1" fontId="8" fillId="5" borderId="890" xfId="0" applyNumberFormat="1" applyFont="1" applyFill="1" applyBorder="1" applyProtection="1">
      <protection locked="0"/>
    </xf>
    <xf numFmtId="1" fontId="8" fillId="5" borderId="857" xfId="0" applyNumberFormat="1" applyFont="1" applyFill="1" applyBorder="1" applyProtection="1">
      <protection locked="0"/>
    </xf>
    <xf numFmtId="1" fontId="8" fillId="5" borderId="886" xfId="0" applyNumberFormat="1" applyFont="1" applyFill="1" applyBorder="1" applyProtection="1">
      <protection locked="0"/>
    </xf>
    <xf numFmtId="41" fontId="7" fillId="0" borderId="892" xfId="1" applyNumberFormat="1" applyFont="1" applyBorder="1" applyAlignment="1" applyProtection="1">
      <alignment horizontal="left"/>
    </xf>
    <xf numFmtId="1" fontId="8" fillId="0" borderId="890" xfId="0" applyNumberFormat="1" applyFont="1" applyBorder="1" applyAlignment="1">
      <alignment horizontal="center" vertical="center" wrapText="1"/>
    </xf>
    <xf numFmtId="1" fontId="8" fillId="0" borderId="888" xfId="0" applyNumberFormat="1" applyFont="1" applyBorder="1" applyAlignment="1">
      <alignment horizontal="center" vertical="center" wrapText="1"/>
    </xf>
    <xf numFmtId="41" fontId="8" fillId="4" borderId="878" xfId="1" applyNumberFormat="1" applyFont="1" applyFill="1" applyBorder="1" applyAlignment="1" applyProtection="1">
      <alignment horizontal="center" vertical="center" wrapText="1"/>
    </xf>
    <xf numFmtId="41" fontId="8" fillId="4" borderId="886" xfId="1" applyNumberFormat="1" applyFont="1" applyFill="1" applyBorder="1" applyAlignment="1" applyProtection="1">
      <alignment horizontal="center" vertical="center"/>
    </xf>
    <xf numFmtId="1" fontId="8" fillId="0" borderId="878" xfId="0" applyNumberFormat="1" applyFont="1" applyBorder="1" applyAlignment="1">
      <alignment horizontal="center" vertical="center"/>
    </xf>
    <xf numFmtId="1" fontId="8" fillId="9" borderId="889" xfId="5" applyNumberFormat="1" applyFont="1" applyBorder="1" applyProtection="1">
      <protection locked="0"/>
    </xf>
    <xf numFmtId="1" fontId="8" fillId="9" borderId="881" xfId="5" applyNumberFormat="1" applyFont="1" applyBorder="1" applyProtection="1">
      <protection locked="0"/>
    </xf>
    <xf numFmtId="1" fontId="8" fillId="0" borderId="896" xfId="0" applyNumberFormat="1" applyFont="1" applyBorder="1"/>
    <xf numFmtId="1" fontId="8" fillId="10" borderId="895" xfId="0" applyNumberFormat="1" applyFont="1" applyFill="1" applyBorder="1"/>
    <xf numFmtId="1" fontId="8" fillId="10" borderId="898" xfId="0" applyNumberFormat="1" applyFont="1" applyFill="1" applyBorder="1"/>
    <xf numFmtId="1" fontId="8" fillId="10" borderId="894" xfId="0" applyNumberFormat="1" applyFont="1" applyFill="1" applyBorder="1"/>
    <xf numFmtId="1" fontId="8" fillId="9" borderId="895" xfId="5" applyNumberFormat="1" applyFont="1" applyBorder="1" applyProtection="1">
      <protection locked="0"/>
    </xf>
    <xf numFmtId="1" fontId="8" fillId="9" borderId="894" xfId="5" applyNumberFormat="1" applyFont="1" applyBorder="1" applyProtection="1">
      <protection locked="0"/>
    </xf>
    <xf numFmtId="1" fontId="8" fillId="0" borderId="896" xfId="0" applyNumberFormat="1" applyFont="1" applyBorder="1" applyAlignment="1">
      <alignment wrapText="1"/>
    </xf>
    <xf numFmtId="1" fontId="8" fillId="5" borderId="908" xfId="0" applyNumberFormat="1" applyFont="1" applyFill="1" applyBorder="1" applyProtection="1">
      <protection locked="0"/>
    </xf>
    <xf numFmtId="1" fontId="8" fillId="11" borderId="894" xfId="0" applyNumberFormat="1" applyFont="1" applyFill="1" applyBorder="1"/>
    <xf numFmtId="1" fontId="8" fillId="11" borderId="895" xfId="0" applyNumberFormat="1" applyFont="1" applyFill="1" applyBorder="1"/>
    <xf numFmtId="1" fontId="8" fillId="5" borderId="909" xfId="0" applyNumberFormat="1" applyFont="1" applyFill="1" applyBorder="1" applyProtection="1">
      <protection locked="0"/>
    </xf>
    <xf numFmtId="1" fontId="8" fillId="5" borderId="910" xfId="0" applyNumberFormat="1" applyFont="1" applyFill="1" applyBorder="1" applyProtection="1">
      <protection locked="0"/>
    </xf>
    <xf numFmtId="1" fontId="8" fillId="5" borderId="911" xfId="0" applyNumberFormat="1" applyFont="1" applyFill="1" applyBorder="1" applyProtection="1">
      <protection locked="0"/>
    </xf>
    <xf numFmtId="41" fontId="4" fillId="4" borderId="912" xfId="1" applyNumberFormat="1" applyFont="1" applyFill="1" applyBorder="1" applyAlignment="1" applyProtection="1">
      <alignment vertical="center" wrapText="1"/>
    </xf>
    <xf numFmtId="164" fontId="4" fillId="4" borderId="913" xfId="6" applyNumberFormat="1" applyFont="1" applyFill="1" applyBorder="1" applyAlignment="1" applyProtection="1">
      <alignment horizontal="center"/>
    </xf>
    <xf numFmtId="164" fontId="4" fillId="4" borderId="914" xfId="6" applyNumberFormat="1" applyFont="1" applyFill="1" applyBorder="1" applyProtection="1"/>
    <xf numFmtId="164" fontId="4" fillId="4" borderId="915" xfId="6" applyNumberFormat="1" applyFont="1" applyFill="1" applyBorder="1" applyProtection="1"/>
    <xf numFmtId="164" fontId="4" fillId="4" borderId="916" xfId="6" applyNumberFormat="1" applyFont="1" applyFill="1" applyBorder="1" applyProtection="1"/>
    <xf numFmtId="164" fontId="4" fillId="4" borderId="917" xfId="6" applyNumberFormat="1" applyFont="1" applyFill="1" applyBorder="1" applyProtection="1"/>
    <xf numFmtId="164" fontId="4" fillId="4" borderId="913" xfId="6" applyNumberFormat="1" applyFont="1" applyFill="1" applyBorder="1" applyProtection="1"/>
    <xf numFmtId="164" fontId="4" fillId="4" borderId="918" xfId="6" applyNumberFormat="1" applyFont="1" applyFill="1" applyBorder="1" applyProtection="1"/>
    <xf numFmtId="164" fontId="4" fillId="0" borderId="917" xfId="6" applyNumberFormat="1" applyFont="1" applyFill="1" applyBorder="1" applyProtection="1"/>
    <xf numFmtId="41" fontId="7" fillId="0" borderId="919" xfId="1" applyNumberFormat="1" applyFont="1" applyBorder="1" applyAlignment="1" applyProtection="1">
      <alignment horizontal="left"/>
    </xf>
    <xf numFmtId="1" fontId="8" fillId="0" borderId="914" xfId="0" applyNumberFormat="1" applyFont="1" applyBorder="1" applyAlignment="1">
      <alignment horizontal="center" vertical="center"/>
    </xf>
    <xf numFmtId="1" fontId="8" fillId="0" borderId="915" xfId="0" applyNumberFormat="1" applyFont="1" applyBorder="1" applyAlignment="1">
      <alignment horizontal="center" vertical="center"/>
    </xf>
    <xf numFmtId="1" fontId="8" fillId="0" borderId="917" xfId="0" applyNumberFormat="1" applyFont="1" applyBorder="1" applyAlignment="1">
      <alignment horizontal="center" vertical="center"/>
    </xf>
    <xf numFmtId="1" fontId="8" fillId="0" borderId="675" xfId="0" applyNumberFormat="1" applyFont="1" applyBorder="1" applyAlignment="1">
      <alignment horizontal="center" vertical="center" wrapText="1"/>
    </xf>
    <xf numFmtId="41" fontId="8" fillId="0" borderId="913" xfId="1" applyNumberFormat="1" applyFont="1" applyBorder="1" applyAlignment="1" applyProtection="1">
      <alignment horizontal="center" vertical="center" wrapText="1"/>
    </xf>
    <xf numFmtId="41" fontId="8" fillId="0" borderId="658" xfId="1" applyNumberFormat="1" applyFont="1" applyBorder="1" applyAlignment="1" applyProtection="1">
      <alignment horizontal="center" vertical="center" wrapText="1"/>
    </xf>
    <xf numFmtId="1" fontId="8" fillId="0" borderId="914" xfId="0" applyNumberFormat="1" applyFont="1" applyBorder="1" applyAlignment="1">
      <alignment horizontal="right"/>
    </xf>
    <xf numFmtId="1" fontId="8" fillId="0" borderId="676" xfId="0" applyNumberFormat="1" applyFont="1" applyBorder="1" applyAlignment="1">
      <alignment horizontal="right"/>
    </xf>
    <xf numFmtId="1" fontId="8" fillId="5" borderId="675" xfId="0" applyNumberFormat="1" applyFont="1" applyFill="1" applyBorder="1" applyProtection="1">
      <protection locked="0"/>
    </xf>
    <xf numFmtId="1" fontId="8" fillId="5" borderId="916" xfId="0" applyNumberFormat="1" applyFont="1" applyFill="1" applyBorder="1" applyProtection="1">
      <protection locked="0"/>
    </xf>
    <xf numFmtId="1" fontId="8" fillId="5" borderId="920" xfId="0" applyNumberFormat="1" applyFont="1" applyFill="1" applyBorder="1" applyProtection="1">
      <protection locked="0"/>
    </xf>
    <xf numFmtId="1" fontId="8" fillId="5" borderId="917" xfId="0" applyNumberFormat="1" applyFont="1" applyFill="1" applyBorder="1" applyProtection="1">
      <protection locked="0"/>
    </xf>
    <xf numFmtId="1" fontId="8" fillId="0" borderId="921" xfId="0" applyNumberFormat="1" applyFont="1" applyBorder="1"/>
    <xf numFmtId="1" fontId="8" fillId="10" borderId="922" xfId="0" applyNumberFormat="1" applyFont="1" applyFill="1" applyBorder="1" applyAlignment="1">
      <alignment horizontal="right"/>
    </xf>
    <xf numFmtId="1" fontId="8" fillId="10" borderId="923" xfId="0" applyNumberFormat="1" applyFont="1" applyFill="1" applyBorder="1"/>
    <xf numFmtId="1" fontId="8" fillId="10" borderId="924" xfId="0" applyNumberFormat="1" applyFont="1" applyFill="1" applyBorder="1"/>
    <xf numFmtId="1" fontId="8" fillId="5" borderId="924" xfId="0" applyNumberFormat="1" applyFont="1" applyFill="1" applyBorder="1" applyProtection="1">
      <protection locked="0"/>
    </xf>
    <xf numFmtId="1" fontId="8" fillId="5" borderId="925" xfId="0" applyNumberFormat="1" applyFont="1" applyFill="1" applyBorder="1" applyProtection="1">
      <protection locked="0"/>
    </xf>
    <xf numFmtId="1" fontId="8" fillId="5" borderId="926" xfId="0" applyNumberFormat="1" applyFont="1" applyFill="1" applyBorder="1" applyProtection="1">
      <protection locked="0"/>
    </xf>
    <xf numFmtId="1" fontId="8" fillId="0" borderId="894" xfId="0" applyNumberFormat="1" applyFont="1" applyBorder="1" applyAlignment="1">
      <alignment horizontal="right" wrapText="1"/>
    </xf>
    <xf numFmtId="1" fontId="8" fillId="0" borderId="927" xfId="0" applyNumberFormat="1" applyFont="1" applyBorder="1" applyAlignment="1">
      <alignment horizontal="right"/>
    </xf>
    <xf numFmtId="1" fontId="8" fillId="0" borderId="901" xfId="0" applyNumberFormat="1" applyFont="1" applyBorder="1" applyAlignment="1">
      <alignment horizontal="right"/>
    </xf>
    <xf numFmtId="1" fontId="8" fillId="5" borderId="896" xfId="0" applyNumberFormat="1" applyFont="1" applyFill="1" applyBorder="1" applyProtection="1">
      <protection locked="0"/>
    </xf>
    <xf numFmtId="1" fontId="8" fillId="5" borderId="928" xfId="0" applyNumberFormat="1" applyFont="1" applyFill="1" applyBorder="1" applyProtection="1">
      <protection locked="0"/>
    </xf>
    <xf numFmtId="1" fontId="8" fillId="0" borderId="904" xfId="0" applyNumberFormat="1" applyFont="1" applyBorder="1"/>
    <xf numFmtId="1" fontId="8" fillId="10" borderId="909" xfId="0" applyNumberFormat="1" applyFont="1" applyFill="1" applyBorder="1"/>
    <xf numFmtId="1" fontId="8" fillId="10" borderId="906" xfId="0" applyNumberFormat="1" applyFont="1" applyFill="1" applyBorder="1"/>
    <xf numFmtId="1" fontId="8" fillId="5" borderId="906" xfId="0" applyNumberFormat="1" applyFont="1" applyFill="1" applyBorder="1" applyProtection="1">
      <protection locked="0"/>
    </xf>
    <xf numFmtId="1" fontId="8" fillId="10" borderId="929" xfId="0" applyNumberFormat="1" applyFont="1" applyFill="1" applyBorder="1"/>
    <xf numFmtId="1" fontId="8" fillId="0" borderId="894" xfId="0" applyNumberFormat="1" applyFont="1" applyBorder="1" applyAlignment="1">
      <alignment horizontal="right"/>
    </xf>
    <xf numFmtId="1" fontId="8" fillId="0" borderId="894" xfId="0" applyNumberFormat="1" applyFont="1" applyBorder="1" applyAlignment="1">
      <alignment horizontal="right" shrinkToFit="1"/>
    </xf>
    <xf numFmtId="1" fontId="8" fillId="0" borderId="927" xfId="0" applyNumberFormat="1" applyFont="1" applyBorder="1" applyAlignment="1">
      <alignment horizontal="right" shrinkToFit="1"/>
    </xf>
    <xf numFmtId="1" fontId="8" fillId="0" borderId="909" xfId="0" applyNumberFormat="1" applyFont="1" applyBorder="1" applyAlignment="1">
      <alignment horizontal="right"/>
    </xf>
    <xf numFmtId="1" fontId="8" fillId="0" borderId="910" xfId="0" applyNumberFormat="1" applyFont="1" applyBorder="1" applyAlignment="1">
      <alignment horizontal="right"/>
    </xf>
    <xf numFmtId="1" fontId="8" fillId="0" borderId="906" xfId="0" applyNumberFormat="1" applyFont="1" applyBorder="1" applyAlignment="1">
      <alignment horizontal="right"/>
    </xf>
    <xf numFmtId="1" fontId="8" fillId="5" borderId="930" xfId="0" applyNumberFormat="1" applyFont="1" applyFill="1" applyBorder="1" applyProtection="1">
      <protection locked="0"/>
    </xf>
    <xf numFmtId="1" fontId="8" fillId="5" borderId="931" xfId="0" applyNumberFormat="1" applyFont="1" applyFill="1" applyBorder="1" applyProtection="1">
      <protection locked="0"/>
    </xf>
    <xf numFmtId="1" fontId="8" fillId="5" borderId="932" xfId="0" applyNumberFormat="1" applyFont="1" applyFill="1" applyBorder="1" applyProtection="1">
      <protection locked="0"/>
    </xf>
    <xf numFmtId="1" fontId="8" fillId="0" borderId="914" xfId="0" applyNumberFormat="1" applyFont="1" applyBorder="1"/>
    <xf numFmtId="1" fontId="8" fillId="0" borderId="920" xfId="0" applyNumberFormat="1" applyFont="1" applyBorder="1"/>
    <xf numFmtId="1" fontId="8" fillId="0" borderId="912" xfId="0" applyNumberFormat="1" applyFont="1" applyBorder="1"/>
    <xf numFmtId="1" fontId="8" fillId="0" borderId="933" xfId="0" applyNumberFormat="1" applyFont="1" applyBorder="1"/>
    <xf numFmtId="1" fontId="8" fillId="0" borderId="934" xfId="0" applyNumberFormat="1" applyFont="1" applyBorder="1"/>
    <xf numFmtId="41" fontId="7" fillId="4" borderId="935" xfId="1" applyNumberFormat="1" applyFont="1" applyFill="1" applyBorder="1" applyAlignment="1" applyProtection="1">
      <alignment horizontal="left"/>
    </xf>
    <xf numFmtId="1" fontId="8" fillId="3" borderId="913" xfId="0" applyNumberFormat="1" applyFont="1" applyFill="1" applyBorder="1" applyAlignment="1">
      <alignment horizontal="center" vertical="center" wrapText="1"/>
    </xf>
    <xf numFmtId="1" fontId="8" fillId="3" borderId="917" xfId="0" applyNumberFormat="1" applyFont="1" applyFill="1" applyBorder="1" applyAlignment="1">
      <alignment horizontal="center" vertical="center" wrapText="1"/>
    </xf>
    <xf numFmtId="1" fontId="8" fillId="0" borderId="913" xfId="0" applyNumberFormat="1" applyFont="1" applyBorder="1" applyAlignment="1">
      <alignment horizontal="center" vertical="center" wrapText="1"/>
    </xf>
    <xf numFmtId="1" fontId="8" fillId="0" borderId="914" xfId="0" applyNumberFormat="1" applyFont="1" applyBorder="1" applyAlignment="1">
      <alignment horizontal="center" vertical="center" wrapText="1"/>
    </xf>
    <xf numFmtId="1" fontId="8" fillId="0" borderId="915" xfId="0" applyNumberFormat="1" applyFont="1" applyBorder="1" applyAlignment="1">
      <alignment horizontal="center" vertical="center" wrapText="1"/>
    </xf>
    <xf numFmtId="1" fontId="8" fillId="0" borderId="933" xfId="0" applyNumberFormat="1" applyFont="1" applyBorder="1" applyAlignment="1">
      <alignment horizontal="center" vertical="center" wrapText="1"/>
    </xf>
    <xf numFmtId="41" fontId="8" fillId="4" borderId="939" xfId="1" applyNumberFormat="1" applyFont="1" applyFill="1" applyBorder="1" applyAlignment="1" applyProtection="1">
      <alignment vertical="center" wrapText="1"/>
    </xf>
    <xf numFmtId="1" fontId="8" fillId="0" borderId="912" xfId="0" applyNumberFormat="1" applyFont="1" applyBorder="1" applyAlignment="1">
      <alignment vertical="center" wrapText="1"/>
    </xf>
    <xf numFmtId="1" fontId="8" fillId="0" borderId="913" xfId="0" applyNumberFormat="1" applyFont="1" applyBorder="1" applyAlignment="1">
      <alignment horizontal="center" wrapText="1"/>
    </xf>
    <xf numFmtId="1" fontId="8" fillId="0" borderId="917" xfId="0" applyNumberFormat="1" applyFont="1" applyBorder="1" applyAlignment="1">
      <alignment horizontal="right" wrapText="1"/>
    </xf>
    <xf numFmtId="1" fontId="8" fillId="0" borderId="913" xfId="0" applyNumberFormat="1" applyFont="1" applyBorder="1" applyAlignment="1">
      <alignment horizontal="right"/>
    </xf>
    <xf numFmtId="1" fontId="8" fillId="0" borderId="915" xfId="0" applyNumberFormat="1" applyFont="1" applyBorder="1" applyAlignment="1">
      <alignment horizontal="right"/>
    </xf>
    <xf numFmtId="1" fontId="8" fillId="0" borderId="933" xfId="0" applyNumberFormat="1" applyFont="1" applyBorder="1" applyAlignment="1">
      <alignment horizontal="right"/>
    </xf>
    <xf numFmtId="1" fontId="8" fillId="0" borderId="934" xfId="0" applyNumberFormat="1" applyFont="1" applyBorder="1" applyAlignment="1">
      <alignment horizontal="right"/>
    </xf>
    <xf numFmtId="1" fontId="8" fillId="3" borderId="915" xfId="0" applyNumberFormat="1" applyFont="1" applyFill="1" applyBorder="1" applyAlignment="1">
      <alignment horizontal="right"/>
    </xf>
    <xf numFmtId="1" fontId="8" fillId="3" borderId="917" xfId="0" applyNumberFormat="1" applyFont="1" applyFill="1" applyBorder="1" applyAlignment="1">
      <alignment horizontal="right"/>
    </xf>
    <xf numFmtId="0" fontId="7" fillId="4" borderId="936" xfId="2" applyFont="1" applyFill="1" applyBorder="1" applyAlignment="1" applyProtection="1"/>
    <xf numFmtId="41" fontId="4" fillId="4" borderId="936" xfId="7" applyFont="1" applyFill="1" applyBorder="1" applyAlignment="1" applyProtection="1"/>
    <xf numFmtId="0" fontId="3" fillId="4" borderId="936" xfId="2" applyFont="1" applyFill="1" applyBorder="1" applyAlignment="1" applyProtection="1"/>
    <xf numFmtId="0" fontId="4" fillId="4" borderId="936" xfId="2" applyFont="1" applyFill="1" applyBorder="1" applyAlignment="1" applyProtection="1"/>
    <xf numFmtId="1" fontId="8" fillId="5" borderId="940" xfId="0" applyNumberFormat="1" applyFont="1" applyFill="1" applyBorder="1" applyProtection="1">
      <protection locked="0"/>
    </xf>
    <xf numFmtId="1" fontId="8" fillId="5" borderId="941" xfId="0" applyNumberFormat="1" applyFont="1" applyFill="1" applyBorder="1" applyProtection="1">
      <protection locked="0"/>
    </xf>
    <xf numFmtId="1" fontId="8" fillId="5" borderId="942" xfId="0" applyNumberFormat="1" applyFont="1" applyFill="1" applyBorder="1" applyProtection="1">
      <protection locked="0"/>
    </xf>
    <xf numFmtId="1" fontId="8" fillId="5" borderId="943" xfId="0" applyNumberFormat="1" applyFont="1" applyFill="1" applyBorder="1" applyProtection="1">
      <protection locked="0"/>
    </xf>
    <xf numFmtId="1" fontId="8" fillId="5" borderId="944" xfId="0" applyNumberFormat="1" applyFont="1" applyFill="1" applyBorder="1" applyProtection="1">
      <protection locked="0"/>
    </xf>
    <xf numFmtId="1" fontId="8" fillId="0" borderId="913" xfId="0" applyNumberFormat="1" applyFont="1" applyBorder="1" applyAlignment="1">
      <alignment horizontal="right" wrapText="1"/>
    </xf>
    <xf numFmtId="1" fontId="8" fillId="0" borderId="917" xfId="0" applyNumberFormat="1" applyFont="1" applyBorder="1" applyAlignment="1">
      <alignment horizontal="right"/>
    </xf>
    <xf numFmtId="41" fontId="7" fillId="4" borderId="945" xfId="1" applyNumberFormat="1" applyFont="1" applyFill="1" applyBorder="1" applyAlignment="1" applyProtection="1">
      <alignment horizontal="left"/>
    </xf>
    <xf numFmtId="1" fontId="8" fillId="0" borderId="917" xfId="0" applyNumberFormat="1" applyFont="1" applyBorder="1" applyAlignment="1">
      <alignment horizontal="center" vertical="center" wrapText="1"/>
    </xf>
    <xf numFmtId="41" fontId="8" fillId="4" borderId="914" xfId="1" applyNumberFormat="1" applyFont="1" applyFill="1" applyBorder="1" applyAlignment="1" applyProtection="1">
      <alignment horizontal="center" vertical="center" wrapText="1"/>
    </xf>
    <xf numFmtId="41" fontId="8" fillId="4" borderId="918" xfId="1" applyNumberFormat="1" applyFont="1" applyFill="1" applyBorder="1" applyAlignment="1" applyProtection="1">
      <alignment horizontal="center" vertical="center"/>
    </xf>
    <xf numFmtId="1" fontId="8" fillId="0" borderId="948" xfId="0" applyNumberFormat="1" applyFont="1" applyBorder="1" applyAlignment="1">
      <alignment vertical="center" wrapText="1"/>
    </xf>
    <xf numFmtId="1" fontId="8" fillId="3" borderId="921" xfId="0" applyNumberFormat="1" applyFont="1" applyFill="1" applyBorder="1" applyAlignment="1">
      <alignment horizontal="center" vertical="center"/>
    </xf>
    <xf numFmtId="1" fontId="8" fillId="8" borderId="942" xfId="0" applyNumberFormat="1" applyFont="1" applyFill="1" applyBorder="1" applyProtection="1">
      <protection locked="0"/>
    </xf>
    <xf numFmtId="1" fontId="8" fillId="8" borderId="949" xfId="0" applyNumberFormat="1" applyFont="1" applyFill="1" applyBorder="1" applyProtection="1">
      <protection locked="0"/>
    </xf>
    <xf numFmtId="1" fontId="8" fillId="8" borderId="941" xfId="0" applyNumberFormat="1" applyFont="1" applyFill="1" applyBorder="1" applyProtection="1">
      <protection locked="0"/>
    </xf>
    <xf numFmtId="1" fontId="8" fillId="8" borderId="950" xfId="0" applyNumberFormat="1" applyFont="1" applyFill="1" applyBorder="1" applyProtection="1">
      <protection locked="0"/>
    </xf>
    <xf numFmtId="1" fontId="8" fillId="8" borderId="951" xfId="0" applyNumberFormat="1" applyFont="1" applyFill="1" applyBorder="1" applyProtection="1">
      <protection locked="0"/>
    </xf>
    <xf numFmtId="1" fontId="8" fillId="0" borderId="952" xfId="0" applyNumberFormat="1" applyFont="1" applyBorder="1" applyAlignment="1">
      <alignment vertical="center" wrapText="1"/>
    </xf>
    <xf numFmtId="1" fontId="8" fillId="3" borderId="940" xfId="0" applyNumberFormat="1" applyFont="1" applyFill="1" applyBorder="1" applyAlignment="1">
      <alignment horizontal="center" vertical="center"/>
    </xf>
    <xf numFmtId="1" fontId="8" fillId="8" borderId="953" xfId="0" applyNumberFormat="1" applyFont="1" applyFill="1" applyBorder="1" applyProtection="1">
      <protection locked="0"/>
    </xf>
    <xf numFmtId="1" fontId="8" fillId="0" borderId="906" xfId="0" applyNumberFormat="1" applyFont="1" applyBorder="1" applyAlignment="1">
      <alignment vertical="center" wrapText="1"/>
    </xf>
    <xf numFmtId="1" fontId="8" fillId="0" borderId="916" xfId="0" applyNumberFormat="1" applyFont="1" applyBorder="1" applyAlignment="1">
      <alignment horizontal="center" vertical="center" wrapText="1"/>
    </xf>
    <xf numFmtId="1" fontId="8" fillId="0" borderId="920" xfId="0" applyNumberFormat="1" applyFont="1" applyBorder="1" applyAlignment="1">
      <alignment horizontal="center" vertical="center" wrapText="1"/>
    </xf>
    <xf numFmtId="1" fontId="8" fillId="0" borderId="955" xfId="0" applyNumberFormat="1" applyFont="1" applyBorder="1" applyAlignment="1">
      <alignment vertical="center" wrapText="1"/>
    </xf>
    <xf numFmtId="1" fontId="8" fillId="3" borderId="923" xfId="8" applyNumberFormat="1" applyFont="1" applyFill="1" applyBorder="1" applyAlignment="1">
      <alignment horizontal="right"/>
    </xf>
    <xf numFmtId="1" fontId="8" fillId="3" borderId="922" xfId="8" applyNumberFormat="1" applyFont="1" applyFill="1" applyBorder="1" applyAlignment="1">
      <alignment horizontal="right"/>
    </xf>
    <xf numFmtId="1" fontId="8" fillId="3" borderId="924" xfId="8" applyNumberFormat="1" applyFont="1" applyFill="1" applyBorder="1" applyAlignment="1">
      <alignment horizontal="right"/>
    </xf>
    <xf numFmtId="1" fontId="8" fillId="8" borderId="923" xfId="0" applyNumberFormat="1" applyFont="1" applyFill="1" applyBorder="1" applyProtection="1">
      <protection locked="0"/>
    </xf>
    <xf numFmtId="1" fontId="8" fillId="8" borderId="924" xfId="0" applyNumberFormat="1" applyFont="1" applyFill="1" applyBorder="1" applyProtection="1">
      <protection locked="0"/>
    </xf>
    <xf numFmtId="1" fontId="8" fillId="8" borderId="956" xfId="0" applyNumberFormat="1" applyFont="1" applyFill="1" applyBorder="1" applyProtection="1">
      <protection locked="0"/>
    </xf>
    <xf numFmtId="1" fontId="8" fillId="8" borderId="922" xfId="0" applyNumberFormat="1" applyFont="1" applyFill="1" applyBorder="1" applyProtection="1">
      <protection locked="0"/>
    </xf>
    <xf numFmtId="1" fontId="8" fillId="8" borderId="925" xfId="0" applyNumberFormat="1" applyFont="1" applyFill="1" applyBorder="1" applyProtection="1">
      <protection locked="0"/>
    </xf>
    <xf numFmtId="1" fontId="8" fillId="0" borderId="939" xfId="0" applyNumberFormat="1" applyFont="1" applyBorder="1" applyAlignment="1">
      <alignment vertical="center" wrapText="1"/>
    </xf>
    <xf numFmtId="1" fontId="8" fillId="3" borderId="942" xfId="8" applyNumberFormat="1" applyFont="1" applyFill="1" applyBorder="1" applyAlignment="1">
      <alignment horizontal="right"/>
    </xf>
    <xf numFmtId="1" fontId="8" fillId="3" borderId="949" xfId="8" applyNumberFormat="1" applyFont="1" applyFill="1" applyBorder="1" applyAlignment="1">
      <alignment horizontal="right"/>
    </xf>
    <xf numFmtId="1" fontId="8" fillId="3" borderId="941" xfId="8" applyNumberFormat="1" applyFont="1" applyFill="1" applyBorder="1" applyAlignment="1">
      <alignment horizontal="right"/>
    </xf>
    <xf numFmtId="1" fontId="8" fillId="8" borderId="957" xfId="0" applyNumberFormat="1" applyFont="1" applyFill="1" applyBorder="1" applyProtection="1">
      <protection locked="0"/>
    </xf>
    <xf numFmtId="1" fontId="8" fillId="0" borderId="958" xfId="0" applyNumberFormat="1" applyFont="1" applyBorder="1" applyAlignment="1">
      <alignment vertical="center" wrapText="1"/>
    </xf>
    <xf numFmtId="1" fontId="8" fillId="3" borderId="959" xfId="8" applyNumberFormat="1" applyFont="1" applyFill="1" applyBorder="1" applyAlignment="1">
      <alignment horizontal="right"/>
    </xf>
    <xf numFmtId="1" fontId="8" fillId="3" borderId="960" xfId="8" applyNumberFormat="1" applyFont="1" applyFill="1" applyBorder="1" applyAlignment="1">
      <alignment horizontal="right"/>
    </xf>
    <xf numFmtId="1" fontId="8" fillId="3" borderId="906" xfId="8" applyNumberFormat="1" applyFont="1" applyFill="1" applyBorder="1" applyAlignment="1">
      <alignment horizontal="right"/>
    </xf>
    <xf numFmtId="1" fontId="8" fillId="8" borderId="959" xfId="0" applyNumberFormat="1" applyFont="1" applyFill="1" applyBorder="1" applyProtection="1">
      <protection locked="0"/>
    </xf>
    <xf numFmtId="1" fontId="8" fillId="8" borderId="906" xfId="0" applyNumberFormat="1" applyFont="1" applyFill="1" applyBorder="1" applyProtection="1">
      <protection locked="0"/>
    </xf>
    <xf numFmtId="1" fontId="8" fillId="8" borderId="932" xfId="0" applyNumberFormat="1" applyFont="1" applyFill="1" applyBorder="1" applyProtection="1">
      <protection locked="0"/>
    </xf>
    <xf numFmtId="1" fontId="8" fillId="8" borderId="960" xfId="0" applyNumberFormat="1" applyFont="1" applyFill="1" applyBorder="1" applyProtection="1">
      <protection locked="0"/>
    </xf>
    <xf numFmtId="1" fontId="8" fillId="8" borderId="961" xfId="0" applyNumberFormat="1" applyFont="1" applyFill="1" applyBorder="1" applyProtection="1">
      <protection locked="0"/>
    </xf>
    <xf numFmtId="1" fontId="8" fillId="0" borderId="962" xfId="0" applyNumberFormat="1" applyFont="1" applyBorder="1" applyAlignment="1">
      <alignment vertical="center" wrapText="1"/>
    </xf>
    <xf numFmtId="1" fontId="8" fillId="0" borderId="446" xfId="0" applyNumberFormat="1" applyFont="1" applyBorder="1" applyAlignment="1">
      <alignment horizontal="center" vertical="center" wrapText="1"/>
    </xf>
    <xf numFmtId="1" fontId="8" fillId="0" borderId="448" xfId="0" applyNumberFormat="1" applyFont="1" applyBorder="1" applyAlignment="1">
      <alignment horizontal="center" vertical="center" wrapText="1"/>
    </xf>
    <xf numFmtId="1" fontId="8" fillId="3" borderId="963" xfId="8" applyNumberFormat="1" applyFont="1" applyFill="1" applyBorder="1" applyAlignment="1">
      <alignment horizontal="right"/>
    </xf>
    <xf numFmtId="1" fontId="8" fillId="5" borderId="923" xfId="0" applyNumberFormat="1" applyFont="1" applyFill="1" applyBorder="1" applyProtection="1">
      <protection locked="0"/>
    </xf>
    <xf numFmtId="1" fontId="8" fillId="0" borderId="940" xfId="0" applyNumberFormat="1" applyFont="1" applyBorder="1" applyAlignment="1">
      <alignment horizontal="left"/>
    </xf>
    <xf numFmtId="1" fontId="8" fillId="3" borderId="964" xfId="8" applyNumberFormat="1" applyFont="1" applyFill="1" applyBorder="1" applyAlignment="1">
      <alignment horizontal="right"/>
    </xf>
    <xf numFmtId="1" fontId="8" fillId="5" borderId="957" xfId="0" applyNumberFormat="1" applyFont="1" applyFill="1" applyBorder="1" applyProtection="1">
      <protection locked="0"/>
    </xf>
    <xf numFmtId="1" fontId="8" fillId="5" borderId="965" xfId="0" applyNumberFormat="1" applyFont="1" applyFill="1" applyBorder="1" applyProtection="1">
      <protection locked="0"/>
    </xf>
    <xf numFmtId="1" fontId="8" fillId="0" borderId="940" xfId="0" applyNumberFormat="1" applyFont="1" applyBorder="1"/>
    <xf numFmtId="1" fontId="8" fillId="0" borderId="958" xfId="0" applyNumberFormat="1" applyFont="1" applyBorder="1"/>
    <xf numFmtId="1" fontId="8" fillId="3" borderId="966" xfId="8" applyNumberFormat="1" applyFont="1" applyFill="1" applyBorder="1" applyAlignment="1">
      <alignment horizontal="right"/>
    </xf>
    <xf numFmtId="1" fontId="8" fillId="5" borderId="959" xfId="0" applyNumberFormat="1" applyFont="1" applyFill="1" applyBorder="1" applyProtection="1">
      <protection locked="0"/>
    </xf>
    <xf numFmtId="1" fontId="8" fillId="5" borderId="961" xfId="0" applyNumberFormat="1" applyFont="1" applyFill="1" applyBorder="1" applyProtection="1">
      <protection locked="0"/>
    </xf>
    <xf numFmtId="1" fontId="8" fillId="5" borderId="967" xfId="0" applyNumberFormat="1" applyFont="1" applyFill="1" applyBorder="1" applyProtection="1">
      <protection locked="0"/>
    </xf>
    <xf numFmtId="1" fontId="8" fillId="0" borderId="968" xfId="9" applyNumberFormat="1" applyFont="1" applyBorder="1" applyAlignment="1">
      <alignment horizontal="right"/>
    </xf>
    <xf numFmtId="1" fontId="8" fillId="0" borderId="970" xfId="0" applyNumberFormat="1" applyFont="1" applyBorder="1" applyAlignment="1">
      <alignment horizontal="center" vertical="center" wrapText="1"/>
    </xf>
    <xf numFmtId="1" fontId="8" fillId="0" borderId="971" xfId="0" applyNumberFormat="1" applyFont="1" applyBorder="1" applyAlignment="1">
      <alignment horizontal="center" vertical="center"/>
    </xf>
    <xf numFmtId="1" fontId="8" fillId="0" borderId="973" xfId="0" applyNumberFormat="1" applyFont="1" applyBorder="1" applyAlignment="1">
      <alignment horizontal="center" vertical="center"/>
    </xf>
    <xf numFmtId="1" fontId="8" fillId="0" borderId="505" xfId="0" applyNumberFormat="1" applyFont="1" applyBorder="1" applyAlignment="1">
      <alignment horizontal="center" vertical="center"/>
    </xf>
    <xf numFmtId="1" fontId="8" fillId="0" borderId="973" xfId="0" applyNumberFormat="1" applyFont="1" applyBorder="1" applyAlignment="1">
      <alignment horizontal="center" vertical="center" wrapText="1"/>
    </xf>
    <xf numFmtId="1" fontId="8" fillId="0" borderId="972" xfId="0" applyNumberFormat="1" applyFont="1" applyBorder="1" applyAlignment="1">
      <alignment horizontal="center" vertical="center" wrapText="1"/>
    </xf>
    <xf numFmtId="1" fontId="8" fillId="3" borderId="921" xfId="8" applyNumberFormat="1" applyFont="1" applyFill="1" applyBorder="1" applyAlignment="1">
      <alignment horizontal="right"/>
    </xf>
    <xf numFmtId="1" fontId="8" fillId="5" borderId="974" xfId="0" applyNumberFormat="1" applyFont="1" applyFill="1" applyBorder="1" applyProtection="1">
      <protection locked="0"/>
    </xf>
    <xf numFmtId="1" fontId="8" fillId="5" borderId="921" xfId="0" applyNumberFormat="1" applyFont="1" applyFill="1" applyBorder="1" applyProtection="1">
      <protection locked="0"/>
    </xf>
    <xf numFmtId="1" fontId="8" fillId="5" borderId="975" xfId="0" applyNumberFormat="1" applyFont="1" applyFill="1" applyBorder="1" applyProtection="1">
      <protection locked="0"/>
    </xf>
    <xf numFmtId="1" fontId="8" fillId="7" borderId="958" xfId="8" applyNumberFormat="1" applyFont="1" applyFill="1" applyBorder="1" applyAlignment="1">
      <alignment horizontal="right"/>
    </xf>
    <xf numFmtId="0" fontId="7" fillId="4" borderId="972" xfId="0" applyFont="1" applyFill="1" applyBorder="1"/>
    <xf numFmtId="0" fontId="4" fillId="4" borderId="972" xfId="0" applyFont="1" applyFill="1" applyBorder="1"/>
    <xf numFmtId="0" fontId="8" fillId="0" borderId="505" xfId="0" applyFont="1" applyBorder="1" applyAlignment="1">
      <alignment horizontal="center" vertical="center" wrapText="1"/>
    </xf>
    <xf numFmtId="0" fontId="8" fillId="7" borderId="921" xfId="0" applyFont="1" applyFill="1" applyBorder="1"/>
    <xf numFmtId="0" fontId="8" fillId="0" borderId="940" xfId="0" applyFont="1" applyBorder="1"/>
    <xf numFmtId="0" fontId="8" fillId="7" borderId="940" xfId="0" applyFont="1" applyFill="1" applyBorder="1"/>
    <xf numFmtId="1" fontId="8" fillId="0" borderId="958" xfId="0" applyNumberFormat="1" applyFont="1" applyBorder="1" applyAlignment="1">
      <alignment horizontal="left" vertical="center" wrapText="1"/>
    </xf>
    <xf numFmtId="1" fontId="8" fillId="5" borderId="958" xfId="0" applyNumberFormat="1" applyFont="1" applyFill="1" applyBorder="1" applyProtection="1">
      <protection locked="0"/>
    </xf>
    <xf numFmtId="0" fontId="14" fillId="0" borderId="972" xfId="0" applyFont="1" applyBorder="1" applyAlignment="1">
      <alignment horizontal="center" vertical="center" wrapText="1"/>
    </xf>
    <xf numFmtId="0" fontId="8" fillId="0" borderId="505" xfId="0" applyFont="1" applyBorder="1" applyAlignment="1">
      <alignment horizontal="center" vertical="center"/>
    </xf>
    <xf numFmtId="0" fontId="8" fillId="0" borderId="508" xfId="0" applyFont="1" applyBorder="1" applyAlignment="1">
      <alignment horizontal="center" vertical="center" wrapText="1"/>
    </xf>
    <xf numFmtId="0" fontId="8" fillId="0" borderId="973" xfId="0" applyFont="1" applyBorder="1" applyAlignment="1">
      <alignment horizontal="center" vertical="center" wrapText="1"/>
    </xf>
    <xf numFmtId="0" fontId="8" fillId="0" borderId="921" xfId="0" applyFont="1" applyBorder="1" applyAlignment="1">
      <alignment horizontal="right" vertical="center"/>
    </xf>
    <xf numFmtId="0" fontId="8" fillId="8" borderId="923" xfId="0" applyFont="1" applyFill="1" applyBorder="1" applyAlignment="1" applyProtection="1">
      <alignment horizontal="justify" vertical="center"/>
      <protection locked="0"/>
    </xf>
    <xf numFmtId="0" fontId="8" fillId="8" borderId="924" xfId="0" applyFont="1" applyFill="1" applyBorder="1" applyAlignment="1" applyProtection="1">
      <alignment horizontal="justify" vertical="center"/>
      <protection locked="0"/>
    </xf>
    <xf numFmtId="1" fontId="8" fillId="4" borderId="971" xfId="0" applyNumberFormat="1" applyFont="1" applyFill="1" applyBorder="1" applyAlignment="1">
      <alignment horizontal="center" vertical="center" wrapText="1"/>
    </xf>
    <xf numFmtId="1" fontId="8" fillId="4" borderId="920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922" xfId="0" applyNumberFormat="1" applyFont="1" applyFill="1" applyBorder="1" applyProtection="1">
      <protection locked="0"/>
    </xf>
    <xf numFmtId="1" fontId="8" fillId="0" borderId="940" xfId="0" applyNumberFormat="1" applyFont="1" applyBorder="1" applyAlignment="1">
      <alignment vertical="center"/>
    </xf>
    <xf numFmtId="1" fontId="8" fillId="5" borderId="949" xfId="0" applyNumberFormat="1" applyFont="1" applyFill="1" applyBorder="1" applyProtection="1">
      <protection locked="0"/>
    </xf>
    <xf numFmtId="0" fontId="8" fillId="7" borderId="958" xfId="0" applyFont="1" applyFill="1" applyBorder="1"/>
    <xf numFmtId="1" fontId="8" fillId="5" borderId="960" xfId="0" applyNumberFormat="1" applyFont="1" applyFill="1" applyBorder="1" applyProtection="1">
      <protection locked="0"/>
    </xf>
    <xf numFmtId="1" fontId="8" fillId="4" borderId="508" xfId="0" applyNumberFormat="1" applyFont="1" applyFill="1" applyBorder="1" applyAlignment="1">
      <alignment horizontal="center" vertical="center" wrapText="1"/>
    </xf>
    <xf numFmtId="1" fontId="8" fillId="4" borderId="915" xfId="0" applyNumberFormat="1" applyFont="1" applyFill="1" applyBorder="1" applyAlignment="1">
      <alignment horizontal="center" vertical="center" wrapText="1"/>
    </xf>
    <xf numFmtId="1" fontId="8" fillId="4" borderId="973" xfId="0" applyNumberFormat="1" applyFont="1" applyFill="1" applyBorder="1" applyAlignment="1">
      <alignment horizontal="center" vertical="center" wrapText="1"/>
    </xf>
    <xf numFmtId="1" fontId="8" fillId="0" borderId="921" xfId="0" applyNumberFormat="1" applyFont="1" applyBorder="1" applyAlignment="1">
      <alignment horizontal="left" vertical="top"/>
    </xf>
    <xf numFmtId="0" fontId="8" fillId="12" borderId="921" xfId="0" applyFont="1" applyFill="1" applyBorder="1"/>
    <xf numFmtId="1" fontId="8" fillId="5" borderId="951" xfId="0" applyNumberFormat="1" applyFont="1" applyFill="1" applyBorder="1" applyProtection="1">
      <protection locked="0"/>
    </xf>
    <xf numFmtId="0" fontId="8" fillId="7" borderId="941" xfId="0" applyFont="1" applyFill="1" applyBorder="1"/>
    <xf numFmtId="1" fontId="8" fillId="0" borderId="940" xfId="0" applyNumberFormat="1" applyFont="1" applyBorder="1" applyAlignment="1">
      <alignment horizontal="left" vertical="top"/>
    </xf>
    <xf numFmtId="0" fontId="8" fillId="0" borderId="958" xfId="0" applyFont="1" applyBorder="1" applyAlignment="1">
      <alignment horizontal="left" vertical="top" wrapText="1"/>
    </xf>
    <xf numFmtId="0" fontId="8" fillId="7" borderId="932" xfId="0" applyFont="1" applyFill="1" applyBorder="1"/>
    <xf numFmtId="0" fontId="8" fillId="7" borderId="960" xfId="0" applyFont="1" applyFill="1" applyBorder="1"/>
    <xf numFmtId="0" fontId="8" fillId="4" borderId="508" xfId="0" applyFont="1" applyFill="1" applyBorder="1" applyAlignment="1" applyProtection="1">
      <alignment horizontal="center" wrapText="1"/>
      <protection locked="0"/>
    </xf>
    <xf numFmtId="0" fontId="8" fillId="4" borderId="973" xfId="0" applyFont="1" applyFill="1" applyBorder="1" applyAlignment="1" applyProtection="1">
      <alignment horizontal="center" wrapText="1"/>
      <protection locked="0"/>
    </xf>
    <xf numFmtId="0" fontId="8" fillId="4" borderId="915" xfId="0" applyFont="1" applyFill="1" applyBorder="1" applyAlignment="1" applyProtection="1">
      <alignment horizontal="center" vertical="center" wrapText="1"/>
      <protection locked="0"/>
    </xf>
    <xf numFmtId="0" fontId="8" fillId="4" borderId="920" xfId="0" applyFont="1" applyFill="1" applyBorder="1" applyAlignment="1" applyProtection="1">
      <alignment horizontal="center" vertical="center" wrapText="1"/>
      <protection locked="0"/>
    </xf>
    <xf numFmtId="1" fontId="8" fillId="4" borderId="940" xfId="0" applyNumberFormat="1" applyFont="1" applyFill="1" applyBorder="1"/>
    <xf numFmtId="1" fontId="4" fillId="5" borderId="942" xfId="0" applyNumberFormat="1" applyFont="1" applyFill="1" applyBorder="1" applyProtection="1">
      <protection locked="0"/>
    </xf>
    <xf numFmtId="1" fontId="4" fillId="4" borderId="921" xfId="0" applyNumberFormat="1" applyFont="1" applyFill="1" applyBorder="1" applyAlignment="1">
      <alignment horizontal="right" wrapText="1"/>
    </xf>
    <xf numFmtId="1" fontId="4" fillId="5" borderId="951" xfId="0" applyNumberFormat="1" applyFont="1" applyFill="1" applyBorder="1" applyProtection="1">
      <protection locked="0"/>
    </xf>
    <xf numFmtId="1" fontId="4" fillId="5" borderId="949" xfId="0" applyNumberFormat="1" applyFont="1" applyFill="1" applyBorder="1" applyProtection="1">
      <protection locked="0"/>
    </xf>
    <xf numFmtId="1" fontId="4" fillId="5" borderId="957" xfId="0" applyNumberFormat="1" applyFont="1" applyFill="1" applyBorder="1" applyProtection="1">
      <protection locked="0"/>
    </xf>
    <xf numFmtId="1" fontId="4" fillId="4" borderId="940" xfId="0" applyNumberFormat="1" applyFont="1" applyFill="1" applyBorder="1" applyAlignment="1">
      <alignment horizontal="right" wrapText="1"/>
    </xf>
    <xf numFmtId="1" fontId="4" fillId="5" borderId="940" xfId="0" applyNumberFormat="1" applyFont="1" applyFill="1" applyBorder="1" applyProtection="1">
      <protection locked="0"/>
    </xf>
    <xf numFmtId="1" fontId="8" fillId="4" borderId="958" xfId="0" applyNumberFormat="1" applyFont="1" applyFill="1" applyBorder="1"/>
    <xf numFmtId="1" fontId="4" fillId="5" borderId="958" xfId="0" applyNumberFormat="1" applyFont="1" applyFill="1" applyBorder="1" applyProtection="1">
      <protection locked="0"/>
    </xf>
    <xf numFmtId="1" fontId="4" fillId="5" borderId="959" xfId="0" applyNumberFormat="1" applyFont="1" applyFill="1" applyBorder="1" applyProtection="1">
      <protection locked="0"/>
    </xf>
    <xf numFmtId="1" fontId="4" fillId="5" borderId="932" xfId="0" applyNumberFormat="1" applyFont="1" applyFill="1" applyBorder="1" applyProtection="1">
      <protection locked="0"/>
    </xf>
    <xf numFmtId="1" fontId="4" fillId="5" borderId="960" xfId="0" applyNumberFormat="1" applyFont="1" applyFill="1" applyBorder="1" applyProtection="1">
      <protection locked="0"/>
    </xf>
    <xf numFmtId="1" fontId="4" fillId="5" borderId="961" xfId="0" applyNumberFormat="1" applyFont="1" applyFill="1" applyBorder="1" applyProtection="1">
      <protection locked="0"/>
    </xf>
    <xf numFmtId="0" fontId="8" fillId="4" borderId="508" xfId="0" applyFont="1" applyFill="1" applyBorder="1" applyAlignment="1" applyProtection="1">
      <alignment horizontal="center" vertical="center" wrapText="1"/>
      <protection locked="0"/>
    </xf>
    <xf numFmtId="0" fontId="8" fillId="4" borderId="973" xfId="0" applyFont="1" applyFill="1" applyBorder="1" applyAlignment="1" applyProtection="1">
      <alignment horizontal="center" vertical="center" wrapText="1"/>
      <protection locked="0"/>
    </xf>
    <xf numFmtId="1" fontId="8" fillId="0" borderId="921" xfId="0" applyNumberFormat="1" applyFont="1" applyBorder="1" applyAlignment="1">
      <alignment horizontal="right" vertical="center" wrapText="1"/>
    </xf>
    <xf numFmtId="1" fontId="8" fillId="12" borderId="508" xfId="0" applyNumberFormat="1" applyFont="1" applyFill="1" applyBorder="1" applyAlignment="1">
      <alignment horizontal="center" vertical="center"/>
    </xf>
    <xf numFmtId="1" fontId="8" fillId="12" borderId="976" xfId="0" applyNumberFormat="1" applyFont="1" applyFill="1" applyBorder="1" applyAlignment="1">
      <alignment horizontal="center" vertical="center" wrapText="1"/>
    </xf>
    <xf numFmtId="1" fontId="8" fillId="12" borderId="973" xfId="0" applyNumberFormat="1" applyFont="1" applyFill="1" applyBorder="1" applyAlignment="1">
      <alignment horizontal="center" vertical="center" wrapText="1"/>
    </xf>
    <xf numFmtId="1" fontId="8" fillId="12" borderId="508" xfId="0" applyNumberFormat="1" applyFont="1" applyFill="1" applyBorder="1" applyAlignment="1">
      <alignment horizontal="center" vertical="center" wrapText="1"/>
    </xf>
    <xf numFmtId="1" fontId="8" fillId="12" borderId="940" xfId="0" applyNumberFormat="1" applyFont="1" applyFill="1" applyBorder="1"/>
    <xf numFmtId="1" fontId="8" fillId="12" borderId="942" xfId="10" applyNumberFormat="1" applyFont="1" applyFill="1" applyBorder="1" applyAlignment="1" applyProtection="1">
      <alignment horizontal="right"/>
    </xf>
    <xf numFmtId="1" fontId="8" fillId="12" borderId="949" xfId="10" applyNumberFormat="1" applyFont="1" applyFill="1" applyBorder="1" applyAlignment="1" applyProtection="1">
      <alignment horizontal="right"/>
    </xf>
    <xf numFmtId="1" fontId="8" fillId="12" borderId="957" xfId="10" applyNumberFormat="1" applyFont="1" applyFill="1" applyBorder="1" applyAlignment="1" applyProtection="1">
      <alignment horizontal="right"/>
    </xf>
    <xf numFmtId="1" fontId="8" fillId="12" borderId="942" xfId="0" applyNumberFormat="1" applyFont="1" applyFill="1" applyBorder="1"/>
    <xf numFmtId="1" fontId="8" fillId="12" borderId="957" xfId="0" applyNumberFormat="1" applyFont="1" applyFill="1" applyBorder="1"/>
    <xf numFmtId="1" fontId="8" fillId="12" borderId="951" xfId="0" applyNumberFormat="1" applyFont="1" applyFill="1" applyBorder="1"/>
    <xf numFmtId="1" fontId="8" fillId="12" borderId="949" xfId="0" applyNumberFormat="1" applyFont="1" applyFill="1" applyBorder="1"/>
    <xf numFmtId="1" fontId="8" fillId="4" borderId="976" xfId="0" applyNumberFormat="1" applyFont="1" applyFill="1" applyBorder="1" applyAlignment="1">
      <alignment horizontal="center" vertical="center" wrapText="1"/>
    </xf>
    <xf numFmtId="1" fontId="8" fillId="4" borderId="920" xfId="0" applyNumberFormat="1" applyFont="1" applyFill="1" applyBorder="1" applyAlignment="1">
      <alignment horizontal="center" vertical="center" wrapText="1"/>
    </xf>
    <xf numFmtId="1" fontId="8" fillId="4" borderId="972" xfId="0" applyNumberFormat="1" applyFont="1" applyFill="1" applyBorder="1" applyAlignment="1">
      <alignment wrapText="1"/>
    </xf>
    <xf numFmtId="1" fontId="8" fillId="4" borderId="505" xfId="0" applyNumberFormat="1" applyFont="1" applyFill="1" applyBorder="1"/>
    <xf numFmtId="1" fontId="4" fillId="5" borderId="508" xfId="0" applyNumberFormat="1" applyFont="1" applyFill="1" applyBorder="1" applyProtection="1">
      <protection locked="0"/>
    </xf>
    <xf numFmtId="1" fontId="4" fillId="5" borderId="915" xfId="0" applyNumberFormat="1" applyFont="1" applyFill="1" applyBorder="1" applyProtection="1">
      <protection locked="0"/>
    </xf>
    <xf numFmtId="1" fontId="4" fillId="5" borderId="976" xfId="0" applyNumberFormat="1" applyFont="1" applyFill="1" applyBorder="1" applyProtection="1">
      <protection locked="0"/>
    </xf>
    <xf numFmtId="1" fontId="4" fillId="5" borderId="920" xfId="0" applyNumberFormat="1" applyFont="1" applyFill="1" applyBorder="1" applyProtection="1">
      <protection locked="0"/>
    </xf>
    <xf numFmtId="1" fontId="8" fillId="0" borderId="971" xfId="0" applyNumberFormat="1" applyFont="1" applyBorder="1" applyAlignment="1">
      <alignment horizontal="center" vertical="center" wrapText="1"/>
    </xf>
    <xf numFmtId="1" fontId="8" fillId="0" borderId="973" xfId="0" applyNumberFormat="1" applyFont="1" applyBorder="1" applyAlignment="1">
      <alignment vertical="center" wrapText="1"/>
    </xf>
    <xf numFmtId="1" fontId="8" fillId="0" borderId="505" xfId="0" applyNumberFormat="1" applyFont="1" applyBorder="1" applyAlignment="1">
      <alignment vertical="center" wrapText="1"/>
    </xf>
    <xf numFmtId="1" fontId="8" fillId="5" borderId="976" xfId="0" applyNumberFormat="1" applyFont="1" applyFill="1" applyBorder="1" applyProtection="1">
      <protection locked="0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970" xfId="0" applyNumberFormat="1" applyFont="1" applyBorder="1" applyAlignment="1">
      <alignment horizontal="center" vertical="center" wrapText="1"/>
    </xf>
    <xf numFmtId="41" fontId="7" fillId="4" borderId="977" xfId="1" applyNumberFormat="1" applyFont="1" applyFill="1" applyBorder="1" applyAlignment="1" applyProtection="1">
      <alignment horizontal="left"/>
    </xf>
    <xf numFmtId="1" fontId="4" fillId="0" borderId="980" xfId="0" applyNumberFormat="1" applyFont="1" applyBorder="1" applyAlignment="1">
      <alignment horizontal="center" vertical="center" wrapText="1"/>
    </xf>
    <xf numFmtId="1" fontId="4" fillId="0" borderId="981" xfId="0" applyNumberFormat="1" applyFont="1" applyBorder="1" applyAlignment="1">
      <alignment horizontal="center" vertical="center" wrapText="1"/>
    </xf>
    <xf numFmtId="1" fontId="4" fillId="0" borderId="982" xfId="0" applyNumberFormat="1" applyFont="1" applyBorder="1" applyAlignment="1">
      <alignment horizontal="center" vertical="center" wrapText="1"/>
    </xf>
    <xf numFmtId="1" fontId="4" fillId="0" borderId="981" xfId="0" applyNumberFormat="1" applyFont="1" applyBorder="1" applyAlignment="1">
      <alignment horizontal="center" vertical="center"/>
    </xf>
    <xf numFmtId="1" fontId="4" fillId="0" borderId="983" xfId="0" applyNumberFormat="1" applyFont="1" applyBorder="1" applyAlignment="1">
      <alignment horizontal="center" vertical="center"/>
    </xf>
    <xf numFmtId="41" fontId="4" fillId="4" borderId="978" xfId="1" applyNumberFormat="1" applyFont="1" applyFill="1" applyBorder="1" applyAlignment="1" applyProtection="1">
      <alignment horizontal="center" vertical="center" wrapText="1"/>
    </xf>
    <xf numFmtId="41" fontId="4" fillId="4" borderId="979" xfId="1" applyNumberFormat="1" applyFont="1" applyFill="1" applyBorder="1" applyAlignment="1" applyProtection="1">
      <alignment horizontal="center" vertical="center"/>
    </xf>
    <xf numFmtId="41" fontId="8" fillId="4" borderId="984" xfId="1" applyNumberFormat="1" applyFont="1" applyFill="1" applyBorder="1" applyProtection="1"/>
    <xf numFmtId="1" fontId="8" fillId="5" borderId="985" xfId="0" applyNumberFormat="1" applyFont="1" applyFill="1" applyBorder="1" applyProtection="1">
      <protection locked="0"/>
    </xf>
    <xf numFmtId="1" fontId="8" fillId="5" borderId="986" xfId="0" applyNumberFormat="1" applyFont="1" applyFill="1" applyBorder="1" applyProtection="1">
      <protection locked="0"/>
    </xf>
    <xf numFmtId="1" fontId="8" fillId="5" borderId="987" xfId="0" applyNumberFormat="1" applyFont="1" applyFill="1" applyBorder="1" applyProtection="1">
      <protection locked="0"/>
    </xf>
    <xf numFmtId="1" fontId="8" fillId="5" borderId="988" xfId="0" applyNumberFormat="1" applyFont="1" applyFill="1" applyBorder="1" applyProtection="1">
      <protection locked="0"/>
    </xf>
    <xf numFmtId="1" fontId="8" fillId="5" borderId="989" xfId="0" applyNumberFormat="1" applyFont="1" applyFill="1" applyBorder="1" applyProtection="1">
      <protection locked="0"/>
    </xf>
    <xf numFmtId="1" fontId="8" fillId="5" borderId="990" xfId="0" applyNumberFormat="1" applyFont="1" applyFill="1" applyBorder="1" applyProtection="1">
      <protection locked="0"/>
    </xf>
    <xf numFmtId="1" fontId="8" fillId="5" borderId="991" xfId="0" applyNumberFormat="1" applyFont="1" applyFill="1" applyBorder="1" applyProtection="1">
      <protection locked="0"/>
    </xf>
    <xf numFmtId="1" fontId="8" fillId="5" borderId="992" xfId="0" applyNumberFormat="1" applyFont="1" applyFill="1" applyBorder="1" applyProtection="1">
      <protection locked="0"/>
    </xf>
    <xf numFmtId="41" fontId="8" fillId="4" borderId="993" xfId="1" applyNumberFormat="1" applyFont="1" applyFill="1" applyBorder="1" applyProtection="1"/>
    <xf numFmtId="1" fontId="8" fillId="5" borderId="994" xfId="0" applyNumberFormat="1" applyFont="1" applyFill="1" applyBorder="1" applyProtection="1">
      <protection locked="0"/>
    </xf>
    <xf numFmtId="1" fontId="8" fillId="5" borderId="995" xfId="0" applyNumberFormat="1" applyFont="1" applyFill="1" applyBorder="1" applyProtection="1">
      <protection locked="0"/>
    </xf>
    <xf numFmtId="1" fontId="8" fillId="5" borderId="996" xfId="0" applyNumberFormat="1" applyFont="1" applyFill="1" applyBorder="1" applyProtection="1">
      <protection locked="0"/>
    </xf>
    <xf numFmtId="1" fontId="8" fillId="5" borderId="997" xfId="0" applyNumberFormat="1" applyFont="1" applyFill="1" applyBorder="1" applyProtection="1">
      <protection locked="0"/>
    </xf>
    <xf numFmtId="1" fontId="8" fillId="5" borderId="998" xfId="0" applyNumberFormat="1" applyFont="1" applyFill="1" applyBorder="1" applyProtection="1">
      <protection locked="0"/>
    </xf>
    <xf numFmtId="41" fontId="8" fillId="4" borderId="999" xfId="1" applyNumberFormat="1" applyFont="1" applyFill="1" applyBorder="1" applyAlignment="1" applyProtection="1">
      <alignment vertical="center"/>
    </xf>
    <xf numFmtId="1" fontId="8" fillId="6" borderId="985" xfId="0" applyNumberFormat="1" applyFont="1" applyFill="1" applyBorder="1"/>
    <xf numFmtId="1" fontId="8" fillId="6" borderId="986" xfId="0" applyNumberFormat="1" applyFont="1" applyFill="1" applyBorder="1"/>
    <xf numFmtId="41" fontId="8" fillId="4" borderId="971" xfId="1" applyNumberFormat="1" applyFont="1" applyFill="1" applyBorder="1" applyProtection="1"/>
    <xf numFmtId="164" fontId="4" fillId="4" borderId="978" xfId="1" applyNumberFormat="1" applyFont="1" applyFill="1" applyBorder="1" applyAlignment="1" applyProtection="1">
      <alignment horizontal="center"/>
    </xf>
    <xf numFmtId="164" fontId="4" fillId="4" borderId="980" xfId="1" applyNumberFormat="1" applyFont="1" applyFill="1" applyBorder="1" applyAlignment="1" applyProtection="1">
      <alignment horizontal="center"/>
    </xf>
    <xf numFmtId="164" fontId="4" fillId="4" borderId="982" xfId="1" applyNumberFormat="1" applyFont="1" applyFill="1" applyBorder="1" applyAlignment="1" applyProtection="1">
      <alignment horizontal="center"/>
    </xf>
    <xf numFmtId="164" fontId="4" fillId="4" borderId="981" xfId="1" applyNumberFormat="1" applyFont="1" applyFill="1" applyBorder="1" applyAlignment="1" applyProtection="1">
      <alignment horizontal="center"/>
    </xf>
    <xf numFmtId="164" fontId="4" fillId="4" borderId="983" xfId="1" applyNumberFormat="1" applyFont="1" applyFill="1" applyBorder="1" applyAlignment="1" applyProtection="1">
      <alignment horizontal="center"/>
    </xf>
    <xf numFmtId="164" fontId="4" fillId="4" borderId="979" xfId="1" applyNumberFormat="1" applyFont="1" applyFill="1" applyBorder="1" applyAlignment="1" applyProtection="1">
      <alignment horizontal="center"/>
    </xf>
    <xf numFmtId="164" fontId="4" fillId="4" borderId="973" xfId="1" applyNumberFormat="1" applyFont="1" applyFill="1" applyBorder="1" applyAlignment="1" applyProtection="1">
      <alignment horizontal="center"/>
    </xf>
    <xf numFmtId="1" fontId="8" fillId="0" borderId="978" xfId="4" applyNumberFormat="1" applyFont="1" applyBorder="1" applyAlignment="1">
      <alignment horizontal="center" vertical="center"/>
    </xf>
    <xf numFmtId="1" fontId="8" fillId="0" borderId="978" xfId="4" applyNumberFormat="1" applyFont="1" applyBorder="1" applyAlignment="1">
      <alignment horizontal="center" vertical="center" wrapText="1"/>
    </xf>
    <xf numFmtId="1" fontId="8" fillId="0" borderId="1000" xfId="4" applyNumberFormat="1" applyFont="1" applyBorder="1" applyAlignment="1">
      <alignment horizontal="center" vertical="center" wrapText="1"/>
    </xf>
    <xf numFmtId="0" fontId="8" fillId="0" borderId="990" xfId="4" applyFont="1" applyBorder="1" applyAlignment="1">
      <alignment horizontal="left" vertical="center" wrapText="1"/>
    </xf>
    <xf numFmtId="1" fontId="8" fillId="0" borderId="990" xfId="4" applyNumberFormat="1" applyFont="1" applyBorder="1" applyAlignment="1">
      <alignment horizontal="center" vertical="center" wrapText="1"/>
    </xf>
    <xf numFmtId="1" fontId="8" fillId="5" borderId="990" xfId="4" applyNumberFormat="1" applyFont="1" applyFill="1" applyBorder="1" applyProtection="1">
      <protection locked="0"/>
    </xf>
    <xf numFmtId="1" fontId="8" fillId="5" borderId="1001" xfId="4" applyNumberFormat="1" applyFont="1" applyFill="1" applyBorder="1" applyProtection="1">
      <protection locked="0"/>
    </xf>
    <xf numFmtId="1" fontId="8" fillId="8" borderId="992" xfId="4" applyNumberFormat="1" applyFont="1" applyFill="1" applyBorder="1" applyProtection="1">
      <protection locked="0"/>
    </xf>
    <xf numFmtId="1" fontId="8" fillId="8" borderId="990" xfId="4" applyNumberFormat="1" applyFont="1" applyFill="1" applyBorder="1" applyProtection="1">
      <protection locked="0"/>
    </xf>
    <xf numFmtId="0" fontId="8" fillId="0" borderId="996" xfId="4" applyFont="1" applyBorder="1" applyAlignment="1">
      <alignment horizontal="left" vertical="center" wrapText="1"/>
    </xf>
    <xf numFmtId="1" fontId="8" fillId="0" borderId="996" xfId="4" applyNumberFormat="1" applyFont="1" applyBorder="1" applyAlignment="1">
      <alignment horizontal="center" vertical="center" wrapText="1"/>
    </xf>
    <xf numFmtId="1" fontId="8" fillId="5" borderId="996" xfId="4" applyNumberFormat="1" applyFont="1" applyFill="1" applyBorder="1" applyProtection="1">
      <protection locked="0"/>
    </xf>
    <xf numFmtId="1" fontId="8" fillId="5" borderId="1002" xfId="4" applyNumberFormat="1" applyFont="1" applyFill="1" applyBorder="1" applyProtection="1">
      <protection locked="0"/>
    </xf>
    <xf numFmtId="1" fontId="8" fillId="8" borderId="998" xfId="4" applyNumberFormat="1" applyFont="1" applyFill="1" applyBorder="1" applyProtection="1">
      <protection locked="0"/>
    </xf>
    <xf numFmtId="1" fontId="8" fillId="8" borderId="996" xfId="4" applyNumberFormat="1" applyFont="1" applyFill="1" applyBorder="1" applyProtection="1">
      <protection locked="0"/>
    </xf>
    <xf numFmtId="0" fontId="8" fillId="0" borderId="1003" xfId="4" applyFont="1" applyBorder="1" applyAlignment="1">
      <alignment horizontal="left" vertical="center" wrapText="1"/>
    </xf>
    <xf numFmtId="1" fontId="8" fillId="0" borderId="1003" xfId="4" applyNumberFormat="1" applyFont="1" applyBorder="1" applyAlignment="1">
      <alignment horizontal="center" vertical="center" wrapText="1"/>
    </xf>
    <xf numFmtId="1" fontId="8" fillId="5" borderId="1003" xfId="4" applyNumberFormat="1" applyFont="1" applyFill="1" applyBorder="1" applyProtection="1">
      <protection locked="0"/>
    </xf>
    <xf numFmtId="1" fontId="8" fillId="5" borderId="1004" xfId="4" applyNumberFormat="1" applyFont="1" applyFill="1" applyBorder="1" applyProtection="1">
      <protection locked="0"/>
    </xf>
    <xf numFmtId="1" fontId="8" fillId="8" borderId="1005" xfId="4" applyNumberFormat="1" applyFont="1" applyFill="1" applyBorder="1" applyProtection="1">
      <protection locked="0"/>
    </xf>
    <xf numFmtId="1" fontId="8" fillId="8" borderId="1003" xfId="4" applyNumberFormat="1" applyFont="1" applyFill="1" applyBorder="1" applyProtection="1">
      <protection locked="0"/>
    </xf>
    <xf numFmtId="1" fontId="8" fillId="0" borderId="973" xfId="4" applyNumberFormat="1" applyFont="1" applyBorder="1" applyAlignment="1">
      <alignment horizontal="center" vertical="center" wrapText="1"/>
    </xf>
    <xf numFmtId="1" fontId="4" fillId="0" borderId="1006" xfId="0" applyNumberFormat="1" applyFont="1" applyBorder="1" applyAlignment="1">
      <alignment horizontal="center" vertical="center" wrapText="1"/>
    </xf>
    <xf numFmtId="1" fontId="4" fillId="0" borderId="983" xfId="0" applyNumberFormat="1" applyFont="1" applyBorder="1" applyAlignment="1">
      <alignment horizontal="center" vertical="center" wrapText="1"/>
    </xf>
    <xf numFmtId="0" fontId="8" fillId="0" borderId="978" xfId="4" applyFont="1" applyBorder="1" applyAlignment="1">
      <alignment horizontal="left" vertical="center" wrapText="1"/>
    </xf>
    <xf numFmtId="164" fontId="4" fillId="4" borderId="978" xfId="1" applyNumberFormat="1" applyFont="1" applyFill="1" applyBorder="1" applyAlignment="1" applyProtection="1">
      <alignment horizontal="center" vertical="center"/>
    </xf>
    <xf numFmtId="1" fontId="8" fillId="5" borderId="980" xfId="0" applyNumberFormat="1" applyFont="1" applyFill="1" applyBorder="1" applyProtection="1">
      <protection locked="0"/>
    </xf>
    <xf numFmtId="1" fontId="8" fillId="5" borderId="981" xfId="0" applyNumberFormat="1" applyFont="1" applyFill="1" applyBorder="1" applyProtection="1">
      <protection locked="0"/>
    </xf>
    <xf numFmtId="1" fontId="8" fillId="5" borderId="983" xfId="0" applyNumberFormat="1" applyFont="1" applyFill="1" applyBorder="1" applyProtection="1">
      <protection locked="0"/>
    </xf>
    <xf numFmtId="1" fontId="8" fillId="5" borderId="978" xfId="0" applyNumberFormat="1" applyFont="1" applyFill="1" applyBorder="1" applyProtection="1">
      <protection locked="0"/>
    </xf>
    <xf numFmtId="1" fontId="8" fillId="5" borderId="1000" xfId="0" applyNumberFormat="1" applyFont="1" applyFill="1" applyBorder="1" applyProtection="1">
      <protection locked="0"/>
    </xf>
    <xf numFmtId="1" fontId="8" fillId="5" borderId="973" xfId="0" applyNumberFormat="1" applyFont="1" applyFill="1" applyBorder="1" applyProtection="1">
      <protection locked="0"/>
    </xf>
    <xf numFmtId="41" fontId="7" fillId="0" borderId="977" xfId="1" applyNumberFormat="1" applyFont="1" applyBorder="1" applyAlignment="1" applyProtection="1">
      <alignment horizontal="left"/>
    </xf>
    <xf numFmtId="1" fontId="8" fillId="0" borderId="980" xfId="0" applyNumberFormat="1" applyFont="1" applyBorder="1" applyAlignment="1">
      <alignment horizontal="center" vertical="center" wrapText="1"/>
    </xf>
    <xf numFmtId="1" fontId="8" fillId="0" borderId="981" xfId="0" applyNumberFormat="1" applyFont="1" applyBorder="1" applyAlignment="1">
      <alignment horizontal="center" vertical="center" wrapText="1"/>
    </xf>
    <xf numFmtId="1" fontId="8" fillId="0" borderId="983" xfId="0" applyNumberFormat="1" applyFont="1" applyBorder="1" applyAlignment="1">
      <alignment horizontal="center" vertical="center" wrapText="1"/>
    </xf>
    <xf numFmtId="41" fontId="8" fillId="4" borderId="980" xfId="1" applyNumberFormat="1" applyFont="1" applyFill="1" applyBorder="1" applyAlignment="1" applyProtection="1">
      <alignment horizontal="center" vertical="center" wrapText="1"/>
    </xf>
    <xf numFmtId="41" fontId="8" fillId="4" borderId="973" xfId="1" applyNumberFormat="1" applyFont="1" applyFill="1" applyBorder="1" applyAlignment="1" applyProtection="1">
      <alignment horizontal="center" vertical="center"/>
    </xf>
    <xf numFmtId="1" fontId="8" fillId="0" borderId="980" xfId="0" applyNumberFormat="1" applyFont="1" applyBorder="1" applyAlignment="1">
      <alignment horizontal="center" vertical="center"/>
    </xf>
    <xf numFmtId="1" fontId="8" fillId="0" borderId="1007" xfId="0" applyNumberFormat="1" applyFont="1" applyBorder="1" applyAlignment="1">
      <alignment horizontal="center" vertical="center" wrapText="1"/>
    </xf>
    <xf numFmtId="1" fontId="8" fillId="0" borderId="978" xfId="0" applyNumberFormat="1" applyFont="1" applyBorder="1" applyAlignment="1">
      <alignment horizontal="center" vertical="center" wrapText="1"/>
    </xf>
    <xf numFmtId="1" fontId="8" fillId="5" borderId="1008" xfId="0" applyNumberFormat="1" applyFont="1" applyFill="1" applyBorder="1" applyProtection="1">
      <protection locked="0"/>
    </xf>
    <xf numFmtId="1" fontId="8" fillId="9" borderId="988" xfId="5" applyNumberFormat="1" applyFont="1" applyBorder="1" applyProtection="1">
      <protection locked="0"/>
    </xf>
    <xf numFmtId="1" fontId="8" fillId="9" borderId="989" xfId="5" applyNumberFormat="1" applyFont="1" applyBorder="1" applyProtection="1">
      <protection locked="0"/>
    </xf>
    <xf numFmtId="1" fontId="8" fillId="0" borderId="993" xfId="0" applyNumberFormat="1" applyFont="1" applyBorder="1"/>
    <xf numFmtId="1" fontId="8" fillId="5" borderId="1009" xfId="0" applyNumberFormat="1" applyFont="1" applyFill="1" applyBorder="1" applyProtection="1">
      <protection locked="0"/>
    </xf>
    <xf numFmtId="1" fontId="8" fillId="10" borderId="986" xfId="0" applyNumberFormat="1" applyFont="1" applyFill="1" applyBorder="1"/>
    <xf numFmtId="1" fontId="8" fillId="10" borderId="995" xfId="0" applyNumberFormat="1" applyFont="1" applyFill="1" applyBorder="1"/>
    <xf numFmtId="1" fontId="8" fillId="10" borderId="985" xfId="0" applyNumberFormat="1" applyFont="1" applyFill="1" applyBorder="1"/>
    <xf numFmtId="1" fontId="8" fillId="9" borderId="986" xfId="5" applyNumberFormat="1" applyFont="1" applyBorder="1" applyProtection="1">
      <protection locked="0"/>
    </xf>
    <xf numFmtId="1" fontId="8" fillId="9" borderId="985" xfId="5" applyNumberFormat="1" applyFont="1" applyBorder="1" applyProtection="1">
      <protection locked="0"/>
    </xf>
    <xf numFmtId="1" fontId="8" fillId="0" borderId="993" xfId="0" applyNumberFormat="1" applyFont="1" applyBorder="1" applyAlignment="1">
      <alignment wrapText="1"/>
    </xf>
    <xf numFmtId="1" fontId="8" fillId="5" borderId="1010" xfId="0" applyNumberFormat="1" applyFont="1" applyFill="1" applyBorder="1" applyProtection="1">
      <protection locked="0"/>
    </xf>
    <xf numFmtId="1" fontId="8" fillId="11" borderId="985" xfId="0" applyNumberFormat="1" applyFont="1" applyFill="1" applyBorder="1"/>
    <xf numFmtId="1" fontId="8" fillId="11" borderId="986" xfId="0" applyNumberFormat="1" applyFont="1" applyFill="1" applyBorder="1"/>
    <xf numFmtId="1" fontId="8" fillId="5" borderId="1011" xfId="0" applyNumberFormat="1" applyFont="1" applyFill="1" applyBorder="1" applyProtection="1">
      <protection locked="0"/>
    </xf>
    <xf numFmtId="1" fontId="8" fillId="5" borderId="1012" xfId="0" applyNumberFormat="1" applyFont="1" applyFill="1" applyBorder="1" applyProtection="1">
      <protection locked="0"/>
    </xf>
    <xf numFmtId="1" fontId="8" fillId="5" borderId="1013" xfId="0" applyNumberFormat="1" applyFont="1" applyFill="1" applyBorder="1" applyProtection="1">
      <protection locked="0"/>
    </xf>
    <xf numFmtId="41" fontId="4" fillId="4" borderId="971" xfId="1" applyNumberFormat="1" applyFont="1" applyFill="1" applyBorder="1" applyAlignment="1" applyProtection="1">
      <alignment vertical="center" wrapText="1"/>
    </xf>
    <xf numFmtId="164" fontId="4" fillId="4" borderId="978" xfId="6" applyNumberFormat="1" applyFont="1" applyFill="1" applyBorder="1" applyAlignment="1" applyProtection="1">
      <alignment horizontal="center"/>
    </xf>
    <xf numFmtId="164" fontId="4" fillId="4" borderId="980" xfId="6" applyNumberFormat="1" applyFont="1" applyFill="1" applyBorder="1" applyProtection="1"/>
    <xf numFmtId="164" fontId="4" fillId="4" borderId="981" xfId="6" applyNumberFormat="1" applyFont="1" applyFill="1" applyBorder="1" applyProtection="1"/>
    <xf numFmtId="164" fontId="4" fillId="4" borderId="982" xfId="6" applyNumberFormat="1" applyFont="1" applyFill="1" applyBorder="1" applyProtection="1"/>
    <xf numFmtId="164" fontId="4" fillId="4" borderId="973" xfId="6" applyNumberFormat="1" applyFont="1" applyFill="1" applyBorder="1" applyProtection="1"/>
    <xf numFmtId="164" fontId="4" fillId="4" borderId="978" xfId="6" applyNumberFormat="1" applyFont="1" applyFill="1" applyBorder="1" applyProtection="1"/>
    <xf numFmtId="164" fontId="4" fillId="4" borderId="979" xfId="6" applyNumberFormat="1" applyFont="1" applyFill="1" applyBorder="1" applyProtection="1"/>
    <xf numFmtId="164" fontId="4" fillId="0" borderId="973" xfId="6" applyNumberFormat="1" applyFont="1" applyFill="1" applyBorder="1" applyProtection="1"/>
    <xf numFmtId="41" fontId="7" fillId="0" borderId="1014" xfId="1" applyNumberFormat="1" applyFont="1" applyBorder="1" applyAlignment="1" applyProtection="1">
      <alignment horizontal="left"/>
    </xf>
    <xf numFmtId="1" fontId="8" fillId="0" borderId="981" xfId="0" applyNumberFormat="1" applyFont="1" applyBorder="1" applyAlignment="1">
      <alignment horizontal="center" vertical="center"/>
    </xf>
    <xf numFmtId="1" fontId="8" fillId="0" borderId="1015" xfId="0" applyNumberFormat="1" applyFont="1" applyBorder="1" applyAlignment="1">
      <alignment horizontal="center" vertical="center" wrapText="1"/>
    </xf>
    <xf numFmtId="41" fontId="8" fillId="0" borderId="978" xfId="1" applyNumberFormat="1" applyFont="1" applyBorder="1" applyAlignment="1" applyProtection="1">
      <alignment horizontal="center" vertical="center" wrapText="1"/>
    </xf>
    <xf numFmtId="41" fontId="8" fillId="0" borderId="875" xfId="1" applyNumberFormat="1" applyFont="1" applyBorder="1" applyAlignment="1" applyProtection="1">
      <alignment horizontal="center" vertical="center" wrapText="1"/>
    </xf>
    <xf numFmtId="1" fontId="8" fillId="0" borderId="980" xfId="0" applyNumberFormat="1" applyFont="1" applyBorder="1" applyAlignment="1">
      <alignment horizontal="right"/>
    </xf>
    <xf numFmtId="1" fontId="8" fillId="0" borderId="1016" xfId="0" applyNumberFormat="1" applyFont="1" applyBorder="1" applyAlignment="1">
      <alignment horizontal="right"/>
    </xf>
    <xf numFmtId="1" fontId="8" fillId="0" borderId="970" xfId="0" applyNumberFormat="1" applyFont="1" applyBorder="1" applyAlignment="1">
      <alignment horizontal="right"/>
    </xf>
    <xf numFmtId="1" fontId="8" fillId="5" borderId="1015" xfId="0" applyNumberFormat="1" applyFont="1" applyFill="1" applyBorder="1" applyProtection="1">
      <protection locked="0"/>
    </xf>
    <xf numFmtId="1" fontId="8" fillId="5" borderId="970" xfId="0" applyNumberFormat="1" applyFont="1" applyFill="1" applyBorder="1" applyProtection="1">
      <protection locked="0"/>
    </xf>
    <xf numFmtId="1" fontId="8" fillId="5" borderId="982" xfId="0" applyNumberFormat="1" applyFont="1" applyFill="1" applyBorder="1" applyProtection="1">
      <protection locked="0"/>
    </xf>
    <xf numFmtId="1" fontId="8" fillId="0" borderId="990" xfId="0" applyNumberFormat="1" applyFont="1" applyBorder="1"/>
    <xf numFmtId="1" fontId="8" fillId="10" borderId="988" xfId="0" applyNumberFormat="1" applyFont="1" applyFill="1" applyBorder="1" applyAlignment="1">
      <alignment horizontal="right"/>
    </xf>
    <xf numFmtId="1" fontId="8" fillId="10" borderId="1008" xfId="0" applyNumberFormat="1" applyFont="1" applyFill="1" applyBorder="1"/>
    <xf numFmtId="1" fontId="8" fillId="10" borderId="992" xfId="0" applyNumberFormat="1" applyFont="1" applyFill="1" applyBorder="1"/>
    <xf numFmtId="1" fontId="8" fillId="0" borderId="985" xfId="0" applyNumberFormat="1" applyFont="1" applyBorder="1" applyAlignment="1">
      <alignment horizontal="right" wrapText="1"/>
    </xf>
    <xf numFmtId="1" fontId="8" fillId="0" borderId="1017" xfId="0" applyNumberFormat="1" applyFont="1" applyBorder="1" applyAlignment="1">
      <alignment horizontal="right"/>
    </xf>
    <xf numFmtId="1" fontId="8" fillId="0" borderId="998" xfId="0" applyNumberFormat="1" applyFont="1" applyBorder="1" applyAlignment="1">
      <alignment horizontal="right"/>
    </xf>
    <xf numFmtId="1" fontId="8" fillId="5" borderId="993" xfId="0" applyNumberFormat="1" applyFont="1" applyFill="1" applyBorder="1" applyProtection="1">
      <protection locked="0"/>
    </xf>
    <xf numFmtId="1" fontId="8" fillId="5" borderId="1018" xfId="0" applyNumberFormat="1" applyFont="1" applyFill="1" applyBorder="1" applyProtection="1">
      <protection locked="0"/>
    </xf>
    <xf numFmtId="1" fontId="8" fillId="0" borderId="1003" xfId="0" applyNumberFormat="1" applyFont="1" applyBorder="1"/>
    <xf numFmtId="1" fontId="8" fillId="10" borderId="1011" xfId="0" applyNumberFormat="1" applyFont="1" applyFill="1" applyBorder="1"/>
    <xf numFmtId="1" fontId="8" fillId="10" borderId="1005" xfId="0" applyNumberFormat="1" applyFont="1" applyFill="1" applyBorder="1"/>
    <xf numFmtId="1" fontId="8" fillId="5" borderId="1005" xfId="0" applyNumberFormat="1" applyFont="1" applyFill="1" applyBorder="1" applyProtection="1">
      <protection locked="0"/>
    </xf>
    <xf numFmtId="1" fontId="8" fillId="10" borderId="1019" xfId="0" applyNumberFormat="1" applyFont="1" applyFill="1" applyBorder="1"/>
    <xf numFmtId="1" fontId="8" fillId="0" borderId="985" xfId="0" applyNumberFormat="1" applyFont="1" applyBorder="1" applyAlignment="1">
      <alignment horizontal="right"/>
    </xf>
    <xf numFmtId="1" fontId="8" fillId="0" borderId="985" xfId="0" applyNumberFormat="1" applyFont="1" applyBorder="1" applyAlignment="1">
      <alignment horizontal="right" shrinkToFit="1"/>
    </xf>
    <xf numFmtId="1" fontId="8" fillId="0" borderId="1017" xfId="0" applyNumberFormat="1" applyFont="1" applyBorder="1" applyAlignment="1">
      <alignment horizontal="right" shrinkToFit="1"/>
    </xf>
    <xf numFmtId="1" fontId="8" fillId="0" borderId="1011" xfId="0" applyNumberFormat="1" applyFont="1" applyBorder="1" applyAlignment="1">
      <alignment horizontal="right"/>
    </xf>
    <xf numFmtId="1" fontId="8" fillId="0" borderId="1012" xfId="0" applyNumberFormat="1" applyFont="1" applyBorder="1" applyAlignment="1">
      <alignment horizontal="right"/>
    </xf>
    <xf numFmtId="1" fontId="8" fillId="0" borderId="1005" xfId="0" applyNumberFormat="1" applyFont="1" applyBorder="1" applyAlignment="1">
      <alignment horizontal="right"/>
    </xf>
    <xf numFmtId="1" fontId="8" fillId="5" borderId="1020" xfId="0" applyNumberFormat="1" applyFont="1" applyFill="1" applyBorder="1" applyProtection="1">
      <protection locked="0"/>
    </xf>
    <xf numFmtId="1" fontId="8" fillId="5" borderId="1021" xfId="0" applyNumberFormat="1" applyFont="1" applyFill="1" applyBorder="1" applyProtection="1">
      <protection locked="0"/>
    </xf>
    <xf numFmtId="1" fontId="8" fillId="5" borderId="1022" xfId="0" applyNumberFormat="1" applyFont="1" applyFill="1" applyBorder="1" applyProtection="1">
      <protection locked="0"/>
    </xf>
    <xf numFmtId="1" fontId="8" fillId="0" borderId="980" xfId="0" applyNumberFormat="1" applyFont="1" applyBorder="1"/>
    <xf numFmtId="1" fontId="8" fillId="0" borderId="983" xfId="0" applyNumberFormat="1" applyFont="1" applyBorder="1"/>
    <xf numFmtId="1" fontId="8" fillId="0" borderId="971" xfId="0" applyNumberFormat="1" applyFont="1" applyBorder="1"/>
    <xf numFmtId="1" fontId="8" fillId="0" borderId="1023" xfId="0" applyNumberFormat="1" applyFont="1" applyBorder="1"/>
    <xf numFmtId="1" fontId="8" fillId="0" borderId="1024" xfId="0" applyNumberFormat="1" applyFont="1" applyBorder="1"/>
    <xf numFmtId="41" fontId="7" fillId="4" borderId="1025" xfId="1" applyNumberFormat="1" applyFont="1" applyFill="1" applyBorder="1" applyAlignment="1" applyProtection="1">
      <alignment horizontal="left"/>
    </xf>
    <xf numFmtId="1" fontId="8" fillId="3" borderId="978" xfId="0" applyNumberFormat="1" applyFont="1" applyFill="1" applyBorder="1" applyAlignment="1">
      <alignment horizontal="center" vertical="center" wrapText="1"/>
    </xf>
    <xf numFmtId="1" fontId="8" fillId="3" borderId="973" xfId="0" applyNumberFormat="1" applyFont="1" applyFill="1" applyBorder="1" applyAlignment="1">
      <alignment horizontal="center" vertical="center" wrapText="1"/>
    </xf>
    <xf numFmtId="1" fontId="8" fillId="0" borderId="1023" xfId="0" applyNumberFormat="1" applyFont="1" applyBorder="1" applyAlignment="1">
      <alignment horizontal="center" vertical="center" wrapText="1"/>
    </xf>
    <xf numFmtId="41" fontId="8" fillId="4" borderId="1026" xfId="1" applyNumberFormat="1" applyFont="1" applyFill="1" applyBorder="1" applyAlignment="1" applyProtection="1">
      <alignment vertical="center" wrapText="1"/>
    </xf>
    <xf numFmtId="1" fontId="8" fillId="0" borderId="971" xfId="0" applyNumberFormat="1" applyFont="1" applyBorder="1" applyAlignment="1">
      <alignment vertical="center" wrapText="1"/>
    </xf>
    <xf numFmtId="1" fontId="8" fillId="0" borderId="978" xfId="0" applyNumberFormat="1" applyFont="1" applyBorder="1" applyAlignment="1">
      <alignment horizontal="center" wrapText="1"/>
    </xf>
    <xf numFmtId="1" fontId="8" fillId="0" borderId="973" xfId="0" applyNumberFormat="1" applyFont="1" applyBorder="1" applyAlignment="1">
      <alignment horizontal="right" wrapText="1"/>
    </xf>
    <xf numFmtId="1" fontId="8" fillId="0" borderId="978" xfId="0" applyNumberFormat="1" applyFont="1" applyBorder="1" applyAlignment="1">
      <alignment horizontal="right"/>
    </xf>
    <xf numFmtId="1" fontId="8" fillId="0" borderId="981" xfId="0" applyNumberFormat="1" applyFont="1" applyBorder="1" applyAlignment="1">
      <alignment horizontal="right"/>
    </xf>
    <xf numFmtId="1" fontId="8" fillId="0" borderId="1023" xfId="0" applyNumberFormat="1" applyFont="1" applyBorder="1" applyAlignment="1">
      <alignment horizontal="right"/>
    </xf>
    <xf numFmtId="1" fontId="8" fillId="0" borderId="1024" xfId="0" applyNumberFormat="1" applyFont="1" applyBorder="1" applyAlignment="1">
      <alignment horizontal="right"/>
    </xf>
    <xf numFmtId="1" fontId="8" fillId="3" borderId="981" xfId="0" applyNumberFormat="1" applyFont="1" applyFill="1" applyBorder="1" applyAlignment="1">
      <alignment horizontal="right"/>
    </xf>
    <xf numFmtId="1" fontId="8" fillId="3" borderId="973" xfId="0" applyNumberFormat="1" applyFont="1" applyFill="1" applyBorder="1" applyAlignment="1">
      <alignment horizontal="right"/>
    </xf>
    <xf numFmtId="0" fontId="7" fillId="4" borderId="972" xfId="2" applyFont="1" applyFill="1" applyBorder="1" applyAlignment="1" applyProtection="1"/>
    <xf numFmtId="41" fontId="4" fillId="4" borderId="972" xfId="7" applyFont="1" applyFill="1" applyBorder="1" applyAlignment="1" applyProtection="1"/>
    <xf numFmtId="0" fontId="3" fillId="4" borderId="972" xfId="2" applyFont="1" applyFill="1" applyBorder="1" applyAlignment="1" applyProtection="1"/>
    <xf numFmtId="0" fontId="4" fillId="4" borderId="972" xfId="2" applyFont="1" applyFill="1" applyBorder="1" applyAlignment="1" applyProtection="1"/>
    <xf numFmtId="1" fontId="8" fillId="5" borderId="1027" xfId="0" applyNumberFormat="1" applyFont="1" applyFill="1" applyBorder="1" applyProtection="1">
      <protection locked="0"/>
    </xf>
    <xf numFmtId="1" fontId="8" fillId="5" borderId="1028" xfId="0" applyNumberFormat="1" applyFont="1" applyFill="1" applyBorder="1" applyProtection="1">
      <protection locked="0"/>
    </xf>
    <xf numFmtId="1" fontId="8" fillId="5" borderId="1029" xfId="0" applyNumberFormat="1" applyFont="1" applyFill="1" applyBorder="1" applyProtection="1">
      <protection locked="0"/>
    </xf>
    <xf numFmtId="1" fontId="8" fillId="5" borderId="1030" xfId="0" applyNumberFormat="1" applyFont="1" applyFill="1" applyBorder="1" applyProtection="1">
      <protection locked="0"/>
    </xf>
    <xf numFmtId="1" fontId="8" fillId="5" borderId="1031" xfId="0" applyNumberFormat="1" applyFont="1" applyFill="1" applyBorder="1" applyProtection="1">
      <protection locked="0"/>
    </xf>
    <xf numFmtId="1" fontId="8" fillId="0" borderId="978" xfId="0" applyNumberFormat="1" applyFont="1" applyBorder="1" applyAlignment="1">
      <alignment horizontal="right" wrapText="1"/>
    </xf>
    <xf numFmtId="1" fontId="8" fillId="0" borderId="973" xfId="0" applyNumberFormat="1" applyFont="1" applyBorder="1" applyAlignment="1">
      <alignment horizontal="right"/>
    </xf>
    <xf numFmtId="41" fontId="7" fillId="4" borderId="1032" xfId="1" applyNumberFormat="1" applyFont="1" applyFill="1" applyBorder="1" applyAlignment="1" applyProtection="1">
      <alignment horizontal="left"/>
    </xf>
    <xf numFmtId="41" fontId="8" fillId="4" borderId="979" xfId="1" applyNumberFormat="1" applyFont="1" applyFill="1" applyBorder="1" applyAlignment="1" applyProtection="1">
      <alignment horizontal="center" vertical="center"/>
    </xf>
    <xf numFmtId="1" fontId="8" fillId="0" borderId="1033" xfId="0" applyNumberFormat="1" applyFont="1" applyBorder="1" applyAlignment="1">
      <alignment vertical="center" wrapText="1"/>
    </xf>
    <xf numFmtId="1" fontId="8" fillId="3" borderId="990" xfId="0" applyNumberFormat="1" applyFont="1" applyFill="1" applyBorder="1" applyAlignment="1">
      <alignment horizontal="center" vertical="center"/>
    </xf>
    <xf numFmtId="1" fontId="8" fillId="8" borderId="1029" xfId="0" applyNumberFormat="1" applyFont="1" applyFill="1" applyBorder="1" applyProtection="1">
      <protection locked="0"/>
    </xf>
    <xf numFmtId="1" fontId="8" fillId="8" borderId="1034" xfId="0" applyNumberFormat="1" applyFont="1" applyFill="1" applyBorder="1" applyProtection="1">
      <protection locked="0"/>
    </xf>
    <xf numFmtId="1" fontId="8" fillId="8" borderId="1028" xfId="0" applyNumberFormat="1" applyFont="1" applyFill="1" applyBorder="1" applyProtection="1">
      <protection locked="0"/>
    </xf>
    <xf numFmtId="1" fontId="8" fillId="8" borderId="1035" xfId="0" applyNumberFormat="1" applyFont="1" applyFill="1" applyBorder="1" applyProtection="1">
      <protection locked="0"/>
    </xf>
    <xf numFmtId="1" fontId="8" fillId="8" borderId="1036" xfId="0" applyNumberFormat="1" applyFont="1" applyFill="1" applyBorder="1" applyProtection="1">
      <protection locked="0"/>
    </xf>
    <xf numFmtId="1" fontId="8" fillId="0" borderId="1037" xfId="0" applyNumberFormat="1" applyFont="1" applyBorder="1" applyAlignment="1">
      <alignment vertical="center" wrapText="1"/>
    </xf>
    <xf numFmtId="1" fontId="8" fillId="3" borderId="1027" xfId="0" applyNumberFormat="1" applyFont="1" applyFill="1" applyBorder="1" applyAlignment="1">
      <alignment horizontal="center" vertical="center"/>
    </xf>
    <xf numFmtId="1" fontId="8" fillId="8" borderId="1038" xfId="0" applyNumberFormat="1" applyFont="1" applyFill="1" applyBorder="1" applyProtection="1">
      <protection locked="0"/>
    </xf>
    <xf numFmtId="1" fontId="8" fillId="0" borderId="1005" xfId="0" applyNumberFormat="1" applyFont="1" applyBorder="1" applyAlignment="1">
      <alignment vertical="center" wrapText="1"/>
    </xf>
    <xf numFmtId="1" fontId="8" fillId="0" borderId="982" xfId="0" applyNumberFormat="1" applyFont="1" applyBorder="1" applyAlignment="1">
      <alignment horizontal="center" vertical="center" wrapText="1"/>
    </xf>
    <xf numFmtId="1" fontId="8" fillId="0" borderId="984" xfId="0" applyNumberFormat="1" applyFont="1" applyBorder="1" applyAlignment="1">
      <alignment vertical="center" wrapText="1"/>
    </xf>
    <xf numFmtId="1" fontId="8" fillId="3" borderId="1008" xfId="8" applyNumberFormat="1" applyFont="1" applyFill="1" applyBorder="1" applyAlignment="1">
      <alignment horizontal="right"/>
    </xf>
    <xf numFmtId="1" fontId="8" fillId="3" borderId="988" xfId="8" applyNumberFormat="1" applyFont="1" applyFill="1" applyBorder="1" applyAlignment="1">
      <alignment horizontal="right"/>
    </xf>
    <xf numFmtId="1" fontId="8" fillId="3" borderId="992" xfId="8" applyNumberFormat="1" applyFont="1" applyFill="1" applyBorder="1" applyAlignment="1">
      <alignment horizontal="right"/>
    </xf>
    <xf numFmtId="1" fontId="8" fillId="8" borderId="1008" xfId="0" applyNumberFormat="1" applyFont="1" applyFill="1" applyBorder="1" applyProtection="1">
      <protection locked="0"/>
    </xf>
    <xf numFmtId="1" fontId="8" fillId="8" borderId="992" xfId="0" applyNumberFormat="1" applyFont="1" applyFill="1" applyBorder="1" applyProtection="1">
      <protection locked="0"/>
    </xf>
    <xf numFmtId="1" fontId="8" fillId="8" borderId="987" xfId="0" applyNumberFormat="1" applyFont="1" applyFill="1" applyBorder="1" applyProtection="1">
      <protection locked="0"/>
    </xf>
    <xf numFmtId="1" fontId="8" fillId="8" borderId="988" xfId="0" applyNumberFormat="1" applyFont="1" applyFill="1" applyBorder="1" applyProtection="1">
      <protection locked="0"/>
    </xf>
    <xf numFmtId="1" fontId="8" fillId="8" borderId="989" xfId="0" applyNumberFormat="1" applyFont="1" applyFill="1" applyBorder="1" applyProtection="1">
      <protection locked="0"/>
    </xf>
    <xf numFmtId="1" fontId="8" fillId="0" borderId="1026" xfId="0" applyNumberFormat="1" applyFont="1" applyBorder="1" applyAlignment="1">
      <alignment vertical="center" wrapText="1"/>
    </xf>
    <xf numFmtId="1" fontId="8" fillId="3" borderId="1029" xfId="8" applyNumberFormat="1" applyFont="1" applyFill="1" applyBorder="1" applyAlignment="1">
      <alignment horizontal="right"/>
    </xf>
    <xf numFmtId="1" fontId="8" fillId="3" borderId="1034" xfId="8" applyNumberFormat="1" applyFont="1" applyFill="1" applyBorder="1" applyAlignment="1">
      <alignment horizontal="right"/>
    </xf>
    <xf numFmtId="1" fontId="8" fillId="3" borderId="1028" xfId="8" applyNumberFormat="1" applyFont="1" applyFill="1" applyBorder="1" applyAlignment="1">
      <alignment horizontal="right"/>
    </xf>
    <xf numFmtId="1" fontId="8" fillId="8" borderId="1039" xfId="0" applyNumberFormat="1" applyFont="1" applyFill="1" applyBorder="1" applyProtection="1">
      <protection locked="0"/>
    </xf>
    <xf numFmtId="1" fontId="8" fillId="0" borderId="1040" xfId="0" applyNumberFormat="1" applyFont="1" applyBorder="1" applyAlignment="1">
      <alignment vertical="center" wrapText="1"/>
    </xf>
    <xf numFmtId="1" fontId="8" fillId="3" borderId="1041" xfId="8" applyNumberFormat="1" applyFont="1" applyFill="1" applyBorder="1" applyAlignment="1">
      <alignment horizontal="right"/>
    </xf>
    <xf numFmtId="1" fontId="8" fillId="3" borderId="1042" xfId="8" applyNumberFormat="1" applyFont="1" applyFill="1" applyBorder="1" applyAlignment="1">
      <alignment horizontal="right"/>
    </xf>
    <xf numFmtId="1" fontId="8" fillId="3" borderId="1005" xfId="8" applyNumberFormat="1" applyFont="1" applyFill="1" applyBorder="1" applyAlignment="1">
      <alignment horizontal="right"/>
    </xf>
    <xf numFmtId="1" fontId="8" fillId="8" borderId="1041" xfId="0" applyNumberFormat="1" applyFont="1" applyFill="1" applyBorder="1" applyProtection="1">
      <protection locked="0"/>
    </xf>
    <xf numFmtId="1" fontId="8" fillId="8" borderId="1005" xfId="0" applyNumberFormat="1" applyFont="1" applyFill="1" applyBorder="1" applyProtection="1">
      <protection locked="0"/>
    </xf>
    <xf numFmtId="1" fontId="8" fillId="8" borderId="1022" xfId="0" applyNumberFormat="1" applyFont="1" applyFill="1" applyBorder="1" applyProtection="1">
      <protection locked="0"/>
    </xf>
    <xf numFmtId="1" fontId="8" fillId="8" borderId="1042" xfId="0" applyNumberFormat="1" applyFont="1" applyFill="1" applyBorder="1" applyProtection="1">
      <protection locked="0"/>
    </xf>
    <xf numFmtId="1" fontId="8" fillId="8" borderId="1043" xfId="0" applyNumberFormat="1" applyFont="1" applyFill="1" applyBorder="1" applyProtection="1">
      <protection locked="0"/>
    </xf>
    <xf numFmtId="1" fontId="8" fillId="0" borderId="1044" xfId="0" applyNumberFormat="1" applyFont="1" applyBorder="1" applyAlignment="1">
      <alignment vertical="center" wrapText="1"/>
    </xf>
    <xf numFmtId="1" fontId="8" fillId="0" borderId="1047" xfId="0" applyNumberFormat="1" applyFont="1" applyBorder="1" applyAlignment="1">
      <alignment horizontal="center" vertical="center" wrapText="1"/>
    </xf>
    <xf numFmtId="1" fontId="8" fillId="0" borderId="1050" xfId="0" applyNumberFormat="1" applyFont="1" applyBorder="1" applyAlignment="1">
      <alignment horizontal="center" vertical="center"/>
    </xf>
    <xf numFmtId="1" fontId="8" fillId="0" borderId="1051" xfId="0" applyNumberFormat="1" applyFont="1" applyBorder="1" applyAlignment="1">
      <alignment horizontal="center" vertical="center" wrapText="1"/>
    </xf>
    <xf numFmtId="1" fontId="8" fillId="0" borderId="1049" xfId="0" applyNumberFormat="1" applyFont="1" applyBorder="1" applyAlignment="1">
      <alignment horizontal="center" vertical="center" wrapText="1"/>
    </xf>
    <xf numFmtId="1" fontId="8" fillId="0" borderId="1050" xfId="0" applyNumberFormat="1" applyFont="1" applyBorder="1" applyAlignment="1">
      <alignment horizontal="center" vertical="center" wrapText="1"/>
    </xf>
    <xf numFmtId="1" fontId="8" fillId="0" borderId="1048" xfId="0" applyNumberFormat="1" applyFont="1" applyBorder="1" applyAlignment="1">
      <alignment horizontal="center" vertical="center" wrapText="1"/>
    </xf>
    <xf numFmtId="1" fontId="8" fillId="3" borderId="1052" xfId="8" applyNumberFormat="1" applyFont="1" applyFill="1" applyBorder="1" applyAlignment="1">
      <alignment horizontal="right"/>
    </xf>
    <xf numFmtId="1" fontId="8" fillId="0" borderId="1027" xfId="0" applyNumberFormat="1" applyFont="1" applyBorder="1" applyAlignment="1">
      <alignment horizontal="left"/>
    </xf>
    <xf numFmtId="1" fontId="8" fillId="3" borderId="1053" xfId="8" applyNumberFormat="1" applyFont="1" applyFill="1" applyBorder="1" applyAlignment="1">
      <alignment horizontal="right"/>
    </xf>
    <xf numFmtId="1" fontId="8" fillId="5" borderId="1039" xfId="0" applyNumberFormat="1" applyFont="1" applyFill="1" applyBorder="1" applyProtection="1">
      <protection locked="0"/>
    </xf>
    <xf numFmtId="1" fontId="8" fillId="5" borderId="1054" xfId="0" applyNumberFormat="1" applyFont="1" applyFill="1" applyBorder="1" applyProtection="1">
      <protection locked="0"/>
    </xf>
    <xf numFmtId="1" fontId="8" fillId="0" borderId="1027" xfId="0" applyNumberFormat="1" applyFont="1" applyBorder="1"/>
    <xf numFmtId="1" fontId="8" fillId="0" borderId="1040" xfId="0" applyNumberFormat="1" applyFont="1" applyBorder="1"/>
    <xf numFmtId="1" fontId="8" fillId="3" borderId="1055" xfId="8" applyNumberFormat="1" applyFont="1" applyFill="1" applyBorder="1" applyAlignment="1">
      <alignment horizontal="right"/>
    </xf>
    <xf numFmtId="1" fontId="8" fillId="5" borderId="1041" xfId="0" applyNumberFormat="1" applyFont="1" applyFill="1" applyBorder="1" applyProtection="1">
      <protection locked="0"/>
    </xf>
    <xf numFmtId="1" fontId="8" fillId="5" borderId="1043" xfId="0" applyNumberFormat="1" applyFont="1" applyFill="1" applyBorder="1" applyProtection="1">
      <protection locked="0"/>
    </xf>
    <xf numFmtId="1" fontId="8" fillId="5" borderId="1056" xfId="0" applyNumberFormat="1" applyFont="1" applyFill="1" applyBorder="1" applyProtection="1">
      <protection locked="0"/>
    </xf>
    <xf numFmtId="1" fontId="8" fillId="3" borderId="1058" xfId="8" applyNumberFormat="1" applyFont="1" applyFill="1" applyBorder="1" applyAlignment="1">
      <alignment horizontal="right"/>
    </xf>
    <xf numFmtId="1" fontId="8" fillId="0" borderId="1062" xfId="0" applyNumberFormat="1" applyFont="1" applyBorder="1" applyAlignment="1">
      <alignment horizontal="center" vertical="center"/>
    </xf>
    <xf numFmtId="1" fontId="8" fillId="0" borderId="1062" xfId="0" applyNumberFormat="1" applyFont="1" applyBorder="1" applyAlignment="1">
      <alignment horizontal="center" vertical="center" wrapText="1"/>
    </xf>
    <xf numFmtId="1" fontId="8" fillId="0" borderId="1061" xfId="0" applyNumberFormat="1" applyFont="1" applyBorder="1" applyAlignment="1">
      <alignment horizontal="center" vertical="center" wrapText="1"/>
    </xf>
    <xf numFmtId="1" fontId="8" fillId="0" borderId="1060" xfId="0" applyNumberFormat="1" applyFont="1" applyBorder="1" applyAlignment="1">
      <alignment horizontal="center" vertical="center" wrapText="1"/>
    </xf>
    <xf numFmtId="1" fontId="8" fillId="3" borderId="990" xfId="8" applyNumberFormat="1" applyFont="1" applyFill="1" applyBorder="1" applyAlignment="1">
      <alignment horizontal="right"/>
    </xf>
    <xf numFmtId="1" fontId="8" fillId="5" borderId="1063" xfId="0" applyNumberFormat="1" applyFont="1" applyFill="1" applyBorder="1" applyProtection="1">
      <protection locked="0"/>
    </xf>
    <xf numFmtId="1" fontId="8" fillId="5" borderId="1064" xfId="0" applyNumberFormat="1" applyFont="1" applyFill="1" applyBorder="1" applyProtection="1">
      <protection locked="0"/>
    </xf>
    <xf numFmtId="1" fontId="8" fillId="7" borderId="1040" xfId="8" applyNumberFormat="1" applyFont="1" applyFill="1" applyBorder="1" applyAlignment="1">
      <alignment horizontal="right"/>
    </xf>
    <xf numFmtId="0" fontId="7" fillId="4" borderId="1060" xfId="0" applyFont="1" applyFill="1" applyBorder="1"/>
    <xf numFmtId="0" fontId="4" fillId="4" borderId="1060" xfId="0" applyFont="1" applyFill="1" applyBorder="1"/>
    <xf numFmtId="0" fontId="8" fillId="0" borderId="1062" xfId="0" applyFont="1" applyBorder="1" applyAlignment="1">
      <alignment horizontal="center" vertical="center" wrapText="1"/>
    </xf>
    <xf numFmtId="0" fontId="8" fillId="7" borderId="990" xfId="0" applyFont="1" applyFill="1" applyBorder="1"/>
    <xf numFmtId="0" fontId="8" fillId="0" borderId="1027" xfId="0" applyFont="1" applyBorder="1"/>
    <xf numFmtId="0" fontId="8" fillId="7" borderId="1027" xfId="0" applyFont="1" applyFill="1" applyBorder="1"/>
    <xf numFmtId="1" fontId="8" fillId="0" borderId="1040" xfId="0" applyNumberFormat="1" applyFont="1" applyBorder="1" applyAlignment="1">
      <alignment horizontal="left" vertical="center" wrapText="1"/>
    </xf>
    <xf numFmtId="1" fontId="8" fillId="5" borderId="1040" xfId="0" applyNumberFormat="1" applyFont="1" applyFill="1" applyBorder="1" applyProtection="1">
      <protection locked="0"/>
    </xf>
    <xf numFmtId="0" fontId="14" fillId="0" borderId="1060" xfId="0" applyFont="1" applyBorder="1" applyAlignment="1">
      <alignment horizontal="center" vertical="center" wrapText="1"/>
    </xf>
    <xf numFmtId="0" fontId="8" fillId="0" borderId="1062" xfId="0" applyFont="1" applyBorder="1" applyAlignment="1">
      <alignment horizontal="center" vertical="center"/>
    </xf>
    <xf numFmtId="0" fontId="8" fillId="0" borderId="1050" xfId="0" applyFont="1" applyBorder="1" applyAlignment="1">
      <alignment horizontal="center" vertical="center" wrapText="1"/>
    </xf>
    <xf numFmtId="0" fontId="8" fillId="0" borderId="1061" xfId="0" applyFont="1" applyBorder="1" applyAlignment="1">
      <alignment horizontal="center" vertical="center" wrapText="1"/>
    </xf>
    <xf numFmtId="0" fontId="8" fillId="0" borderId="990" xfId="0" applyFont="1" applyBorder="1" applyAlignment="1">
      <alignment horizontal="right" vertical="center"/>
    </xf>
    <xf numFmtId="0" fontId="8" fillId="8" borderId="1008" xfId="0" applyFont="1" applyFill="1" applyBorder="1" applyAlignment="1" applyProtection="1">
      <alignment horizontal="justify" vertical="center"/>
      <protection locked="0"/>
    </xf>
    <xf numFmtId="0" fontId="8" fillId="8" borderId="992" xfId="0" applyFont="1" applyFill="1" applyBorder="1" applyAlignment="1" applyProtection="1">
      <alignment horizontal="justify" vertical="center"/>
      <protection locked="0"/>
    </xf>
    <xf numFmtId="1" fontId="8" fillId="4" borderId="1046" xfId="0" applyNumberFormat="1" applyFont="1" applyFill="1" applyBorder="1" applyAlignment="1">
      <alignment horizontal="center" vertical="center" wrapText="1"/>
    </xf>
    <xf numFmtId="1" fontId="8" fillId="4" borderId="1065" xfId="0" applyNumberFormat="1" applyFont="1" applyFill="1" applyBorder="1" applyAlignment="1">
      <alignment horizontal="center" vertical="top" wrapText="1"/>
    </xf>
    <xf numFmtId="0" fontId="8" fillId="4" borderId="1066" xfId="0" applyFont="1" applyFill="1" applyBorder="1" applyAlignment="1">
      <alignment horizontal="center" vertical="center" wrapText="1"/>
    </xf>
    <xf numFmtId="1" fontId="8" fillId="4" borderId="106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027" xfId="0" applyNumberFormat="1" applyFont="1" applyBorder="1" applyAlignment="1">
      <alignment vertical="center"/>
    </xf>
    <xf numFmtId="1" fontId="8" fillId="5" borderId="1034" xfId="0" applyNumberFormat="1" applyFont="1" applyFill="1" applyBorder="1" applyProtection="1">
      <protection locked="0"/>
    </xf>
    <xf numFmtId="0" fontId="8" fillId="7" borderId="1040" xfId="0" applyFont="1" applyFill="1" applyBorder="1"/>
    <xf numFmtId="1" fontId="8" fillId="5" borderId="1042" xfId="0" applyNumberFormat="1" applyFont="1" applyFill="1" applyBorder="1" applyProtection="1">
      <protection locked="0"/>
    </xf>
    <xf numFmtId="1" fontId="8" fillId="4" borderId="1050" xfId="0" applyNumberFormat="1" applyFont="1" applyFill="1" applyBorder="1" applyAlignment="1">
      <alignment horizontal="center" vertical="center" wrapText="1"/>
    </xf>
    <xf numFmtId="1" fontId="8" fillId="4" borderId="1068" xfId="0" applyNumberFormat="1" applyFont="1" applyFill="1" applyBorder="1" applyAlignment="1">
      <alignment horizontal="center" vertical="center" wrapText="1"/>
    </xf>
    <xf numFmtId="1" fontId="8" fillId="4" borderId="1061" xfId="0" applyNumberFormat="1" applyFont="1" applyFill="1" applyBorder="1" applyAlignment="1">
      <alignment horizontal="center" vertical="center" wrapText="1"/>
    </xf>
    <xf numFmtId="1" fontId="8" fillId="0" borderId="990" xfId="0" applyNumberFormat="1" applyFont="1" applyBorder="1" applyAlignment="1">
      <alignment horizontal="left" vertical="top"/>
    </xf>
    <xf numFmtId="0" fontId="8" fillId="12" borderId="990" xfId="0" applyFont="1" applyFill="1" applyBorder="1"/>
    <xf numFmtId="1" fontId="8" fillId="5" borderId="1036" xfId="0" applyNumberFormat="1" applyFont="1" applyFill="1" applyBorder="1" applyProtection="1">
      <protection locked="0"/>
    </xf>
    <xf numFmtId="0" fontId="8" fillId="7" borderId="1028" xfId="0" applyFont="1" applyFill="1" applyBorder="1"/>
    <xf numFmtId="1" fontId="8" fillId="0" borderId="1027" xfId="0" applyNumberFormat="1" applyFont="1" applyBorder="1" applyAlignment="1">
      <alignment horizontal="left" vertical="top"/>
    </xf>
    <xf numFmtId="0" fontId="8" fillId="0" borderId="1040" xfId="0" applyFont="1" applyBorder="1" applyAlignment="1">
      <alignment horizontal="left" vertical="top" wrapText="1"/>
    </xf>
    <xf numFmtId="0" fontId="8" fillId="7" borderId="1022" xfId="0" applyFont="1" applyFill="1" applyBorder="1"/>
    <xf numFmtId="0" fontId="8" fillId="7" borderId="1042" xfId="0" applyFont="1" applyFill="1" applyBorder="1"/>
    <xf numFmtId="0" fontId="8" fillId="4" borderId="1050" xfId="0" applyFont="1" applyFill="1" applyBorder="1" applyAlignment="1" applyProtection="1">
      <alignment horizontal="center" wrapText="1"/>
      <protection locked="0"/>
    </xf>
    <xf numFmtId="0" fontId="8" fillId="4" borderId="1061" xfId="0" applyFont="1" applyFill="1" applyBorder="1" applyAlignment="1" applyProtection="1">
      <alignment horizontal="center" wrapText="1"/>
      <protection locked="0"/>
    </xf>
    <xf numFmtId="0" fontId="8" fillId="4" borderId="1068" xfId="0" applyFont="1" applyFill="1" applyBorder="1" applyAlignment="1" applyProtection="1">
      <alignment horizontal="center" vertical="center" wrapText="1"/>
      <protection locked="0"/>
    </xf>
    <xf numFmtId="0" fontId="8" fillId="4" borderId="1067" xfId="0" applyFont="1" applyFill="1" applyBorder="1" applyAlignment="1" applyProtection="1">
      <alignment horizontal="center" vertical="center" wrapText="1"/>
      <protection locked="0"/>
    </xf>
    <xf numFmtId="1" fontId="8" fillId="4" borderId="1027" xfId="0" applyNumberFormat="1" applyFont="1" applyFill="1" applyBorder="1"/>
    <xf numFmtId="1" fontId="4" fillId="5" borderId="1029" xfId="0" applyNumberFormat="1" applyFont="1" applyFill="1" applyBorder="1" applyProtection="1">
      <protection locked="0"/>
    </xf>
    <xf numFmtId="1" fontId="4" fillId="4" borderId="990" xfId="0" applyNumberFormat="1" applyFont="1" applyFill="1" applyBorder="1" applyAlignment="1">
      <alignment horizontal="right" wrapText="1"/>
    </xf>
    <xf numFmtId="1" fontId="4" fillId="5" borderId="1036" xfId="0" applyNumberFormat="1" applyFont="1" applyFill="1" applyBorder="1" applyProtection="1">
      <protection locked="0"/>
    </xf>
    <xf numFmtId="1" fontId="4" fillId="5" borderId="1034" xfId="0" applyNumberFormat="1" applyFont="1" applyFill="1" applyBorder="1" applyProtection="1">
      <protection locked="0"/>
    </xf>
    <xf numFmtId="1" fontId="4" fillId="5" borderId="1039" xfId="0" applyNumberFormat="1" applyFont="1" applyFill="1" applyBorder="1" applyProtection="1">
      <protection locked="0"/>
    </xf>
    <xf numFmtId="1" fontId="4" fillId="4" borderId="1027" xfId="0" applyNumberFormat="1" applyFont="1" applyFill="1" applyBorder="1" applyAlignment="1">
      <alignment horizontal="right" wrapText="1"/>
    </xf>
    <xf numFmtId="1" fontId="4" fillId="5" borderId="1027" xfId="0" applyNumberFormat="1" applyFont="1" applyFill="1" applyBorder="1" applyProtection="1">
      <protection locked="0"/>
    </xf>
    <xf numFmtId="1" fontId="8" fillId="4" borderId="1040" xfId="0" applyNumberFormat="1" applyFont="1" applyFill="1" applyBorder="1"/>
    <xf numFmtId="1" fontId="4" fillId="5" borderId="1040" xfId="0" applyNumberFormat="1" applyFont="1" applyFill="1" applyBorder="1" applyProtection="1">
      <protection locked="0"/>
    </xf>
    <xf numFmtId="1" fontId="4" fillId="5" borderId="1041" xfId="0" applyNumberFormat="1" applyFont="1" applyFill="1" applyBorder="1" applyProtection="1">
      <protection locked="0"/>
    </xf>
    <xf numFmtId="1" fontId="4" fillId="5" borderId="1022" xfId="0" applyNumberFormat="1" applyFont="1" applyFill="1" applyBorder="1" applyProtection="1">
      <protection locked="0"/>
    </xf>
    <xf numFmtId="1" fontId="4" fillId="5" borderId="1042" xfId="0" applyNumberFormat="1" applyFont="1" applyFill="1" applyBorder="1" applyProtection="1">
      <protection locked="0"/>
    </xf>
    <xf numFmtId="1" fontId="4" fillId="5" borderId="1043" xfId="0" applyNumberFormat="1" applyFont="1" applyFill="1" applyBorder="1" applyProtection="1">
      <protection locked="0"/>
    </xf>
    <xf numFmtId="0" fontId="8" fillId="4" borderId="1050" xfId="0" applyFont="1" applyFill="1" applyBorder="1" applyAlignment="1" applyProtection="1">
      <alignment horizontal="center" vertical="center" wrapText="1"/>
      <protection locked="0"/>
    </xf>
    <xf numFmtId="0" fontId="8" fillId="4" borderId="1061" xfId="0" applyFont="1" applyFill="1" applyBorder="1" applyAlignment="1" applyProtection="1">
      <alignment horizontal="center" vertical="center" wrapText="1"/>
      <protection locked="0"/>
    </xf>
    <xf numFmtId="1" fontId="8" fillId="0" borderId="990" xfId="0" applyNumberFormat="1" applyFont="1" applyBorder="1" applyAlignment="1">
      <alignment horizontal="right" vertical="center" wrapText="1"/>
    </xf>
    <xf numFmtId="1" fontId="8" fillId="12" borderId="1050" xfId="0" applyNumberFormat="1" applyFont="1" applyFill="1" applyBorder="1" applyAlignment="1">
      <alignment horizontal="center" vertical="center"/>
    </xf>
    <xf numFmtId="1" fontId="8" fillId="12" borderId="1069" xfId="0" applyNumberFormat="1" applyFont="1" applyFill="1" applyBorder="1" applyAlignment="1">
      <alignment horizontal="center" vertical="center" wrapText="1"/>
    </xf>
    <xf numFmtId="1" fontId="8" fillId="12" borderId="1061" xfId="0" applyNumberFormat="1" applyFont="1" applyFill="1" applyBorder="1" applyAlignment="1">
      <alignment horizontal="center" vertical="center" wrapText="1"/>
    </xf>
    <xf numFmtId="1" fontId="8" fillId="12" borderId="1050" xfId="0" applyNumberFormat="1" applyFont="1" applyFill="1" applyBorder="1" applyAlignment="1">
      <alignment horizontal="center" vertical="center" wrapText="1"/>
    </xf>
    <xf numFmtId="1" fontId="8" fillId="12" borderId="1027" xfId="0" applyNumberFormat="1" applyFont="1" applyFill="1" applyBorder="1"/>
    <xf numFmtId="1" fontId="8" fillId="12" borderId="1029" xfId="10" applyNumberFormat="1" applyFont="1" applyFill="1" applyBorder="1" applyAlignment="1" applyProtection="1">
      <alignment horizontal="right"/>
    </xf>
    <xf numFmtId="1" fontId="8" fillId="12" borderId="1034" xfId="10" applyNumberFormat="1" applyFont="1" applyFill="1" applyBorder="1" applyAlignment="1" applyProtection="1">
      <alignment horizontal="right"/>
    </xf>
    <xf numFmtId="1" fontId="8" fillId="12" borderId="1039" xfId="10" applyNumberFormat="1" applyFont="1" applyFill="1" applyBorder="1" applyAlignment="1" applyProtection="1">
      <alignment horizontal="right"/>
    </xf>
    <xf numFmtId="1" fontId="8" fillId="12" borderId="1029" xfId="0" applyNumberFormat="1" applyFont="1" applyFill="1" applyBorder="1"/>
    <xf numFmtId="1" fontId="8" fillId="12" borderId="1039" xfId="0" applyNumberFormat="1" applyFont="1" applyFill="1" applyBorder="1"/>
    <xf numFmtId="1" fontId="8" fillId="12" borderId="1036" xfId="0" applyNumberFormat="1" applyFont="1" applyFill="1" applyBorder="1"/>
    <xf numFmtId="1" fontId="8" fillId="12" borderId="1034" xfId="0" applyNumberFormat="1" applyFont="1" applyFill="1" applyBorder="1"/>
    <xf numFmtId="1" fontId="8" fillId="4" borderId="1069" xfId="0" applyNumberFormat="1" applyFont="1" applyFill="1" applyBorder="1" applyAlignment="1">
      <alignment horizontal="center" vertical="center" wrapText="1"/>
    </xf>
    <xf numFmtId="1" fontId="8" fillId="4" borderId="1067" xfId="0" applyNumberFormat="1" applyFont="1" applyFill="1" applyBorder="1" applyAlignment="1">
      <alignment horizontal="center" vertical="center" wrapText="1"/>
    </xf>
    <xf numFmtId="1" fontId="8" fillId="4" borderId="1060" xfId="0" applyNumberFormat="1" applyFont="1" applyFill="1" applyBorder="1" applyAlignment="1">
      <alignment wrapText="1"/>
    </xf>
    <xf numFmtId="1" fontId="8" fillId="4" borderId="1062" xfId="0" applyNumberFormat="1" applyFont="1" applyFill="1" applyBorder="1"/>
    <xf numFmtId="1" fontId="4" fillId="5" borderId="1050" xfId="0" applyNumberFormat="1" applyFont="1" applyFill="1" applyBorder="1" applyProtection="1">
      <protection locked="0"/>
    </xf>
    <xf numFmtId="1" fontId="4" fillId="5" borderId="1068" xfId="0" applyNumberFormat="1" applyFont="1" applyFill="1" applyBorder="1" applyProtection="1">
      <protection locked="0"/>
    </xf>
    <xf numFmtId="1" fontId="4" fillId="5" borderId="1069" xfId="0" applyNumberFormat="1" applyFont="1" applyFill="1" applyBorder="1" applyProtection="1">
      <protection locked="0"/>
    </xf>
    <xf numFmtId="1" fontId="4" fillId="5" borderId="1067" xfId="0" applyNumberFormat="1" applyFont="1" applyFill="1" applyBorder="1" applyProtection="1">
      <protection locked="0"/>
    </xf>
    <xf numFmtId="1" fontId="8" fillId="0" borderId="1046" xfId="0" applyNumberFormat="1" applyFont="1" applyBorder="1" applyAlignment="1">
      <alignment horizontal="center" vertical="center" wrapText="1"/>
    </xf>
    <xf numFmtId="1" fontId="8" fillId="0" borderId="1061" xfId="0" applyNumberFormat="1" applyFont="1" applyBorder="1" applyAlignment="1">
      <alignment vertical="center" wrapText="1"/>
    </xf>
    <xf numFmtId="1" fontId="8" fillId="0" borderId="1062" xfId="0" applyNumberFormat="1" applyFont="1" applyBorder="1" applyAlignment="1">
      <alignment vertical="center" wrapText="1"/>
    </xf>
    <xf numFmtId="1" fontId="8" fillId="5" borderId="1062" xfId="0" applyNumberFormat="1" applyFont="1" applyFill="1" applyBorder="1" applyProtection="1">
      <protection locked="0"/>
    </xf>
    <xf numFmtId="1" fontId="8" fillId="5" borderId="1069" xfId="0" applyNumberFormat="1" applyFont="1" applyFill="1" applyBorder="1" applyProtection="1">
      <protection locked="0"/>
    </xf>
    <xf numFmtId="1" fontId="8" fillId="5" borderId="1067" xfId="0" applyNumberFormat="1" applyFont="1" applyFill="1" applyBorder="1" applyProtection="1">
      <protection locked="0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41" fontId="7" fillId="4" borderId="1070" xfId="1" applyNumberFormat="1" applyFont="1" applyFill="1" applyBorder="1" applyAlignment="1" applyProtection="1">
      <alignment horizontal="left"/>
    </xf>
    <xf numFmtId="1" fontId="4" fillId="0" borderId="1073" xfId="0" applyNumberFormat="1" applyFont="1" applyBorder="1" applyAlignment="1">
      <alignment horizontal="center" vertical="center" wrapText="1"/>
    </xf>
    <xf numFmtId="1" fontId="4" fillId="0" borderId="1074" xfId="0" applyNumberFormat="1" applyFont="1" applyBorder="1" applyAlignment="1">
      <alignment horizontal="center" vertical="center" wrapText="1"/>
    </xf>
    <xf numFmtId="1" fontId="4" fillId="0" borderId="1075" xfId="0" applyNumberFormat="1" applyFont="1" applyBorder="1" applyAlignment="1">
      <alignment horizontal="center" vertical="center" wrapText="1"/>
    </xf>
    <xf numFmtId="1" fontId="4" fillId="0" borderId="1074" xfId="0" applyNumberFormat="1" applyFont="1" applyBorder="1" applyAlignment="1">
      <alignment horizontal="center" vertical="center"/>
    </xf>
    <xf numFmtId="1" fontId="4" fillId="0" borderId="1076" xfId="0" applyNumberFormat="1" applyFont="1" applyBorder="1" applyAlignment="1">
      <alignment horizontal="center" vertical="center"/>
    </xf>
    <xf numFmtId="41" fontId="4" fillId="4" borderId="1071" xfId="1" applyNumberFormat="1" applyFont="1" applyFill="1" applyBorder="1" applyAlignment="1" applyProtection="1">
      <alignment horizontal="center" vertical="center" wrapText="1"/>
    </xf>
    <xf numFmtId="41" fontId="4" fillId="4" borderId="1048" xfId="1" applyNumberFormat="1" applyFont="1" applyFill="1" applyBorder="1" applyAlignment="1" applyProtection="1">
      <alignment horizontal="center" vertical="center"/>
    </xf>
    <xf numFmtId="41" fontId="8" fillId="4" borderId="1077" xfId="1" applyNumberFormat="1" applyFont="1" applyFill="1" applyBorder="1" applyProtection="1"/>
    <xf numFmtId="1" fontId="8" fillId="5" borderId="1078" xfId="0" applyNumberFormat="1" applyFont="1" applyFill="1" applyBorder="1" applyProtection="1">
      <protection locked="0"/>
    </xf>
    <xf numFmtId="1" fontId="8" fillId="5" borderId="1079" xfId="0" applyNumberFormat="1" applyFont="1" applyFill="1" applyBorder="1" applyProtection="1">
      <protection locked="0"/>
    </xf>
    <xf numFmtId="1" fontId="8" fillId="5" borderId="1080" xfId="0" applyNumberFormat="1" applyFont="1" applyFill="1" applyBorder="1" applyProtection="1">
      <protection locked="0"/>
    </xf>
    <xf numFmtId="1" fontId="8" fillId="5" borderId="1081" xfId="0" applyNumberFormat="1" applyFont="1" applyFill="1" applyBorder="1" applyProtection="1">
      <protection locked="0"/>
    </xf>
    <xf numFmtId="1" fontId="8" fillId="5" borderId="1082" xfId="0" applyNumberFormat="1" applyFont="1" applyFill="1" applyBorder="1" applyProtection="1">
      <protection locked="0"/>
    </xf>
    <xf numFmtId="1" fontId="8" fillId="5" borderId="1083" xfId="0" applyNumberFormat="1" applyFont="1" applyFill="1" applyBorder="1" applyProtection="1">
      <protection locked="0"/>
    </xf>
    <xf numFmtId="1" fontId="8" fillId="5" borderId="1084" xfId="0" applyNumberFormat="1" applyFont="1" applyFill="1" applyBorder="1" applyProtection="1">
      <protection locked="0"/>
    </xf>
    <xf numFmtId="1" fontId="8" fillId="5" borderId="1085" xfId="0" applyNumberFormat="1" applyFont="1" applyFill="1" applyBorder="1" applyProtection="1">
      <protection locked="0"/>
    </xf>
    <xf numFmtId="41" fontId="8" fillId="4" borderId="1086" xfId="1" applyNumberFormat="1" applyFont="1" applyFill="1" applyBorder="1" applyProtection="1"/>
    <xf numFmtId="1" fontId="8" fillId="5" borderId="1087" xfId="0" applyNumberFormat="1" applyFont="1" applyFill="1" applyBorder="1" applyProtection="1">
      <protection locked="0"/>
    </xf>
    <xf numFmtId="1" fontId="8" fillId="5" borderId="1088" xfId="0" applyNumberFormat="1" applyFont="1" applyFill="1" applyBorder="1" applyProtection="1">
      <protection locked="0"/>
    </xf>
    <xf numFmtId="1" fontId="8" fillId="5" borderId="1089" xfId="0" applyNumberFormat="1" applyFont="1" applyFill="1" applyBorder="1" applyProtection="1">
      <protection locked="0"/>
    </xf>
    <xf numFmtId="1" fontId="8" fillId="5" borderId="1090" xfId="0" applyNumberFormat="1" applyFont="1" applyFill="1" applyBorder="1" applyProtection="1">
      <protection locked="0"/>
    </xf>
    <xf numFmtId="1" fontId="8" fillId="5" borderId="1091" xfId="0" applyNumberFormat="1" applyFont="1" applyFill="1" applyBorder="1" applyProtection="1">
      <protection locked="0"/>
    </xf>
    <xf numFmtId="41" fontId="8" fillId="4" borderId="1092" xfId="1" applyNumberFormat="1" applyFont="1" applyFill="1" applyBorder="1" applyAlignment="1" applyProtection="1">
      <alignment vertical="center"/>
    </xf>
    <xf numFmtId="1" fontId="8" fillId="6" borderId="1078" xfId="0" applyNumberFormat="1" applyFont="1" applyFill="1" applyBorder="1"/>
    <xf numFmtId="1" fontId="8" fillId="6" borderId="1079" xfId="0" applyNumberFormat="1" applyFont="1" applyFill="1" applyBorder="1"/>
    <xf numFmtId="41" fontId="8" fillId="4" borderId="1072" xfId="1" applyNumberFormat="1" applyFont="1" applyFill="1" applyBorder="1" applyProtection="1"/>
    <xf numFmtId="164" fontId="4" fillId="4" borderId="1071" xfId="1" applyNumberFormat="1" applyFont="1" applyFill="1" applyBorder="1" applyAlignment="1" applyProtection="1">
      <alignment horizontal="center"/>
    </xf>
    <xf numFmtId="164" fontId="4" fillId="4" borderId="1073" xfId="1" applyNumberFormat="1" applyFont="1" applyFill="1" applyBorder="1" applyAlignment="1" applyProtection="1">
      <alignment horizontal="center"/>
    </xf>
    <xf numFmtId="164" fontId="4" fillId="4" borderId="1075" xfId="1" applyNumberFormat="1" applyFont="1" applyFill="1" applyBorder="1" applyAlignment="1" applyProtection="1">
      <alignment horizontal="center"/>
    </xf>
    <xf numFmtId="164" fontId="4" fillId="4" borderId="1074" xfId="1" applyNumberFormat="1" applyFont="1" applyFill="1" applyBorder="1" applyAlignment="1" applyProtection="1">
      <alignment horizontal="center"/>
    </xf>
    <xf numFmtId="164" fontId="4" fillId="4" borderId="1076" xfId="1" applyNumberFormat="1" applyFont="1" applyFill="1" applyBorder="1" applyAlignment="1" applyProtection="1">
      <alignment horizontal="center"/>
    </xf>
    <xf numFmtId="164" fontId="4" fillId="4" borderId="1048" xfId="1" applyNumberFormat="1" applyFont="1" applyFill="1" applyBorder="1" applyAlignment="1" applyProtection="1">
      <alignment horizontal="center"/>
    </xf>
    <xf numFmtId="164" fontId="4" fillId="4" borderId="1049" xfId="1" applyNumberFormat="1" applyFont="1" applyFill="1" applyBorder="1" applyAlignment="1" applyProtection="1">
      <alignment horizontal="center"/>
    </xf>
    <xf numFmtId="1" fontId="8" fillId="0" borderId="1071" xfId="4" applyNumberFormat="1" applyFont="1" applyBorder="1" applyAlignment="1">
      <alignment horizontal="center" vertical="center"/>
    </xf>
    <xf numFmtId="1" fontId="8" fillId="0" borderId="1071" xfId="4" applyNumberFormat="1" applyFont="1" applyBorder="1" applyAlignment="1">
      <alignment horizontal="center" vertical="center" wrapText="1"/>
    </xf>
    <xf numFmtId="1" fontId="8" fillId="0" borderId="1093" xfId="4" applyNumberFormat="1" applyFont="1" applyBorder="1" applyAlignment="1">
      <alignment horizontal="center" vertical="center" wrapText="1"/>
    </xf>
    <xf numFmtId="0" fontId="8" fillId="0" borderId="1083" xfId="4" applyFont="1" applyBorder="1" applyAlignment="1">
      <alignment horizontal="left" vertical="center" wrapText="1"/>
    </xf>
    <xf numFmtId="1" fontId="8" fillId="0" borderId="1083" xfId="4" applyNumberFormat="1" applyFont="1" applyBorder="1" applyAlignment="1">
      <alignment horizontal="center" vertical="center" wrapText="1"/>
    </xf>
    <xf numFmtId="1" fontId="8" fillId="5" borderId="1083" xfId="4" applyNumberFormat="1" applyFont="1" applyFill="1" applyBorder="1" applyProtection="1">
      <protection locked="0"/>
    </xf>
    <xf numFmtId="1" fontId="8" fillId="5" borderId="1094" xfId="4" applyNumberFormat="1" applyFont="1" applyFill="1" applyBorder="1" applyProtection="1">
      <protection locked="0"/>
    </xf>
    <xf numFmtId="1" fontId="8" fillId="8" borderId="1085" xfId="4" applyNumberFormat="1" applyFont="1" applyFill="1" applyBorder="1" applyProtection="1">
      <protection locked="0"/>
    </xf>
    <xf numFmtId="1" fontId="8" fillId="8" borderId="1083" xfId="4" applyNumberFormat="1" applyFont="1" applyFill="1" applyBorder="1" applyProtection="1">
      <protection locked="0"/>
    </xf>
    <xf numFmtId="0" fontId="8" fillId="0" borderId="1089" xfId="4" applyFont="1" applyBorder="1" applyAlignment="1">
      <alignment horizontal="left" vertical="center" wrapText="1"/>
    </xf>
    <xf numFmtId="1" fontId="8" fillId="0" borderId="1089" xfId="4" applyNumberFormat="1" applyFont="1" applyBorder="1" applyAlignment="1">
      <alignment horizontal="center" vertical="center" wrapText="1"/>
    </xf>
    <xf numFmtId="1" fontId="8" fillId="5" borderId="1089" xfId="4" applyNumberFormat="1" applyFont="1" applyFill="1" applyBorder="1" applyProtection="1">
      <protection locked="0"/>
    </xf>
    <xf numFmtId="1" fontId="8" fillId="5" borderId="1095" xfId="4" applyNumberFormat="1" applyFont="1" applyFill="1" applyBorder="1" applyProtection="1">
      <protection locked="0"/>
    </xf>
    <xf numFmtId="1" fontId="8" fillId="8" borderId="1091" xfId="4" applyNumberFormat="1" applyFont="1" applyFill="1" applyBorder="1" applyProtection="1">
      <protection locked="0"/>
    </xf>
    <xf numFmtId="1" fontId="8" fillId="8" borderId="1089" xfId="4" applyNumberFormat="1" applyFont="1" applyFill="1" applyBorder="1" applyProtection="1">
      <protection locked="0"/>
    </xf>
    <xf numFmtId="0" fontId="8" fillId="0" borderId="1096" xfId="4" applyFont="1" applyBorder="1" applyAlignment="1">
      <alignment horizontal="left" vertical="center" wrapText="1"/>
    </xf>
    <xf numFmtId="1" fontId="8" fillId="0" borderId="1096" xfId="4" applyNumberFormat="1" applyFont="1" applyBorder="1" applyAlignment="1">
      <alignment horizontal="center" vertical="center" wrapText="1"/>
    </xf>
    <xf numFmtId="1" fontId="8" fillId="5" borderId="1096" xfId="4" applyNumberFormat="1" applyFont="1" applyFill="1" applyBorder="1" applyProtection="1">
      <protection locked="0"/>
    </xf>
    <xf numFmtId="1" fontId="8" fillId="5" borderId="1097" xfId="4" applyNumberFormat="1" applyFont="1" applyFill="1" applyBorder="1" applyProtection="1">
      <protection locked="0"/>
    </xf>
    <xf numFmtId="1" fontId="8" fillId="8" borderId="1098" xfId="4" applyNumberFormat="1" applyFont="1" applyFill="1" applyBorder="1" applyProtection="1">
      <protection locked="0"/>
    </xf>
    <xf numFmtId="1" fontId="8" fillId="8" borderId="1096" xfId="4" applyNumberFormat="1" applyFont="1" applyFill="1" applyBorder="1" applyProtection="1">
      <protection locked="0"/>
    </xf>
    <xf numFmtId="1" fontId="8" fillId="0" borderId="1049" xfId="4" applyNumberFormat="1" applyFont="1" applyBorder="1" applyAlignment="1">
      <alignment horizontal="center" vertical="center" wrapText="1"/>
    </xf>
    <xf numFmtId="1" fontId="4" fillId="0" borderId="1099" xfId="0" applyNumberFormat="1" applyFont="1" applyBorder="1" applyAlignment="1">
      <alignment horizontal="center" vertical="center" wrapText="1"/>
    </xf>
    <xf numFmtId="1" fontId="4" fillId="0" borderId="1076" xfId="0" applyNumberFormat="1" applyFont="1" applyBorder="1" applyAlignment="1">
      <alignment horizontal="center" vertical="center" wrapText="1"/>
    </xf>
    <xf numFmtId="0" fontId="8" fillId="0" borderId="1071" xfId="4" applyFont="1" applyBorder="1" applyAlignment="1">
      <alignment horizontal="left" vertical="center" wrapText="1"/>
    </xf>
    <xf numFmtId="164" fontId="4" fillId="4" borderId="1071" xfId="1" applyNumberFormat="1" applyFont="1" applyFill="1" applyBorder="1" applyAlignment="1" applyProtection="1">
      <alignment horizontal="center" vertical="center"/>
    </xf>
    <xf numFmtId="1" fontId="8" fillId="5" borderId="1073" xfId="0" applyNumberFormat="1" applyFont="1" applyFill="1" applyBorder="1" applyProtection="1">
      <protection locked="0"/>
    </xf>
    <xf numFmtId="1" fontId="8" fillId="5" borderId="1074" xfId="0" applyNumberFormat="1" applyFont="1" applyFill="1" applyBorder="1" applyProtection="1">
      <protection locked="0"/>
    </xf>
    <xf numFmtId="1" fontId="8" fillId="5" borderId="1076" xfId="0" applyNumberFormat="1" applyFont="1" applyFill="1" applyBorder="1" applyProtection="1">
      <protection locked="0"/>
    </xf>
    <xf numFmtId="1" fontId="8" fillId="5" borderId="1071" xfId="0" applyNumberFormat="1" applyFont="1" applyFill="1" applyBorder="1" applyProtection="1">
      <protection locked="0"/>
    </xf>
    <xf numFmtId="1" fontId="8" fillId="5" borderId="1093" xfId="0" applyNumberFormat="1" applyFont="1" applyFill="1" applyBorder="1" applyProtection="1">
      <protection locked="0"/>
    </xf>
    <xf numFmtId="1" fontId="8" fillId="5" borderId="1049" xfId="0" applyNumberFormat="1" applyFont="1" applyFill="1" applyBorder="1" applyProtection="1">
      <protection locked="0"/>
    </xf>
    <xf numFmtId="41" fontId="7" fillId="0" borderId="1070" xfId="1" applyNumberFormat="1" applyFont="1" applyBorder="1" applyAlignment="1" applyProtection="1">
      <alignment horizontal="left"/>
    </xf>
    <xf numFmtId="1" fontId="8" fillId="0" borderId="1073" xfId="0" applyNumberFormat="1" applyFont="1" applyBorder="1" applyAlignment="1">
      <alignment horizontal="center" vertical="center" wrapText="1"/>
    </xf>
    <xf numFmtId="1" fontId="8" fillId="0" borderId="1074" xfId="0" applyNumberFormat="1" applyFont="1" applyBorder="1" applyAlignment="1">
      <alignment horizontal="center" vertical="center" wrapText="1"/>
    </xf>
    <xf numFmtId="1" fontId="8" fillId="0" borderId="1076" xfId="0" applyNumberFormat="1" applyFont="1" applyBorder="1" applyAlignment="1">
      <alignment horizontal="center" vertical="center" wrapText="1"/>
    </xf>
    <xf numFmtId="41" fontId="8" fillId="4" borderId="1073" xfId="1" applyNumberFormat="1" applyFont="1" applyFill="1" applyBorder="1" applyAlignment="1" applyProtection="1">
      <alignment horizontal="center" vertical="center" wrapText="1"/>
    </xf>
    <xf numFmtId="41" fontId="8" fillId="4" borderId="1049" xfId="1" applyNumberFormat="1" applyFont="1" applyFill="1" applyBorder="1" applyAlignment="1" applyProtection="1">
      <alignment horizontal="center" vertical="center"/>
    </xf>
    <xf numFmtId="1" fontId="8" fillId="0" borderId="1072" xfId="0" applyNumberFormat="1" applyFont="1" applyBorder="1" applyAlignment="1">
      <alignment horizontal="center" vertical="center"/>
    </xf>
    <xf numFmtId="1" fontId="8" fillId="0" borderId="1073" xfId="0" applyNumberFormat="1" applyFont="1" applyBorder="1" applyAlignment="1">
      <alignment horizontal="center" vertical="center"/>
    </xf>
    <xf numFmtId="1" fontId="8" fillId="0" borderId="1100" xfId="0" applyNumberFormat="1" applyFont="1" applyBorder="1" applyAlignment="1">
      <alignment horizontal="center" vertical="center" wrapText="1"/>
    </xf>
    <xf numFmtId="1" fontId="8" fillId="0" borderId="1071" xfId="0" applyNumberFormat="1" applyFont="1" applyBorder="1" applyAlignment="1">
      <alignment horizontal="center" vertical="center" wrapText="1"/>
    </xf>
    <xf numFmtId="1" fontId="8" fillId="5" borderId="1101" xfId="0" applyNumberFormat="1" applyFont="1" applyFill="1" applyBorder="1" applyProtection="1">
      <protection locked="0"/>
    </xf>
    <xf numFmtId="1" fontId="8" fillId="9" borderId="1081" xfId="5" applyNumberFormat="1" applyFont="1" applyBorder="1" applyProtection="1">
      <protection locked="0"/>
    </xf>
    <xf numFmtId="1" fontId="8" fillId="9" borderId="1082" xfId="5" applyNumberFormat="1" applyFont="1" applyBorder="1" applyProtection="1">
      <protection locked="0"/>
    </xf>
    <xf numFmtId="1" fontId="8" fillId="0" borderId="1086" xfId="0" applyNumberFormat="1" applyFont="1" applyBorder="1"/>
    <xf numFmtId="1" fontId="8" fillId="5" borderId="1102" xfId="0" applyNumberFormat="1" applyFont="1" applyFill="1" applyBorder="1" applyProtection="1">
      <protection locked="0"/>
    </xf>
    <xf numFmtId="1" fontId="8" fillId="10" borderId="1079" xfId="0" applyNumberFormat="1" applyFont="1" applyFill="1" applyBorder="1"/>
    <xf numFmtId="1" fontId="8" fillId="10" borderId="1088" xfId="0" applyNumberFormat="1" applyFont="1" applyFill="1" applyBorder="1"/>
    <xf numFmtId="1" fontId="8" fillId="10" borderId="1078" xfId="0" applyNumberFormat="1" applyFont="1" applyFill="1" applyBorder="1"/>
    <xf numFmtId="1" fontId="8" fillId="9" borderId="1079" xfId="5" applyNumberFormat="1" applyFont="1" applyBorder="1" applyProtection="1">
      <protection locked="0"/>
    </xf>
    <xf numFmtId="1" fontId="8" fillId="9" borderId="1078" xfId="5" applyNumberFormat="1" applyFont="1" applyBorder="1" applyProtection="1">
      <protection locked="0"/>
    </xf>
    <xf numFmtId="1" fontId="8" fillId="0" borderId="1086" xfId="0" applyNumberFormat="1" applyFont="1" applyBorder="1" applyAlignment="1">
      <alignment wrapText="1"/>
    </xf>
    <xf numFmtId="1" fontId="8" fillId="5" borderId="1103" xfId="0" applyNumberFormat="1" applyFont="1" applyFill="1" applyBorder="1" applyProtection="1">
      <protection locked="0"/>
    </xf>
    <xf numFmtId="1" fontId="8" fillId="11" borderId="1078" xfId="0" applyNumberFormat="1" applyFont="1" applyFill="1" applyBorder="1"/>
    <xf numFmtId="1" fontId="8" fillId="11" borderId="1079" xfId="0" applyNumberFormat="1" applyFont="1" applyFill="1" applyBorder="1"/>
    <xf numFmtId="1" fontId="8" fillId="5" borderId="1104" xfId="0" applyNumberFormat="1" applyFont="1" applyFill="1" applyBorder="1" applyProtection="1">
      <protection locked="0"/>
    </xf>
    <xf numFmtId="1" fontId="8" fillId="5" borderId="1105" xfId="0" applyNumberFormat="1" applyFont="1" applyFill="1" applyBorder="1" applyProtection="1">
      <protection locked="0"/>
    </xf>
    <xf numFmtId="1" fontId="8" fillId="5" borderId="1106" xfId="0" applyNumberFormat="1" applyFont="1" applyFill="1" applyBorder="1" applyProtection="1">
      <protection locked="0"/>
    </xf>
    <xf numFmtId="41" fontId="4" fillId="4" borderId="1107" xfId="1" applyNumberFormat="1" applyFont="1" applyFill="1" applyBorder="1" applyAlignment="1" applyProtection="1">
      <alignment vertical="center" wrapText="1"/>
    </xf>
    <xf numFmtId="164" fontId="4" fillId="4" borderId="1108" xfId="6" applyNumberFormat="1" applyFont="1" applyFill="1" applyBorder="1" applyAlignment="1" applyProtection="1">
      <alignment horizontal="center"/>
    </xf>
    <xf numFmtId="164" fontId="4" fillId="4" borderId="1109" xfId="6" applyNumberFormat="1" applyFont="1" applyFill="1" applyBorder="1" applyProtection="1"/>
    <xf numFmtId="164" fontId="4" fillId="4" borderId="1110" xfId="6" applyNumberFormat="1" applyFont="1" applyFill="1" applyBorder="1" applyProtection="1"/>
    <xf numFmtId="164" fontId="4" fillId="4" borderId="1111" xfId="6" applyNumberFormat="1" applyFont="1" applyFill="1" applyBorder="1" applyProtection="1"/>
    <xf numFmtId="164" fontId="4" fillId="4" borderId="1112" xfId="6" applyNumberFormat="1" applyFont="1" applyFill="1" applyBorder="1" applyProtection="1"/>
    <xf numFmtId="164" fontId="4" fillId="4" borderId="1108" xfId="6" applyNumberFormat="1" applyFont="1" applyFill="1" applyBorder="1" applyProtection="1"/>
    <xf numFmtId="164" fontId="4" fillId="4" borderId="1113" xfId="6" applyNumberFormat="1" applyFont="1" applyFill="1" applyBorder="1" applyProtection="1"/>
    <xf numFmtId="164" fontId="4" fillId="0" borderId="1112" xfId="6" applyNumberFormat="1" applyFont="1" applyFill="1" applyBorder="1" applyProtection="1"/>
    <xf numFmtId="41" fontId="7" fillId="0" borderId="1114" xfId="1" applyNumberFormat="1" applyFont="1" applyBorder="1" applyAlignment="1" applyProtection="1">
      <alignment horizontal="left"/>
    </xf>
    <xf numFmtId="1" fontId="8" fillId="0" borderId="1109" xfId="0" applyNumberFormat="1" applyFont="1" applyBorder="1" applyAlignment="1">
      <alignment horizontal="center" vertical="center"/>
    </xf>
    <xf numFmtId="1" fontId="8" fillId="0" borderId="1110" xfId="0" applyNumberFormat="1" applyFont="1" applyBorder="1" applyAlignment="1">
      <alignment horizontal="center" vertical="center"/>
    </xf>
    <xf numFmtId="1" fontId="8" fillId="0" borderId="1112" xfId="0" applyNumberFormat="1" applyFont="1" applyBorder="1" applyAlignment="1">
      <alignment horizontal="center" vertical="center"/>
    </xf>
    <xf numFmtId="41" fontId="8" fillId="0" borderId="1108" xfId="1" applyNumberFormat="1" applyFont="1" applyBorder="1" applyAlignment="1" applyProtection="1">
      <alignment horizontal="center" vertical="center" wrapText="1"/>
    </xf>
    <xf numFmtId="41" fontId="8" fillId="0" borderId="1045" xfId="1" applyNumberFormat="1" applyFont="1" applyBorder="1" applyAlignment="1" applyProtection="1">
      <alignment horizontal="center" vertical="center" wrapText="1"/>
    </xf>
    <xf numFmtId="1" fontId="8" fillId="0" borderId="1109" xfId="0" applyNumberFormat="1" applyFont="1" applyBorder="1" applyAlignment="1">
      <alignment horizontal="right"/>
    </xf>
    <xf numFmtId="1" fontId="8" fillId="5" borderId="1111" xfId="0" applyNumberFormat="1" applyFont="1" applyFill="1" applyBorder="1" applyProtection="1">
      <protection locked="0"/>
    </xf>
    <xf numFmtId="1" fontId="8" fillId="5" borderId="1115" xfId="0" applyNumberFormat="1" applyFont="1" applyFill="1" applyBorder="1" applyProtection="1">
      <protection locked="0"/>
    </xf>
    <xf numFmtId="1" fontId="8" fillId="5" borderId="1112" xfId="0" applyNumberFormat="1" applyFont="1" applyFill="1" applyBorder="1" applyProtection="1">
      <protection locked="0"/>
    </xf>
    <xf numFmtId="1" fontId="8" fillId="0" borderId="1116" xfId="0" applyNumberFormat="1" applyFont="1" applyBorder="1"/>
    <xf numFmtId="1" fontId="8" fillId="10" borderId="1117" xfId="0" applyNumberFormat="1" applyFont="1" applyFill="1" applyBorder="1" applyAlignment="1">
      <alignment horizontal="right"/>
    </xf>
    <xf numFmtId="1" fontId="8" fillId="10" borderId="1118" xfId="0" applyNumberFormat="1" applyFont="1" applyFill="1" applyBorder="1"/>
    <xf numFmtId="1" fontId="8" fillId="10" borderId="1119" xfId="0" applyNumberFormat="1" applyFont="1" applyFill="1" applyBorder="1"/>
    <xf numFmtId="1" fontId="8" fillId="5" borderId="1119" xfId="0" applyNumberFormat="1" applyFont="1" applyFill="1" applyBorder="1" applyProtection="1">
      <protection locked="0"/>
    </xf>
    <xf numFmtId="1" fontId="8" fillId="5" borderId="1120" xfId="0" applyNumberFormat="1" applyFont="1" applyFill="1" applyBorder="1" applyProtection="1">
      <protection locked="0"/>
    </xf>
    <xf numFmtId="1" fontId="8" fillId="5" borderId="1121" xfId="0" applyNumberFormat="1" applyFont="1" applyFill="1" applyBorder="1" applyProtection="1">
      <protection locked="0"/>
    </xf>
    <xf numFmtId="1" fontId="8" fillId="0" borderId="1078" xfId="0" applyNumberFormat="1" applyFont="1" applyBorder="1" applyAlignment="1">
      <alignment horizontal="right" wrapText="1"/>
    </xf>
    <xf numFmtId="1" fontId="8" fillId="0" borderId="1122" xfId="0" applyNumberFormat="1" applyFont="1" applyBorder="1" applyAlignment="1">
      <alignment horizontal="right"/>
    </xf>
    <xf numFmtId="1" fontId="8" fillId="0" borderId="1091" xfId="0" applyNumberFormat="1" applyFont="1" applyBorder="1" applyAlignment="1">
      <alignment horizontal="right"/>
    </xf>
    <xf numFmtId="1" fontId="8" fillId="5" borderId="1086" xfId="0" applyNumberFormat="1" applyFont="1" applyFill="1" applyBorder="1" applyProtection="1">
      <protection locked="0"/>
    </xf>
    <xf numFmtId="1" fontId="8" fillId="5" borderId="1123" xfId="0" applyNumberFormat="1" applyFont="1" applyFill="1" applyBorder="1" applyProtection="1">
      <protection locked="0"/>
    </xf>
    <xf numFmtId="1" fontId="8" fillId="0" borderId="1096" xfId="0" applyNumberFormat="1" applyFont="1" applyBorder="1"/>
    <xf numFmtId="1" fontId="8" fillId="10" borderId="1104" xfId="0" applyNumberFormat="1" applyFont="1" applyFill="1" applyBorder="1"/>
    <xf numFmtId="1" fontId="8" fillId="10" borderId="1098" xfId="0" applyNumberFormat="1" applyFont="1" applyFill="1" applyBorder="1"/>
    <xf numFmtId="1" fontId="8" fillId="5" borderId="1098" xfId="0" applyNumberFormat="1" applyFont="1" applyFill="1" applyBorder="1" applyProtection="1">
      <protection locked="0"/>
    </xf>
    <xf numFmtId="1" fontId="8" fillId="10" borderId="1124" xfId="0" applyNumberFormat="1" applyFont="1" applyFill="1" applyBorder="1"/>
    <xf numFmtId="1" fontId="8" fillId="0" borderId="1078" xfId="0" applyNumberFormat="1" applyFont="1" applyBorder="1" applyAlignment="1">
      <alignment horizontal="right"/>
    </xf>
    <xf numFmtId="1" fontId="8" fillId="0" borderId="1078" xfId="0" applyNumberFormat="1" applyFont="1" applyBorder="1" applyAlignment="1">
      <alignment horizontal="right" shrinkToFit="1"/>
    </xf>
    <xf numFmtId="1" fontId="8" fillId="0" borderId="1122" xfId="0" applyNumberFormat="1" applyFont="1" applyBorder="1" applyAlignment="1">
      <alignment horizontal="right" shrinkToFit="1"/>
    </xf>
    <xf numFmtId="1" fontId="8" fillId="0" borderId="1104" xfId="0" applyNumberFormat="1" applyFont="1" applyBorder="1" applyAlignment="1">
      <alignment horizontal="right"/>
    </xf>
    <xf numFmtId="1" fontId="8" fillId="0" borderId="1105" xfId="0" applyNumberFormat="1" applyFont="1" applyBorder="1" applyAlignment="1">
      <alignment horizontal="right"/>
    </xf>
    <xf numFmtId="1" fontId="8" fillId="0" borderId="1098" xfId="0" applyNumberFormat="1" applyFont="1" applyBorder="1" applyAlignment="1">
      <alignment horizontal="right"/>
    </xf>
    <xf numFmtId="1" fontId="8" fillId="5" borderId="1125" xfId="0" applyNumberFormat="1" applyFont="1" applyFill="1" applyBorder="1" applyProtection="1">
      <protection locked="0"/>
    </xf>
    <xf numFmtId="1" fontId="8" fillId="5" borderId="1126" xfId="0" applyNumberFormat="1" applyFont="1" applyFill="1" applyBorder="1" applyProtection="1">
      <protection locked="0"/>
    </xf>
    <xf numFmtId="1" fontId="8" fillId="5" borderId="1127" xfId="0" applyNumberFormat="1" applyFont="1" applyFill="1" applyBorder="1" applyProtection="1">
      <protection locked="0"/>
    </xf>
    <xf numFmtId="1" fontId="8" fillId="0" borderId="1109" xfId="0" applyNumberFormat="1" applyFont="1" applyBorder="1"/>
    <xf numFmtId="1" fontId="8" fillId="0" borderId="1115" xfId="0" applyNumberFormat="1" applyFont="1" applyBorder="1"/>
    <xf numFmtId="1" fontId="8" fillId="0" borderId="1107" xfId="0" applyNumberFormat="1" applyFont="1" applyBorder="1"/>
    <xf numFmtId="1" fontId="8" fillId="0" borderId="1128" xfId="0" applyNumberFormat="1" applyFont="1" applyBorder="1"/>
    <xf numFmtId="1" fontId="8" fillId="0" borderId="1129" xfId="0" applyNumberFormat="1" applyFont="1" applyBorder="1"/>
    <xf numFmtId="41" fontId="7" fillId="4" borderId="1130" xfId="1" applyNumberFormat="1" applyFont="1" applyFill="1" applyBorder="1" applyAlignment="1" applyProtection="1">
      <alignment horizontal="left"/>
    </xf>
    <xf numFmtId="1" fontId="8" fillId="3" borderId="1108" xfId="0" applyNumberFormat="1" applyFont="1" applyFill="1" applyBorder="1" applyAlignment="1">
      <alignment horizontal="center" vertical="center" wrapText="1"/>
    </xf>
    <xf numFmtId="1" fontId="8" fillId="3" borderId="1112" xfId="0" applyNumberFormat="1" applyFont="1" applyFill="1" applyBorder="1" applyAlignment="1">
      <alignment horizontal="center" vertical="center" wrapText="1"/>
    </xf>
    <xf numFmtId="1" fontId="8" fillId="0" borderId="1108" xfId="0" applyNumberFormat="1" applyFont="1" applyBorder="1" applyAlignment="1">
      <alignment horizontal="center" vertical="center" wrapText="1"/>
    </xf>
    <xf numFmtId="1" fontId="8" fillId="0" borderId="1109" xfId="0" applyNumberFormat="1" applyFont="1" applyBorder="1" applyAlignment="1">
      <alignment horizontal="center" vertical="center" wrapText="1"/>
    </xf>
    <xf numFmtId="1" fontId="8" fillId="0" borderId="1110" xfId="0" applyNumberFormat="1" applyFont="1" applyBorder="1" applyAlignment="1">
      <alignment horizontal="center" vertical="center" wrapText="1"/>
    </xf>
    <xf numFmtId="1" fontId="8" fillId="0" borderId="1128" xfId="0" applyNumberFormat="1" applyFont="1" applyBorder="1" applyAlignment="1">
      <alignment horizontal="center" vertical="center" wrapText="1"/>
    </xf>
    <xf numFmtId="41" fontId="8" fillId="4" borderId="1131" xfId="1" applyNumberFormat="1" applyFont="1" applyFill="1" applyBorder="1" applyAlignment="1" applyProtection="1">
      <alignment vertical="center" wrapText="1"/>
    </xf>
    <xf numFmtId="1" fontId="8" fillId="0" borderId="1107" xfId="0" applyNumberFormat="1" applyFont="1" applyBorder="1" applyAlignment="1">
      <alignment vertical="center" wrapText="1"/>
    </xf>
    <xf numFmtId="1" fontId="8" fillId="0" borderId="1108" xfId="0" applyNumberFormat="1" applyFont="1" applyBorder="1" applyAlignment="1">
      <alignment horizontal="center" wrapText="1"/>
    </xf>
    <xf numFmtId="1" fontId="8" fillId="0" borderId="1112" xfId="0" applyNumberFormat="1" applyFont="1" applyBorder="1" applyAlignment="1">
      <alignment horizontal="right" wrapText="1"/>
    </xf>
    <xf numFmtId="1" fontId="8" fillId="0" borderId="1108" xfId="0" applyNumberFormat="1" applyFont="1" applyBorder="1" applyAlignment="1">
      <alignment horizontal="right"/>
    </xf>
    <xf numFmtId="1" fontId="8" fillId="0" borderId="1110" xfId="0" applyNumberFormat="1" applyFont="1" applyBorder="1" applyAlignment="1">
      <alignment horizontal="right"/>
    </xf>
    <xf numFmtId="1" fontId="8" fillId="0" borderId="1128" xfId="0" applyNumberFormat="1" applyFont="1" applyBorder="1" applyAlignment="1">
      <alignment horizontal="right"/>
    </xf>
    <xf numFmtId="1" fontId="8" fillId="0" borderId="1129" xfId="0" applyNumberFormat="1" applyFont="1" applyBorder="1" applyAlignment="1">
      <alignment horizontal="right"/>
    </xf>
    <xf numFmtId="1" fontId="8" fillId="3" borderId="1110" xfId="0" applyNumberFormat="1" applyFont="1" applyFill="1" applyBorder="1" applyAlignment="1">
      <alignment horizontal="right"/>
    </xf>
    <xf numFmtId="1" fontId="8" fillId="3" borderId="1112" xfId="0" applyNumberFormat="1" applyFont="1" applyFill="1" applyBorder="1" applyAlignment="1">
      <alignment horizontal="right"/>
    </xf>
    <xf numFmtId="0" fontId="7" fillId="4" borderId="1047" xfId="2" applyFont="1" applyFill="1" applyBorder="1" applyAlignment="1" applyProtection="1"/>
    <xf numFmtId="41" fontId="4" fillId="4" borderId="1047" xfId="7" applyFont="1" applyFill="1" applyBorder="1" applyAlignment="1" applyProtection="1"/>
    <xf numFmtId="0" fontId="3" fillId="4" borderId="1047" xfId="2" applyFont="1" applyFill="1" applyBorder="1" applyAlignment="1" applyProtection="1"/>
    <xf numFmtId="0" fontId="4" fillId="4" borderId="1047" xfId="2" applyFont="1" applyFill="1" applyBorder="1" applyAlignment="1" applyProtection="1"/>
    <xf numFmtId="1" fontId="8" fillId="5" borderId="1132" xfId="0" applyNumberFormat="1" applyFont="1" applyFill="1" applyBorder="1" applyProtection="1">
      <protection locked="0"/>
    </xf>
    <xf numFmtId="1" fontId="8" fillId="5" borderId="1133" xfId="0" applyNumberFormat="1" applyFont="1" applyFill="1" applyBorder="1" applyProtection="1">
      <protection locked="0"/>
    </xf>
    <xf numFmtId="1" fontId="8" fillId="5" borderId="1134" xfId="0" applyNumberFormat="1" applyFont="1" applyFill="1" applyBorder="1" applyProtection="1">
      <protection locked="0"/>
    </xf>
    <xf numFmtId="1" fontId="8" fillId="5" borderId="1135" xfId="0" applyNumberFormat="1" applyFont="1" applyFill="1" applyBorder="1" applyProtection="1">
      <protection locked="0"/>
    </xf>
    <xf numFmtId="1" fontId="8" fillId="5" borderId="1136" xfId="0" applyNumberFormat="1" applyFont="1" applyFill="1" applyBorder="1" applyProtection="1">
      <protection locked="0"/>
    </xf>
    <xf numFmtId="1" fontId="8" fillId="0" borderId="1108" xfId="0" applyNumberFormat="1" applyFont="1" applyBorder="1" applyAlignment="1">
      <alignment horizontal="right" wrapText="1"/>
    </xf>
    <xf numFmtId="1" fontId="8" fillId="0" borderId="1112" xfId="0" applyNumberFormat="1" applyFont="1" applyBorder="1" applyAlignment="1">
      <alignment horizontal="right"/>
    </xf>
    <xf numFmtId="41" fontId="7" fillId="4" borderId="1137" xfId="1" applyNumberFormat="1" applyFont="1" applyFill="1" applyBorder="1" applyAlignment="1" applyProtection="1">
      <alignment horizontal="left"/>
    </xf>
    <xf numFmtId="1" fontId="8" fillId="0" borderId="1112" xfId="0" applyNumberFormat="1" applyFont="1" applyBorder="1" applyAlignment="1">
      <alignment horizontal="center" vertical="center" wrapText="1"/>
    </xf>
    <xf numFmtId="41" fontId="8" fillId="4" borderId="1109" xfId="1" applyNumberFormat="1" applyFont="1" applyFill="1" applyBorder="1" applyAlignment="1" applyProtection="1">
      <alignment horizontal="center" vertical="center" wrapText="1"/>
    </xf>
    <xf numFmtId="41" fontId="8" fillId="4" borderId="1113" xfId="1" applyNumberFormat="1" applyFont="1" applyFill="1" applyBorder="1" applyAlignment="1" applyProtection="1">
      <alignment horizontal="center" vertical="center"/>
    </xf>
    <xf numFmtId="1" fontId="8" fillId="0" borderId="1139" xfId="0" applyNumberFormat="1" applyFont="1" applyBorder="1" applyAlignment="1">
      <alignment vertical="center" wrapText="1"/>
    </xf>
    <xf numFmtId="1" fontId="8" fillId="3" borderId="1116" xfId="0" applyNumberFormat="1" applyFont="1" applyFill="1" applyBorder="1" applyAlignment="1">
      <alignment horizontal="center" vertical="center"/>
    </xf>
    <xf numFmtId="1" fontId="8" fillId="8" borderId="1134" xfId="0" applyNumberFormat="1" applyFont="1" applyFill="1" applyBorder="1" applyProtection="1">
      <protection locked="0"/>
    </xf>
    <xf numFmtId="1" fontId="8" fillId="8" borderId="1140" xfId="0" applyNumberFormat="1" applyFont="1" applyFill="1" applyBorder="1" applyProtection="1">
      <protection locked="0"/>
    </xf>
    <xf numFmtId="1" fontId="8" fillId="8" borderId="1133" xfId="0" applyNumberFormat="1" applyFont="1" applyFill="1" applyBorder="1" applyProtection="1">
      <protection locked="0"/>
    </xf>
    <xf numFmtId="1" fontId="8" fillId="8" borderId="1141" xfId="0" applyNumberFormat="1" applyFont="1" applyFill="1" applyBorder="1" applyProtection="1">
      <protection locked="0"/>
    </xf>
    <xf numFmtId="1" fontId="8" fillId="8" borderId="1142" xfId="0" applyNumberFormat="1" applyFont="1" applyFill="1" applyBorder="1" applyProtection="1">
      <protection locked="0"/>
    </xf>
    <xf numFmtId="1" fontId="8" fillId="0" borderId="1143" xfId="0" applyNumberFormat="1" applyFont="1" applyBorder="1" applyAlignment="1">
      <alignment vertical="center" wrapText="1"/>
    </xf>
    <xf numFmtId="1" fontId="8" fillId="3" borderId="1132" xfId="0" applyNumberFormat="1" applyFont="1" applyFill="1" applyBorder="1" applyAlignment="1">
      <alignment horizontal="center" vertical="center"/>
    </xf>
    <xf numFmtId="1" fontId="8" fillId="8" borderId="1144" xfId="0" applyNumberFormat="1" applyFont="1" applyFill="1" applyBorder="1" applyProtection="1">
      <protection locked="0"/>
    </xf>
    <xf numFmtId="1" fontId="8" fillId="0" borderId="1098" xfId="0" applyNumberFormat="1" applyFont="1" applyBorder="1" applyAlignment="1">
      <alignment vertical="center" wrapText="1"/>
    </xf>
    <xf numFmtId="1" fontId="8" fillId="0" borderId="1111" xfId="0" applyNumberFormat="1" applyFont="1" applyBorder="1" applyAlignment="1">
      <alignment horizontal="center" vertical="center" wrapText="1"/>
    </xf>
    <xf numFmtId="1" fontId="8" fillId="0" borderId="1115" xfId="0" applyNumberFormat="1" applyFont="1" applyBorder="1" applyAlignment="1">
      <alignment horizontal="center" vertical="center" wrapText="1"/>
    </xf>
    <xf numFmtId="1" fontId="8" fillId="0" borderId="1146" xfId="0" applyNumberFormat="1" applyFont="1" applyBorder="1" applyAlignment="1">
      <alignment vertical="center" wrapText="1"/>
    </xf>
    <xf numFmtId="1" fontId="8" fillId="3" borderId="1118" xfId="8" applyNumberFormat="1" applyFont="1" applyFill="1" applyBorder="1" applyAlignment="1">
      <alignment horizontal="right"/>
    </xf>
    <xf numFmtId="1" fontId="8" fillId="3" borderId="1117" xfId="8" applyNumberFormat="1" applyFont="1" applyFill="1" applyBorder="1" applyAlignment="1">
      <alignment horizontal="right"/>
    </xf>
    <xf numFmtId="1" fontId="8" fillId="3" borderId="1119" xfId="8" applyNumberFormat="1" applyFont="1" applyFill="1" applyBorder="1" applyAlignment="1">
      <alignment horizontal="right"/>
    </xf>
    <xf numFmtId="1" fontId="8" fillId="8" borderId="1118" xfId="0" applyNumberFormat="1" applyFont="1" applyFill="1" applyBorder="1" applyProtection="1">
      <protection locked="0"/>
    </xf>
    <xf numFmtId="1" fontId="8" fillId="8" borderId="1119" xfId="0" applyNumberFormat="1" applyFont="1" applyFill="1" applyBorder="1" applyProtection="1">
      <protection locked="0"/>
    </xf>
    <xf numFmtId="1" fontId="8" fillId="8" borderId="1147" xfId="0" applyNumberFormat="1" applyFont="1" applyFill="1" applyBorder="1" applyProtection="1">
      <protection locked="0"/>
    </xf>
    <xf numFmtId="1" fontId="8" fillId="8" borderId="1117" xfId="0" applyNumberFormat="1" applyFont="1" applyFill="1" applyBorder="1" applyProtection="1">
      <protection locked="0"/>
    </xf>
    <xf numFmtId="1" fontId="8" fillId="8" borderId="1120" xfId="0" applyNumberFormat="1" applyFont="1" applyFill="1" applyBorder="1" applyProtection="1">
      <protection locked="0"/>
    </xf>
    <xf numFmtId="1" fontId="8" fillId="0" borderId="1131" xfId="0" applyNumberFormat="1" applyFont="1" applyBorder="1" applyAlignment="1">
      <alignment vertical="center" wrapText="1"/>
    </xf>
    <xf numFmtId="1" fontId="8" fillId="3" borderId="1134" xfId="8" applyNumberFormat="1" applyFont="1" applyFill="1" applyBorder="1" applyAlignment="1">
      <alignment horizontal="right"/>
    </xf>
    <xf numFmtId="1" fontId="8" fillId="3" borderId="1140" xfId="8" applyNumberFormat="1" applyFont="1" applyFill="1" applyBorder="1" applyAlignment="1">
      <alignment horizontal="right"/>
    </xf>
    <xf numFmtId="1" fontId="8" fillId="3" borderId="1133" xfId="8" applyNumberFormat="1" applyFont="1" applyFill="1" applyBorder="1" applyAlignment="1">
      <alignment horizontal="right"/>
    </xf>
    <xf numFmtId="1" fontId="8" fillId="8" borderId="1148" xfId="0" applyNumberFormat="1" applyFont="1" applyFill="1" applyBorder="1" applyProtection="1">
      <protection locked="0"/>
    </xf>
    <xf numFmtId="1" fontId="8" fillId="0" borderId="1149" xfId="0" applyNumberFormat="1" applyFont="1" applyBorder="1" applyAlignment="1">
      <alignment vertical="center" wrapText="1"/>
    </xf>
    <xf numFmtId="1" fontId="8" fillId="3" borderId="1150" xfId="8" applyNumberFormat="1" applyFont="1" applyFill="1" applyBorder="1" applyAlignment="1">
      <alignment horizontal="right"/>
    </xf>
    <xf numFmtId="1" fontId="8" fillId="3" borderId="1151" xfId="8" applyNumberFormat="1" applyFont="1" applyFill="1" applyBorder="1" applyAlignment="1">
      <alignment horizontal="right"/>
    </xf>
    <xf numFmtId="1" fontId="8" fillId="3" borderId="1098" xfId="8" applyNumberFormat="1" applyFont="1" applyFill="1" applyBorder="1" applyAlignment="1">
      <alignment horizontal="right"/>
    </xf>
    <xf numFmtId="1" fontId="8" fillId="8" borderId="1150" xfId="0" applyNumberFormat="1" applyFont="1" applyFill="1" applyBorder="1" applyProtection="1">
      <protection locked="0"/>
    </xf>
    <xf numFmtId="1" fontId="8" fillId="8" borderId="1098" xfId="0" applyNumberFormat="1" applyFont="1" applyFill="1" applyBorder="1" applyProtection="1">
      <protection locked="0"/>
    </xf>
    <xf numFmtId="1" fontId="8" fillId="8" borderId="1127" xfId="0" applyNumberFormat="1" applyFont="1" applyFill="1" applyBorder="1" applyProtection="1">
      <protection locked="0"/>
    </xf>
    <xf numFmtId="1" fontId="8" fillId="8" borderId="1151" xfId="0" applyNumberFormat="1" applyFont="1" applyFill="1" applyBorder="1" applyProtection="1">
      <protection locked="0"/>
    </xf>
    <xf numFmtId="1" fontId="8" fillId="8" borderId="1152" xfId="0" applyNumberFormat="1" applyFont="1" applyFill="1" applyBorder="1" applyProtection="1">
      <protection locked="0"/>
    </xf>
    <xf numFmtId="1" fontId="8" fillId="0" borderId="1153" xfId="0" applyNumberFormat="1" applyFont="1" applyBorder="1" applyAlignment="1">
      <alignment vertical="center" wrapText="1"/>
    </xf>
    <xf numFmtId="1" fontId="8" fillId="0" borderId="1113" xfId="0" applyNumberFormat="1" applyFont="1" applyBorder="1" applyAlignment="1">
      <alignment horizontal="center" vertical="center" wrapText="1"/>
    </xf>
    <xf numFmtId="1" fontId="8" fillId="3" borderId="1158" xfId="8" applyNumberFormat="1" applyFont="1" applyFill="1" applyBorder="1" applyAlignment="1">
      <alignment horizontal="right"/>
    </xf>
    <xf numFmtId="1" fontId="8" fillId="5" borderId="1118" xfId="0" applyNumberFormat="1" applyFont="1" applyFill="1" applyBorder="1" applyProtection="1">
      <protection locked="0"/>
    </xf>
    <xf numFmtId="1" fontId="8" fillId="0" borderId="1132" xfId="0" applyNumberFormat="1" applyFont="1" applyBorder="1" applyAlignment="1">
      <alignment horizontal="left"/>
    </xf>
    <xf numFmtId="1" fontId="8" fillId="3" borderId="1159" xfId="8" applyNumberFormat="1" applyFont="1" applyFill="1" applyBorder="1" applyAlignment="1">
      <alignment horizontal="right"/>
    </xf>
    <xf numFmtId="1" fontId="8" fillId="5" borderId="1148" xfId="0" applyNumberFormat="1" applyFont="1" applyFill="1" applyBorder="1" applyProtection="1">
      <protection locked="0"/>
    </xf>
    <xf numFmtId="1" fontId="8" fillId="5" borderId="1160" xfId="0" applyNumberFormat="1" applyFont="1" applyFill="1" applyBorder="1" applyProtection="1">
      <protection locked="0"/>
    </xf>
    <xf numFmtId="1" fontId="8" fillId="0" borderId="1132" xfId="0" applyNumberFormat="1" applyFont="1" applyBorder="1"/>
    <xf numFmtId="1" fontId="8" fillId="0" borderId="1149" xfId="0" applyNumberFormat="1" applyFont="1" applyBorder="1"/>
    <xf numFmtId="1" fontId="8" fillId="3" borderId="1161" xfId="8" applyNumberFormat="1" applyFont="1" applyFill="1" applyBorder="1" applyAlignment="1">
      <alignment horizontal="right"/>
    </xf>
    <xf numFmtId="1" fontId="8" fillId="5" borderId="1150" xfId="0" applyNumberFormat="1" applyFont="1" applyFill="1" applyBorder="1" applyProtection="1">
      <protection locked="0"/>
    </xf>
    <xf numFmtId="1" fontId="8" fillId="5" borderId="1152" xfId="0" applyNumberFormat="1" applyFont="1" applyFill="1" applyBorder="1" applyProtection="1">
      <protection locked="0"/>
    </xf>
    <xf numFmtId="1" fontId="8" fillId="5" borderId="1162" xfId="0" applyNumberFormat="1" applyFont="1" applyFill="1" applyBorder="1" applyProtection="1">
      <protection locked="0"/>
    </xf>
    <xf numFmtId="1" fontId="8" fillId="3" borderId="1164" xfId="8" applyNumberFormat="1" applyFont="1" applyFill="1" applyBorder="1" applyAlignment="1">
      <alignment horizontal="right"/>
    </xf>
    <xf numFmtId="1" fontId="8" fillId="3" borderId="1165" xfId="8" applyNumberFormat="1" applyFont="1" applyFill="1" applyBorder="1" applyAlignment="1">
      <alignment horizontal="right"/>
    </xf>
    <xf numFmtId="1" fontId="8" fillId="0" borderId="1108" xfId="0" applyNumberFormat="1" applyFont="1" applyBorder="1" applyAlignment="1">
      <alignment horizontal="center" vertical="center"/>
    </xf>
    <xf numFmtId="1" fontId="8" fillId="3" borderId="1116" xfId="8" applyNumberFormat="1" applyFont="1" applyFill="1" applyBorder="1" applyAlignment="1">
      <alignment horizontal="right"/>
    </xf>
    <xf numFmtId="1" fontId="8" fillId="5" borderId="1166" xfId="0" applyNumberFormat="1" applyFont="1" applyFill="1" applyBorder="1" applyProtection="1">
      <protection locked="0"/>
    </xf>
    <xf numFmtId="1" fontId="8" fillId="5" borderId="1116" xfId="0" applyNumberFormat="1" applyFont="1" applyFill="1" applyBorder="1" applyProtection="1">
      <protection locked="0"/>
    </xf>
    <xf numFmtId="1" fontId="8" fillId="5" borderId="1167" xfId="0" applyNumberFormat="1" applyFont="1" applyFill="1" applyBorder="1" applyProtection="1">
      <protection locked="0"/>
    </xf>
    <xf numFmtId="1" fontId="8" fillId="7" borderId="1149" xfId="8" applyNumberFormat="1" applyFont="1" applyFill="1" applyBorder="1" applyAlignment="1">
      <alignment horizontal="right"/>
    </xf>
    <xf numFmtId="0" fontId="7" fillId="4" borderId="1047" xfId="0" applyFont="1" applyFill="1" applyBorder="1"/>
    <xf numFmtId="0" fontId="4" fillId="4" borderId="1047" xfId="0" applyFont="1" applyFill="1" applyBorder="1"/>
    <xf numFmtId="0" fontId="8" fillId="0" borderId="1108" xfId="0" applyFont="1" applyBorder="1" applyAlignment="1">
      <alignment horizontal="center" vertical="center" wrapText="1"/>
    </xf>
    <xf numFmtId="0" fontId="8" fillId="7" borderId="1116" xfId="0" applyFont="1" applyFill="1" applyBorder="1"/>
    <xf numFmtId="0" fontId="8" fillId="0" borderId="1132" xfId="0" applyFont="1" applyBorder="1"/>
    <xf numFmtId="0" fontId="8" fillId="7" borderId="1132" xfId="0" applyFont="1" applyFill="1" applyBorder="1"/>
    <xf numFmtId="1" fontId="8" fillId="0" borderId="1149" xfId="0" applyNumberFormat="1" applyFont="1" applyBorder="1" applyAlignment="1">
      <alignment horizontal="left" vertical="center" wrapText="1"/>
    </xf>
    <xf numFmtId="1" fontId="8" fillId="5" borderId="1149" xfId="0" applyNumberFormat="1" applyFont="1" applyFill="1" applyBorder="1" applyProtection="1">
      <protection locked="0"/>
    </xf>
    <xf numFmtId="0" fontId="14" fillId="0" borderId="1047" xfId="0" applyFont="1" applyBorder="1" applyAlignment="1">
      <alignment horizontal="center" vertical="center" wrapText="1"/>
    </xf>
    <xf numFmtId="0" fontId="8" fillId="0" borderId="1108" xfId="0" applyFont="1" applyBorder="1" applyAlignment="1">
      <alignment horizontal="center" vertical="center"/>
    </xf>
    <xf numFmtId="0" fontId="8" fillId="0" borderId="1109" xfId="0" applyFont="1" applyBorder="1" applyAlignment="1">
      <alignment horizontal="center" vertical="center" wrapText="1"/>
    </xf>
    <xf numFmtId="0" fontId="8" fillId="0" borderId="1049" xfId="0" applyFont="1" applyBorder="1" applyAlignment="1">
      <alignment horizontal="center" vertical="center" wrapText="1"/>
    </xf>
    <xf numFmtId="0" fontId="8" fillId="0" borderId="1116" xfId="0" applyFont="1" applyBorder="1" applyAlignment="1">
      <alignment horizontal="right" vertical="center"/>
    </xf>
    <xf numFmtId="0" fontId="8" fillId="8" borderId="1118" xfId="0" applyFont="1" applyFill="1" applyBorder="1" applyAlignment="1" applyProtection="1">
      <alignment horizontal="justify" vertical="center"/>
      <protection locked="0"/>
    </xf>
    <xf numFmtId="0" fontId="8" fillId="8" borderId="1119" xfId="0" applyFont="1" applyFill="1" applyBorder="1" applyAlignment="1" applyProtection="1">
      <alignment horizontal="justify" vertical="center"/>
      <protection locked="0"/>
    </xf>
    <xf numFmtId="1" fontId="8" fillId="4" borderId="1072" xfId="0" applyNumberFormat="1" applyFont="1" applyFill="1" applyBorder="1" applyAlignment="1">
      <alignment horizontal="center" vertical="center" wrapText="1"/>
    </xf>
    <xf numFmtId="1" fontId="8" fillId="4" borderId="1115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1117" xfId="0" applyNumberFormat="1" applyFont="1" applyFill="1" applyBorder="1" applyProtection="1">
      <protection locked="0"/>
    </xf>
    <xf numFmtId="1" fontId="8" fillId="0" borderId="1132" xfId="0" applyNumberFormat="1" applyFont="1" applyBorder="1" applyAlignment="1">
      <alignment vertical="center"/>
    </xf>
    <xf numFmtId="1" fontId="8" fillId="5" borderId="1140" xfId="0" applyNumberFormat="1" applyFont="1" applyFill="1" applyBorder="1" applyProtection="1">
      <protection locked="0"/>
    </xf>
    <xf numFmtId="0" fontId="8" fillId="7" borderId="1149" xfId="0" applyFont="1" applyFill="1" applyBorder="1"/>
    <xf numFmtId="1" fontId="8" fillId="5" borderId="1151" xfId="0" applyNumberFormat="1" applyFont="1" applyFill="1" applyBorder="1" applyProtection="1">
      <protection locked="0"/>
    </xf>
    <xf numFmtId="1" fontId="8" fillId="4" borderId="1109" xfId="0" applyNumberFormat="1" applyFont="1" applyFill="1" applyBorder="1" applyAlignment="1">
      <alignment horizontal="center" vertical="center" wrapText="1"/>
    </xf>
    <xf numFmtId="1" fontId="8" fillId="4" borderId="1110" xfId="0" applyNumberFormat="1" applyFont="1" applyFill="1" applyBorder="1" applyAlignment="1">
      <alignment horizontal="center" vertical="center" wrapText="1"/>
    </xf>
    <xf numFmtId="1" fontId="8" fillId="4" borderId="1049" xfId="0" applyNumberFormat="1" applyFont="1" applyFill="1" applyBorder="1" applyAlignment="1">
      <alignment horizontal="center" vertical="center" wrapText="1"/>
    </xf>
    <xf numFmtId="1" fontId="8" fillId="0" borderId="1116" xfId="0" applyNumberFormat="1" applyFont="1" applyBorder="1" applyAlignment="1">
      <alignment horizontal="left" vertical="top"/>
    </xf>
    <xf numFmtId="0" fontId="8" fillId="12" borderId="1116" xfId="0" applyFont="1" applyFill="1" applyBorder="1"/>
    <xf numFmtId="1" fontId="8" fillId="5" borderId="1142" xfId="0" applyNumberFormat="1" applyFont="1" applyFill="1" applyBorder="1" applyProtection="1">
      <protection locked="0"/>
    </xf>
    <xf numFmtId="0" fontId="8" fillId="7" borderId="1133" xfId="0" applyFont="1" applyFill="1" applyBorder="1"/>
    <xf numFmtId="1" fontId="8" fillId="0" borderId="1132" xfId="0" applyNumberFormat="1" applyFont="1" applyBorder="1" applyAlignment="1">
      <alignment horizontal="left" vertical="top"/>
    </xf>
    <xf numFmtId="0" fontId="8" fillId="0" borderId="1149" xfId="0" applyFont="1" applyBorder="1" applyAlignment="1">
      <alignment horizontal="left" vertical="top" wrapText="1"/>
    </xf>
    <xf numFmtId="0" fontId="8" fillId="7" borderId="1127" xfId="0" applyFont="1" applyFill="1" applyBorder="1"/>
    <xf numFmtId="0" fontId="8" fillId="7" borderId="1151" xfId="0" applyFont="1" applyFill="1" applyBorder="1"/>
    <xf numFmtId="0" fontId="8" fillId="4" borderId="1109" xfId="0" applyFont="1" applyFill="1" applyBorder="1" applyAlignment="1" applyProtection="1">
      <alignment horizontal="center" wrapText="1"/>
      <protection locked="0"/>
    </xf>
    <xf numFmtId="0" fontId="8" fillId="4" borderId="1049" xfId="0" applyFont="1" applyFill="1" applyBorder="1" applyAlignment="1" applyProtection="1">
      <alignment horizontal="center" wrapText="1"/>
      <protection locked="0"/>
    </xf>
    <xf numFmtId="0" fontId="8" fillId="4" borderId="1110" xfId="0" applyFont="1" applyFill="1" applyBorder="1" applyAlignment="1" applyProtection="1">
      <alignment horizontal="center" vertical="center" wrapText="1"/>
      <protection locked="0"/>
    </xf>
    <xf numFmtId="0" fontId="8" fillId="4" borderId="1115" xfId="0" applyFont="1" applyFill="1" applyBorder="1" applyAlignment="1" applyProtection="1">
      <alignment horizontal="center" vertical="center" wrapText="1"/>
      <protection locked="0"/>
    </xf>
    <xf numFmtId="1" fontId="8" fillId="4" borderId="1132" xfId="0" applyNumberFormat="1" applyFont="1" applyFill="1" applyBorder="1"/>
    <xf numFmtId="1" fontId="4" fillId="5" borderId="1134" xfId="0" applyNumberFormat="1" applyFont="1" applyFill="1" applyBorder="1" applyProtection="1">
      <protection locked="0"/>
    </xf>
    <xf numFmtId="1" fontId="4" fillId="4" borderId="1116" xfId="0" applyNumberFormat="1" applyFont="1" applyFill="1" applyBorder="1" applyAlignment="1">
      <alignment horizontal="right" wrapText="1"/>
    </xf>
    <xf numFmtId="1" fontId="4" fillId="5" borderId="1142" xfId="0" applyNumberFormat="1" applyFont="1" applyFill="1" applyBorder="1" applyProtection="1">
      <protection locked="0"/>
    </xf>
    <xf numFmtId="1" fontId="4" fillId="5" borderId="1140" xfId="0" applyNumberFormat="1" applyFont="1" applyFill="1" applyBorder="1" applyProtection="1">
      <protection locked="0"/>
    </xf>
    <xf numFmtId="1" fontId="4" fillId="5" borderId="1148" xfId="0" applyNumberFormat="1" applyFont="1" applyFill="1" applyBorder="1" applyProtection="1">
      <protection locked="0"/>
    </xf>
    <xf numFmtId="1" fontId="4" fillId="4" borderId="1132" xfId="0" applyNumberFormat="1" applyFont="1" applyFill="1" applyBorder="1" applyAlignment="1">
      <alignment horizontal="right" wrapText="1"/>
    </xf>
    <xf numFmtId="1" fontId="4" fillId="5" borderId="1132" xfId="0" applyNumberFormat="1" applyFont="1" applyFill="1" applyBorder="1" applyProtection="1">
      <protection locked="0"/>
    </xf>
    <xf numFmtId="1" fontId="8" fillId="4" borderId="1149" xfId="0" applyNumberFormat="1" applyFont="1" applyFill="1" applyBorder="1"/>
    <xf numFmtId="1" fontId="4" fillId="5" borderId="1149" xfId="0" applyNumberFormat="1" applyFont="1" applyFill="1" applyBorder="1" applyProtection="1">
      <protection locked="0"/>
    </xf>
    <xf numFmtId="1" fontId="4" fillId="5" borderId="1150" xfId="0" applyNumberFormat="1" applyFont="1" applyFill="1" applyBorder="1" applyProtection="1">
      <protection locked="0"/>
    </xf>
    <xf numFmtId="1" fontId="4" fillId="5" borderId="1127" xfId="0" applyNumberFormat="1" applyFont="1" applyFill="1" applyBorder="1" applyProtection="1">
      <protection locked="0"/>
    </xf>
    <xf numFmtId="1" fontId="4" fillId="5" borderId="1151" xfId="0" applyNumberFormat="1" applyFont="1" applyFill="1" applyBorder="1" applyProtection="1">
      <protection locked="0"/>
    </xf>
    <xf numFmtId="1" fontId="4" fillId="5" borderId="1152" xfId="0" applyNumberFormat="1" applyFont="1" applyFill="1" applyBorder="1" applyProtection="1">
      <protection locked="0"/>
    </xf>
    <xf numFmtId="0" fontId="8" fillId="4" borderId="1109" xfId="0" applyFont="1" applyFill="1" applyBorder="1" applyAlignment="1" applyProtection="1">
      <alignment horizontal="center" vertical="center" wrapText="1"/>
      <protection locked="0"/>
    </xf>
    <xf numFmtId="0" fontId="8" fillId="4" borderId="1049" xfId="0" applyFont="1" applyFill="1" applyBorder="1" applyAlignment="1" applyProtection="1">
      <alignment horizontal="center" vertical="center" wrapText="1"/>
      <protection locked="0"/>
    </xf>
    <xf numFmtId="1" fontId="8" fillId="0" borderId="1116" xfId="0" applyNumberFormat="1" applyFont="1" applyBorder="1" applyAlignment="1">
      <alignment horizontal="right" vertical="center" wrapText="1"/>
    </xf>
    <xf numFmtId="1" fontId="8" fillId="12" borderId="1109" xfId="0" applyNumberFormat="1" applyFont="1" applyFill="1" applyBorder="1" applyAlignment="1">
      <alignment horizontal="center" vertical="center"/>
    </xf>
    <xf numFmtId="1" fontId="8" fillId="12" borderId="1075" xfId="0" applyNumberFormat="1" applyFont="1" applyFill="1" applyBorder="1" applyAlignment="1">
      <alignment horizontal="center" vertical="center" wrapText="1"/>
    </xf>
    <xf numFmtId="1" fontId="8" fillId="12" borderId="1049" xfId="0" applyNumberFormat="1" applyFont="1" applyFill="1" applyBorder="1" applyAlignment="1">
      <alignment horizontal="center" vertical="center" wrapText="1"/>
    </xf>
    <xf numFmtId="1" fontId="8" fillId="12" borderId="1109" xfId="0" applyNumberFormat="1" applyFont="1" applyFill="1" applyBorder="1" applyAlignment="1">
      <alignment horizontal="center" vertical="center" wrapText="1"/>
    </xf>
    <xf numFmtId="1" fontId="8" fillId="12" borderId="1132" xfId="0" applyNumberFormat="1" applyFont="1" applyFill="1" applyBorder="1"/>
    <xf numFmtId="1" fontId="8" fillId="12" borderId="1134" xfId="10" applyNumberFormat="1" applyFont="1" applyFill="1" applyBorder="1" applyAlignment="1" applyProtection="1">
      <alignment horizontal="right"/>
    </xf>
    <xf numFmtId="1" fontId="8" fillId="12" borderId="1140" xfId="10" applyNumberFormat="1" applyFont="1" applyFill="1" applyBorder="1" applyAlignment="1" applyProtection="1">
      <alignment horizontal="right"/>
    </xf>
    <xf numFmtId="1" fontId="8" fillId="12" borderId="1148" xfId="10" applyNumberFormat="1" applyFont="1" applyFill="1" applyBorder="1" applyAlignment="1" applyProtection="1">
      <alignment horizontal="right"/>
    </xf>
    <xf numFmtId="1" fontId="8" fillId="12" borderId="1134" xfId="0" applyNumberFormat="1" applyFont="1" applyFill="1" applyBorder="1"/>
    <xf numFmtId="1" fontId="8" fillId="12" borderId="1148" xfId="0" applyNumberFormat="1" applyFont="1" applyFill="1" applyBorder="1"/>
    <xf numFmtId="1" fontId="8" fillId="12" borderId="1142" xfId="0" applyNumberFormat="1" applyFont="1" applyFill="1" applyBorder="1"/>
    <xf numFmtId="1" fontId="8" fillId="12" borderId="1140" xfId="0" applyNumberFormat="1" applyFont="1" applyFill="1" applyBorder="1"/>
    <xf numFmtId="1" fontId="8" fillId="4" borderId="1075" xfId="0" applyNumberFormat="1" applyFont="1" applyFill="1" applyBorder="1" applyAlignment="1">
      <alignment horizontal="center" vertical="center" wrapText="1"/>
    </xf>
    <xf numFmtId="1" fontId="8" fillId="4" borderId="1115" xfId="0" applyNumberFormat="1" applyFont="1" applyFill="1" applyBorder="1" applyAlignment="1">
      <alignment horizontal="center" vertical="center" wrapText="1"/>
    </xf>
    <xf numFmtId="1" fontId="8" fillId="4" borderId="1047" xfId="0" applyNumberFormat="1" applyFont="1" applyFill="1" applyBorder="1" applyAlignment="1">
      <alignment wrapText="1"/>
    </xf>
    <xf numFmtId="1" fontId="8" fillId="4" borderId="1108" xfId="0" applyNumberFormat="1" applyFont="1" applyFill="1" applyBorder="1"/>
    <xf numFmtId="1" fontId="4" fillId="5" borderId="1109" xfId="0" applyNumberFormat="1" applyFont="1" applyFill="1" applyBorder="1" applyProtection="1">
      <protection locked="0"/>
    </xf>
    <xf numFmtId="1" fontId="4" fillId="5" borderId="1110" xfId="0" applyNumberFormat="1" applyFont="1" applyFill="1" applyBorder="1" applyProtection="1">
      <protection locked="0"/>
    </xf>
    <xf numFmtId="1" fontId="4" fillId="5" borderId="1075" xfId="0" applyNumberFormat="1" applyFont="1" applyFill="1" applyBorder="1" applyProtection="1">
      <protection locked="0"/>
    </xf>
    <xf numFmtId="1" fontId="4" fillId="5" borderId="1115" xfId="0" applyNumberFormat="1" applyFont="1" applyFill="1" applyBorder="1" applyProtection="1">
      <protection locked="0"/>
    </xf>
    <xf numFmtId="1" fontId="8" fillId="0" borderId="1072" xfId="0" applyNumberFormat="1" applyFont="1" applyBorder="1" applyAlignment="1">
      <alignment horizontal="center" vertical="center" wrapText="1"/>
    </xf>
    <xf numFmtId="1" fontId="8" fillId="0" borderId="1049" xfId="0" applyNumberFormat="1" applyFont="1" applyBorder="1" applyAlignment="1">
      <alignment vertical="center" wrapText="1"/>
    </xf>
    <xf numFmtId="1" fontId="8" fillId="0" borderId="1108" xfId="0" applyNumberFormat="1" applyFont="1" applyBorder="1" applyAlignment="1">
      <alignment vertical="center" wrapText="1"/>
    </xf>
    <xf numFmtId="1" fontId="8" fillId="5" borderId="1108" xfId="0" applyNumberFormat="1" applyFont="1" applyFill="1" applyBorder="1" applyProtection="1">
      <protection locked="0"/>
    </xf>
    <xf numFmtId="1" fontId="8" fillId="5" borderId="1075" xfId="0" applyNumberFormat="1" applyFont="1" applyFill="1" applyBorder="1" applyProtection="1">
      <protection locked="0"/>
    </xf>
    <xf numFmtId="1" fontId="5" fillId="3" borderId="0" xfId="0" applyNumberFormat="1" applyFont="1" applyFill="1" applyAlignment="1">
      <alignment horizontal="center" vertical="center" wrapText="1"/>
    </xf>
    <xf numFmtId="1" fontId="1" fillId="3" borderId="0" xfId="0" applyNumberFormat="1" applyFont="1" applyFill="1" applyAlignment="1">
      <alignment horizontal="center" vertical="center" wrapText="1"/>
    </xf>
    <xf numFmtId="0" fontId="3" fillId="4" borderId="0" xfId="3" applyFont="1" applyFill="1" applyAlignment="1">
      <alignment horizontal="center" vertical="center" wrapText="1"/>
    </xf>
    <xf numFmtId="41" fontId="4" fillId="4" borderId="3" xfId="1" applyNumberFormat="1" applyFont="1" applyFill="1" applyBorder="1" applyAlignment="1" applyProtection="1">
      <alignment horizontal="center" vertical="center"/>
    </xf>
    <xf numFmtId="41" fontId="4" fillId="4" borderId="4" xfId="1" applyNumberFormat="1" applyFont="1" applyFill="1" applyBorder="1" applyAlignment="1" applyProtection="1">
      <alignment horizontal="center" vertical="center"/>
    </xf>
    <xf numFmtId="41" fontId="4" fillId="4" borderId="10" xfId="1" applyNumberFormat="1" applyFont="1" applyFill="1" applyBorder="1" applyAlignment="1" applyProtection="1">
      <alignment horizontal="center" vertical="center"/>
    </xf>
    <xf numFmtId="41" fontId="4" fillId="4" borderId="5" xfId="1" applyNumberFormat="1" applyFont="1" applyFill="1" applyBorder="1" applyAlignment="1" applyProtection="1">
      <alignment horizontal="center" vertical="center" wrapText="1"/>
    </xf>
    <xf numFmtId="41" fontId="4" fillId="4" borderId="6" xfId="1" applyNumberFormat="1" applyFont="1" applyFill="1" applyBorder="1" applyAlignment="1" applyProtection="1">
      <alignment horizontal="center" vertical="center" wrapText="1"/>
    </xf>
    <xf numFmtId="41" fontId="4" fillId="4" borderId="7" xfId="1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26" xfId="4" applyFont="1" applyBorder="1" applyAlignment="1">
      <alignment horizontal="left" wrapText="1"/>
    </xf>
    <xf numFmtId="0" fontId="7" fillId="0" borderId="27" xfId="4" applyFont="1" applyBorder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41" fontId="4" fillId="4" borderId="8" xfId="3" applyNumberFormat="1" applyFont="1" applyFill="1" applyBorder="1" applyAlignment="1">
      <alignment horizontal="center"/>
    </xf>
    <xf numFmtId="41" fontId="4" fillId="4" borderId="9" xfId="3" applyNumberFormat="1" applyFont="1" applyFill="1" applyBorder="1" applyAlignment="1">
      <alignment horizontal="center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3" xfId="4" applyNumberFormat="1" applyFont="1" applyBorder="1" applyAlignment="1">
      <alignment horizontal="center" vertical="center"/>
    </xf>
    <xf numFmtId="1" fontId="8" fillId="0" borderId="3" xfId="4" applyNumberFormat="1" applyFont="1" applyBorder="1" applyAlignment="1">
      <alignment horizontal="center" vertical="center" wrapText="1"/>
    </xf>
    <xf numFmtId="1" fontId="8" fillId="0" borderId="8" xfId="4" applyNumberFormat="1" applyFont="1" applyBorder="1" applyAlignment="1">
      <alignment horizontal="center" vertical="center" wrapText="1"/>
    </xf>
    <xf numFmtId="1" fontId="8" fillId="0" borderId="28" xfId="4" applyNumberFormat="1" applyFont="1" applyBorder="1" applyAlignment="1">
      <alignment horizontal="center" vertical="center" wrapText="1"/>
    </xf>
    <xf numFmtId="1" fontId="8" fillId="0" borderId="9" xfId="4" applyNumberFormat="1" applyFont="1" applyBorder="1" applyAlignment="1">
      <alignment horizontal="center" vertical="center" wrapText="1"/>
    </xf>
    <xf numFmtId="1" fontId="10" fillId="0" borderId="25" xfId="4" applyNumberFormat="1" applyFont="1" applyBorder="1" applyAlignment="1">
      <alignment horizontal="center" vertical="center" wrapText="1"/>
    </xf>
    <xf numFmtId="1" fontId="10" fillId="0" borderId="3" xfId="4" applyNumberFormat="1" applyFont="1" applyBorder="1" applyAlignment="1">
      <alignment horizontal="center" vertical="center" wrapText="1"/>
    </xf>
    <xf numFmtId="1" fontId="8" fillId="0" borderId="29" xfId="4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 wrapText="1"/>
    </xf>
    <xf numFmtId="1" fontId="8" fillId="0" borderId="35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41" fontId="8" fillId="4" borderId="3" xfId="1" applyNumberFormat="1" applyFont="1" applyFill="1" applyBorder="1" applyAlignment="1" applyProtection="1">
      <alignment horizontal="center" vertical="center"/>
    </xf>
    <xf numFmtId="41" fontId="8" fillId="4" borderId="4" xfId="1" applyNumberFormat="1" applyFont="1" applyFill="1" applyBorder="1" applyAlignment="1" applyProtection="1">
      <alignment horizontal="center" vertical="center"/>
    </xf>
    <xf numFmtId="41" fontId="8" fillId="4" borderId="35" xfId="1" applyNumberFormat="1" applyFont="1" applyFill="1" applyBorder="1" applyAlignment="1" applyProtection="1">
      <alignment horizontal="center" vertical="center"/>
    </xf>
    <xf numFmtId="41" fontId="8" fillId="4" borderId="10" xfId="1" applyNumberFormat="1" applyFont="1" applyFill="1" applyBorder="1" applyAlignment="1" applyProtection="1">
      <alignment horizontal="center" vertical="center"/>
    </xf>
    <xf numFmtId="41" fontId="8" fillId="4" borderId="8" xfId="1" applyNumberFormat="1" applyFont="1" applyFill="1" applyBorder="1" applyAlignment="1" applyProtection="1">
      <alignment horizontal="center"/>
    </xf>
    <xf numFmtId="41" fontId="8" fillId="4" borderId="28" xfId="1" applyNumberFormat="1" applyFont="1" applyFill="1" applyBorder="1" applyAlignment="1" applyProtection="1">
      <alignment horizontal="center"/>
    </xf>
    <xf numFmtId="41" fontId="8" fillId="4" borderId="25" xfId="1" applyNumberFormat="1" applyFont="1" applyFill="1" applyBorder="1" applyAlignment="1" applyProtection="1">
      <alignment horizontal="center"/>
    </xf>
    <xf numFmtId="41" fontId="8" fillId="4" borderId="5" xfId="1" applyNumberFormat="1" applyFont="1" applyFill="1" applyBorder="1" applyAlignment="1" applyProtection="1">
      <alignment horizontal="center" vertical="center"/>
    </xf>
    <xf numFmtId="41" fontId="8" fillId="4" borderId="7" xfId="1" applyNumberFormat="1" applyFont="1" applyFill="1" applyBorder="1" applyAlignment="1" applyProtection="1">
      <alignment horizontal="center" vertical="center"/>
    </xf>
    <xf numFmtId="41" fontId="8" fillId="4" borderId="26" xfId="1" applyNumberFormat="1" applyFont="1" applyFill="1" applyBorder="1" applyAlignment="1" applyProtection="1">
      <alignment horizontal="center" vertical="center"/>
    </xf>
    <xf numFmtId="41" fontId="8" fillId="4" borderId="15" xfId="1" applyNumberFormat="1" applyFont="1" applyFill="1" applyBorder="1" applyAlignment="1" applyProtection="1">
      <alignment horizontal="center" vertical="center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26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8" fillId="0" borderId="28" xfId="0" applyNumberFormat="1" applyFont="1" applyBorder="1" applyAlignment="1">
      <alignment horizontal="center" vertical="center" wrapText="1"/>
    </xf>
    <xf numFmtId="1" fontId="8" fillId="0" borderId="25" xfId="0" applyNumberFormat="1" applyFont="1" applyBorder="1" applyAlignment="1">
      <alignment horizontal="center" vertical="center" wrapText="1"/>
    </xf>
    <xf numFmtId="1" fontId="8" fillId="0" borderId="34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36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41" fontId="4" fillId="4" borderId="8" xfId="1" applyNumberFormat="1" applyFont="1" applyFill="1" applyBorder="1" applyAlignment="1" applyProtection="1">
      <alignment horizontal="center" vertical="center" wrapText="1"/>
    </xf>
    <xf numFmtId="41" fontId="4" fillId="4" borderId="28" xfId="1" applyNumberFormat="1" applyFont="1" applyFill="1" applyBorder="1" applyAlignment="1" applyProtection="1">
      <alignment horizontal="center" vertical="center" wrapText="1"/>
    </xf>
    <xf numFmtId="41" fontId="4" fillId="4" borderId="25" xfId="1" applyNumberFormat="1" applyFont="1" applyFill="1" applyBorder="1" applyAlignment="1" applyProtection="1">
      <alignment horizontal="center" vertical="center" wrapText="1"/>
    </xf>
    <xf numFmtId="41" fontId="4" fillId="4" borderId="3" xfId="3" applyNumberFormat="1" applyFont="1" applyFill="1" applyBorder="1" applyAlignment="1">
      <alignment horizontal="center"/>
    </xf>
    <xf numFmtId="41" fontId="4" fillId="4" borderId="29" xfId="3" applyNumberFormat="1" applyFont="1" applyFill="1" applyBorder="1" applyAlignment="1">
      <alignment horizontal="center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/>
    </xf>
    <xf numFmtId="1" fontId="8" fillId="0" borderId="50" xfId="0" applyNumberFormat="1" applyFont="1" applyBorder="1" applyAlignment="1">
      <alignment horizontal="center" vertical="center"/>
    </xf>
    <xf numFmtId="1" fontId="8" fillId="0" borderId="37" xfId="0" applyNumberFormat="1" applyFont="1" applyBorder="1" applyAlignment="1">
      <alignment horizontal="center" vertical="center"/>
    </xf>
    <xf numFmtId="1" fontId="8" fillId="0" borderId="26" xfId="0" applyNumberFormat="1" applyFont="1" applyBorder="1" applyAlignment="1">
      <alignment horizontal="center" vertical="center"/>
    </xf>
    <xf numFmtId="1" fontId="8" fillId="0" borderId="15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1" fontId="8" fillId="0" borderId="27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1" fontId="8" fillId="0" borderId="55" xfId="0" applyNumberFormat="1" applyFont="1" applyBorder="1" applyAlignment="1">
      <alignment horizontal="center" vertical="center" wrapText="1"/>
    </xf>
    <xf numFmtId="1" fontId="8" fillId="0" borderId="54" xfId="0" applyNumberFormat="1" applyFont="1" applyBorder="1" applyAlignment="1">
      <alignment horizontal="center" vertical="center" wrapText="1"/>
    </xf>
    <xf numFmtId="1" fontId="8" fillId="0" borderId="56" xfId="0" applyNumberFormat="1" applyFont="1" applyBorder="1" applyAlignment="1">
      <alignment horizontal="center" vertical="center" wrapText="1"/>
    </xf>
    <xf numFmtId="1" fontId="8" fillId="0" borderId="59" xfId="0" applyNumberFormat="1" applyFont="1" applyBorder="1" applyAlignment="1">
      <alignment horizontal="center" vertical="center" wrapText="1"/>
    </xf>
    <xf numFmtId="41" fontId="8" fillId="4" borderId="3" xfId="1" applyNumberFormat="1" applyFont="1" applyFill="1" applyBorder="1" applyAlignment="1" applyProtection="1">
      <alignment horizontal="center" vertical="center" wrapText="1"/>
    </xf>
    <xf numFmtId="41" fontId="8" fillId="4" borderId="25" xfId="3" applyNumberFormat="1" applyFont="1" applyFill="1" applyBorder="1" applyAlignment="1">
      <alignment horizontal="center" vertical="center"/>
    </xf>
    <xf numFmtId="41" fontId="8" fillId="4" borderId="3" xfId="3" applyNumberFormat="1" applyFont="1" applyFill="1" applyBorder="1" applyAlignment="1">
      <alignment horizontal="center" vertical="center"/>
    </xf>
    <xf numFmtId="1" fontId="8" fillId="0" borderId="25" xfId="0" applyNumberFormat="1" applyFont="1" applyBorder="1" applyAlignment="1">
      <alignment horizontal="center" vertical="center"/>
    </xf>
    <xf numFmtId="1" fontId="8" fillId="0" borderId="43" xfId="0" applyNumberFormat="1" applyFont="1" applyBorder="1" applyAlignment="1">
      <alignment horizontal="left" vertical="center"/>
    </xf>
    <xf numFmtId="1" fontId="8" fillId="0" borderId="44" xfId="0" applyNumberFormat="1" applyFont="1" applyBorder="1" applyAlignment="1">
      <alignment horizontal="left" vertical="center"/>
    </xf>
    <xf numFmtId="1" fontId="8" fillId="0" borderId="43" xfId="0" applyNumberFormat="1" applyFont="1" applyBorder="1" applyAlignment="1">
      <alignment horizontal="left" vertical="center" shrinkToFit="1"/>
    </xf>
    <xf numFmtId="1" fontId="8" fillId="0" borderId="44" xfId="0" applyNumberFormat="1" applyFont="1" applyBorder="1" applyAlignment="1">
      <alignment horizontal="left" vertical="center" shrinkToFit="1"/>
    </xf>
    <xf numFmtId="1" fontId="8" fillId="0" borderId="67" xfId="0" applyNumberFormat="1" applyFont="1" applyBorder="1" applyAlignment="1">
      <alignment horizontal="left" vertical="center"/>
    </xf>
    <xf numFmtId="1" fontId="8" fillId="0" borderId="66" xfId="0" applyNumberFormat="1" applyFont="1" applyBorder="1" applyAlignment="1">
      <alignment horizontal="left" vertical="center"/>
    </xf>
    <xf numFmtId="1" fontId="8" fillId="3" borderId="4" xfId="0" applyNumberFormat="1" applyFont="1" applyFill="1" applyBorder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left" vertical="center"/>
    </xf>
    <xf numFmtId="1" fontId="8" fillId="0" borderId="7" xfId="0" applyNumberFormat="1" applyFont="1" applyBorder="1" applyAlignment="1">
      <alignment horizontal="left" vertical="center"/>
    </xf>
    <xf numFmtId="1" fontId="8" fillId="0" borderId="40" xfId="0" applyNumberFormat="1" applyFont="1" applyBorder="1" applyAlignment="1">
      <alignment horizontal="left" vertical="center"/>
    </xf>
    <xf numFmtId="1" fontId="8" fillId="0" borderId="62" xfId="0" applyNumberFormat="1" applyFont="1" applyBorder="1" applyAlignment="1">
      <alignment horizontal="left" vertical="center"/>
    </xf>
    <xf numFmtId="1" fontId="8" fillId="0" borderId="72" xfId="0" applyNumberFormat="1" applyFont="1" applyBorder="1" applyAlignment="1">
      <alignment horizontal="center" vertical="center" wrapText="1"/>
    </xf>
    <xf numFmtId="1" fontId="8" fillId="0" borderId="74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0" borderId="71" xfId="0" applyNumberFormat="1" applyFont="1" applyBorder="1" applyAlignment="1">
      <alignment horizontal="center" vertical="center" wrapText="1"/>
    </xf>
    <xf numFmtId="1" fontId="8" fillId="0" borderId="73" xfId="0" applyNumberFormat="1" applyFont="1" applyBorder="1" applyAlignment="1">
      <alignment horizontal="center" vertical="center" wrapText="1"/>
    </xf>
    <xf numFmtId="1" fontId="8" fillId="0" borderId="60" xfId="0" applyNumberFormat="1" applyFont="1" applyBorder="1" applyAlignment="1">
      <alignment horizontal="center" vertical="center" wrapText="1"/>
    </xf>
    <xf numFmtId="1" fontId="8" fillId="0" borderId="65" xfId="0" applyNumberFormat="1" applyFont="1" applyBorder="1" applyAlignment="1">
      <alignment horizontal="center" vertical="center" wrapText="1"/>
    </xf>
    <xf numFmtId="1" fontId="8" fillId="0" borderId="35" xfId="0" applyNumberFormat="1" applyFont="1" applyBorder="1" applyAlignment="1" applyProtection="1">
      <alignment horizontal="center" vertical="center" wrapText="1"/>
      <protection hidden="1"/>
    </xf>
    <xf numFmtId="1" fontId="8" fillId="0" borderId="10" xfId="0" applyNumberFormat="1" applyFont="1" applyBorder="1" applyAlignment="1" applyProtection="1">
      <alignment horizontal="center" vertical="center" wrapText="1"/>
      <protection hidden="1"/>
    </xf>
    <xf numFmtId="41" fontId="8" fillId="4" borderId="3" xfId="3" applyNumberFormat="1" applyFont="1" applyFill="1" applyBorder="1" applyAlignment="1">
      <alignment horizontal="center"/>
    </xf>
    <xf numFmtId="41" fontId="8" fillId="4" borderId="29" xfId="3" applyNumberFormat="1" applyFont="1" applyFill="1" applyBorder="1" applyAlignment="1">
      <alignment horizontal="center"/>
    </xf>
    <xf numFmtId="1" fontId="8" fillId="0" borderId="81" xfId="0" applyNumberFormat="1" applyFont="1" applyBorder="1" applyAlignment="1">
      <alignment horizontal="center" vertical="center" wrapText="1"/>
    </xf>
    <xf numFmtId="1" fontId="8" fillId="0" borderId="82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/>
    </xf>
    <xf numFmtId="1" fontId="4" fillId="0" borderId="35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35" xfId="0" applyNumberFormat="1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32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94" xfId="0" applyNumberFormat="1" applyFont="1" applyBorder="1" applyAlignment="1">
      <alignment horizontal="center" vertical="center" wrapText="1"/>
    </xf>
    <xf numFmtId="1" fontId="8" fillId="4" borderId="7" xfId="0" applyNumberFormat="1" applyFont="1" applyFill="1" applyBorder="1" applyAlignment="1">
      <alignment horizontal="center" vertical="center" wrapText="1"/>
    </xf>
    <xf numFmtId="1" fontId="8" fillId="4" borderId="37" xfId="0" applyNumberFormat="1" applyFont="1" applyFill="1" applyBorder="1" applyAlignment="1">
      <alignment horizontal="center" vertical="center" wrapText="1"/>
    </xf>
    <xf numFmtId="1" fontId="8" fillId="4" borderId="15" xfId="0" applyNumberFormat="1" applyFont="1" applyFill="1" applyBorder="1" applyAlignment="1">
      <alignment horizontal="center" vertical="center" wrapText="1"/>
    </xf>
    <xf numFmtId="1" fontId="8" fillId="0" borderId="106" xfId="0" applyNumberFormat="1" applyFont="1" applyBorder="1" applyAlignment="1">
      <alignment horizontal="center" vertical="center" wrapText="1"/>
    </xf>
    <xf numFmtId="1" fontId="8" fillId="0" borderId="108" xfId="0" applyNumberFormat="1" applyFont="1" applyBorder="1" applyAlignment="1">
      <alignment horizontal="center" vertical="center"/>
    </xf>
    <xf numFmtId="1" fontId="8" fillId="0" borderId="109" xfId="0" applyNumberFormat="1" applyFont="1" applyBorder="1" applyAlignment="1">
      <alignment horizontal="center" vertical="center" wrapText="1"/>
    </xf>
    <xf numFmtId="1" fontId="4" fillId="4" borderId="7" xfId="0" applyNumberFormat="1" applyFont="1" applyFill="1" applyBorder="1" applyAlignment="1">
      <alignment horizontal="center" vertical="center" wrapText="1"/>
    </xf>
    <xf numFmtId="1" fontId="4" fillId="4" borderId="37" xfId="0" applyNumberFormat="1" applyFont="1" applyFill="1" applyBorder="1" applyAlignment="1">
      <alignment horizontal="center" vertical="center" wrapText="1"/>
    </xf>
    <xf numFmtId="1" fontId="4" fillId="4" borderId="15" xfId="0" applyNumberFormat="1" applyFont="1" applyFill="1" applyBorder="1" applyAlignment="1">
      <alignment horizontal="center" vertical="center" wrapText="1"/>
    </xf>
    <xf numFmtId="1" fontId="8" fillId="0" borderId="109" xfId="0" applyNumberFormat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15" xfId="0" applyFont="1" applyBorder="1" applyAlignment="1">
      <alignment horizontal="center" vertical="center"/>
    </xf>
    <xf numFmtId="0" fontId="8" fillId="0" borderId="116" xfId="0" applyFont="1" applyBorder="1" applyAlignment="1">
      <alignment horizontal="center" vertical="center"/>
    </xf>
    <xf numFmtId="0" fontId="8" fillId="0" borderId="108" xfId="0" applyFont="1" applyBorder="1" applyAlignment="1">
      <alignment horizontal="center" vertical="center" wrapText="1"/>
    </xf>
    <xf numFmtId="0" fontId="8" fillId="0" borderId="115" xfId="0" applyFont="1" applyBorder="1" applyAlignment="1">
      <alignment horizontal="center"/>
    </xf>
    <xf numFmtId="0" fontId="8" fillId="0" borderId="116" xfId="0" applyFont="1" applyBorder="1" applyAlignment="1">
      <alignment horizontal="center"/>
    </xf>
    <xf numFmtId="0" fontId="8" fillId="0" borderId="117" xfId="0" applyFont="1" applyBorder="1" applyAlignment="1">
      <alignment horizontal="center"/>
    </xf>
    <xf numFmtId="0" fontId="8" fillId="0" borderId="115" xfId="0" applyFont="1" applyBorder="1" applyAlignment="1">
      <alignment horizontal="center" vertical="center" wrapText="1"/>
    </xf>
    <xf numFmtId="0" fontId="8" fillId="0" borderId="116" xfId="0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" fontId="8" fillId="4" borderId="108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35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10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5" xfId="0" applyNumberFormat="1" applyFont="1" applyFill="1" applyBorder="1" applyAlignment="1">
      <alignment horizontal="center" vertical="center" wrapText="1"/>
    </xf>
    <xf numFmtId="1" fontId="8" fillId="4" borderId="6" xfId="0" applyNumberFormat="1" applyFont="1" applyFill="1" applyBorder="1" applyAlignment="1">
      <alignment horizontal="center" vertical="center" wrapText="1"/>
    </xf>
    <xf numFmtId="1" fontId="8" fillId="4" borderId="26" xfId="0" applyNumberFormat="1" applyFont="1" applyFill="1" applyBorder="1" applyAlignment="1">
      <alignment horizontal="center" vertical="center" wrapText="1"/>
    </xf>
    <xf numFmtId="1" fontId="8" fillId="4" borderId="27" xfId="0" applyNumberFormat="1" applyFont="1" applyFill="1" applyBorder="1" applyAlignment="1">
      <alignment horizontal="center" vertical="center" wrapText="1"/>
    </xf>
    <xf numFmtId="1" fontId="8" fillId="4" borderId="115" xfId="0" applyNumberFormat="1" applyFont="1" applyFill="1" applyBorder="1" applyAlignment="1">
      <alignment horizontal="center" vertical="top"/>
    </xf>
    <xf numFmtId="1" fontId="8" fillId="4" borderId="116" xfId="0" applyNumberFormat="1" applyFont="1" applyFill="1" applyBorder="1" applyAlignment="1">
      <alignment horizontal="center" vertical="top"/>
    </xf>
    <xf numFmtId="1" fontId="8" fillId="4" borderId="117" xfId="0" applyNumberFormat="1" applyFont="1" applyFill="1" applyBorder="1" applyAlignment="1">
      <alignment horizontal="center" vertical="top"/>
    </xf>
    <xf numFmtId="1" fontId="8" fillId="0" borderId="108" xfId="0" applyNumberFormat="1" applyFont="1" applyBorder="1" applyAlignment="1">
      <alignment horizontal="center" vertical="center" wrapText="1"/>
    </xf>
    <xf numFmtId="1" fontId="8" fillId="4" borderId="115" xfId="0" applyNumberFormat="1" applyFont="1" applyFill="1" applyBorder="1" applyAlignment="1">
      <alignment horizontal="center" vertical="center" wrapText="1"/>
    </xf>
    <xf numFmtId="1" fontId="8" fillId="4" borderId="116" xfId="0" applyNumberFormat="1" applyFont="1" applyFill="1" applyBorder="1" applyAlignment="1">
      <alignment horizontal="center" vertical="center" wrapText="1"/>
    </xf>
    <xf numFmtId="1" fontId="8" fillId="4" borderId="117" xfId="0" applyNumberFormat="1" applyFont="1" applyFill="1" applyBorder="1" applyAlignment="1">
      <alignment horizontal="center" vertical="center" wrapText="1"/>
    </xf>
    <xf numFmtId="1" fontId="8" fillId="0" borderId="116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0" fontId="4" fillId="4" borderId="110" xfId="0" applyFont="1" applyFill="1" applyBorder="1" applyAlignment="1" applyProtection="1">
      <alignment horizontal="center" vertical="center" wrapText="1"/>
      <protection locked="0"/>
    </xf>
    <xf numFmtId="0" fontId="8" fillId="4" borderId="110" xfId="0" applyFont="1" applyFill="1" applyBorder="1" applyAlignment="1" applyProtection="1">
      <alignment horizontal="center" vertical="center" wrapText="1"/>
      <protection locked="0"/>
    </xf>
    <xf numFmtId="0" fontId="8" fillId="4" borderId="108" xfId="0" applyFont="1" applyFill="1" applyBorder="1" applyAlignment="1" applyProtection="1">
      <alignment horizontal="center" vertical="center" wrapText="1"/>
      <protection locked="0"/>
    </xf>
    <xf numFmtId="0" fontId="8" fillId="4" borderId="10" xfId="0" applyFont="1" applyFill="1" applyBorder="1" applyAlignment="1" applyProtection="1">
      <alignment horizontal="center" vertical="center" wrapText="1"/>
      <protection locked="0"/>
    </xf>
    <xf numFmtId="0" fontId="8" fillId="4" borderId="115" xfId="0" applyFont="1" applyFill="1" applyBorder="1" applyAlignment="1" applyProtection="1">
      <alignment horizontal="center" vertical="center" wrapText="1"/>
      <protection locked="0"/>
    </xf>
    <xf numFmtId="0" fontId="8" fillId="4" borderId="117" xfId="0" applyFont="1" applyFill="1" applyBorder="1" applyAlignment="1" applyProtection="1">
      <alignment horizontal="center" vertical="center" wrapText="1"/>
      <protection locked="0"/>
    </xf>
    <xf numFmtId="0" fontId="8" fillId="4" borderId="115" xfId="0" applyFont="1" applyFill="1" applyBorder="1" applyAlignment="1" applyProtection="1">
      <alignment horizontal="center" wrapText="1"/>
      <protection locked="0"/>
    </xf>
    <xf numFmtId="0" fontId="8" fillId="4" borderId="116" xfId="0" applyFont="1" applyFill="1" applyBorder="1" applyAlignment="1" applyProtection="1">
      <alignment horizontal="center" wrapText="1"/>
      <protection locked="0"/>
    </xf>
    <xf numFmtId="0" fontId="8" fillId="4" borderId="117" xfId="0" applyFont="1" applyFill="1" applyBorder="1" applyAlignment="1" applyProtection="1">
      <alignment horizontal="center" wrapText="1"/>
      <protection locked="0"/>
    </xf>
    <xf numFmtId="0" fontId="8" fillId="4" borderId="7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1" fontId="8" fillId="12" borderId="115" xfId="0" applyNumberFormat="1" applyFont="1" applyFill="1" applyBorder="1" applyAlignment="1">
      <alignment horizontal="center" vertical="center"/>
    </xf>
    <xf numFmtId="1" fontId="8" fillId="12" borderId="117" xfId="0" applyNumberFormat="1" applyFont="1" applyFill="1" applyBorder="1" applyAlignment="1">
      <alignment horizontal="center" vertical="center"/>
    </xf>
    <xf numFmtId="1" fontId="8" fillId="4" borderId="115" xfId="0" applyNumberFormat="1" applyFont="1" applyFill="1" applyBorder="1" applyAlignment="1">
      <alignment horizontal="center" vertical="center"/>
    </xf>
    <xf numFmtId="1" fontId="8" fillId="4" borderId="116" xfId="0" applyNumberFormat="1" applyFont="1" applyFill="1" applyBorder="1" applyAlignment="1">
      <alignment horizontal="center" vertical="center"/>
    </xf>
    <xf numFmtId="1" fontId="8" fillId="4" borderId="117" xfId="0" applyNumberFormat="1" applyFont="1" applyFill="1" applyBorder="1" applyAlignment="1">
      <alignment horizontal="center" vertical="center"/>
    </xf>
    <xf numFmtId="1" fontId="8" fillId="0" borderId="115" xfId="0" applyNumberFormat="1" applyFont="1" applyBorder="1" applyAlignment="1">
      <alignment horizontal="center" vertical="center"/>
    </xf>
    <xf numFmtId="1" fontId="8" fillId="0" borderId="116" xfId="0" applyNumberFormat="1" applyFont="1" applyBorder="1" applyAlignment="1">
      <alignment horizontal="center" vertical="center"/>
    </xf>
    <xf numFmtId="1" fontId="8" fillId="0" borderId="117" xfId="0" applyNumberFormat="1" applyFont="1" applyBorder="1" applyAlignment="1">
      <alignment horizontal="center" vertical="center"/>
    </xf>
    <xf numFmtId="1" fontId="8" fillId="0" borderId="115" xfId="0" applyNumberFormat="1" applyFont="1" applyBorder="1" applyAlignment="1">
      <alignment horizontal="center" vertical="center" wrapText="1"/>
    </xf>
    <xf numFmtId="1" fontId="8" fillId="12" borderId="116" xfId="0" applyNumberFormat="1" applyFont="1" applyFill="1" applyBorder="1" applyAlignment="1">
      <alignment horizontal="center" vertical="center"/>
    </xf>
    <xf numFmtId="1" fontId="8" fillId="12" borderId="108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1" fontId="8" fillId="12" borderId="5" xfId="0" applyNumberFormat="1" applyFont="1" applyFill="1" applyBorder="1" applyAlignment="1">
      <alignment horizontal="center" vertical="center" wrapText="1"/>
    </xf>
    <xf numFmtId="1" fontId="8" fillId="12" borderId="6" xfId="0" applyNumberFormat="1" applyFont="1" applyFill="1" applyBorder="1" applyAlignment="1">
      <alignment horizontal="center" vertical="center" wrapText="1"/>
    </xf>
    <xf numFmtId="1" fontId="8" fillId="12" borderId="7" xfId="0" applyNumberFormat="1" applyFont="1" applyFill="1" applyBorder="1" applyAlignment="1">
      <alignment horizontal="center" vertical="center" wrapText="1"/>
    </xf>
    <xf numFmtId="1" fontId="8" fillId="12" borderId="50" xfId="0" applyNumberFormat="1" applyFont="1" applyFill="1" applyBorder="1" applyAlignment="1">
      <alignment horizontal="center" vertical="center" wrapText="1"/>
    </xf>
    <xf numFmtId="1" fontId="8" fillId="12" borderId="0" xfId="0" applyNumberFormat="1" applyFont="1" applyFill="1" applyAlignment="1">
      <alignment horizontal="center" vertical="center" wrapText="1"/>
    </xf>
    <xf numFmtId="1" fontId="8" fillId="12" borderId="37" xfId="0" applyNumberFormat="1" applyFont="1" applyFill="1" applyBorder="1" applyAlignment="1">
      <alignment horizontal="center" vertical="center" wrapText="1"/>
    </xf>
    <xf numFmtId="1" fontId="8" fillId="12" borderId="115" xfId="0" applyNumberFormat="1" applyFont="1" applyFill="1" applyBorder="1" applyAlignment="1">
      <alignment horizontal="center" vertical="center" wrapText="1"/>
    </xf>
    <xf numFmtId="1" fontId="8" fillId="12" borderId="116" xfId="0" applyNumberFormat="1" applyFont="1" applyFill="1" applyBorder="1" applyAlignment="1">
      <alignment horizontal="center" vertical="center" wrapText="1"/>
    </xf>
    <xf numFmtId="1" fontId="8" fillId="12" borderId="117" xfId="0" applyNumberFormat="1" applyFont="1" applyFill="1" applyBorder="1" applyAlignment="1">
      <alignment horizontal="center" vertical="center" wrapText="1"/>
    </xf>
    <xf numFmtId="41" fontId="4" fillId="4" borderId="165" xfId="1" applyNumberFormat="1" applyFont="1" applyFill="1" applyBorder="1" applyAlignment="1" applyProtection="1">
      <alignment horizontal="center" vertical="center"/>
    </xf>
    <xf numFmtId="41" fontId="4" fillId="4" borderId="150" xfId="1" applyNumberFormat="1" applyFont="1" applyFill="1" applyBorder="1" applyAlignment="1" applyProtection="1">
      <alignment horizontal="center" vertical="center"/>
    </xf>
    <xf numFmtId="41" fontId="4" fillId="4" borderId="142" xfId="1" applyNumberFormat="1" applyFont="1" applyFill="1" applyBorder="1" applyAlignment="1" applyProtection="1">
      <alignment horizontal="center" vertical="center"/>
    </xf>
    <xf numFmtId="41" fontId="4" fillId="4" borderId="124" xfId="1" applyNumberFormat="1" applyFont="1" applyFill="1" applyBorder="1" applyAlignment="1" applyProtection="1">
      <alignment horizontal="center" vertical="center" wrapText="1"/>
    </xf>
    <xf numFmtId="41" fontId="4" fillId="4" borderId="125" xfId="1" applyNumberFormat="1" applyFont="1" applyFill="1" applyBorder="1" applyAlignment="1" applyProtection="1">
      <alignment horizontal="center" vertical="center" wrapText="1"/>
    </xf>
    <xf numFmtId="41" fontId="4" fillId="4" borderId="126" xfId="1" applyNumberFormat="1" applyFont="1" applyFill="1" applyBorder="1" applyAlignment="1" applyProtection="1">
      <alignment horizontal="center" vertical="center" wrapText="1"/>
    </xf>
    <xf numFmtId="41" fontId="4" fillId="4" borderId="171" xfId="3" applyNumberFormat="1" applyFont="1" applyFill="1" applyBorder="1" applyAlignment="1">
      <alignment horizontal="center"/>
    </xf>
    <xf numFmtId="41" fontId="4" fillId="4" borderId="172" xfId="3" applyNumberFormat="1" applyFont="1" applyFill="1" applyBorder="1" applyAlignment="1">
      <alignment horizontal="center"/>
    </xf>
    <xf numFmtId="1" fontId="8" fillId="0" borderId="126" xfId="0" applyNumberFormat="1" applyFont="1" applyBorder="1" applyAlignment="1">
      <alignment horizontal="center" vertical="center" wrapText="1"/>
    </xf>
    <xf numFmtId="1" fontId="8" fillId="0" borderId="142" xfId="0" applyNumberFormat="1" applyFont="1" applyBorder="1" applyAlignment="1">
      <alignment horizontal="center" vertical="center" wrapText="1"/>
    </xf>
    <xf numFmtId="1" fontId="8" fillId="0" borderId="150" xfId="4" applyNumberFormat="1" applyFont="1" applyBorder="1" applyAlignment="1">
      <alignment horizontal="center" vertical="center"/>
    </xf>
    <xf numFmtId="1" fontId="8" fillId="0" borderId="150" xfId="4" applyNumberFormat="1" applyFont="1" applyBorder="1" applyAlignment="1">
      <alignment horizontal="center" vertical="center" wrapText="1"/>
    </xf>
    <xf numFmtId="1" fontId="8" fillId="0" borderId="171" xfId="4" applyNumberFormat="1" applyFont="1" applyBorder="1" applyAlignment="1">
      <alignment horizontal="center" vertical="center" wrapText="1"/>
    </xf>
    <xf numFmtId="1" fontId="8" fillId="0" borderId="148" xfId="4" applyNumberFormat="1" applyFont="1" applyBorder="1" applyAlignment="1">
      <alignment horizontal="center" vertical="center" wrapText="1"/>
    </xf>
    <xf numFmtId="1" fontId="8" fillId="0" borderId="172" xfId="4" applyNumberFormat="1" applyFont="1" applyBorder="1" applyAlignment="1">
      <alignment horizontal="center" vertical="center" wrapText="1"/>
    </xf>
    <xf numFmtId="1" fontId="10" fillId="0" borderId="149" xfId="4" applyNumberFormat="1" applyFont="1" applyBorder="1" applyAlignment="1">
      <alignment horizontal="center" vertical="center" wrapText="1"/>
    </xf>
    <xf numFmtId="1" fontId="10" fillId="0" borderId="150" xfId="4" applyNumberFormat="1" applyFont="1" applyBorder="1" applyAlignment="1">
      <alignment horizontal="center" vertical="center" wrapText="1"/>
    </xf>
    <xf numFmtId="1" fontId="8" fillId="0" borderId="154" xfId="4" applyNumberFormat="1" applyFont="1" applyBorder="1" applyAlignment="1">
      <alignment horizontal="center" vertical="center"/>
    </xf>
    <xf numFmtId="41" fontId="8" fillId="4" borderId="150" xfId="1" applyNumberFormat="1" applyFont="1" applyFill="1" applyBorder="1" applyAlignment="1" applyProtection="1">
      <alignment horizontal="center" vertical="center"/>
    </xf>
    <xf numFmtId="41" fontId="8" fillId="4" borderId="142" xfId="1" applyNumberFormat="1" applyFont="1" applyFill="1" applyBorder="1" applyAlignment="1" applyProtection="1">
      <alignment horizontal="center" vertical="center"/>
    </xf>
    <xf numFmtId="41" fontId="8" fillId="4" borderId="171" xfId="1" applyNumberFormat="1" applyFont="1" applyFill="1" applyBorder="1" applyAlignment="1" applyProtection="1">
      <alignment horizontal="center"/>
    </xf>
    <xf numFmtId="41" fontId="8" fillId="4" borderId="148" xfId="1" applyNumberFormat="1" applyFont="1" applyFill="1" applyBorder="1" applyAlignment="1" applyProtection="1">
      <alignment horizontal="center"/>
    </xf>
    <xf numFmtId="41" fontId="8" fillId="4" borderId="149" xfId="1" applyNumberFormat="1" applyFont="1" applyFill="1" applyBorder="1" applyAlignment="1" applyProtection="1">
      <alignment horizontal="center"/>
    </xf>
    <xf numFmtId="41" fontId="8" fillId="4" borderId="124" xfId="1" applyNumberFormat="1" applyFont="1" applyFill="1" applyBorder="1" applyAlignment="1" applyProtection="1">
      <alignment horizontal="center" vertical="center"/>
    </xf>
    <xf numFmtId="41" fontId="8" fillId="4" borderId="126" xfId="1" applyNumberFormat="1" applyFont="1" applyFill="1" applyBorder="1" applyAlignment="1" applyProtection="1">
      <alignment horizontal="center" vertical="center"/>
    </xf>
    <xf numFmtId="1" fontId="8" fillId="0" borderId="124" xfId="0" applyNumberFormat="1" applyFont="1" applyBorder="1" applyAlignment="1">
      <alignment horizontal="center" vertical="center" wrapText="1"/>
    </xf>
    <xf numFmtId="1" fontId="8" fillId="0" borderId="171" xfId="0" applyNumberFormat="1" applyFont="1" applyBorder="1" applyAlignment="1">
      <alignment horizontal="center" vertical="center" wrapText="1"/>
    </xf>
    <xf numFmtId="1" fontId="8" fillId="0" borderId="148" xfId="0" applyNumberFormat="1" applyFont="1" applyBorder="1" applyAlignment="1">
      <alignment horizontal="center" vertical="center" wrapText="1"/>
    </xf>
    <xf numFmtId="1" fontId="8" fillId="0" borderId="149" xfId="0" applyNumberFormat="1" applyFont="1" applyBorder="1" applyAlignment="1">
      <alignment horizontal="center" vertical="center" wrapText="1"/>
    </xf>
    <xf numFmtId="1" fontId="8" fillId="0" borderId="156" xfId="0" applyNumberFormat="1" applyFont="1" applyBorder="1" applyAlignment="1">
      <alignment horizontal="center" vertical="center" wrapText="1"/>
    </xf>
    <xf numFmtId="1" fontId="8" fillId="0" borderId="125" xfId="0" applyNumberFormat="1" applyFont="1" applyBorder="1" applyAlignment="1">
      <alignment horizontal="center" vertical="center" wrapText="1"/>
    </xf>
    <xf numFmtId="41" fontId="4" fillId="4" borderId="171" xfId="1" applyNumberFormat="1" applyFont="1" applyFill="1" applyBorder="1" applyAlignment="1" applyProtection="1">
      <alignment horizontal="center" vertical="center" wrapText="1"/>
    </xf>
    <xf numFmtId="41" fontId="4" fillId="4" borderId="148" xfId="1" applyNumberFormat="1" applyFont="1" applyFill="1" applyBorder="1" applyAlignment="1" applyProtection="1">
      <alignment horizontal="center" vertical="center" wrapText="1"/>
    </xf>
    <xf numFmtId="41" fontId="4" fillId="4" borderId="149" xfId="1" applyNumberFormat="1" applyFont="1" applyFill="1" applyBorder="1" applyAlignment="1" applyProtection="1">
      <alignment horizontal="center" vertical="center" wrapText="1"/>
    </xf>
    <xf numFmtId="41" fontId="4" fillId="4" borderId="150" xfId="3" applyNumberFormat="1" applyFont="1" applyFill="1" applyBorder="1" applyAlignment="1">
      <alignment horizontal="center"/>
    </xf>
    <xf numFmtId="41" fontId="4" fillId="4" borderId="154" xfId="3" applyNumberFormat="1" applyFont="1" applyFill="1" applyBorder="1" applyAlignment="1">
      <alignment horizontal="center"/>
    </xf>
    <xf numFmtId="1" fontId="8" fillId="0" borderId="150" xfId="0" applyNumberFormat="1" applyFont="1" applyBorder="1" applyAlignment="1">
      <alignment horizontal="center" vertical="center" wrapText="1"/>
    </xf>
    <xf numFmtId="1" fontId="8" fillId="0" borderId="124" xfId="0" applyNumberFormat="1" applyFont="1" applyBorder="1" applyAlignment="1">
      <alignment horizontal="center" vertical="center"/>
    </xf>
    <xf numFmtId="1" fontId="8" fillId="0" borderId="126" xfId="0" applyNumberFormat="1" applyFont="1" applyBorder="1" applyAlignment="1">
      <alignment horizontal="center" vertical="center"/>
    </xf>
    <xf numFmtId="1" fontId="8" fillId="0" borderId="125" xfId="0" applyNumberFormat="1" applyFont="1" applyBorder="1" applyAlignment="1">
      <alignment horizontal="center" vertical="center"/>
    </xf>
    <xf numFmtId="1" fontId="8" fillId="0" borderId="171" xfId="0" applyNumberFormat="1" applyFont="1" applyBorder="1" applyAlignment="1">
      <alignment horizontal="center" vertical="center"/>
    </xf>
    <xf numFmtId="1" fontId="8" fillId="0" borderId="148" xfId="0" applyNumberFormat="1" applyFont="1" applyBorder="1" applyAlignment="1">
      <alignment horizontal="center" vertical="center"/>
    </xf>
    <xf numFmtId="1" fontId="8" fillId="0" borderId="172" xfId="0" applyNumberFormat="1" applyFont="1" applyBorder="1" applyAlignment="1">
      <alignment horizontal="center" vertical="center"/>
    </xf>
    <xf numFmtId="1" fontId="8" fillId="0" borderId="130" xfId="0" applyNumberFormat="1" applyFont="1" applyBorder="1" applyAlignment="1">
      <alignment horizontal="center" vertical="center" wrapText="1"/>
    </xf>
    <xf numFmtId="41" fontId="8" fillId="4" borderId="150" xfId="1" applyNumberFormat="1" applyFont="1" applyFill="1" applyBorder="1" applyAlignment="1" applyProtection="1">
      <alignment horizontal="center" vertical="center" wrapText="1"/>
    </xf>
    <xf numFmtId="41" fontId="8" fillId="4" borderId="149" xfId="3" applyNumberFormat="1" applyFont="1" applyFill="1" applyBorder="1" applyAlignment="1">
      <alignment horizontal="center" vertical="center"/>
    </xf>
    <xf numFmtId="41" fontId="8" fillId="4" borderId="150" xfId="3" applyNumberFormat="1" applyFont="1" applyFill="1" applyBorder="1" applyAlignment="1">
      <alignment horizontal="center" vertical="center"/>
    </xf>
    <xf numFmtId="1" fontId="8" fillId="0" borderId="149" xfId="0" applyNumberFormat="1" applyFont="1" applyBorder="1" applyAlignment="1">
      <alignment horizontal="center" vertical="center"/>
    </xf>
    <xf numFmtId="1" fontId="8" fillId="0" borderId="176" xfId="0" applyNumberFormat="1" applyFont="1" applyBorder="1" applyAlignment="1">
      <alignment horizontal="left" vertical="center"/>
    </xf>
    <xf numFmtId="1" fontId="8" fillId="0" borderId="181" xfId="0" applyNumberFormat="1" applyFont="1" applyBorder="1" applyAlignment="1">
      <alignment horizontal="left" vertical="center"/>
    </xf>
    <xf numFmtId="1" fontId="8" fillId="0" borderId="176" xfId="0" applyNumberFormat="1" applyFont="1" applyBorder="1" applyAlignment="1">
      <alignment horizontal="left" vertical="center" shrinkToFit="1"/>
    </xf>
    <xf numFmtId="1" fontId="8" fillId="0" borderId="181" xfId="0" applyNumberFormat="1" applyFont="1" applyBorder="1" applyAlignment="1">
      <alignment horizontal="left" vertical="center" shrinkToFit="1"/>
    </xf>
    <xf numFmtId="1" fontId="8" fillId="0" borderId="197" xfId="0" applyNumberFormat="1" applyFont="1" applyBorder="1" applyAlignment="1">
      <alignment horizontal="left" vertical="center"/>
    </xf>
    <xf numFmtId="1" fontId="8" fillId="0" borderId="158" xfId="0" applyNumberFormat="1" applyFont="1" applyBorder="1" applyAlignment="1">
      <alignment horizontal="left" vertical="center"/>
    </xf>
    <xf numFmtId="1" fontId="8" fillId="3" borderId="143" xfId="0" applyNumberFormat="1" applyFont="1" applyFill="1" applyBorder="1" applyAlignment="1">
      <alignment horizontal="center" vertical="center" wrapText="1"/>
    </xf>
    <xf numFmtId="1" fontId="8" fillId="0" borderId="144" xfId="0" applyNumberFormat="1" applyFont="1" applyBorder="1" applyAlignment="1">
      <alignment horizontal="center" vertical="center" wrapText="1"/>
    </xf>
    <xf numFmtId="1" fontId="8" fillId="0" borderId="124" xfId="0" applyNumberFormat="1" applyFont="1" applyBorder="1" applyAlignment="1">
      <alignment horizontal="left" vertical="center"/>
    </xf>
    <xf numFmtId="1" fontId="8" fillId="0" borderId="126" xfId="0" applyNumberFormat="1" applyFont="1" applyBorder="1" applyAlignment="1">
      <alignment horizontal="left" vertical="center"/>
    </xf>
    <xf numFmtId="1" fontId="8" fillId="0" borderId="143" xfId="0" applyNumberFormat="1" applyFont="1" applyBorder="1" applyAlignment="1">
      <alignment horizontal="center" vertical="center" wrapText="1"/>
    </xf>
    <xf numFmtId="1" fontId="8" fillId="0" borderId="201" xfId="0" applyNumberFormat="1" applyFont="1" applyBorder="1" applyAlignment="1">
      <alignment horizontal="center" vertical="center" wrapText="1"/>
    </xf>
    <xf numFmtId="1" fontId="8" fillId="0" borderId="172" xfId="0" applyNumberFormat="1" applyFont="1" applyBorder="1" applyAlignment="1">
      <alignment horizontal="center" vertical="center" wrapText="1"/>
    </xf>
    <xf numFmtId="1" fontId="8" fillId="0" borderId="200" xfId="0" applyNumberFormat="1" applyFont="1" applyBorder="1" applyAlignment="1">
      <alignment horizontal="center" vertical="center" wrapText="1"/>
    </xf>
    <xf numFmtId="1" fontId="8" fillId="0" borderId="194" xfId="0" applyNumberFormat="1" applyFont="1" applyBorder="1" applyAlignment="1">
      <alignment horizontal="center" vertical="center" wrapText="1"/>
    </xf>
    <xf numFmtId="1" fontId="8" fillId="0" borderId="144" xfId="0" applyNumberFormat="1" applyFont="1" applyBorder="1" applyAlignment="1">
      <alignment horizontal="center" vertical="center"/>
    </xf>
    <xf numFmtId="41" fontId="8" fillId="4" borderId="150" xfId="3" applyNumberFormat="1" applyFont="1" applyFill="1" applyBorder="1" applyAlignment="1">
      <alignment horizontal="center"/>
    </xf>
    <xf numFmtId="41" fontId="8" fillId="4" borderId="154" xfId="3" applyNumberFormat="1" applyFont="1" applyFill="1" applyBorder="1" applyAlignment="1">
      <alignment horizontal="center"/>
    </xf>
    <xf numFmtId="1" fontId="8" fillId="0" borderId="209" xfId="0" applyNumberFormat="1" applyFont="1" applyBorder="1" applyAlignment="1">
      <alignment horizontal="center" vertical="center" wrapText="1"/>
    </xf>
    <xf numFmtId="1" fontId="4" fillId="0" borderId="143" xfId="0" applyNumberFormat="1" applyFont="1" applyBorder="1" applyAlignment="1">
      <alignment horizontal="center" vertical="center"/>
    </xf>
    <xf numFmtId="1" fontId="8" fillId="0" borderId="143" xfId="0" applyNumberFormat="1" applyFont="1" applyBorder="1" applyAlignment="1">
      <alignment horizontal="center" vertical="center"/>
    </xf>
    <xf numFmtId="1" fontId="8" fillId="0" borderId="173" xfId="0" applyNumberFormat="1" applyFont="1" applyBorder="1" applyAlignment="1">
      <alignment horizontal="center" vertical="center" wrapText="1"/>
    </xf>
    <xf numFmtId="1" fontId="8" fillId="0" borderId="155" xfId="0" applyNumberFormat="1" applyFont="1" applyBorder="1" applyAlignment="1">
      <alignment horizontal="center" vertical="center" wrapText="1"/>
    </xf>
    <xf numFmtId="1" fontId="8" fillId="0" borderId="152" xfId="0" applyNumberFormat="1" applyFont="1" applyBorder="1" applyAlignment="1">
      <alignment horizontal="center" vertical="center" wrapText="1"/>
    </xf>
    <xf numFmtId="1" fontId="8" fillId="4" borderId="126" xfId="0" applyNumberFormat="1" applyFont="1" applyFill="1" applyBorder="1" applyAlignment="1">
      <alignment horizontal="center" vertical="center" wrapText="1"/>
    </xf>
    <xf numFmtId="1" fontId="8" fillId="0" borderId="225" xfId="0" applyNumberFormat="1" applyFont="1" applyBorder="1" applyAlignment="1">
      <alignment horizontal="center" vertical="center"/>
    </xf>
    <xf numFmtId="1" fontId="8" fillId="0" borderId="129" xfId="0" applyNumberFormat="1" applyFont="1" applyBorder="1" applyAlignment="1">
      <alignment horizontal="center" vertical="center" wrapText="1"/>
    </xf>
    <xf numFmtId="1" fontId="8" fillId="0" borderId="226" xfId="0" applyNumberFormat="1" applyFont="1" applyBorder="1" applyAlignment="1">
      <alignment horizontal="center" vertical="center" wrapText="1"/>
    </xf>
    <xf numFmtId="1" fontId="8" fillId="0" borderId="227" xfId="0" applyNumberFormat="1" applyFont="1" applyBorder="1" applyAlignment="1">
      <alignment horizontal="center" vertical="center" wrapText="1"/>
    </xf>
    <xf numFmtId="1" fontId="8" fillId="0" borderId="123" xfId="0" applyNumberFormat="1" applyFont="1" applyBorder="1" applyAlignment="1">
      <alignment horizontal="center" vertical="center" wrapText="1"/>
    </xf>
    <xf numFmtId="1" fontId="4" fillId="4" borderId="126" xfId="0" applyNumberFormat="1" applyFont="1" applyFill="1" applyBorder="1" applyAlignment="1">
      <alignment horizontal="center" vertical="center" wrapText="1"/>
    </xf>
    <xf numFmtId="1" fontId="8" fillId="0" borderId="129" xfId="0" applyNumberFormat="1" applyFont="1" applyBorder="1" applyAlignment="1">
      <alignment horizontal="center" vertical="center"/>
    </xf>
    <xf numFmtId="1" fontId="8" fillId="0" borderId="227" xfId="0" applyNumberFormat="1" applyFont="1" applyBorder="1" applyAlignment="1">
      <alignment horizontal="center" vertical="center"/>
    </xf>
    <xf numFmtId="0" fontId="8" fillId="0" borderId="225" xfId="0" applyFont="1" applyBorder="1" applyAlignment="1">
      <alignment horizontal="center" vertical="center" wrapText="1"/>
    </xf>
    <xf numFmtId="0" fontId="8" fillId="0" borderId="237" xfId="0" applyFont="1" applyBorder="1" applyAlignment="1">
      <alignment horizontal="center" vertical="center"/>
    </xf>
    <xf numFmtId="0" fontId="8" fillId="0" borderId="231" xfId="0" applyFont="1" applyBorder="1" applyAlignment="1">
      <alignment horizontal="center" vertical="center"/>
    </xf>
    <xf numFmtId="0" fontId="8" fillId="0" borderId="237" xfId="0" applyFont="1" applyBorder="1" applyAlignment="1">
      <alignment horizontal="center"/>
    </xf>
    <xf numFmtId="0" fontId="8" fillId="0" borderId="231" xfId="0" applyFont="1" applyBorder="1" applyAlignment="1">
      <alignment horizontal="center"/>
    </xf>
    <xf numFmtId="0" fontId="8" fillId="0" borderId="229" xfId="0" applyFont="1" applyBorder="1" applyAlignment="1">
      <alignment horizontal="center"/>
    </xf>
    <xf numFmtId="1" fontId="8" fillId="0" borderId="226" xfId="0" applyNumberFormat="1" applyFont="1" applyBorder="1" applyAlignment="1">
      <alignment horizontal="center" vertical="center"/>
    </xf>
    <xf numFmtId="0" fontId="8" fillId="0" borderId="237" xfId="0" applyFont="1" applyBorder="1" applyAlignment="1">
      <alignment horizontal="center" vertical="center" wrapText="1"/>
    </xf>
    <xf numFmtId="0" fontId="8" fillId="0" borderId="231" xfId="0" applyFont="1" applyBorder="1" applyAlignment="1">
      <alignment horizontal="center" vertical="center" wrapText="1"/>
    </xf>
    <xf numFmtId="0" fontId="8" fillId="0" borderId="229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/>
    </xf>
    <xf numFmtId="1" fontId="8" fillId="4" borderId="225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124" xfId="0" applyNumberFormat="1" applyFont="1" applyFill="1" applyBorder="1" applyAlignment="1">
      <alignment horizontal="center" vertical="center" wrapText="1"/>
    </xf>
    <xf numFmtId="1" fontId="8" fillId="4" borderId="125" xfId="0" applyNumberFormat="1" applyFont="1" applyFill="1" applyBorder="1" applyAlignment="1">
      <alignment horizontal="center" vertical="center" wrapText="1"/>
    </xf>
    <xf numFmtId="1" fontId="8" fillId="4" borderId="237" xfId="0" applyNumberFormat="1" applyFont="1" applyFill="1" applyBorder="1" applyAlignment="1">
      <alignment horizontal="center" vertical="top"/>
    </xf>
    <xf numFmtId="1" fontId="8" fillId="4" borderId="231" xfId="0" applyNumberFormat="1" applyFont="1" applyFill="1" applyBorder="1" applyAlignment="1">
      <alignment horizontal="center" vertical="top"/>
    </xf>
    <xf numFmtId="1" fontId="8" fillId="4" borderId="229" xfId="0" applyNumberFormat="1" applyFont="1" applyFill="1" applyBorder="1" applyAlignment="1">
      <alignment horizontal="center" vertical="top"/>
    </xf>
    <xf numFmtId="1" fontId="8" fillId="0" borderId="225" xfId="0" applyNumberFormat="1" applyFont="1" applyBorder="1" applyAlignment="1">
      <alignment horizontal="center" vertical="center" wrapText="1"/>
    </xf>
    <xf numFmtId="1" fontId="8" fillId="4" borderId="237" xfId="0" applyNumberFormat="1" applyFont="1" applyFill="1" applyBorder="1" applyAlignment="1">
      <alignment horizontal="center" vertical="center" wrapText="1"/>
    </xf>
    <xf numFmtId="1" fontId="8" fillId="4" borderId="231" xfId="0" applyNumberFormat="1" applyFont="1" applyFill="1" applyBorder="1" applyAlignment="1">
      <alignment horizontal="center" vertical="center" wrapText="1"/>
    </xf>
    <xf numFmtId="1" fontId="8" fillId="4" borderId="229" xfId="0" applyNumberFormat="1" applyFont="1" applyFill="1" applyBorder="1" applyAlignment="1">
      <alignment horizontal="center" vertical="center" wrapText="1"/>
    </xf>
    <xf numFmtId="1" fontId="8" fillId="0" borderId="231" xfId="0" applyNumberFormat="1" applyFont="1" applyBorder="1" applyAlignment="1">
      <alignment horizontal="center" vertical="center" wrapText="1"/>
    </xf>
    <xf numFmtId="1" fontId="8" fillId="0" borderId="229" xfId="0" applyNumberFormat="1" applyFont="1" applyBorder="1" applyAlignment="1">
      <alignment horizontal="center" vertical="center" wrapText="1"/>
    </xf>
    <xf numFmtId="0" fontId="4" fillId="4" borderId="228" xfId="0" applyFont="1" applyFill="1" applyBorder="1" applyAlignment="1" applyProtection="1">
      <alignment horizontal="center" vertical="center" wrapText="1"/>
      <protection locked="0"/>
    </xf>
    <xf numFmtId="0" fontId="8" fillId="4" borderId="228" xfId="0" applyFont="1" applyFill="1" applyBorder="1" applyAlignment="1" applyProtection="1">
      <alignment horizontal="center" vertical="center" wrapText="1"/>
      <protection locked="0"/>
    </xf>
    <xf numFmtId="0" fontId="8" fillId="4" borderId="225" xfId="0" applyFont="1" applyFill="1" applyBorder="1" applyAlignment="1" applyProtection="1">
      <alignment horizontal="center" vertical="center" wrapText="1"/>
      <protection locked="0"/>
    </xf>
    <xf numFmtId="0" fontId="8" fillId="4" borderId="237" xfId="0" applyFont="1" applyFill="1" applyBorder="1" applyAlignment="1" applyProtection="1">
      <alignment horizontal="center" vertical="center" wrapText="1"/>
      <protection locked="0"/>
    </xf>
    <xf numFmtId="0" fontId="8" fillId="4" borderId="229" xfId="0" applyFont="1" applyFill="1" applyBorder="1" applyAlignment="1" applyProtection="1">
      <alignment horizontal="center" vertical="center" wrapText="1"/>
      <protection locked="0"/>
    </xf>
    <xf numFmtId="0" fontId="8" fillId="4" borderId="237" xfId="0" applyFont="1" applyFill="1" applyBorder="1" applyAlignment="1" applyProtection="1">
      <alignment horizontal="center" wrapText="1"/>
      <protection locked="0"/>
    </xf>
    <xf numFmtId="0" fontId="8" fillId="4" borderId="231" xfId="0" applyFont="1" applyFill="1" applyBorder="1" applyAlignment="1" applyProtection="1">
      <alignment horizontal="center" wrapText="1"/>
      <protection locked="0"/>
    </xf>
    <xf numFmtId="0" fontId="8" fillId="4" borderId="229" xfId="0" applyFont="1" applyFill="1" applyBorder="1" applyAlignment="1" applyProtection="1">
      <alignment horizontal="center" wrapText="1"/>
      <protection locked="0"/>
    </xf>
    <xf numFmtId="0" fontId="8" fillId="4" borderId="126" xfId="0" applyFont="1" applyFill="1" applyBorder="1" applyAlignment="1" applyProtection="1">
      <alignment horizontal="center" vertical="center" wrapText="1"/>
      <protection locked="0"/>
    </xf>
    <xf numFmtId="1" fontId="8" fillId="12" borderId="237" xfId="0" applyNumberFormat="1" applyFont="1" applyFill="1" applyBorder="1" applyAlignment="1">
      <alignment horizontal="center" vertical="center"/>
    </xf>
    <xf numFmtId="1" fontId="8" fillId="12" borderId="229" xfId="0" applyNumberFormat="1" applyFont="1" applyFill="1" applyBorder="1" applyAlignment="1">
      <alignment horizontal="center" vertical="center"/>
    </xf>
    <xf numFmtId="1" fontId="8" fillId="4" borderId="237" xfId="0" applyNumberFormat="1" applyFont="1" applyFill="1" applyBorder="1" applyAlignment="1">
      <alignment horizontal="center" vertical="center"/>
    </xf>
    <xf numFmtId="1" fontId="8" fillId="4" borderId="231" xfId="0" applyNumberFormat="1" applyFont="1" applyFill="1" applyBorder="1" applyAlignment="1">
      <alignment horizontal="center" vertical="center"/>
    </xf>
    <xf numFmtId="1" fontId="8" fillId="4" borderId="229" xfId="0" applyNumberFormat="1" applyFont="1" applyFill="1" applyBorder="1" applyAlignment="1">
      <alignment horizontal="center" vertical="center"/>
    </xf>
    <xf numFmtId="1" fontId="8" fillId="0" borderId="237" xfId="0" applyNumberFormat="1" applyFont="1" applyBorder="1" applyAlignment="1">
      <alignment horizontal="center" vertical="center"/>
    </xf>
    <xf numFmtId="1" fontId="8" fillId="0" borderId="231" xfId="0" applyNumberFormat="1" applyFont="1" applyBorder="1" applyAlignment="1">
      <alignment horizontal="center" vertical="center"/>
    </xf>
    <xf numFmtId="1" fontId="8" fillId="0" borderId="229" xfId="0" applyNumberFormat="1" applyFont="1" applyBorder="1" applyAlignment="1">
      <alignment horizontal="center" vertical="center"/>
    </xf>
    <xf numFmtId="1" fontId="8" fillId="0" borderId="237" xfId="0" applyNumberFormat="1" applyFont="1" applyBorder="1" applyAlignment="1">
      <alignment horizontal="center" vertical="center" wrapText="1"/>
    </xf>
    <xf numFmtId="1" fontId="8" fillId="12" borderId="231" xfId="0" applyNumberFormat="1" applyFont="1" applyFill="1" applyBorder="1" applyAlignment="1">
      <alignment horizontal="center" vertical="center"/>
    </xf>
    <xf numFmtId="1" fontId="8" fillId="12" borderId="225" xfId="0" applyNumberFormat="1" applyFont="1" applyFill="1" applyBorder="1" applyAlignment="1">
      <alignment horizontal="center" vertical="center"/>
    </xf>
    <xf numFmtId="1" fontId="8" fillId="12" borderId="124" xfId="0" applyNumberFormat="1" applyFont="1" applyFill="1" applyBorder="1" applyAlignment="1">
      <alignment horizontal="center" vertical="center" wrapText="1"/>
    </xf>
    <xf numFmtId="1" fontId="8" fillId="12" borderId="125" xfId="0" applyNumberFormat="1" applyFont="1" applyFill="1" applyBorder="1" applyAlignment="1">
      <alignment horizontal="center" vertical="center" wrapText="1"/>
    </xf>
    <xf numFmtId="1" fontId="8" fillId="12" borderId="126" xfId="0" applyNumberFormat="1" applyFont="1" applyFill="1" applyBorder="1" applyAlignment="1">
      <alignment horizontal="center" vertical="center" wrapText="1"/>
    </xf>
    <xf numFmtId="1" fontId="8" fillId="12" borderId="237" xfId="0" applyNumberFormat="1" applyFont="1" applyFill="1" applyBorder="1" applyAlignment="1">
      <alignment horizontal="center" vertical="center" wrapText="1"/>
    </xf>
    <xf numFmtId="1" fontId="8" fillId="12" borderId="231" xfId="0" applyNumberFormat="1" applyFont="1" applyFill="1" applyBorder="1" applyAlignment="1">
      <alignment horizontal="center" vertical="center" wrapText="1"/>
    </xf>
    <xf numFmtId="1" fontId="8" fillId="12" borderId="229" xfId="0" applyNumberFormat="1" applyFont="1" applyFill="1" applyBorder="1" applyAlignment="1">
      <alignment horizontal="center" vertical="center" wrapText="1"/>
    </xf>
    <xf numFmtId="41" fontId="4" fillId="4" borderId="228" xfId="1" applyNumberFormat="1" applyFont="1" applyFill="1" applyBorder="1" applyAlignment="1" applyProtection="1">
      <alignment horizontal="center" vertical="center"/>
    </xf>
    <xf numFmtId="41" fontId="4" fillId="4" borderId="237" xfId="3" applyNumberFormat="1" applyFont="1" applyFill="1" applyBorder="1" applyAlignment="1">
      <alignment horizontal="center"/>
    </xf>
    <xf numFmtId="41" fontId="4" fillId="4" borderId="246" xfId="3" applyNumberFormat="1" applyFont="1" applyFill="1" applyBorder="1" applyAlignment="1">
      <alignment horizontal="center"/>
    </xf>
    <xf numFmtId="1" fontId="8" fillId="0" borderId="228" xfId="4" applyNumberFormat="1" applyFont="1" applyBorder="1" applyAlignment="1">
      <alignment horizontal="center" vertical="center"/>
    </xf>
    <xf numFmtId="1" fontId="8" fillId="0" borderId="228" xfId="4" applyNumberFormat="1" applyFont="1" applyBorder="1" applyAlignment="1">
      <alignment horizontal="center" vertical="center" wrapText="1"/>
    </xf>
    <xf numFmtId="1" fontId="8" fillId="0" borderId="237" xfId="4" applyNumberFormat="1" applyFont="1" applyBorder="1" applyAlignment="1">
      <alignment horizontal="center" vertical="center" wrapText="1"/>
    </xf>
    <xf numFmtId="1" fontId="8" fillId="0" borderId="256" xfId="4" applyNumberFormat="1" applyFont="1" applyBorder="1" applyAlignment="1">
      <alignment horizontal="center" vertical="center" wrapText="1"/>
    </xf>
    <xf numFmtId="1" fontId="8" fillId="0" borderId="257" xfId="4" applyNumberFormat="1" applyFont="1" applyBorder="1" applyAlignment="1">
      <alignment horizontal="center" vertical="center" wrapText="1"/>
    </xf>
    <xf numFmtId="1" fontId="10" fillId="0" borderId="258" xfId="4" applyNumberFormat="1" applyFont="1" applyBorder="1" applyAlignment="1">
      <alignment horizontal="center" vertical="center" wrapText="1"/>
    </xf>
    <xf numFmtId="1" fontId="10" fillId="0" borderId="228" xfId="4" applyNumberFormat="1" applyFont="1" applyBorder="1" applyAlignment="1">
      <alignment horizontal="center" vertical="center" wrapText="1"/>
    </xf>
    <xf numFmtId="41" fontId="8" fillId="4" borderId="228" xfId="1" applyNumberFormat="1" applyFont="1" applyFill="1" applyBorder="1" applyAlignment="1" applyProtection="1">
      <alignment horizontal="center" vertical="center"/>
    </xf>
    <xf numFmtId="41" fontId="8" fillId="4" borderId="237" xfId="1" applyNumberFormat="1" applyFont="1" applyFill="1" applyBorder="1" applyAlignment="1" applyProtection="1">
      <alignment horizontal="center"/>
    </xf>
    <xf numFmtId="41" fontId="8" fillId="4" borderId="256" xfId="1" applyNumberFormat="1" applyFont="1" applyFill="1" applyBorder="1" applyAlignment="1" applyProtection="1">
      <alignment horizontal="center"/>
    </xf>
    <xf numFmtId="41" fontId="8" fillId="4" borderId="258" xfId="1" applyNumberFormat="1" applyFont="1" applyFill="1" applyBorder="1" applyAlignment="1" applyProtection="1">
      <alignment horizontal="center"/>
    </xf>
    <xf numFmtId="1" fontId="8" fillId="0" borderId="256" xfId="0" applyNumberFormat="1" applyFont="1" applyBorder="1" applyAlignment="1">
      <alignment horizontal="center" vertical="center" wrapText="1"/>
    </xf>
    <xf numFmtId="1" fontId="8" fillId="0" borderId="258" xfId="0" applyNumberFormat="1" applyFont="1" applyBorder="1" applyAlignment="1">
      <alignment horizontal="center" vertical="center" wrapText="1"/>
    </xf>
    <xf numFmtId="1" fontId="8" fillId="0" borderId="263" xfId="0" applyNumberFormat="1" applyFont="1" applyBorder="1" applyAlignment="1">
      <alignment horizontal="center" vertical="center" wrapText="1"/>
    </xf>
    <xf numFmtId="41" fontId="4" fillId="4" borderId="237" xfId="1" applyNumberFormat="1" applyFont="1" applyFill="1" applyBorder="1" applyAlignment="1" applyProtection="1">
      <alignment horizontal="center" vertical="center" wrapText="1"/>
    </xf>
    <xf numFmtId="41" fontId="4" fillId="4" borderId="256" xfId="1" applyNumberFormat="1" applyFont="1" applyFill="1" applyBorder="1" applyAlignment="1" applyProtection="1">
      <alignment horizontal="center" vertical="center" wrapText="1"/>
    </xf>
    <xf numFmtId="41" fontId="4" fillId="4" borderId="258" xfId="1" applyNumberFormat="1" applyFont="1" applyFill="1" applyBorder="1" applyAlignment="1" applyProtection="1">
      <alignment horizontal="center" vertical="center" wrapText="1"/>
    </xf>
    <xf numFmtId="41" fontId="4" fillId="4" borderId="228" xfId="3" applyNumberFormat="1" applyFont="1" applyFill="1" applyBorder="1" applyAlignment="1">
      <alignment horizontal="center"/>
    </xf>
    <xf numFmtId="1" fontId="8" fillId="0" borderId="228" xfId="0" applyNumberFormat="1" applyFont="1" applyBorder="1" applyAlignment="1">
      <alignment horizontal="center" vertical="center" wrapText="1"/>
    </xf>
    <xf numFmtId="1" fontId="8" fillId="0" borderId="246" xfId="0" applyNumberFormat="1" applyFont="1" applyBorder="1" applyAlignment="1">
      <alignment horizontal="center" vertical="center"/>
    </xf>
    <xf numFmtId="41" fontId="8" fillId="4" borderId="228" xfId="1" applyNumberFormat="1" applyFont="1" applyFill="1" applyBorder="1" applyAlignment="1" applyProtection="1">
      <alignment horizontal="center" vertical="center" wrapText="1"/>
    </xf>
    <xf numFmtId="41" fontId="8" fillId="4" borderId="258" xfId="3" applyNumberFormat="1" applyFont="1" applyFill="1" applyBorder="1" applyAlignment="1">
      <alignment horizontal="center" vertical="center"/>
    </xf>
    <xf numFmtId="41" fontId="8" fillId="4" borderId="228" xfId="3" applyNumberFormat="1" applyFont="1" applyFill="1" applyBorder="1" applyAlignment="1">
      <alignment horizontal="center" vertical="center"/>
    </xf>
    <xf numFmtId="1" fontId="8" fillId="0" borderId="258" xfId="0" applyNumberFormat="1" applyFont="1" applyBorder="1" applyAlignment="1">
      <alignment horizontal="center" vertical="center"/>
    </xf>
    <xf numFmtId="1" fontId="8" fillId="0" borderId="249" xfId="0" applyNumberFormat="1" applyFont="1" applyBorder="1" applyAlignment="1">
      <alignment horizontal="left" vertical="center"/>
    </xf>
    <xf numFmtId="1" fontId="8" fillId="0" borderId="254" xfId="0" applyNumberFormat="1" applyFont="1" applyBorder="1" applyAlignment="1">
      <alignment horizontal="left" vertical="center"/>
    </xf>
    <xf numFmtId="1" fontId="8" fillId="0" borderId="249" xfId="0" applyNumberFormat="1" applyFont="1" applyBorder="1" applyAlignment="1">
      <alignment horizontal="left" vertical="center" shrinkToFit="1"/>
    </xf>
    <xf numFmtId="1" fontId="8" fillId="0" borderId="254" xfId="0" applyNumberFormat="1" applyFont="1" applyBorder="1" applyAlignment="1">
      <alignment horizontal="left" vertical="center" shrinkToFit="1"/>
    </xf>
    <xf numFmtId="1" fontId="8" fillId="0" borderId="274" xfId="0" applyNumberFormat="1" applyFont="1" applyBorder="1" applyAlignment="1">
      <alignment horizontal="left" vertical="center"/>
    </xf>
    <xf numFmtId="1" fontId="8" fillId="0" borderId="262" xfId="0" applyNumberFormat="1" applyFont="1" applyBorder="1" applyAlignment="1">
      <alignment horizontal="left" vertical="center"/>
    </xf>
    <xf numFmtId="1" fontId="8" fillId="0" borderId="279" xfId="0" applyNumberFormat="1" applyFont="1" applyBorder="1" applyAlignment="1">
      <alignment horizontal="center" vertical="center" wrapText="1"/>
    </xf>
    <xf numFmtId="1" fontId="8" fillId="0" borderId="246" xfId="0" applyNumberFormat="1" applyFont="1" applyBorder="1" applyAlignment="1">
      <alignment horizontal="center" vertical="center" wrapText="1"/>
    </xf>
    <xf numFmtId="1" fontId="8" fillId="0" borderId="278" xfId="0" applyNumberFormat="1" applyFont="1" applyBorder="1" applyAlignment="1">
      <alignment horizontal="center" vertical="center" wrapText="1"/>
    </xf>
    <xf numFmtId="1" fontId="8" fillId="0" borderId="270" xfId="0" applyNumberFormat="1" applyFont="1" applyBorder="1" applyAlignment="1">
      <alignment horizontal="center" vertical="center" wrapText="1"/>
    </xf>
    <xf numFmtId="41" fontId="8" fillId="4" borderId="228" xfId="3" applyNumberFormat="1" applyFont="1" applyFill="1" applyBorder="1" applyAlignment="1">
      <alignment horizontal="center"/>
    </xf>
    <xf numFmtId="1" fontId="8" fillId="0" borderId="287" xfId="0" applyNumberFormat="1" applyFont="1" applyBorder="1" applyAlignment="1">
      <alignment horizontal="center" vertical="center" wrapText="1"/>
    </xf>
    <xf numFmtId="1" fontId="8" fillId="0" borderId="244" xfId="0" applyNumberFormat="1" applyFont="1" applyBorder="1" applyAlignment="1">
      <alignment horizontal="center" vertical="center" wrapText="1"/>
    </xf>
    <xf numFmtId="1" fontId="8" fillId="0" borderId="241" xfId="0" applyNumberFormat="1" applyFont="1" applyBorder="1" applyAlignment="1">
      <alignment horizontal="center" vertical="center" wrapText="1"/>
    </xf>
    <xf numFmtId="1" fontId="8" fillId="0" borderId="302" xfId="0" applyNumberFormat="1" applyFont="1" applyBorder="1" applyAlignment="1">
      <alignment horizontal="center" vertical="center"/>
    </xf>
    <xf numFmtId="1" fontId="8" fillId="0" borderId="305" xfId="0" applyNumberFormat="1" applyFont="1" applyBorder="1" applyAlignment="1">
      <alignment horizontal="center" vertical="center"/>
    </xf>
    <xf numFmtId="1" fontId="8" fillId="0" borderId="299" xfId="0" applyNumberFormat="1" applyFont="1" applyBorder="1" applyAlignment="1">
      <alignment horizontal="center" vertical="center" wrapText="1"/>
    </xf>
    <xf numFmtId="1" fontId="8" fillId="0" borderId="300" xfId="0" applyNumberFormat="1" applyFont="1" applyBorder="1" applyAlignment="1">
      <alignment horizontal="center" vertical="center" wrapText="1"/>
    </xf>
    <xf numFmtId="1" fontId="8" fillId="0" borderId="301" xfId="0" applyNumberFormat="1" applyFont="1" applyBorder="1" applyAlignment="1">
      <alignment horizontal="center" vertical="center" wrapText="1"/>
    </xf>
    <xf numFmtId="1" fontId="8" fillId="0" borderId="302" xfId="0" applyNumberFormat="1" applyFont="1" applyBorder="1" applyAlignment="1">
      <alignment horizontal="center" vertical="center" wrapText="1"/>
    </xf>
    <xf numFmtId="1" fontId="8" fillId="0" borderId="303" xfId="0" applyNumberFormat="1" applyFont="1" applyBorder="1" applyAlignment="1">
      <alignment horizontal="center" vertical="center" wrapText="1"/>
    </xf>
    <xf numFmtId="1" fontId="8" fillId="0" borderId="304" xfId="0" applyNumberFormat="1" applyFont="1" applyBorder="1" applyAlignment="1">
      <alignment horizontal="center" vertical="center" wrapText="1"/>
    </xf>
    <xf numFmtId="1" fontId="8" fillId="4" borderId="301" xfId="0" applyNumberFormat="1" applyFont="1" applyFill="1" applyBorder="1" applyAlignment="1">
      <alignment horizontal="center" vertical="center" wrapText="1"/>
    </xf>
    <xf numFmtId="1" fontId="8" fillId="0" borderId="305" xfId="0" applyNumberFormat="1" applyFont="1" applyBorder="1" applyAlignment="1">
      <alignment horizontal="center" vertical="center" wrapText="1"/>
    </xf>
    <xf numFmtId="1" fontId="8" fillId="0" borderId="307" xfId="0" applyNumberFormat="1" applyFont="1" applyBorder="1" applyAlignment="1">
      <alignment horizontal="center" vertical="center" wrapText="1"/>
    </xf>
    <xf numFmtId="1" fontId="8" fillId="0" borderId="313" xfId="0" applyNumberFormat="1" applyFont="1" applyBorder="1" applyAlignment="1">
      <alignment horizontal="center" vertical="center" wrapText="1"/>
    </xf>
    <xf numFmtId="1" fontId="8" fillId="0" borderId="313" xfId="0" applyNumberFormat="1" applyFont="1" applyBorder="1" applyAlignment="1">
      <alignment horizontal="center" vertical="center"/>
    </xf>
    <xf numFmtId="1" fontId="8" fillId="0" borderId="316" xfId="0" applyNumberFormat="1" applyFont="1" applyBorder="1" applyAlignment="1">
      <alignment horizontal="center" vertical="center" wrapText="1"/>
    </xf>
    <xf numFmtId="1" fontId="8" fillId="0" borderId="317" xfId="0" applyNumberFormat="1" applyFont="1" applyBorder="1" applyAlignment="1">
      <alignment horizontal="center" vertical="center" wrapText="1"/>
    </xf>
    <xf numFmtId="1" fontId="8" fillId="0" borderId="318" xfId="0" applyNumberFormat="1" applyFont="1" applyBorder="1" applyAlignment="1">
      <alignment horizontal="center" vertical="center" wrapText="1"/>
    </xf>
    <xf numFmtId="1" fontId="4" fillId="4" borderId="301" xfId="0" applyNumberFormat="1" applyFont="1" applyFill="1" applyBorder="1" applyAlignment="1">
      <alignment horizontal="center" vertical="center" wrapText="1"/>
    </xf>
    <xf numFmtId="1" fontId="8" fillId="0" borderId="316" xfId="0" applyNumberFormat="1" applyFont="1" applyBorder="1" applyAlignment="1">
      <alignment horizontal="center" vertical="center"/>
    </xf>
    <xf numFmtId="1" fontId="8" fillId="0" borderId="318" xfId="0" applyNumberFormat="1" applyFont="1" applyBorder="1" applyAlignment="1">
      <alignment horizontal="center" vertical="center"/>
    </xf>
    <xf numFmtId="1" fontId="8" fillId="0" borderId="304" xfId="0" applyNumberFormat="1" applyFont="1" applyBorder="1" applyAlignment="1">
      <alignment horizontal="center" vertical="center"/>
    </xf>
    <xf numFmtId="0" fontId="8" fillId="0" borderId="313" xfId="0" applyFont="1" applyBorder="1" applyAlignment="1">
      <alignment horizontal="center" vertical="center" wrapText="1"/>
    </xf>
    <xf numFmtId="0" fontId="8" fillId="0" borderId="322" xfId="0" applyFont="1" applyBorder="1" applyAlignment="1">
      <alignment horizontal="center" vertical="center"/>
    </xf>
    <xf numFmtId="0" fontId="8" fillId="0" borderId="317" xfId="0" applyFont="1" applyBorder="1" applyAlignment="1">
      <alignment horizontal="center" vertical="center"/>
    </xf>
    <xf numFmtId="0" fontId="8" fillId="0" borderId="316" xfId="0" applyFont="1" applyBorder="1" applyAlignment="1">
      <alignment horizontal="center"/>
    </xf>
    <xf numFmtId="0" fontId="8" fillId="0" borderId="317" xfId="0" applyFont="1" applyBorder="1" applyAlignment="1">
      <alignment horizontal="center"/>
    </xf>
    <xf numFmtId="0" fontId="8" fillId="0" borderId="318" xfId="0" applyFont="1" applyBorder="1" applyAlignment="1">
      <alignment horizontal="center"/>
    </xf>
    <xf numFmtId="1" fontId="8" fillId="0" borderId="317" xfId="0" applyNumberFormat="1" applyFont="1" applyBorder="1" applyAlignment="1">
      <alignment horizontal="center" vertical="center"/>
    </xf>
    <xf numFmtId="0" fontId="8" fillId="0" borderId="316" xfId="0" applyFont="1" applyBorder="1" applyAlignment="1">
      <alignment horizontal="center" vertical="center" wrapText="1"/>
    </xf>
    <xf numFmtId="0" fontId="8" fillId="0" borderId="317" xfId="0" applyFont="1" applyBorder="1" applyAlignment="1">
      <alignment horizontal="center" vertical="center" wrapText="1"/>
    </xf>
    <xf numFmtId="0" fontId="8" fillId="0" borderId="318" xfId="0" applyFont="1" applyBorder="1" applyAlignment="1">
      <alignment horizontal="center" vertical="center" wrapText="1"/>
    </xf>
    <xf numFmtId="0" fontId="8" fillId="0" borderId="301" xfId="0" applyFont="1" applyBorder="1" applyAlignment="1">
      <alignment horizontal="center" vertical="center"/>
    </xf>
    <xf numFmtId="1" fontId="8" fillId="4" borderId="313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299" xfId="0" applyNumberFormat="1" applyFont="1" applyFill="1" applyBorder="1" applyAlignment="1">
      <alignment horizontal="center" vertical="center" wrapText="1"/>
    </xf>
    <xf numFmtId="1" fontId="8" fillId="4" borderId="300" xfId="0" applyNumberFormat="1" applyFont="1" applyFill="1" applyBorder="1" applyAlignment="1">
      <alignment horizontal="center" vertical="center" wrapText="1"/>
    </xf>
    <xf numFmtId="1" fontId="8" fillId="4" borderId="316" xfId="0" applyNumberFormat="1" applyFont="1" applyFill="1" applyBorder="1" applyAlignment="1">
      <alignment horizontal="center" vertical="top"/>
    </xf>
    <xf numFmtId="1" fontId="8" fillId="4" borderId="317" xfId="0" applyNumberFormat="1" applyFont="1" applyFill="1" applyBorder="1" applyAlignment="1">
      <alignment horizontal="center" vertical="top"/>
    </xf>
    <xf numFmtId="1" fontId="8" fillId="4" borderId="318" xfId="0" applyNumberFormat="1" applyFont="1" applyFill="1" applyBorder="1" applyAlignment="1">
      <alignment horizontal="center" vertical="top"/>
    </xf>
    <xf numFmtId="1" fontId="8" fillId="0" borderId="299" xfId="0" applyNumberFormat="1" applyFont="1" applyBorder="1" applyAlignment="1">
      <alignment horizontal="center" vertical="center"/>
    </xf>
    <xf numFmtId="1" fontId="8" fillId="0" borderId="301" xfId="0" applyNumberFormat="1" applyFont="1" applyBorder="1" applyAlignment="1">
      <alignment horizontal="center" vertical="center"/>
    </xf>
    <xf numFmtId="1" fontId="8" fillId="4" borderId="316" xfId="0" applyNumberFormat="1" applyFont="1" applyFill="1" applyBorder="1" applyAlignment="1">
      <alignment horizontal="center" vertical="center" wrapText="1"/>
    </xf>
    <xf numFmtId="1" fontId="8" fillId="4" borderId="317" xfId="0" applyNumberFormat="1" applyFont="1" applyFill="1" applyBorder="1" applyAlignment="1">
      <alignment horizontal="center" vertical="center" wrapText="1"/>
    </xf>
    <xf numFmtId="1" fontId="8" fillId="4" borderId="318" xfId="0" applyNumberFormat="1" applyFont="1" applyFill="1" applyBorder="1" applyAlignment="1">
      <alignment horizontal="center" vertical="center" wrapText="1"/>
    </xf>
    <xf numFmtId="0" fontId="4" fillId="4" borderId="319" xfId="0" applyFont="1" applyFill="1" applyBorder="1" applyAlignment="1" applyProtection="1">
      <alignment horizontal="center" vertical="center" wrapText="1"/>
      <protection locked="0"/>
    </xf>
    <xf numFmtId="0" fontId="8" fillId="4" borderId="319" xfId="0" applyFont="1" applyFill="1" applyBorder="1" applyAlignment="1" applyProtection="1">
      <alignment horizontal="center" vertical="center" wrapText="1"/>
      <protection locked="0"/>
    </xf>
    <xf numFmtId="0" fontId="8" fillId="4" borderId="313" xfId="0" applyFont="1" applyFill="1" applyBorder="1" applyAlignment="1" applyProtection="1">
      <alignment horizontal="center" vertical="center" wrapText="1"/>
      <protection locked="0"/>
    </xf>
    <xf numFmtId="0" fontId="8" fillId="4" borderId="316" xfId="0" applyFont="1" applyFill="1" applyBorder="1" applyAlignment="1" applyProtection="1">
      <alignment horizontal="center" vertical="center" wrapText="1"/>
      <protection locked="0"/>
    </xf>
    <xf numFmtId="0" fontId="8" fillId="4" borderId="318" xfId="0" applyFont="1" applyFill="1" applyBorder="1" applyAlignment="1" applyProtection="1">
      <alignment horizontal="center" vertical="center" wrapText="1"/>
      <protection locked="0"/>
    </xf>
    <xf numFmtId="0" fontId="8" fillId="4" borderId="316" xfId="0" applyFont="1" applyFill="1" applyBorder="1" applyAlignment="1" applyProtection="1">
      <alignment horizontal="center" wrapText="1"/>
      <protection locked="0"/>
    </xf>
    <xf numFmtId="0" fontId="8" fillId="4" borderId="317" xfId="0" applyFont="1" applyFill="1" applyBorder="1" applyAlignment="1" applyProtection="1">
      <alignment horizontal="center" wrapText="1"/>
      <protection locked="0"/>
    </xf>
    <xf numFmtId="0" fontId="8" fillId="4" borderId="318" xfId="0" applyFont="1" applyFill="1" applyBorder="1" applyAlignment="1" applyProtection="1">
      <alignment horizontal="center" wrapText="1"/>
      <protection locked="0"/>
    </xf>
    <xf numFmtId="0" fontId="8" fillId="4" borderId="301" xfId="0" applyFont="1" applyFill="1" applyBorder="1" applyAlignment="1" applyProtection="1">
      <alignment horizontal="center" vertical="center" wrapText="1"/>
      <protection locked="0"/>
    </xf>
    <xf numFmtId="1" fontId="8" fillId="12" borderId="316" xfId="0" applyNumberFormat="1" applyFont="1" applyFill="1" applyBorder="1" applyAlignment="1">
      <alignment horizontal="center" vertical="center"/>
    </xf>
    <xf numFmtId="1" fontId="8" fillId="12" borderId="318" xfId="0" applyNumberFormat="1" applyFont="1" applyFill="1" applyBorder="1" applyAlignment="1">
      <alignment horizontal="center" vertical="center"/>
    </xf>
    <xf numFmtId="1" fontId="8" fillId="4" borderId="316" xfId="0" applyNumberFormat="1" applyFont="1" applyFill="1" applyBorder="1" applyAlignment="1">
      <alignment horizontal="center" vertical="center"/>
    </xf>
    <xf numFmtId="1" fontId="8" fillId="4" borderId="317" xfId="0" applyNumberFormat="1" applyFont="1" applyFill="1" applyBorder="1" applyAlignment="1">
      <alignment horizontal="center" vertical="center"/>
    </xf>
    <xf numFmtId="1" fontId="8" fillId="4" borderId="318" xfId="0" applyNumberFormat="1" applyFont="1" applyFill="1" applyBorder="1" applyAlignment="1">
      <alignment horizontal="center" vertical="center"/>
    </xf>
    <xf numFmtId="1" fontId="8" fillId="12" borderId="317" xfId="0" applyNumberFormat="1" applyFont="1" applyFill="1" applyBorder="1" applyAlignment="1">
      <alignment horizontal="center" vertical="center"/>
    </xf>
    <xf numFmtId="1" fontId="8" fillId="12" borderId="313" xfId="0" applyNumberFormat="1" applyFont="1" applyFill="1" applyBorder="1" applyAlignment="1">
      <alignment horizontal="center" vertical="center"/>
    </xf>
    <xf numFmtId="1" fontId="8" fillId="12" borderId="299" xfId="0" applyNumberFormat="1" applyFont="1" applyFill="1" applyBorder="1" applyAlignment="1">
      <alignment horizontal="center" vertical="center" wrapText="1"/>
    </xf>
    <xf numFmtId="1" fontId="8" fillId="12" borderId="300" xfId="0" applyNumberFormat="1" applyFont="1" applyFill="1" applyBorder="1" applyAlignment="1">
      <alignment horizontal="center" vertical="center" wrapText="1"/>
    </xf>
    <xf numFmtId="1" fontId="8" fillId="12" borderId="301" xfId="0" applyNumberFormat="1" applyFont="1" applyFill="1" applyBorder="1" applyAlignment="1">
      <alignment horizontal="center" vertical="center" wrapText="1"/>
    </xf>
    <xf numFmtId="1" fontId="8" fillId="12" borderId="316" xfId="0" applyNumberFormat="1" applyFont="1" applyFill="1" applyBorder="1" applyAlignment="1">
      <alignment horizontal="center" vertical="center" wrapText="1"/>
    </xf>
    <xf numFmtId="1" fontId="8" fillId="12" borderId="317" xfId="0" applyNumberFormat="1" applyFont="1" applyFill="1" applyBorder="1" applyAlignment="1">
      <alignment horizontal="center" vertical="center" wrapText="1"/>
    </xf>
    <xf numFmtId="1" fontId="8" fillId="12" borderId="318" xfId="0" applyNumberFormat="1" applyFont="1" applyFill="1" applyBorder="1" applyAlignment="1">
      <alignment horizontal="center" vertical="center" wrapText="1"/>
    </xf>
    <xf numFmtId="41" fontId="4" fillId="4" borderId="319" xfId="1" applyNumberFormat="1" applyFont="1" applyFill="1" applyBorder="1" applyAlignment="1" applyProtection="1">
      <alignment horizontal="center" vertical="center"/>
    </xf>
    <xf numFmtId="41" fontId="4" fillId="4" borderId="143" xfId="1" applyNumberFormat="1" applyFont="1" applyFill="1" applyBorder="1" applyAlignment="1" applyProtection="1">
      <alignment horizontal="center" vertical="center"/>
    </xf>
    <xf numFmtId="41" fontId="4" fillId="4" borderId="299" xfId="1" applyNumberFormat="1" applyFont="1" applyFill="1" applyBorder="1" applyAlignment="1" applyProtection="1">
      <alignment horizontal="center" vertical="center" wrapText="1"/>
    </xf>
    <xf numFmtId="41" fontId="4" fillId="4" borderId="300" xfId="1" applyNumberFormat="1" applyFont="1" applyFill="1" applyBorder="1" applyAlignment="1" applyProtection="1">
      <alignment horizontal="center" vertical="center" wrapText="1"/>
    </xf>
    <xf numFmtId="41" fontId="4" fillId="4" borderId="301" xfId="1" applyNumberFormat="1" applyFont="1" applyFill="1" applyBorder="1" applyAlignment="1" applyProtection="1">
      <alignment horizontal="center" vertical="center" wrapText="1"/>
    </xf>
    <xf numFmtId="41" fontId="4" fillId="4" borderId="322" xfId="3" applyNumberFormat="1" applyFont="1" applyFill="1" applyBorder="1" applyAlignment="1">
      <alignment horizontal="center"/>
    </xf>
    <xf numFmtId="41" fontId="4" fillId="4" borderId="304" xfId="3" applyNumberFormat="1" applyFont="1" applyFill="1" applyBorder="1" applyAlignment="1">
      <alignment horizontal="center"/>
    </xf>
    <xf numFmtId="1" fontId="8" fillId="0" borderId="319" xfId="4" applyNumberFormat="1" applyFont="1" applyBorder="1" applyAlignment="1">
      <alignment horizontal="center" vertical="center"/>
    </xf>
    <xf numFmtId="1" fontId="8" fillId="0" borderId="319" xfId="4" applyNumberFormat="1" applyFont="1" applyBorder="1" applyAlignment="1">
      <alignment horizontal="center" vertical="center" wrapText="1"/>
    </xf>
    <xf numFmtId="1" fontId="8" fillId="0" borderId="322" xfId="4" applyNumberFormat="1" applyFont="1" applyBorder="1" applyAlignment="1">
      <alignment horizontal="center" vertical="center" wrapText="1"/>
    </xf>
    <xf numFmtId="1" fontId="8" fillId="0" borderId="338" xfId="4" applyNumberFormat="1" applyFont="1" applyBorder="1" applyAlignment="1">
      <alignment horizontal="center" vertical="center" wrapText="1"/>
    </xf>
    <xf numFmtId="1" fontId="8" fillId="0" borderId="339" xfId="4" applyNumberFormat="1" applyFont="1" applyBorder="1" applyAlignment="1">
      <alignment horizontal="center" vertical="center" wrapText="1"/>
    </xf>
    <xf numFmtId="1" fontId="10" fillId="0" borderId="340" xfId="4" applyNumberFormat="1" applyFont="1" applyBorder="1" applyAlignment="1">
      <alignment horizontal="center" vertical="center" wrapText="1"/>
    </xf>
    <xf numFmtId="1" fontId="10" fillId="0" borderId="319" xfId="4" applyNumberFormat="1" applyFont="1" applyBorder="1" applyAlignment="1">
      <alignment horizontal="center" vertical="center" wrapText="1"/>
    </xf>
    <xf numFmtId="41" fontId="8" fillId="4" borderId="319" xfId="1" applyNumberFormat="1" applyFont="1" applyFill="1" applyBorder="1" applyAlignment="1" applyProtection="1">
      <alignment horizontal="center" vertical="center"/>
    </xf>
    <xf numFmtId="41" fontId="8" fillId="4" borderId="143" xfId="1" applyNumberFormat="1" applyFont="1" applyFill="1" applyBorder="1" applyAlignment="1" applyProtection="1">
      <alignment horizontal="center" vertical="center"/>
    </xf>
    <xf numFmtId="41" fontId="8" fillId="4" borderId="322" xfId="1" applyNumberFormat="1" applyFont="1" applyFill="1" applyBorder="1" applyAlignment="1" applyProtection="1">
      <alignment horizontal="center"/>
    </xf>
    <xf numFmtId="41" fontId="8" fillId="4" borderId="338" xfId="1" applyNumberFormat="1" applyFont="1" applyFill="1" applyBorder="1" applyAlignment="1" applyProtection="1">
      <alignment horizontal="center"/>
    </xf>
    <xf numFmtId="41" fontId="8" fillId="4" borderId="340" xfId="1" applyNumberFormat="1" applyFont="1" applyFill="1" applyBorder="1" applyAlignment="1" applyProtection="1">
      <alignment horizontal="center"/>
    </xf>
    <xf numFmtId="41" fontId="8" fillId="4" borderId="299" xfId="1" applyNumberFormat="1" applyFont="1" applyFill="1" applyBorder="1" applyAlignment="1" applyProtection="1">
      <alignment horizontal="center" vertical="center"/>
    </xf>
    <xf numFmtId="41" fontId="8" fillId="4" borderId="301" xfId="1" applyNumberFormat="1" applyFont="1" applyFill="1" applyBorder="1" applyAlignment="1" applyProtection="1">
      <alignment horizontal="center" vertical="center"/>
    </xf>
    <xf numFmtId="1" fontId="8" fillId="0" borderId="322" xfId="0" applyNumberFormat="1" applyFont="1" applyBorder="1" applyAlignment="1">
      <alignment horizontal="center" vertical="center" wrapText="1"/>
    </xf>
    <xf numFmtId="1" fontId="8" fillId="0" borderId="338" xfId="0" applyNumberFormat="1" applyFont="1" applyBorder="1" applyAlignment="1">
      <alignment horizontal="center" vertical="center" wrapText="1"/>
    </xf>
    <xf numFmtId="1" fontId="8" fillId="0" borderId="340" xfId="0" applyNumberFormat="1" applyFont="1" applyBorder="1" applyAlignment="1">
      <alignment horizontal="center" vertical="center" wrapText="1"/>
    </xf>
    <xf numFmtId="41" fontId="4" fillId="4" borderId="322" xfId="1" applyNumberFormat="1" applyFont="1" applyFill="1" applyBorder="1" applyAlignment="1" applyProtection="1">
      <alignment horizontal="center" vertical="center" wrapText="1"/>
    </xf>
    <xf numFmtId="41" fontId="4" fillId="4" borderId="338" xfId="1" applyNumberFormat="1" applyFont="1" applyFill="1" applyBorder="1" applyAlignment="1" applyProtection="1">
      <alignment horizontal="center" vertical="center" wrapText="1"/>
    </xf>
    <xf numFmtId="41" fontId="4" fillId="4" borderId="340" xfId="1" applyNumberFormat="1" applyFont="1" applyFill="1" applyBorder="1" applyAlignment="1" applyProtection="1">
      <alignment horizontal="center" vertical="center" wrapText="1"/>
    </xf>
    <xf numFmtId="41" fontId="4" fillId="4" borderId="319" xfId="3" applyNumberFormat="1" applyFont="1" applyFill="1" applyBorder="1" applyAlignment="1">
      <alignment horizontal="center"/>
    </xf>
    <xf numFmtId="1" fontId="8" fillId="0" borderId="319" xfId="0" applyNumberFormat="1" applyFont="1" applyBorder="1" applyAlignment="1">
      <alignment horizontal="center" vertical="center" wrapText="1"/>
    </xf>
    <xf numFmtId="1" fontId="8" fillId="0" borderId="300" xfId="0" applyNumberFormat="1" applyFont="1" applyBorder="1" applyAlignment="1">
      <alignment horizontal="center" vertical="center"/>
    </xf>
    <xf numFmtId="1" fontId="8" fillId="0" borderId="322" xfId="0" applyNumberFormat="1" applyFont="1" applyBorder="1" applyAlignment="1">
      <alignment horizontal="center" vertical="center"/>
    </xf>
    <xf numFmtId="1" fontId="8" fillId="0" borderId="338" xfId="0" applyNumberFormat="1" applyFont="1" applyBorder="1" applyAlignment="1">
      <alignment horizontal="center" vertical="center"/>
    </xf>
    <xf numFmtId="41" fontId="8" fillId="4" borderId="319" xfId="1" applyNumberFormat="1" applyFont="1" applyFill="1" applyBorder="1" applyAlignment="1" applyProtection="1">
      <alignment horizontal="center" vertical="center" wrapText="1"/>
    </xf>
    <xf numFmtId="41" fontId="8" fillId="4" borderId="340" xfId="3" applyNumberFormat="1" applyFont="1" applyFill="1" applyBorder="1" applyAlignment="1">
      <alignment horizontal="center" vertical="center"/>
    </xf>
    <xf numFmtId="41" fontId="8" fillId="4" borderId="319" xfId="3" applyNumberFormat="1" applyFont="1" applyFill="1" applyBorder="1" applyAlignment="1">
      <alignment horizontal="center" vertical="center"/>
    </xf>
    <xf numFmtId="1" fontId="8" fillId="0" borderId="340" xfId="0" applyNumberFormat="1" applyFont="1" applyBorder="1" applyAlignment="1">
      <alignment horizontal="center" vertical="center"/>
    </xf>
    <xf numFmtId="1" fontId="8" fillId="0" borderId="346" xfId="0" applyNumberFormat="1" applyFont="1" applyBorder="1" applyAlignment="1">
      <alignment horizontal="left" vertical="center"/>
    </xf>
    <xf numFmtId="1" fontId="8" fillId="0" borderId="347" xfId="0" applyNumberFormat="1" applyFont="1" applyBorder="1" applyAlignment="1">
      <alignment horizontal="left" vertical="center"/>
    </xf>
    <xf numFmtId="1" fontId="8" fillId="0" borderId="346" xfId="0" applyNumberFormat="1" applyFont="1" applyBorder="1" applyAlignment="1">
      <alignment horizontal="left" vertical="center" shrinkToFit="1"/>
    </xf>
    <xf numFmtId="1" fontId="8" fillId="0" borderId="347" xfId="0" applyNumberFormat="1" applyFont="1" applyBorder="1" applyAlignment="1">
      <alignment horizontal="left" vertical="center" shrinkToFit="1"/>
    </xf>
    <xf numFmtId="1" fontId="8" fillId="0" borderId="362" xfId="0" applyNumberFormat="1" applyFont="1" applyBorder="1" applyAlignment="1">
      <alignment horizontal="left" vertical="center"/>
    </xf>
    <xf numFmtId="1" fontId="8" fillId="0" borderId="360" xfId="0" applyNumberFormat="1" applyFont="1" applyBorder="1" applyAlignment="1">
      <alignment horizontal="left" vertical="center"/>
    </xf>
    <xf numFmtId="1" fontId="8" fillId="0" borderId="299" xfId="0" applyNumberFormat="1" applyFont="1" applyBorder="1" applyAlignment="1">
      <alignment horizontal="left" vertical="center"/>
    </xf>
    <xf numFmtId="1" fontId="8" fillId="0" borderId="301" xfId="0" applyNumberFormat="1" applyFont="1" applyBorder="1" applyAlignment="1">
      <alignment horizontal="left" vertical="center"/>
    </xf>
    <xf numFmtId="41" fontId="8" fillId="4" borderId="319" xfId="3" applyNumberFormat="1" applyFont="1" applyFill="1" applyBorder="1" applyAlignment="1">
      <alignment horizontal="center"/>
    </xf>
    <xf numFmtId="1" fontId="8" fillId="0" borderId="327" xfId="0" applyNumberFormat="1" applyFont="1" applyBorder="1" applyAlignment="1">
      <alignment horizontal="center" vertical="center" wrapText="1"/>
    </xf>
    <xf numFmtId="1" fontId="8" fillId="0" borderId="325" xfId="0" applyNumberFormat="1" applyFont="1" applyBorder="1" applyAlignment="1">
      <alignment horizontal="center" vertical="center" wrapText="1"/>
    </xf>
    <xf numFmtId="1" fontId="8" fillId="0" borderId="388" xfId="0" applyNumberFormat="1" applyFont="1" applyBorder="1" applyAlignment="1">
      <alignment horizontal="center" vertical="center" wrapText="1"/>
    </xf>
    <xf numFmtId="1" fontId="8" fillId="0" borderId="388" xfId="0" applyNumberFormat="1" applyFont="1" applyBorder="1" applyAlignment="1">
      <alignment horizontal="center" vertical="center"/>
    </xf>
    <xf numFmtId="1" fontId="8" fillId="0" borderId="398" xfId="0" applyNumberFormat="1" applyFont="1" applyBorder="1" applyAlignment="1">
      <alignment horizontal="center" vertical="center" wrapText="1"/>
    </xf>
    <xf numFmtId="1" fontId="8" fillId="0" borderId="399" xfId="0" applyNumberFormat="1" applyFont="1" applyBorder="1" applyAlignment="1">
      <alignment horizontal="center" vertical="center" wrapText="1"/>
    </xf>
    <xf numFmtId="1" fontId="8" fillId="0" borderId="400" xfId="0" applyNumberFormat="1" applyFont="1" applyBorder="1" applyAlignment="1">
      <alignment horizontal="center" vertical="center" wrapText="1"/>
    </xf>
    <xf numFmtId="1" fontId="8" fillId="0" borderId="398" xfId="0" applyNumberFormat="1" applyFont="1" applyBorder="1" applyAlignment="1">
      <alignment horizontal="center" vertical="center"/>
    </xf>
    <xf numFmtId="1" fontId="8" fillId="0" borderId="400" xfId="0" applyNumberFormat="1" applyFont="1" applyBorder="1" applyAlignment="1">
      <alignment horizontal="center" vertical="center"/>
    </xf>
    <xf numFmtId="0" fontId="8" fillId="0" borderId="388" xfId="0" applyFont="1" applyBorder="1" applyAlignment="1">
      <alignment horizontal="center" vertical="center" wrapText="1"/>
    </xf>
    <xf numFmtId="0" fontId="8" fillId="0" borderId="398" xfId="0" applyFont="1" applyBorder="1" applyAlignment="1">
      <alignment horizontal="center" vertical="center"/>
    </xf>
    <xf numFmtId="0" fontId="8" fillId="0" borderId="399" xfId="0" applyFont="1" applyBorder="1" applyAlignment="1">
      <alignment horizontal="center" vertical="center"/>
    </xf>
    <xf numFmtId="0" fontId="8" fillId="0" borderId="398" xfId="0" applyFont="1" applyBorder="1" applyAlignment="1">
      <alignment horizontal="center"/>
    </xf>
    <xf numFmtId="0" fontId="8" fillId="0" borderId="399" xfId="0" applyFont="1" applyBorder="1" applyAlignment="1">
      <alignment horizontal="center"/>
    </xf>
    <xf numFmtId="0" fontId="8" fillId="0" borderId="400" xfId="0" applyFont="1" applyBorder="1" applyAlignment="1">
      <alignment horizontal="center"/>
    </xf>
    <xf numFmtId="1" fontId="8" fillId="0" borderId="399" xfId="0" applyNumberFormat="1" applyFont="1" applyBorder="1" applyAlignment="1">
      <alignment horizontal="center" vertical="center"/>
    </xf>
    <xf numFmtId="0" fontId="8" fillId="0" borderId="398" xfId="0" applyFont="1" applyBorder="1" applyAlignment="1">
      <alignment horizontal="center" vertical="center" wrapText="1"/>
    </xf>
    <xf numFmtId="0" fontId="8" fillId="0" borderId="399" xfId="0" applyFont="1" applyBorder="1" applyAlignment="1">
      <alignment horizontal="center" vertical="center" wrapText="1"/>
    </xf>
    <xf numFmtId="0" fontId="8" fillId="0" borderId="400" xfId="0" applyFont="1" applyBorder="1" applyAlignment="1">
      <alignment horizontal="center" vertical="center" wrapText="1"/>
    </xf>
    <xf numFmtId="1" fontId="8" fillId="4" borderId="388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398" xfId="0" applyNumberFormat="1" applyFont="1" applyFill="1" applyBorder="1" applyAlignment="1">
      <alignment horizontal="center" vertical="top"/>
    </xf>
    <xf numFmtId="1" fontId="8" fillId="4" borderId="399" xfId="0" applyNumberFormat="1" applyFont="1" applyFill="1" applyBorder="1" applyAlignment="1">
      <alignment horizontal="center" vertical="top"/>
    </xf>
    <xf numFmtId="1" fontId="8" fillId="4" borderId="400" xfId="0" applyNumberFormat="1" applyFont="1" applyFill="1" applyBorder="1" applyAlignment="1">
      <alignment horizontal="center" vertical="top"/>
    </xf>
    <xf numFmtId="1" fontId="8" fillId="4" borderId="398" xfId="0" applyNumberFormat="1" applyFont="1" applyFill="1" applyBorder="1" applyAlignment="1">
      <alignment horizontal="center" vertical="center" wrapText="1"/>
    </xf>
    <xf numFmtId="1" fontId="8" fillId="4" borderId="399" xfId="0" applyNumberFormat="1" applyFont="1" applyFill="1" applyBorder="1" applyAlignment="1">
      <alignment horizontal="center" vertical="center" wrapText="1"/>
    </xf>
    <xf numFmtId="1" fontId="8" fillId="4" borderId="400" xfId="0" applyNumberFormat="1" applyFont="1" applyFill="1" applyBorder="1" applyAlignment="1">
      <alignment horizontal="center" vertical="center" wrapText="1"/>
    </xf>
    <xf numFmtId="0" fontId="4" fillId="4" borderId="401" xfId="0" applyFont="1" applyFill="1" applyBorder="1" applyAlignment="1" applyProtection="1">
      <alignment horizontal="center" vertical="center" wrapText="1"/>
      <protection locked="0"/>
    </xf>
    <xf numFmtId="0" fontId="8" fillId="4" borderId="401" xfId="0" applyFont="1" applyFill="1" applyBorder="1" applyAlignment="1" applyProtection="1">
      <alignment horizontal="center" vertical="center" wrapText="1"/>
      <protection locked="0"/>
    </xf>
    <xf numFmtId="0" fontId="8" fillId="4" borderId="388" xfId="0" applyFont="1" applyFill="1" applyBorder="1" applyAlignment="1" applyProtection="1">
      <alignment horizontal="center" vertical="center" wrapText="1"/>
      <protection locked="0"/>
    </xf>
    <xf numFmtId="0" fontId="8" fillId="4" borderId="398" xfId="0" applyFont="1" applyFill="1" applyBorder="1" applyAlignment="1" applyProtection="1">
      <alignment horizontal="center" vertical="center" wrapText="1"/>
      <protection locked="0"/>
    </xf>
    <xf numFmtId="0" fontId="8" fillId="4" borderId="400" xfId="0" applyFont="1" applyFill="1" applyBorder="1" applyAlignment="1" applyProtection="1">
      <alignment horizontal="center" vertical="center" wrapText="1"/>
      <protection locked="0"/>
    </xf>
    <xf numFmtId="0" fontId="8" fillId="4" borderId="398" xfId="0" applyFont="1" applyFill="1" applyBorder="1" applyAlignment="1" applyProtection="1">
      <alignment horizontal="center" wrapText="1"/>
      <protection locked="0"/>
    </xf>
    <xf numFmtId="0" fontId="8" fillId="4" borderId="399" xfId="0" applyFont="1" applyFill="1" applyBorder="1" applyAlignment="1" applyProtection="1">
      <alignment horizontal="center" wrapText="1"/>
      <protection locked="0"/>
    </xf>
    <xf numFmtId="0" fontId="8" fillId="4" borderId="400" xfId="0" applyFont="1" applyFill="1" applyBorder="1" applyAlignment="1" applyProtection="1">
      <alignment horizontal="center" wrapText="1"/>
      <protection locked="0"/>
    </xf>
    <xf numFmtId="1" fontId="8" fillId="12" borderId="398" xfId="0" applyNumberFormat="1" applyFont="1" applyFill="1" applyBorder="1" applyAlignment="1">
      <alignment horizontal="center" vertical="center"/>
    </xf>
    <xf numFmtId="1" fontId="8" fillId="12" borderId="400" xfId="0" applyNumberFormat="1" applyFont="1" applyFill="1" applyBorder="1" applyAlignment="1">
      <alignment horizontal="center" vertical="center"/>
    </xf>
    <xf numFmtId="1" fontId="8" fillId="4" borderId="398" xfId="0" applyNumberFormat="1" applyFont="1" applyFill="1" applyBorder="1" applyAlignment="1">
      <alignment horizontal="center" vertical="center"/>
    </xf>
    <xf numFmtId="1" fontId="8" fillId="4" borderId="399" xfId="0" applyNumberFormat="1" applyFont="1" applyFill="1" applyBorder="1" applyAlignment="1">
      <alignment horizontal="center" vertical="center"/>
    </xf>
    <xf numFmtId="1" fontId="8" fillId="4" borderId="400" xfId="0" applyNumberFormat="1" applyFont="1" applyFill="1" applyBorder="1" applyAlignment="1">
      <alignment horizontal="center" vertical="center"/>
    </xf>
    <xf numFmtId="1" fontId="8" fillId="12" borderId="399" xfId="0" applyNumberFormat="1" applyFont="1" applyFill="1" applyBorder="1" applyAlignment="1">
      <alignment horizontal="center" vertical="center"/>
    </xf>
    <xf numFmtId="1" fontId="8" fillId="12" borderId="388" xfId="0" applyNumberFormat="1" applyFont="1" applyFill="1" applyBorder="1" applyAlignment="1">
      <alignment horizontal="center" vertical="center"/>
    </xf>
    <xf numFmtId="1" fontId="8" fillId="12" borderId="398" xfId="0" applyNumberFormat="1" applyFont="1" applyFill="1" applyBorder="1" applyAlignment="1">
      <alignment horizontal="center" vertical="center" wrapText="1"/>
    </xf>
    <xf numFmtId="1" fontId="8" fillId="12" borderId="399" xfId="0" applyNumberFormat="1" applyFont="1" applyFill="1" applyBorder="1" applyAlignment="1">
      <alignment horizontal="center" vertical="center" wrapText="1"/>
    </xf>
    <xf numFmtId="1" fontId="8" fillId="12" borderId="400" xfId="0" applyNumberFormat="1" applyFont="1" applyFill="1" applyBorder="1" applyAlignment="1">
      <alignment horizontal="center" vertical="center" wrapText="1"/>
    </xf>
    <xf numFmtId="41" fontId="4" fillId="4" borderId="401" xfId="1" applyNumberFormat="1" applyFont="1" applyFill="1" applyBorder="1" applyAlignment="1" applyProtection="1">
      <alignment horizontal="center" vertical="center"/>
    </xf>
    <xf numFmtId="41" fontId="4" fillId="4" borderId="398" xfId="3" applyNumberFormat="1" applyFont="1" applyFill="1" applyBorder="1" applyAlignment="1">
      <alignment horizontal="center"/>
    </xf>
    <xf numFmtId="41" fontId="4" fillId="4" borderId="339" xfId="3" applyNumberFormat="1" applyFont="1" applyFill="1" applyBorder="1" applyAlignment="1">
      <alignment horizontal="center"/>
    </xf>
    <xf numFmtId="1" fontId="8" fillId="0" borderId="401" xfId="4" applyNumberFormat="1" applyFont="1" applyBorder="1" applyAlignment="1">
      <alignment horizontal="center" vertical="center"/>
    </xf>
    <xf numFmtId="1" fontId="8" fillId="0" borderId="401" xfId="4" applyNumberFormat="1" applyFont="1" applyBorder="1" applyAlignment="1">
      <alignment horizontal="center" vertical="center" wrapText="1"/>
    </xf>
    <xf numFmtId="1" fontId="8" fillId="0" borderId="398" xfId="4" applyNumberFormat="1" applyFont="1" applyBorder="1" applyAlignment="1">
      <alignment horizontal="center" vertical="center" wrapText="1"/>
    </xf>
    <xf numFmtId="1" fontId="8" fillId="0" borderId="399" xfId="4" applyNumberFormat="1" applyFont="1" applyBorder="1" applyAlignment="1">
      <alignment horizontal="center" vertical="center" wrapText="1"/>
    </xf>
    <xf numFmtId="1" fontId="10" fillId="0" borderId="400" xfId="4" applyNumberFormat="1" applyFont="1" applyBorder="1" applyAlignment="1">
      <alignment horizontal="center" vertical="center" wrapText="1"/>
    </xf>
    <xf numFmtId="1" fontId="10" fillId="0" borderId="401" xfId="4" applyNumberFormat="1" applyFont="1" applyBorder="1" applyAlignment="1">
      <alignment horizontal="center" vertical="center" wrapText="1"/>
    </xf>
    <xf numFmtId="1" fontId="8" fillId="0" borderId="427" xfId="4" applyNumberFormat="1" applyFont="1" applyBorder="1" applyAlignment="1">
      <alignment horizontal="center" vertical="center"/>
    </xf>
    <xf numFmtId="41" fontId="8" fillId="4" borderId="401" xfId="1" applyNumberFormat="1" applyFont="1" applyFill="1" applyBorder="1" applyAlignment="1" applyProtection="1">
      <alignment horizontal="center" vertical="center"/>
    </xf>
    <xf numFmtId="41" fontId="8" fillId="4" borderId="398" xfId="1" applyNumberFormat="1" applyFont="1" applyFill="1" applyBorder="1" applyAlignment="1" applyProtection="1">
      <alignment horizontal="center"/>
    </xf>
    <xf numFmtId="41" fontId="8" fillId="4" borderId="399" xfId="1" applyNumberFormat="1" applyFont="1" applyFill="1" applyBorder="1" applyAlignment="1" applyProtection="1">
      <alignment horizontal="center"/>
    </xf>
    <xf numFmtId="41" fontId="8" fillId="4" borderId="400" xfId="1" applyNumberFormat="1" applyFont="1" applyFill="1" applyBorder="1" applyAlignment="1" applyProtection="1">
      <alignment horizontal="center"/>
    </xf>
    <xf numFmtId="1" fontId="8" fillId="0" borderId="434" xfId="0" applyNumberFormat="1" applyFont="1" applyBorder="1" applyAlignment="1">
      <alignment horizontal="center" vertical="center" wrapText="1"/>
    </xf>
    <xf numFmtId="41" fontId="4" fillId="4" borderId="398" xfId="1" applyNumberFormat="1" applyFont="1" applyFill="1" applyBorder="1" applyAlignment="1" applyProtection="1">
      <alignment horizontal="center" vertical="center" wrapText="1"/>
    </xf>
    <xf numFmtId="41" fontId="4" fillId="4" borderId="399" xfId="1" applyNumberFormat="1" applyFont="1" applyFill="1" applyBorder="1" applyAlignment="1" applyProtection="1">
      <alignment horizontal="center" vertical="center" wrapText="1"/>
    </xf>
    <xf numFmtId="41" fontId="4" fillId="4" borderId="400" xfId="1" applyNumberFormat="1" applyFont="1" applyFill="1" applyBorder="1" applyAlignment="1" applyProtection="1">
      <alignment horizontal="center" vertical="center" wrapText="1"/>
    </xf>
    <xf numFmtId="41" fontId="4" fillId="4" borderId="401" xfId="3" applyNumberFormat="1" applyFont="1" applyFill="1" applyBorder="1" applyAlignment="1">
      <alignment horizontal="center"/>
    </xf>
    <xf numFmtId="41" fontId="4" fillId="4" borderId="427" xfId="3" applyNumberFormat="1" applyFont="1" applyFill="1" applyBorder="1" applyAlignment="1">
      <alignment horizontal="center"/>
    </xf>
    <xf numFmtId="1" fontId="8" fillId="0" borderId="401" xfId="0" applyNumberFormat="1" applyFont="1" applyBorder="1" applyAlignment="1">
      <alignment horizontal="center" vertical="center" wrapText="1"/>
    </xf>
    <xf numFmtId="1" fontId="8" fillId="0" borderId="442" xfId="0" applyNumberFormat="1" applyFont="1" applyBorder="1" applyAlignment="1">
      <alignment horizontal="center" vertical="center"/>
    </xf>
    <xf numFmtId="1" fontId="8" fillId="0" borderId="339" xfId="0" applyNumberFormat="1" applyFont="1" applyBorder="1" applyAlignment="1">
      <alignment horizontal="center" vertical="center"/>
    </xf>
    <xf numFmtId="41" fontId="8" fillId="4" borderId="401" xfId="1" applyNumberFormat="1" applyFont="1" applyFill="1" applyBorder="1" applyAlignment="1" applyProtection="1">
      <alignment horizontal="center" vertical="center" wrapText="1"/>
    </xf>
    <xf numFmtId="41" fontId="8" fillId="4" borderId="400" xfId="3" applyNumberFormat="1" applyFont="1" applyFill="1" applyBorder="1" applyAlignment="1">
      <alignment horizontal="center" vertical="center"/>
    </xf>
    <xf numFmtId="41" fontId="8" fillId="4" borderId="401" xfId="3" applyNumberFormat="1" applyFont="1" applyFill="1" applyBorder="1" applyAlignment="1">
      <alignment horizontal="center" vertical="center"/>
    </xf>
    <xf numFmtId="1" fontId="8" fillId="0" borderId="442" xfId="0" applyNumberFormat="1" applyFont="1" applyBorder="1" applyAlignment="1">
      <alignment horizontal="center" vertical="center" wrapText="1"/>
    </xf>
    <xf numFmtId="1" fontId="8" fillId="0" borderId="420" xfId="0" applyNumberFormat="1" applyFont="1" applyBorder="1" applyAlignment="1">
      <alignment horizontal="left" vertical="center"/>
    </xf>
    <xf numFmtId="1" fontId="8" fillId="0" borderId="425" xfId="0" applyNumberFormat="1" applyFont="1" applyBorder="1" applyAlignment="1">
      <alignment horizontal="left" vertical="center"/>
    </xf>
    <xf numFmtId="1" fontId="8" fillId="0" borderId="420" xfId="0" applyNumberFormat="1" applyFont="1" applyBorder="1" applyAlignment="1">
      <alignment horizontal="left" vertical="center" shrinkToFit="1"/>
    </xf>
    <xf numFmtId="1" fontId="8" fillId="0" borderId="425" xfId="0" applyNumberFormat="1" applyFont="1" applyBorder="1" applyAlignment="1">
      <alignment horizontal="left" vertical="center" shrinkToFit="1"/>
    </xf>
    <xf numFmtId="1" fontId="8" fillId="0" borderId="460" xfId="0" applyNumberFormat="1" applyFont="1" applyBorder="1" applyAlignment="1">
      <alignment horizontal="left" vertical="center"/>
    </xf>
    <xf numFmtId="1" fontId="8" fillId="0" borderId="432" xfId="0" applyNumberFormat="1" applyFont="1" applyBorder="1" applyAlignment="1">
      <alignment horizontal="left" vertical="center"/>
    </xf>
    <xf numFmtId="1" fontId="8" fillId="0" borderId="467" xfId="0" applyNumberFormat="1" applyFont="1" applyBorder="1" applyAlignment="1">
      <alignment horizontal="center" vertical="center" wrapText="1"/>
    </xf>
    <xf numFmtId="1" fontId="8" fillId="0" borderId="339" xfId="0" applyNumberFormat="1" applyFont="1" applyBorder="1" applyAlignment="1">
      <alignment horizontal="center" vertical="center" wrapText="1"/>
    </xf>
    <xf numFmtId="1" fontId="8" fillId="0" borderId="466" xfId="0" applyNumberFormat="1" applyFont="1" applyBorder="1" applyAlignment="1">
      <alignment horizontal="center" vertical="center" wrapText="1"/>
    </xf>
    <xf numFmtId="1" fontId="8" fillId="0" borderId="406" xfId="0" applyNumberFormat="1" applyFont="1" applyBorder="1" applyAlignment="1">
      <alignment horizontal="center" vertical="center" wrapText="1"/>
    </xf>
    <xf numFmtId="41" fontId="8" fillId="4" borderId="443" xfId="3" applyNumberFormat="1" applyFont="1" applyFill="1" applyBorder="1" applyAlignment="1">
      <alignment horizontal="center"/>
    </xf>
    <xf numFmtId="41" fontId="8" fillId="4" borderId="475" xfId="3" applyNumberFormat="1" applyFont="1" applyFill="1" applyBorder="1" applyAlignment="1">
      <alignment horizontal="center"/>
    </xf>
    <xf numFmtId="1" fontId="8" fillId="0" borderId="476" xfId="0" applyNumberFormat="1" applyFont="1" applyBorder="1" applyAlignment="1">
      <alignment horizontal="center" vertical="center" wrapText="1"/>
    </xf>
    <xf numFmtId="1" fontId="8" fillId="0" borderId="443" xfId="0" applyNumberFormat="1" applyFont="1" applyBorder="1" applyAlignment="1">
      <alignment horizontal="center" vertical="center" wrapText="1"/>
    </xf>
    <xf numFmtId="1" fontId="8" fillId="0" borderId="409" xfId="0" applyNumberFormat="1" applyFont="1" applyBorder="1" applyAlignment="1">
      <alignment horizontal="center" vertical="center" wrapText="1"/>
    </xf>
    <xf numFmtId="1" fontId="8" fillId="0" borderId="483" xfId="0" applyNumberFormat="1" applyFont="1" applyBorder="1" applyAlignment="1">
      <alignment horizontal="center" vertical="center" wrapText="1"/>
    </xf>
    <xf numFmtId="1" fontId="8" fillId="0" borderId="450" xfId="0" applyNumberFormat="1" applyFont="1" applyBorder="1" applyAlignment="1">
      <alignment horizontal="center" vertical="center" wrapText="1"/>
    </xf>
    <xf numFmtId="1" fontId="8" fillId="0" borderId="134" xfId="0" applyNumberFormat="1" applyFont="1" applyBorder="1" applyAlignment="1">
      <alignment horizontal="center" vertical="center"/>
    </xf>
    <xf numFmtId="1" fontId="8" fillId="0" borderId="136" xfId="0" applyNumberFormat="1" applyFont="1" applyBorder="1" applyAlignment="1">
      <alignment horizontal="center" vertical="center"/>
    </xf>
    <xf numFmtId="1" fontId="8" fillId="0" borderId="132" xfId="0" applyNumberFormat="1" applyFont="1" applyBorder="1" applyAlignment="1">
      <alignment horizontal="center" vertical="center"/>
    </xf>
    <xf numFmtId="1" fontId="8" fillId="0" borderId="134" xfId="0" applyNumberFormat="1" applyFont="1" applyBorder="1" applyAlignment="1">
      <alignment horizontal="center" vertical="center" wrapText="1"/>
    </xf>
    <xf numFmtId="1" fontId="8" fillId="0" borderId="135" xfId="0" applyNumberFormat="1" applyFont="1" applyBorder="1" applyAlignment="1">
      <alignment horizontal="center" vertical="center" wrapText="1"/>
    </xf>
    <xf numFmtId="1" fontId="8" fillId="0" borderId="140" xfId="0" applyNumberFormat="1" applyFont="1" applyBorder="1" applyAlignment="1">
      <alignment horizontal="center" vertical="center" wrapText="1"/>
    </xf>
    <xf numFmtId="1" fontId="8" fillId="0" borderId="136" xfId="0" applyNumberFormat="1" applyFont="1" applyBorder="1" applyAlignment="1">
      <alignment horizontal="center" vertical="center" wrapText="1"/>
    </xf>
    <xf numFmtId="1" fontId="8" fillId="0" borderId="132" xfId="0" applyNumberFormat="1" applyFont="1" applyBorder="1" applyAlignment="1">
      <alignment horizontal="center" vertical="center" wrapText="1"/>
    </xf>
    <xf numFmtId="1" fontId="8" fillId="0" borderId="497" xfId="0" applyNumberFormat="1" applyFont="1" applyBorder="1" applyAlignment="1">
      <alignment horizontal="center" vertical="center" wrapText="1"/>
    </xf>
    <xf numFmtId="1" fontId="8" fillId="0" borderId="498" xfId="0" applyNumberFormat="1" applyFont="1" applyBorder="1" applyAlignment="1">
      <alignment horizontal="center" vertical="center" wrapText="1"/>
    </xf>
    <xf numFmtId="1" fontId="8" fillId="0" borderId="499" xfId="0" applyNumberFormat="1" applyFont="1" applyBorder="1" applyAlignment="1">
      <alignment horizontal="center" vertical="center" wrapText="1"/>
    </xf>
    <xf numFmtId="1" fontId="8" fillId="0" borderId="500" xfId="0" applyNumberFormat="1" applyFont="1" applyBorder="1" applyAlignment="1">
      <alignment horizontal="center" vertical="center" wrapText="1"/>
    </xf>
    <xf numFmtId="1" fontId="4" fillId="4" borderId="499" xfId="0" applyNumberFormat="1" applyFont="1" applyFill="1" applyBorder="1" applyAlignment="1">
      <alignment horizontal="center" vertical="center" wrapText="1"/>
    </xf>
    <xf numFmtId="1" fontId="8" fillId="0" borderId="500" xfId="0" applyNumberFormat="1" applyFont="1" applyBorder="1" applyAlignment="1">
      <alignment horizontal="center" vertical="center"/>
    </xf>
    <xf numFmtId="1" fontId="8" fillId="0" borderId="140" xfId="0" applyNumberFormat="1" applyFont="1" applyBorder="1" applyAlignment="1">
      <alignment horizontal="center" vertical="center"/>
    </xf>
    <xf numFmtId="0" fontId="8" fillId="0" borderId="132" xfId="0" applyFont="1" applyBorder="1" applyAlignment="1">
      <alignment horizontal="center" vertical="center" wrapText="1"/>
    </xf>
    <xf numFmtId="0" fontId="8" fillId="0" borderId="500" xfId="0" applyFont="1" applyBorder="1" applyAlignment="1">
      <alignment horizontal="center" vertical="center"/>
    </xf>
    <xf numFmtId="0" fontId="8" fillId="0" borderId="135" xfId="0" applyFont="1" applyBorder="1" applyAlignment="1">
      <alignment horizontal="center" vertical="center"/>
    </xf>
    <xf numFmtId="0" fontId="8" fillId="0" borderId="500" xfId="0" applyFont="1" applyBorder="1" applyAlignment="1">
      <alignment horizontal="center"/>
    </xf>
    <xf numFmtId="0" fontId="8" fillId="0" borderId="135" xfId="0" applyFont="1" applyBorder="1" applyAlignment="1">
      <alignment horizontal="center"/>
    </xf>
    <xf numFmtId="0" fontId="8" fillId="0" borderId="136" xfId="0" applyFont="1" applyBorder="1" applyAlignment="1">
      <alignment horizontal="center"/>
    </xf>
    <xf numFmtId="1" fontId="8" fillId="0" borderId="135" xfId="0" applyNumberFormat="1" applyFont="1" applyBorder="1" applyAlignment="1">
      <alignment horizontal="center" vertical="center"/>
    </xf>
    <xf numFmtId="0" fontId="8" fillId="0" borderId="500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8" fillId="0" borderId="136" xfId="0" applyFont="1" applyBorder="1" applyAlignment="1">
      <alignment horizontal="center" vertical="center" wrapText="1"/>
    </xf>
    <xf numFmtId="0" fontId="8" fillId="0" borderId="499" xfId="0" applyFont="1" applyBorder="1" applyAlignment="1">
      <alignment horizontal="center" vertical="center"/>
    </xf>
    <xf numFmtId="1" fontId="8" fillId="4" borderId="132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497" xfId="0" applyNumberFormat="1" applyFont="1" applyFill="1" applyBorder="1" applyAlignment="1">
      <alignment horizontal="center" vertical="center" wrapText="1"/>
    </xf>
    <xf numFmtId="1" fontId="8" fillId="4" borderId="498" xfId="0" applyNumberFormat="1" applyFont="1" applyFill="1" applyBorder="1" applyAlignment="1">
      <alignment horizontal="center" vertical="center" wrapText="1"/>
    </xf>
    <xf numFmtId="1" fontId="8" fillId="4" borderId="499" xfId="0" applyNumberFormat="1" applyFont="1" applyFill="1" applyBorder="1" applyAlignment="1">
      <alignment horizontal="center" vertical="center" wrapText="1"/>
    </xf>
    <xf numFmtId="1" fontId="8" fillId="4" borderId="500" xfId="0" applyNumberFormat="1" applyFont="1" applyFill="1" applyBorder="1" applyAlignment="1">
      <alignment horizontal="center" vertical="top"/>
    </xf>
    <xf numFmtId="1" fontId="8" fillId="4" borderId="135" xfId="0" applyNumberFormat="1" applyFont="1" applyFill="1" applyBorder="1" applyAlignment="1">
      <alignment horizontal="center" vertical="top"/>
    </xf>
    <xf numFmtId="1" fontId="8" fillId="4" borderId="136" xfId="0" applyNumberFormat="1" applyFont="1" applyFill="1" applyBorder="1" applyAlignment="1">
      <alignment horizontal="center" vertical="top"/>
    </xf>
    <xf numFmtId="1" fontId="8" fillId="0" borderId="497" xfId="0" applyNumberFormat="1" applyFont="1" applyBorder="1" applyAlignment="1">
      <alignment horizontal="center" vertical="center"/>
    </xf>
    <xf numFmtId="1" fontId="8" fillId="0" borderId="499" xfId="0" applyNumberFormat="1" applyFont="1" applyBorder="1" applyAlignment="1">
      <alignment horizontal="center" vertical="center"/>
    </xf>
    <xf numFmtId="1" fontId="8" fillId="4" borderId="500" xfId="0" applyNumberFormat="1" applyFont="1" applyFill="1" applyBorder="1" applyAlignment="1">
      <alignment horizontal="center" vertical="center" wrapText="1"/>
    </xf>
    <xf numFmtId="1" fontId="8" fillId="4" borderId="135" xfId="0" applyNumberFormat="1" applyFont="1" applyFill="1" applyBorder="1" applyAlignment="1">
      <alignment horizontal="center" vertical="center" wrapText="1"/>
    </xf>
    <xf numFmtId="1" fontId="8" fillId="4" borderId="136" xfId="0" applyNumberFormat="1" applyFont="1" applyFill="1" applyBorder="1" applyAlignment="1">
      <alignment horizontal="center" vertical="center" wrapText="1"/>
    </xf>
    <xf numFmtId="0" fontId="4" fillId="4" borderId="133" xfId="0" applyFont="1" applyFill="1" applyBorder="1" applyAlignment="1" applyProtection="1">
      <alignment horizontal="center" vertical="center" wrapText="1"/>
      <protection locked="0"/>
    </xf>
    <xf numFmtId="0" fontId="8" fillId="4" borderId="133" xfId="0" applyFont="1" applyFill="1" applyBorder="1" applyAlignment="1" applyProtection="1">
      <alignment horizontal="center" vertical="center" wrapText="1"/>
      <protection locked="0"/>
    </xf>
    <xf numFmtId="0" fontId="8" fillId="4" borderId="132" xfId="0" applyFont="1" applyFill="1" applyBorder="1" applyAlignment="1" applyProtection="1">
      <alignment horizontal="center" vertical="center" wrapText="1"/>
      <protection locked="0"/>
    </xf>
    <xf numFmtId="0" fontId="8" fillId="4" borderId="500" xfId="0" applyFont="1" applyFill="1" applyBorder="1" applyAlignment="1" applyProtection="1">
      <alignment horizontal="center" vertical="center" wrapText="1"/>
      <protection locked="0"/>
    </xf>
    <xf numFmtId="0" fontId="8" fillId="4" borderId="136" xfId="0" applyFont="1" applyFill="1" applyBorder="1" applyAlignment="1" applyProtection="1">
      <alignment horizontal="center" vertical="center" wrapText="1"/>
      <protection locked="0"/>
    </xf>
    <xf numFmtId="0" fontId="8" fillId="4" borderId="500" xfId="0" applyFont="1" applyFill="1" applyBorder="1" applyAlignment="1" applyProtection="1">
      <alignment horizontal="center" wrapText="1"/>
      <protection locked="0"/>
    </xf>
    <xf numFmtId="0" fontId="8" fillId="4" borderId="135" xfId="0" applyFont="1" applyFill="1" applyBorder="1" applyAlignment="1" applyProtection="1">
      <alignment horizontal="center" wrapText="1"/>
      <protection locked="0"/>
    </xf>
    <xf numFmtId="0" fontId="8" fillId="4" borderId="136" xfId="0" applyFont="1" applyFill="1" applyBorder="1" applyAlignment="1" applyProtection="1">
      <alignment horizontal="center" wrapText="1"/>
      <protection locked="0"/>
    </xf>
    <xf numFmtId="0" fontId="8" fillId="4" borderId="499" xfId="0" applyFont="1" applyFill="1" applyBorder="1" applyAlignment="1" applyProtection="1">
      <alignment horizontal="center" vertical="center" wrapText="1"/>
      <protection locked="0"/>
    </xf>
    <xf numFmtId="1" fontId="8" fillId="12" borderId="500" xfId="0" applyNumberFormat="1" applyFont="1" applyFill="1" applyBorder="1" applyAlignment="1">
      <alignment horizontal="center" vertical="center"/>
    </xf>
    <xf numFmtId="1" fontId="8" fillId="12" borderId="136" xfId="0" applyNumberFormat="1" applyFont="1" applyFill="1" applyBorder="1" applyAlignment="1">
      <alignment horizontal="center" vertical="center"/>
    </xf>
    <xf numFmtId="1" fontId="8" fillId="4" borderId="500" xfId="0" applyNumberFormat="1" applyFont="1" applyFill="1" applyBorder="1" applyAlignment="1">
      <alignment horizontal="center" vertical="center"/>
    </xf>
    <xf numFmtId="1" fontId="8" fillId="4" borderId="135" xfId="0" applyNumberFormat="1" applyFont="1" applyFill="1" applyBorder="1" applyAlignment="1">
      <alignment horizontal="center" vertical="center"/>
    </xf>
    <xf numFmtId="1" fontId="8" fillId="4" borderId="136" xfId="0" applyNumberFormat="1" applyFont="1" applyFill="1" applyBorder="1" applyAlignment="1">
      <alignment horizontal="center" vertical="center"/>
    </xf>
    <xf numFmtId="1" fontId="8" fillId="12" borderId="135" xfId="0" applyNumberFormat="1" applyFont="1" applyFill="1" applyBorder="1" applyAlignment="1">
      <alignment horizontal="center" vertical="center"/>
    </xf>
    <xf numFmtId="1" fontId="8" fillId="12" borderId="132" xfId="0" applyNumberFormat="1" applyFont="1" applyFill="1" applyBorder="1" applyAlignment="1">
      <alignment horizontal="center" vertical="center"/>
    </xf>
    <xf numFmtId="1" fontId="8" fillId="12" borderId="497" xfId="0" applyNumberFormat="1" applyFont="1" applyFill="1" applyBorder="1" applyAlignment="1">
      <alignment horizontal="center" vertical="center" wrapText="1"/>
    </xf>
    <xf numFmtId="1" fontId="8" fillId="12" borderId="498" xfId="0" applyNumberFormat="1" applyFont="1" applyFill="1" applyBorder="1" applyAlignment="1">
      <alignment horizontal="center" vertical="center" wrapText="1"/>
    </xf>
    <xf numFmtId="1" fontId="8" fillId="12" borderId="499" xfId="0" applyNumberFormat="1" applyFont="1" applyFill="1" applyBorder="1" applyAlignment="1">
      <alignment horizontal="center" vertical="center" wrapText="1"/>
    </xf>
    <xf numFmtId="1" fontId="8" fillId="12" borderId="500" xfId="0" applyNumberFormat="1" applyFont="1" applyFill="1" applyBorder="1" applyAlignment="1">
      <alignment horizontal="center" vertical="center" wrapText="1"/>
    </xf>
    <xf numFmtId="1" fontId="8" fillId="12" borderId="135" xfId="0" applyNumberFormat="1" applyFont="1" applyFill="1" applyBorder="1" applyAlignment="1">
      <alignment horizontal="center" vertical="center" wrapText="1"/>
    </xf>
    <xf numFmtId="1" fontId="8" fillId="12" borderId="136" xfId="0" applyNumberFormat="1" applyFont="1" applyFill="1" applyBorder="1" applyAlignment="1">
      <alignment horizontal="center" vertical="center" wrapText="1"/>
    </xf>
    <xf numFmtId="41" fontId="4" fillId="4" borderId="505" xfId="1" applyNumberFormat="1" applyFont="1" applyFill="1" applyBorder="1" applyAlignment="1" applyProtection="1">
      <alignment horizontal="center" vertical="center"/>
    </xf>
    <xf numFmtId="41" fontId="4" fillId="4" borderId="388" xfId="1" applyNumberFormat="1" applyFont="1" applyFill="1" applyBorder="1" applyAlignment="1" applyProtection="1">
      <alignment horizontal="center" vertical="center"/>
    </xf>
    <xf numFmtId="41" fontId="4" fillId="4" borderId="497" xfId="1" applyNumberFormat="1" applyFont="1" applyFill="1" applyBorder="1" applyAlignment="1" applyProtection="1">
      <alignment horizontal="center" vertical="center" wrapText="1"/>
    </xf>
    <xf numFmtId="41" fontId="4" fillId="4" borderId="498" xfId="1" applyNumberFormat="1" applyFont="1" applyFill="1" applyBorder="1" applyAlignment="1" applyProtection="1">
      <alignment horizontal="center" vertical="center" wrapText="1"/>
    </xf>
    <xf numFmtId="41" fontId="4" fillId="4" borderId="499" xfId="1" applyNumberFormat="1" applyFont="1" applyFill="1" applyBorder="1" applyAlignment="1" applyProtection="1">
      <alignment horizontal="center" vertical="center" wrapText="1"/>
    </xf>
    <xf numFmtId="41" fontId="4" fillId="4" borderId="506" xfId="3" applyNumberFormat="1" applyFont="1" applyFill="1" applyBorder="1" applyAlignment="1">
      <alignment horizontal="center"/>
    </xf>
    <xf numFmtId="41" fontId="4" fillId="4" borderId="507" xfId="3" applyNumberFormat="1" applyFont="1" applyFill="1" applyBorder="1" applyAlignment="1">
      <alignment horizontal="center"/>
    </xf>
    <xf numFmtId="1" fontId="8" fillId="0" borderId="505" xfId="4" applyNumberFormat="1" applyFont="1" applyBorder="1" applyAlignment="1">
      <alignment horizontal="center" vertical="center"/>
    </xf>
    <xf numFmtId="1" fontId="8" fillId="0" borderId="505" xfId="4" applyNumberFormat="1" applyFont="1" applyBorder="1" applyAlignment="1">
      <alignment horizontal="center" vertical="center" wrapText="1"/>
    </xf>
    <xf numFmtId="1" fontId="8" fillId="0" borderId="506" xfId="4" applyNumberFormat="1" applyFont="1" applyBorder="1" applyAlignment="1">
      <alignment horizontal="center" vertical="center" wrapText="1"/>
    </xf>
    <xf numFmtId="1" fontId="8" fillId="0" borderId="507" xfId="4" applyNumberFormat="1" applyFont="1" applyBorder="1" applyAlignment="1">
      <alignment horizontal="center" vertical="center" wrapText="1"/>
    </xf>
    <xf numFmtId="1" fontId="10" fillId="0" borderId="447" xfId="4" applyNumberFormat="1" applyFont="1" applyBorder="1" applyAlignment="1">
      <alignment horizontal="center" vertical="center" wrapText="1"/>
    </xf>
    <xf numFmtId="1" fontId="10" fillId="0" borderId="505" xfId="4" applyNumberFormat="1" applyFont="1" applyBorder="1" applyAlignment="1">
      <alignment horizontal="center" vertical="center" wrapText="1"/>
    </xf>
    <xf numFmtId="1" fontId="8" fillId="0" borderId="510" xfId="4" applyNumberFormat="1" applyFont="1" applyBorder="1" applyAlignment="1">
      <alignment horizontal="center" vertical="center"/>
    </xf>
    <xf numFmtId="41" fontId="8" fillId="4" borderId="505" xfId="1" applyNumberFormat="1" applyFont="1" applyFill="1" applyBorder="1" applyAlignment="1" applyProtection="1">
      <alignment horizontal="center" vertical="center"/>
    </xf>
    <xf numFmtId="41" fontId="8" fillId="4" borderId="388" xfId="1" applyNumberFormat="1" applyFont="1" applyFill="1" applyBorder="1" applyAlignment="1" applyProtection="1">
      <alignment horizontal="center" vertical="center"/>
    </xf>
    <xf numFmtId="41" fontId="8" fillId="4" borderId="506" xfId="1" applyNumberFormat="1" applyFont="1" applyFill="1" applyBorder="1" applyAlignment="1" applyProtection="1">
      <alignment horizontal="center"/>
    </xf>
    <xf numFmtId="41" fontId="8" fillId="4" borderId="447" xfId="1" applyNumberFormat="1" applyFont="1" applyFill="1" applyBorder="1" applyAlignment="1" applyProtection="1">
      <alignment horizontal="center"/>
    </xf>
    <xf numFmtId="41" fontId="8" fillId="4" borderId="497" xfId="1" applyNumberFormat="1" applyFont="1" applyFill="1" applyBorder="1" applyAlignment="1" applyProtection="1">
      <alignment horizontal="center" vertical="center"/>
    </xf>
    <xf numFmtId="41" fontId="8" fillId="4" borderId="499" xfId="1" applyNumberFormat="1" applyFont="1" applyFill="1" applyBorder="1" applyAlignment="1" applyProtection="1">
      <alignment horizontal="center" vertical="center"/>
    </xf>
    <xf numFmtId="1" fontId="8" fillId="0" borderId="506" xfId="0" applyNumberFormat="1" applyFont="1" applyBorder="1" applyAlignment="1">
      <alignment horizontal="center" vertical="center" wrapText="1"/>
    </xf>
    <xf numFmtId="1" fontId="8" fillId="0" borderId="447" xfId="0" applyNumberFormat="1" applyFont="1" applyBorder="1" applyAlignment="1">
      <alignment horizontal="center" vertical="center" wrapText="1"/>
    </xf>
    <xf numFmtId="41" fontId="4" fillId="4" borderId="506" xfId="1" applyNumberFormat="1" applyFont="1" applyFill="1" applyBorder="1" applyAlignment="1" applyProtection="1">
      <alignment horizontal="center" vertical="center" wrapText="1"/>
    </xf>
    <xf numFmtId="41" fontId="4" fillId="4" borderId="447" xfId="1" applyNumberFormat="1" applyFont="1" applyFill="1" applyBorder="1" applyAlignment="1" applyProtection="1">
      <alignment horizontal="center" vertical="center" wrapText="1"/>
    </xf>
    <xf numFmtId="41" fontId="4" fillId="4" borderId="505" xfId="3" applyNumberFormat="1" applyFont="1" applyFill="1" applyBorder="1" applyAlignment="1">
      <alignment horizontal="center"/>
    </xf>
    <xf numFmtId="41" fontId="4" fillId="4" borderId="510" xfId="3" applyNumberFormat="1" applyFont="1" applyFill="1" applyBorder="1" applyAlignment="1">
      <alignment horizontal="center"/>
    </xf>
    <xf numFmtId="1" fontId="8" fillId="0" borderId="505" xfId="0" applyNumberFormat="1" applyFont="1" applyBorder="1" applyAlignment="1">
      <alignment horizontal="center" vertical="center" wrapText="1"/>
    </xf>
    <xf numFmtId="1" fontId="8" fillId="0" borderId="498" xfId="0" applyNumberFormat="1" applyFont="1" applyBorder="1" applyAlignment="1">
      <alignment horizontal="center" vertical="center"/>
    </xf>
    <xf numFmtId="1" fontId="8" fillId="0" borderId="506" xfId="0" applyNumberFormat="1" applyFont="1" applyBorder="1" applyAlignment="1">
      <alignment horizontal="center" vertical="center"/>
    </xf>
    <xf numFmtId="1" fontId="8" fillId="0" borderId="507" xfId="0" applyNumberFormat="1" applyFont="1" applyBorder="1" applyAlignment="1">
      <alignment horizontal="center" vertical="center"/>
    </xf>
    <xf numFmtId="41" fontId="8" fillId="4" borderId="505" xfId="1" applyNumberFormat="1" applyFont="1" applyFill="1" applyBorder="1" applyAlignment="1" applyProtection="1">
      <alignment horizontal="center" vertical="center" wrapText="1"/>
    </xf>
    <xf numFmtId="41" fontId="8" fillId="4" borderId="447" xfId="3" applyNumberFormat="1" applyFont="1" applyFill="1" applyBorder="1" applyAlignment="1">
      <alignment horizontal="center" vertical="center"/>
    </xf>
    <xf numFmtId="41" fontId="8" fillId="4" borderId="505" xfId="3" applyNumberFormat="1" applyFont="1" applyFill="1" applyBorder="1" applyAlignment="1">
      <alignment horizontal="center" vertical="center"/>
    </xf>
    <xf numFmtId="1" fontId="8" fillId="0" borderId="447" xfId="0" applyNumberFormat="1" applyFont="1" applyBorder="1" applyAlignment="1">
      <alignment horizontal="center" vertical="center"/>
    </xf>
    <xf numFmtId="1" fontId="8" fillId="0" borderId="516" xfId="0" applyNumberFormat="1" applyFont="1" applyBorder="1" applyAlignment="1">
      <alignment horizontal="left" vertical="center"/>
    </xf>
    <xf numFmtId="1" fontId="8" fillId="0" borderId="517" xfId="0" applyNumberFormat="1" applyFont="1" applyBorder="1" applyAlignment="1">
      <alignment horizontal="left" vertical="center"/>
    </xf>
    <xf numFmtId="1" fontId="8" fillId="0" borderId="516" xfId="0" applyNumberFormat="1" applyFont="1" applyBorder="1" applyAlignment="1">
      <alignment horizontal="left" vertical="center" shrinkToFit="1"/>
    </xf>
    <xf numFmtId="1" fontId="8" fillId="0" borderId="517" xfId="0" applyNumberFormat="1" applyFont="1" applyBorder="1" applyAlignment="1">
      <alignment horizontal="left" vertical="center" shrinkToFit="1"/>
    </xf>
    <xf numFmtId="1" fontId="8" fillId="0" borderId="532" xfId="0" applyNumberFormat="1" applyFont="1" applyBorder="1" applyAlignment="1">
      <alignment horizontal="left" vertical="center"/>
    </xf>
    <xf numFmtId="1" fontId="8" fillId="0" borderId="530" xfId="0" applyNumberFormat="1" applyFont="1" applyBorder="1" applyAlignment="1">
      <alignment horizontal="left" vertical="center"/>
    </xf>
    <xf numFmtId="1" fontId="8" fillId="3" borderId="388" xfId="0" applyNumberFormat="1" applyFont="1" applyFill="1" applyBorder="1" applyAlignment="1">
      <alignment horizontal="center" vertical="center" wrapText="1"/>
    </xf>
    <xf numFmtId="1" fontId="8" fillId="0" borderId="497" xfId="0" applyNumberFormat="1" applyFont="1" applyBorder="1" applyAlignment="1">
      <alignment horizontal="left" vertical="center"/>
    </xf>
    <xf numFmtId="1" fontId="8" fillId="0" borderId="499" xfId="0" applyNumberFormat="1" applyFont="1" applyBorder="1" applyAlignment="1">
      <alignment horizontal="left" vertical="center"/>
    </xf>
    <xf numFmtId="1" fontId="8" fillId="0" borderId="507" xfId="0" applyNumberFormat="1" applyFont="1" applyBorder="1" applyAlignment="1">
      <alignment horizontal="center" vertical="center" wrapText="1"/>
    </xf>
    <xf numFmtId="41" fontId="8" fillId="4" borderId="505" xfId="3" applyNumberFormat="1" applyFont="1" applyFill="1" applyBorder="1" applyAlignment="1">
      <alignment horizontal="center"/>
    </xf>
    <xf numFmtId="41" fontId="8" fillId="4" borderId="510" xfId="3" applyNumberFormat="1" applyFont="1" applyFill="1" applyBorder="1" applyAlignment="1">
      <alignment horizontal="center"/>
    </xf>
    <xf numFmtId="1" fontId="4" fillId="0" borderId="388" xfId="0" applyNumberFormat="1" applyFont="1" applyBorder="1" applyAlignment="1">
      <alignment horizontal="center" vertical="center"/>
    </xf>
    <xf numFmtId="1" fontId="8" fillId="0" borderId="503" xfId="0" applyNumberFormat="1" applyFont="1" applyBorder="1" applyAlignment="1">
      <alignment horizontal="center" vertical="center" wrapText="1"/>
    </xf>
    <xf numFmtId="1" fontId="8" fillId="0" borderId="560" xfId="0" applyNumberFormat="1" applyFont="1" applyBorder="1" applyAlignment="1">
      <alignment horizontal="center" vertical="center" wrapText="1"/>
    </xf>
    <xf numFmtId="1" fontId="8" fillId="0" borderId="570" xfId="0" applyNumberFormat="1" applyFont="1" applyBorder="1" applyAlignment="1">
      <alignment horizontal="center" vertical="center"/>
    </xf>
    <xf numFmtId="1" fontId="8" fillId="0" borderId="571" xfId="0" applyNumberFormat="1" applyFont="1" applyBorder="1" applyAlignment="1">
      <alignment horizontal="center" vertical="center" wrapText="1"/>
    </xf>
    <xf numFmtId="1" fontId="8" fillId="0" borderId="571" xfId="0" applyNumberFormat="1" applyFont="1" applyBorder="1" applyAlignment="1">
      <alignment horizontal="center" vertical="center"/>
    </xf>
    <xf numFmtId="0" fontId="8" fillId="0" borderId="581" xfId="0" applyFont="1" applyBorder="1" applyAlignment="1">
      <alignment horizontal="center" vertical="center"/>
    </xf>
    <xf numFmtId="0" fontId="8" fillId="0" borderId="338" xfId="0" applyFont="1" applyBorder="1" applyAlignment="1">
      <alignment horizontal="center" vertical="center"/>
    </xf>
    <xf numFmtId="0" fontId="8" fillId="0" borderId="581" xfId="0" applyFont="1" applyBorder="1" applyAlignment="1">
      <alignment horizontal="center"/>
    </xf>
    <xf numFmtId="0" fontId="8" fillId="0" borderId="338" xfId="0" applyFont="1" applyBorder="1" applyAlignment="1">
      <alignment horizontal="center"/>
    </xf>
    <xf numFmtId="0" fontId="8" fillId="0" borderId="573" xfId="0" applyFont="1" applyBorder="1" applyAlignment="1">
      <alignment horizontal="center"/>
    </xf>
    <xf numFmtId="0" fontId="8" fillId="0" borderId="581" xfId="0" applyFont="1" applyBorder="1" applyAlignment="1">
      <alignment horizontal="center" vertical="center" wrapText="1"/>
    </xf>
    <xf numFmtId="0" fontId="8" fillId="0" borderId="338" xfId="0" applyFont="1" applyBorder="1" applyAlignment="1">
      <alignment horizontal="center" vertical="center" wrapText="1"/>
    </xf>
    <xf numFmtId="0" fontId="8" fillId="0" borderId="573" xfId="0" applyFont="1" applyBorder="1" applyAlignment="1">
      <alignment horizontal="center" vertical="center" wrapText="1"/>
    </xf>
    <xf numFmtId="1" fontId="8" fillId="4" borderId="581" xfId="0" applyNumberFormat="1" applyFont="1" applyFill="1" applyBorder="1" applyAlignment="1">
      <alignment horizontal="center" vertical="top"/>
    </xf>
    <xf numFmtId="1" fontId="8" fillId="4" borderId="338" xfId="0" applyNumberFormat="1" applyFont="1" applyFill="1" applyBorder="1" applyAlignment="1">
      <alignment horizontal="center" vertical="top"/>
    </xf>
    <xf numFmtId="1" fontId="8" fillId="4" borderId="573" xfId="0" applyNumberFormat="1" applyFont="1" applyFill="1" applyBorder="1" applyAlignment="1">
      <alignment horizontal="center" vertical="top"/>
    </xf>
    <xf numFmtId="1" fontId="8" fillId="4" borderId="581" xfId="0" applyNumberFormat="1" applyFont="1" applyFill="1" applyBorder="1" applyAlignment="1">
      <alignment horizontal="center" vertical="center" wrapText="1"/>
    </xf>
    <xf numFmtId="1" fontId="8" fillId="4" borderId="338" xfId="0" applyNumberFormat="1" applyFont="1" applyFill="1" applyBorder="1" applyAlignment="1">
      <alignment horizontal="center" vertical="center" wrapText="1"/>
    </xf>
    <xf numFmtId="1" fontId="8" fillId="4" borderId="573" xfId="0" applyNumberFormat="1" applyFont="1" applyFill="1" applyBorder="1" applyAlignment="1">
      <alignment horizontal="center" vertical="center" wrapText="1"/>
    </xf>
    <xf numFmtId="1" fontId="8" fillId="0" borderId="573" xfId="0" applyNumberFormat="1" applyFont="1" applyBorder="1" applyAlignment="1">
      <alignment horizontal="center" vertical="center" wrapText="1"/>
    </xf>
    <xf numFmtId="0" fontId="4" fillId="4" borderId="572" xfId="0" applyFont="1" applyFill="1" applyBorder="1" applyAlignment="1" applyProtection="1">
      <alignment horizontal="center" vertical="center" wrapText="1"/>
      <protection locked="0"/>
    </xf>
    <xf numFmtId="0" fontId="8" fillId="4" borderId="572" xfId="0" applyFont="1" applyFill="1" applyBorder="1" applyAlignment="1" applyProtection="1">
      <alignment horizontal="center" vertical="center" wrapText="1"/>
      <protection locked="0"/>
    </xf>
    <xf numFmtId="0" fontId="8" fillId="4" borderId="581" xfId="0" applyFont="1" applyFill="1" applyBorder="1" applyAlignment="1" applyProtection="1">
      <alignment horizontal="center" vertical="center" wrapText="1"/>
      <protection locked="0"/>
    </xf>
    <xf numFmtId="0" fontId="8" fillId="4" borderId="573" xfId="0" applyFont="1" applyFill="1" applyBorder="1" applyAlignment="1" applyProtection="1">
      <alignment horizontal="center" vertical="center" wrapText="1"/>
      <protection locked="0"/>
    </xf>
    <xf numFmtId="0" fontId="8" fillId="4" borderId="581" xfId="0" applyFont="1" applyFill="1" applyBorder="1" applyAlignment="1" applyProtection="1">
      <alignment horizontal="center" wrapText="1"/>
      <protection locked="0"/>
    </xf>
    <xf numFmtId="0" fontId="8" fillId="4" borderId="338" xfId="0" applyFont="1" applyFill="1" applyBorder="1" applyAlignment="1" applyProtection="1">
      <alignment horizontal="center" wrapText="1"/>
      <protection locked="0"/>
    </xf>
    <xf numFmtId="0" fontId="8" fillId="4" borderId="573" xfId="0" applyFont="1" applyFill="1" applyBorder="1" applyAlignment="1" applyProtection="1">
      <alignment horizontal="center" wrapText="1"/>
      <protection locked="0"/>
    </xf>
    <xf numFmtId="1" fontId="8" fillId="12" borderId="581" xfId="0" applyNumberFormat="1" applyFont="1" applyFill="1" applyBorder="1" applyAlignment="1">
      <alignment horizontal="center" vertical="center"/>
    </xf>
    <xf numFmtId="1" fontId="8" fillId="12" borderId="573" xfId="0" applyNumberFormat="1" applyFont="1" applyFill="1" applyBorder="1" applyAlignment="1">
      <alignment horizontal="center" vertical="center"/>
    </xf>
    <xf numFmtId="1" fontId="8" fillId="4" borderId="581" xfId="0" applyNumberFormat="1" applyFont="1" applyFill="1" applyBorder="1" applyAlignment="1">
      <alignment horizontal="center" vertical="center"/>
    </xf>
    <xf numFmtId="1" fontId="8" fillId="4" borderId="338" xfId="0" applyNumberFormat="1" applyFont="1" applyFill="1" applyBorder="1" applyAlignment="1">
      <alignment horizontal="center" vertical="center"/>
    </xf>
    <xf numFmtId="1" fontId="8" fillId="4" borderId="573" xfId="0" applyNumberFormat="1" applyFont="1" applyFill="1" applyBorder="1" applyAlignment="1">
      <alignment horizontal="center" vertical="center"/>
    </xf>
    <xf numFmtId="1" fontId="8" fillId="0" borderId="581" xfId="0" applyNumberFormat="1" applyFont="1" applyBorder="1" applyAlignment="1">
      <alignment horizontal="center" vertical="center"/>
    </xf>
    <xf numFmtId="1" fontId="8" fillId="0" borderId="573" xfId="0" applyNumberFormat="1" applyFont="1" applyBorder="1" applyAlignment="1">
      <alignment horizontal="center" vertical="center"/>
    </xf>
    <xf numFmtId="1" fontId="8" fillId="0" borderId="581" xfId="0" applyNumberFormat="1" applyFont="1" applyBorder="1" applyAlignment="1">
      <alignment horizontal="center" vertical="center" wrapText="1"/>
    </xf>
    <xf numFmtId="1" fontId="8" fillId="12" borderId="338" xfId="0" applyNumberFormat="1" applyFont="1" applyFill="1" applyBorder="1" applyAlignment="1">
      <alignment horizontal="center" vertical="center"/>
    </xf>
    <xf numFmtId="1" fontId="8" fillId="12" borderId="581" xfId="0" applyNumberFormat="1" applyFont="1" applyFill="1" applyBorder="1" applyAlignment="1">
      <alignment horizontal="center" vertical="center" wrapText="1"/>
    </xf>
    <xf numFmtId="1" fontId="8" fillId="12" borderId="338" xfId="0" applyNumberFormat="1" applyFont="1" applyFill="1" applyBorder="1" applyAlignment="1">
      <alignment horizontal="center" vertical="center" wrapText="1"/>
    </xf>
    <xf numFmtId="1" fontId="8" fillId="12" borderId="573" xfId="0" applyNumberFormat="1" applyFont="1" applyFill="1" applyBorder="1" applyAlignment="1">
      <alignment horizontal="center" vertical="center" wrapText="1"/>
    </xf>
    <xf numFmtId="41" fontId="4" fillId="4" borderId="572" xfId="1" applyNumberFormat="1" applyFont="1" applyFill="1" applyBorder="1" applyAlignment="1" applyProtection="1">
      <alignment horizontal="center" vertical="center"/>
    </xf>
    <xf numFmtId="41" fontId="4" fillId="4" borderId="581" xfId="3" applyNumberFormat="1" applyFont="1" applyFill="1" applyBorder="1" applyAlignment="1">
      <alignment horizontal="center"/>
    </xf>
    <xf numFmtId="1" fontId="8" fillId="0" borderId="572" xfId="4" applyNumberFormat="1" applyFont="1" applyBorder="1" applyAlignment="1">
      <alignment horizontal="center" vertical="center"/>
    </xf>
    <xf numFmtId="1" fontId="8" fillId="0" borderId="572" xfId="4" applyNumberFormat="1" applyFont="1" applyBorder="1" applyAlignment="1">
      <alignment horizontal="center" vertical="center" wrapText="1"/>
    </xf>
    <xf numFmtId="1" fontId="8" fillId="0" borderId="581" xfId="4" applyNumberFormat="1" applyFont="1" applyBorder="1" applyAlignment="1">
      <alignment horizontal="center" vertical="center" wrapText="1"/>
    </xf>
    <xf numFmtId="1" fontId="8" fillId="0" borderId="601" xfId="4" applyNumberFormat="1" applyFont="1" applyBorder="1" applyAlignment="1">
      <alignment horizontal="center" vertical="center" wrapText="1"/>
    </xf>
    <xf numFmtId="1" fontId="10" fillId="0" borderId="600" xfId="4" applyNumberFormat="1" applyFont="1" applyBorder="1" applyAlignment="1">
      <alignment horizontal="center" vertical="center" wrapText="1"/>
    </xf>
    <xf numFmtId="1" fontId="10" fillId="0" borderId="572" xfId="4" applyNumberFormat="1" applyFont="1" applyBorder="1" applyAlignment="1">
      <alignment horizontal="center" vertical="center" wrapText="1"/>
    </xf>
    <xf numFmtId="1" fontId="8" fillId="0" borderId="602" xfId="4" applyNumberFormat="1" applyFont="1" applyBorder="1" applyAlignment="1">
      <alignment horizontal="center" vertical="center"/>
    </xf>
    <xf numFmtId="41" fontId="8" fillId="4" borderId="572" xfId="1" applyNumberFormat="1" applyFont="1" applyFill="1" applyBorder="1" applyAlignment="1" applyProtection="1">
      <alignment horizontal="center" vertical="center"/>
    </xf>
    <xf numFmtId="41" fontId="8" fillId="4" borderId="581" xfId="1" applyNumberFormat="1" applyFont="1" applyFill="1" applyBorder="1" applyAlignment="1" applyProtection="1">
      <alignment horizontal="center"/>
    </xf>
    <xf numFmtId="41" fontId="8" fillId="4" borderId="601" xfId="1" applyNumberFormat="1" applyFont="1" applyFill="1" applyBorder="1" applyAlignment="1" applyProtection="1">
      <alignment horizontal="center"/>
    </xf>
    <xf numFmtId="41" fontId="8" fillId="4" borderId="600" xfId="1" applyNumberFormat="1" applyFont="1" applyFill="1" applyBorder="1" applyAlignment="1" applyProtection="1">
      <alignment horizontal="center"/>
    </xf>
    <xf numFmtId="1" fontId="8" fillId="0" borderId="601" xfId="0" applyNumberFormat="1" applyFont="1" applyBorder="1" applyAlignment="1">
      <alignment horizontal="center" vertical="center" wrapText="1"/>
    </xf>
    <xf numFmtId="1" fontId="8" fillId="0" borderId="600" xfId="0" applyNumberFormat="1" applyFont="1" applyBorder="1" applyAlignment="1">
      <alignment horizontal="center" vertical="center" wrapText="1"/>
    </xf>
    <xf numFmtId="41" fontId="4" fillId="4" borderId="581" xfId="1" applyNumberFormat="1" applyFont="1" applyFill="1" applyBorder="1" applyAlignment="1" applyProtection="1">
      <alignment horizontal="center" vertical="center" wrapText="1"/>
    </xf>
    <xf numFmtId="41" fontId="4" fillId="4" borderId="601" xfId="1" applyNumberFormat="1" applyFont="1" applyFill="1" applyBorder="1" applyAlignment="1" applyProtection="1">
      <alignment horizontal="center" vertical="center" wrapText="1"/>
    </xf>
    <xf numFmtId="41" fontId="4" fillId="4" borderId="600" xfId="1" applyNumberFormat="1" applyFont="1" applyFill="1" applyBorder="1" applyAlignment="1" applyProtection="1">
      <alignment horizontal="center" vertical="center" wrapText="1"/>
    </xf>
    <xf numFmtId="41" fontId="4" fillId="4" borderId="572" xfId="3" applyNumberFormat="1" applyFont="1" applyFill="1" applyBorder="1" applyAlignment="1">
      <alignment horizontal="center"/>
    </xf>
    <xf numFmtId="41" fontId="4" fillId="4" borderId="602" xfId="3" applyNumberFormat="1" applyFont="1" applyFill="1" applyBorder="1" applyAlignment="1">
      <alignment horizontal="center"/>
    </xf>
    <xf numFmtId="1" fontId="8" fillId="0" borderId="572" xfId="0" applyNumberFormat="1" applyFont="1" applyBorder="1" applyAlignment="1">
      <alignment horizontal="center" vertical="center" wrapText="1"/>
    </xf>
    <xf numFmtId="1" fontId="8" fillId="0" borderId="601" xfId="0" applyNumberFormat="1" applyFont="1" applyBorder="1" applyAlignment="1">
      <alignment horizontal="center" vertical="center"/>
    </xf>
    <xf numFmtId="41" fontId="8" fillId="4" borderId="572" xfId="1" applyNumberFormat="1" applyFont="1" applyFill="1" applyBorder="1" applyAlignment="1" applyProtection="1">
      <alignment horizontal="center" vertical="center" wrapText="1"/>
    </xf>
    <xf numFmtId="41" fontId="8" fillId="4" borderId="600" xfId="3" applyNumberFormat="1" applyFont="1" applyFill="1" applyBorder="1" applyAlignment="1">
      <alignment horizontal="center" vertical="center"/>
    </xf>
    <xf numFmtId="41" fontId="8" fillId="4" borderId="572" xfId="3" applyNumberFormat="1" applyFont="1" applyFill="1" applyBorder="1" applyAlignment="1">
      <alignment horizontal="center" vertical="center"/>
    </xf>
    <xf numFmtId="1" fontId="8" fillId="0" borderId="600" xfId="0" applyNumberFormat="1" applyFont="1" applyBorder="1" applyAlignment="1">
      <alignment horizontal="center" vertical="center"/>
    </xf>
    <xf numFmtId="1" fontId="8" fillId="0" borderId="611" xfId="0" applyNumberFormat="1" applyFont="1" applyBorder="1" applyAlignment="1">
      <alignment horizontal="left" vertical="center"/>
    </xf>
    <xf numFmtId="1" fontId="8" fillId="0" borderId="613" xfId="0" applyNumberFormat="1" applyFont="1" applyBorder="1" applyAlignment="1">
      <alignment horizontal="left" vertical="center"/>
    </xf>
    <xf numFmtId="1" fontId="8" fillId="0" borderId="611" xfId="0" applyNumberFormat="1" applyFont="1" applyBorder="1" applyAlignment="1">
      <alignment horizontal="left" vertical="center" shrinkToFit="1"/>
    </xf>
    <xf numFmtId="1" fontId="8" fillId="0" borderId="613" xfId="0" applyNumberFormat="1" applyFont="1" applyBorder="1" applyAlignment="1">
      <alignment horizontal="left" vertical="center" shrinkToFit="1"/>
    </xf>
    <xf numFmtId="1" fontId="8" fillId="0" borderId="628" xfId="0" applyNumberFormat="1" applyFont="1" applyBorder="1" applyAlignment="1">
      <alignment horizontal="left" vertical="center"/>
    </xf>
    <xf numFmtId="1" fontId="8" fillId="0" borderId="626" xfId="0" applyNumberFormat="1" applyFont="1" applyBorder="1" applyAlignment="1">
      <alignment horizontal="left" vertical="center"/>
    </xf>
    <xf numFmtId="41" fontId="8" fillId="4" borderId="572" xfId="3" applyNumberFormat="1" applyFont="1" applyFill="1" applyBorder="1" applyAlignment="1">
      <alignment horizontal="center"/>
    </xf>
    <xf numFmtId="41" fontId="8" fillId="4" borderId="602" xfId="3" applyNumberFormat="1" applyFont="1" applyFill="1" applyBorder="1" applyAlignment="1">
      <alignment horizontal="center"/>
    </xf>
    <xf numFmtId="1" fontId="8" fillId="0" borderId="609" xfId="0" applyNumberFormat="1" applyFont="1" applyBorder="1" applyAlignment="1">
      <alignment horizontal="center" vertical="center" wrapText="1"/>
    </xf>
    <xf numFmtId="1" fontId="8" fillId="0" borderId="583" xfId="0" applyNumberFormat="1" applyFont="1" applyBorder="1" applyAlignment="1">
      <alignment horizontal="center" vertical="center" wrapText="1"/>
    </xf>
    <xf numFmtId="1" fontId="8" fillId="0" borderId="658" xfId="0" applyNumberFormat="1" applyFont="1" applyBorder="1" applyAlignment="1">
      <alignment horizontal="center" vertical="center" wrapText="1"/>
    </xf>
    <xf numFmtId="1" fontId="8" fillId="0" borderId="658" xfId="0" applyNumberFormat="1" applyFont="1" applyBorder="1" applyAlignment="1">
      <alignment horizontal="center" vertical="center"/>
    </xf>
    <xf numFmtId="1" fontId="8" fillId="0" borderId="667" xfId="0" applyNumberFormat="1" applyFont="1" applyBorder="1" applyAlignment="1">
      <alignment horizontal="center" vertical="center" wrapText="1"/>
    </xf>
    <xf numFmtId="1" fontId="8" fillId="0" borderId="668" xfId="0" applyNumberFormat="1" applyFont="1" applyBorder="1" applyAlignment="1">
      <alignment horizontal="center" vertical="center" wrapText="1"/>
    </xf>
    <xf numFmtId="1" fontId="8" fillId="0" borderId="669" xfId="0" applyNumberFormat="1" applyFont="1" applyBorder="1" applyAlignment="1">
      <alignment horizontal="center" vertical="center" wrapText="1"/>
    </xf>
    <xf numFmtId="1" fontId="8" fillId="0" borderId="667" xfId="0" applyNumberFormat="1" applyFont="1" applyBorder="1" applyAlignment="1">
      <alignment horizontal="center" vertical="center"/>
    </xf>
    <xf numFmtId="1" fontId="8" fillId="0" borderId="669" xfId="0" applyNumberFormat="1" applyFont="1" applyBorder="1" applyAlignment="1">
      <alignment horizontal="center" vertical="center"/>
    </xf>
    <xf numFmtId="0" fontId="8" fillId="0" borderId="658" xfId="0" applyFont="1" applyBorder="1" applyAlignment="1">
      <alignment horizontal="center" vertical="center" wrapText="1"/>
    </xf>
    <xf numFmtId="0" fontId="8" fillId="0" borderId="674" xfId="0" applyFont="1" applyBorder="1" applyAlignment="1">
      <alignment horizontal="center" vertical="center"/>
    </xf>
    <xf numFmtId="0" fontId="8" fillId="0" borderId="668" xfId="0" applyFont="1" applyBorder="1" applyAlignment="1">
      <alignment horizontal="center" vertical="center"/>
    </xf>
    <xf numFmtId="0" fontId="8" fillId="0" borderId="674" xfId="0" applyFont="1" applyBorder="1" applyAlignment="1">
      <alignment horizontal="center"/>
    </xf>
    <xf numFmtId="0" fontId="8" fillId="0" borderId="668" xfId="0" applyFont="1" applyBorder="1" applyAlignment="1">
      <alignment horizontal="center"/>
    </xf>
    <xf numFmtId="0" fontId="8" fillId="0" borderId="669" xfId="0" applyFont="1" applyBorder="1" applyAlignment="1">
      <alignment horizontal="center"/>
    </xf>
    <xf numFmtId="1" fontId="8" fillId="0" borderId="668" xfId="0" applyNumberFormat="1" applyFont="1" applyBorder="1" applyAlignment="1">
      <alignment horizontal="center" vertical="center"/>
    </xf>
    <xf numFmtId="0" fontId="8" fillId="0" borderId="667" xfId="0" applyFont="1" applyBorder="1" applyAlignment="1">
      <alignment horizontal="center" vertical="center" wrapText="1"/>
    </xf>
    <xf numFmtId="0" fontId="8" fillId="0" borderId="668" xfId="0" applyFont="1" applyBorder="1" applyAlignment="1">
      <alignment horizontal="center" vertical="center" wrapText="1"/>
    </xf>
    <xf numFmtId="0" fontId="8" fillId="0" borderId="669" xfId="0" applyFont="1" applyBorder="1" applyAlignment="1">
      <alignment horizontal="center" vertical="center" wrapText="1"/>
    </xf>
    <xf numFmtId="1" fontId="8" fillId="4" borderId="65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667" xfId="0" applyFont="1" applyBorder="1" applyAlignment="1">
      <alignment horizontal="center"/>
    </xf>
    <xf numFmtId="1" fontId="8" fillId="4" borderId="667" xfId="0" applyNumberFormat="1" applyFont="1" applyFill="1" applyBorder="1" applyAlignment="1">
      <alignment horizontal="center" vertical="top"/>
    </xf>
    <xf numFmtId="1" fontId="8" fillId="4" borderId="668" xfId="0" applyNumberFormat="1" applyFont="1" applyFill="1" applyBorder="1" applyAlignment="1">
      <alignment horizontal="center" vertical="top"/>
    </xf>
    <xf numFmtId="1" fontId="8" fillId="4" borderId="669" xfId="0" applyNumberFormat="1" applyFont="1" applyFill="1" applyBorder="1" applyAlignment="1">
      <alignment horizontal="center" vertical="top"/>
    </xf>
    <xf numFmtId="1" fontId="8" fillId="4" borderId="667" xfId="0" applyNumberFormat="1" applyFont="1" applyFill="1" applyBorder="1" applyAlignment="1">
      <alignment horizontal="center" vertical="center" wrapText="1"/>
    </xf>
    <xf numFmtId="1" fontId="8" fillId="4" borderId="668" xfId="0" applyNumberFormat="1" applyFont="1" applyFill="1" applyBorder="1" applyAlignment="1">
      <alignment horizontal="center" vertical="center" wrapText="1"/>
    </xf>
    <xf numFmtId="1" fontId="8" fillId="4" borderId="669" xfId="0" applyNumberFormat="1" applyFont="1" applyFill="1" applyBorder="1" applyAlignment="1">
      <alignment horizontal="center" vertical="center" wrapText="1"/>
    </xf>
    <xf numFmtId="0" fontId="4" fillId="4" borderId="670" xfId="0" applyFont="1" applyFill="1" applyBorder="1" applyAlignment="1" applyProtection="1">
      <alignment horizontal="center" vertical="center" wrapText="1"/>
      <protection locked="0"/>
    </xf>
    <xf numFmtId="0" fontId="8" fillId="4" borderId="670" xfId="0" applyFont="1" applyFill="1" applyBorder="1" applyAlignment="1" applyProtection="1">
      <alignment horizontal="center" vertical="center" wrapText="1"/>
      <protection locked="0"/>
    </xf>
    <xf numFmtId="0" fontId="8" fillId="4" borderId="658" xfId="0" applyFont="1" applyFill="1" applyBorder="1" applyAlignment="1" applyProtection="1">
      <alignment horizontal="center" vertical="center" wrapText="1"/>
      <protection locked="0"/>
    </xf>
    <xf numFmtId="0" fontId="8" fillId="4" borderId="667" xfId="0" applyFont="1" applyFill="1" applyBorder="1" applyAlignment="1" applyProtection="1">
      <alignment horizontal="center" vertical="center" wrapText="1"/>
      <protection locked="0"/>
    </xf>
    <xf numFmtId="0" fontId="8" fillId="4" borderId="669" xfId="0" applyFont="1" applyFill="1" applyBorder="1" applyAlignment="1" applyProtection="1">
      <alignment horizontal="center" vertical="center" wrapText="1"/>
      <protection locked="0"/>
    </xf>
    <xf numFmtId="0" fontId="8" fillId="4" borderId="667" xfId="0" applyFont="1" applyFill="1" applyBorder="1" applyAlignment="1" applyProtection="1">
      <alignment horizontal="center" wrapText="1"/>
      <protection locked="0"/>
    </xf>
    <xf numFmtId="0" fontId="8" fillId="4" borderId="668" xfId="0" applyFont="1" applyFill="1" applyBorder="1" applyAlignment="1" applyProtection="1">
      <alignment horizontal="center" wrapText="1"/>
      <protection locked="0"/>
    </xf>
    <xf numFmtId="0" fontId="8" fillId="4" borderId="669" xfId="0" applyFont="1" applyFill="1" applyBorder="1" applyAlignment="1" applyProtection="1">
      <alignment horizontal="center" wrapText="1"/>
      <protection locked="0"/>
    </xf>
    <xf numFmtId="1" fontId="8" fillId="12" borderId="667" xfId="0" applyNumberFormat="1" applyFont="1" applyFill="1" applyBorder="1" applyAlignment="1">
      <alignment horizontal="center" vertical="center"/>
    </xf>
    <xf numFmtId="1" fontId="8" fillId="12" borderId="669" xfId="0" applyNumberFormat="1" applyFont="1" applyFill="1" applyBorder="1" applyAlignment="1">
      <alignment horizontal="center" vertical="center"/>
    </xf>
    <xf numFmtId="1" fontId="8" fillId="4" borderId="667" xfId="0" applyNumberFormat="1" applyFont="1" applyFill="1" applyBorder="1" applyAlignment="1">
      <alignment horizontal="center" vertical="center"/>
    </xf>
    <xf numFmtId="1" fontId="8" fillId="4" borderId="668" xfId="0" applyNumberFormat="1" applyFont="1" applyFill="1" applyBorder="1" applyAlignment="1">
      <alignment horizontal="center" vertical="center"/>
    </xf>
    <xf numFmtId="1" fontId="8" fillId="4" borderId="669" xfId="0" applyNumberFormat="1" applyFont="1" applyFill="1" applyBorder="1" applyAlignment="1">
      <alignment horizontal="center" vertical="center"/>
    </xf>
    <xf numFmtId="1" fontId="8" fillId="12" borderId="668" xfId="0" applyNumberFormat="1" applyFont="1" applyFill="1" applyBorder="1" applyAlignment="1">
      <alignment horizontal="center" vertical="center"/>
    </xf>
    <xf numFmtId="1" fontId="8" fillId="12" borderId="658" xfId="0" applyNumberFormat="1" applyFont="1" applyFill="1" applyBorder="1" applyAlignment="1">
      <alignment horizontal="center" vertical="center"/>
    </xf>
    <xf numFmtId="1" fontId="8" fillId="12" borderId="667" xfId="0" applyNumberFormat="1" applyFont="1" applyFill="1" applyBorder="1" applyAlignment="1">
      <alignment horizontal="center" vertical="center" wrapText="1"/>
    </xf>
    <xf numFmtId="1" fontId="8" fillId="12" borderId="668" xfId="0" applyNumberFormat="1" applyFont="1" applyFill="1" applyBorder="1" applyAlignment="1">
      <alignment horizontal="center" vertical="center" wrapText="1"/>
    </xf>
    <xf numFmtId="1" fontId="8" fillId="12" borderId="669" xfId="0" applyNumberFormat="1" applyFont="1" applyFill="1" applyBorder="1" applyAlignment="1">
      <alignment horizontal="center" vertical="center" wrapText="1"/>
    </xf>
    <xf numFmtId="41" fontId="4" fillId="4" borderId="681" xfId="1" applyNumberFormat="1" applyFont="1" applyFill="1" applyBorder="1" applyAlignment="1" applyProtection="1">
      <alignment horizontal="center" vertical="center"/>
    </xf>
    <xf numFmtId="41" fontId="4" fillId="4" borderId="674" xfId="3" applyNumberFormat="1" applyFont="1" applyFill="1" applyBorder="1" applyAlignment="1">
      <alignment horizontal="center"/>
    </xf>
    <xf numFmtId="41" fontId="4" fillId="4" borderId="682" xfId="3" applyNumberFormat="1" applyFont="1" applyFill="1" applyBorder="1" applyAlignment="1">
      <alignment horizontal="center"/>
    </xf>
    <xf numFmtId="1" fontId="8" fillId="0" borderId="681" xfId="4" applyNumberFormat="1" applyFont="1" applyBorder="1" applyAlignment="1">
      <alignment horizontal="center" vertical="center"/>
    </xf>
    <xf numFmtId="1" fontId="8" fillId="0" borderId="681" xfId="4" applyNumberFormat="1" applyFont="1" applyBorder="1" applyAlignment="1">
      <alignment horizontal="center" vertical="center" wrapText="1"/>
    </xf>
    <xf numFmtId="1" fontId="8" fillId="0" borderId="674" xfId="4" applyNumberFormat="1" applyFont="1" applyBorder="1" applyAlignment="1">
      <alignment horizontal="center" vertical="center" wrapText="1"/>
    </xf>
    <xf numFmtId="1" fontId="8" fillId="0" borderId="668" xfId="4" applyNumberFormat="1" applyFont="1" applyBorder="1" applyAlignment="1">
      <alignment horizontal="center" vertical="center" wrapText="1"/>
    </xf>
    <xf numFmtId="1" fontId="8" fillId="0" borderId="682" xfId="4" applyNumberFormat="1" applyFont="1" applyBorder="1" applyAlignment="1">
      <alignment horizontal="center" vertical="center" wrapText="1"/>
    </xf>
    <xf numFmtId="1" fontId="10" fillId="0" borderId="669" xfId="4" applyNumberFormat="1" applyFont="1" applyBorder="1" applyAlignment="1">
      <alignment horizontal="center" vertical="center" wrapText="1"/>
    </xf>
    <xf numFmtId="1" fontId="10" fillId="0" borderId="681" xfId="4" applyNumberFormat="1" applyFont="1" applyBorder="1" applyAlignment="1">
      <alignment horizontal="center" vertical="center" wrapText="1"/>
    </xf>
    <xf numFmtId="1" fontId="8" fillId="0" borderId="702" xfId="4" applyNumberFormat="1" applyFont="1" applyBorder="1" applyAlignment="1">
      <alignment horizontal="center" vertical="center"/>
    </xf>
    <xf numFmtId="41" fontId="8" fillId="4" borderId="681" xfId="1" applyNumberFormat="1" applyFont="1" applyFill="1" applyBorder="1" applyAlignment="1" applyProtection="1">
      <alignment horizontal="center" vertical="center"/>
    </xf>
    <xf numFmtId="41" fontId="8" fillId="4" borderId="674" xfId="1" applyNumberFormat="1" applyFont="1" applyFill="1" applyBorder="1" applyAlignment="1" applyProtection="1">
      <alignment horizontal="center"/>
    </xf>
    <xf numFmtId="41" fontId="8" fillId="4" borderId="668" xfId="1" applyNumberFormat="1" applyFont="1" applyFill="1" applyBorder="1" applyAlignment="1" applyProtection="1">
      <alignment horizontal="center"/>
    </xf>
    <xf numFmtId="41" fontId="8" fillId="4" borderId="669" xfId="1" applyNumberFormat="1" applyFont="1" applyFill="1" applyBorder="1" applyAlignment="1" applyProtection="1">
      <alignment horizontal="center"/>
    </xf>
    <xf numFmtId="1" fontId="8" fillId="0" borderId="674" xfId="0" applyNumberFormat="1" applyFont="1" applyBorder="1" applyAlignment="1">
      <alignment horizontal="center" vertical="center" wrapText="1"/>
    </xf>
    <xf numFmtId="41" fontId="4" fillId="4" borderId="674" xfId="1" applyNumberFormat="1" applyFont="1" applyFill="1" applyBorder="1" applyAlignment="1" applyProtection="1">
      <alignment horizontal="center" vertical="center" wrapText="1"/>
    </xf>
    <xf numFmtId="41" fontId="4" fillId="4" borderId="668" xfId="1" applyNumberFormat="1" applyFont="1" applyFill="1" applyBorder="1" applyAlignment="1" applyProtection="1">
      <alignment horizontal="center" vertical="center" wrapText="1"/>
    </xf>
    <xf numFmtId="41" fontId="4" fillId="4" borderId="669" xfId="1" applyNumberFormat="1" applyFont="1" applyFill="1" applyBorder="1" applyAlignment="1" applyProtection="1">
      <alignment horizontal="center" vertical="center" wrapText="1"/>
    </xf>
    <xf numFmtId="41" fontId="4" fillId="4" borderId="681" xfId="3" applyNumberFormat="1" applyFont="1" applyFill="1" applyBorder="1" applyAlignment="1">
      <alignment horizontal="center"/>
    </xf>
    <xf numFmtId="41" fontId="4" fillId="4" borderId="702" xfId="3" applyNumberFormat="1" applyFont="1" applyFill="1" applyBorder="1" applyAlignment="1">
      <alignment horizontal="center"/>
    </xf>
    <xf numFmtId="1" fontId="8" fillId="0" borderId="681" xfId="0" applyNumberFormat="1" applyFont="1" applyBorder="1" applyAlignment="1">
      <alignment horizontal="center" vertical="center" wrapText="1"/>
    </xf>
    <xf numFmtId="1" fontId="8" fillId="0" borderId="716" xfId="0" applyNumberFormat="1" applyFont="1" applyBorder="1" applyAlignment="1">
      <alignment horizontal="center" vertical="center"/>
    </xf>
    <xf numFmtId="1" fontId="8" fillId="0" borderId="682" xfId="0" applyNumberFormat="1" applyFont="1" applyBorder="1" applyAlignment="1">
      <alignment horizontal="center" vertical="center"/>
    </xf>
    <xf numFmtId="41" fontId="8" fillId="4" borderId="681" xfId="1" applyNumberFormat="1" applyFont="1" applyFill="1" applyBorder="1" applyAlignment="1" applyProtection="1">
      <alignment horizontal="center" vertical="center" wrapText="1"/>
    </xf>
    <xf numFmtId="41" fontId="8" fillId="4" borderId="669" xfId="3" applyNumberFormat="1" applyFont="1" applyFill="1" applyBorder="1" applyAlignment="1">
      <alignment horizontal="center" vertical="center"/>
    </xf>
    <xf numFmtId="41" fontId="8" fillId="4" borderId="681" xfId="3" applyNumberFormat="1" applyFont="1" applyFill="1" applyBorder="1" applyAlignment="1">
      <alignment horizontal="center" vertical="center"/>
    </xf>
    <xf numFmtId="1" fontId="8" fillId="0" borderId="674" xfId="0" applyNumberFormat="1" applyFont="1" applyBorder="1" applyAlignment="1">
      <alignment horizontal="center" vertical="center"/>
    </xf>
    <xf numFmtId="1" fontId="8" fillId="0" borderId="716" xfId="0" applyNumberFormat="1" applyFont="1" applyBorder="1" applyAlignment="1">
      <alignment horizontal="center" vertical="center" wrapText="1"/>
    </xf>
    <xf numFmtId="1" fontId="8" fillId="0" borderId="721" xfId="0" applyNumberFormat="1" applyFont="1" applyBorder="1" applyAlignment="1">
      <alignment horizontal="center" vertical="center" wrapText="1"/>
    </xf>
    <xf numFmtId="1" fontId="8" fillId="0" borderId="721" xfId="0" applyNumberFormat="1" applyFont="1" applyBorder="1" applyAlignment="1">
      <alignment horizontal="center" vertical="center"/>
    </xf>
    <xf numFmtId="1" fontId="8" fillId="0" borderId="722" xfId="0" applyNumberFormat="1" applyFont="1" applyBorder="1" applyAlignment="1">
      <alignment horizontal="center" vertical="center"/>
    </xf>
    <xf numFmtId="1" fontId="8" fillId="0" borderId="695" xfId="0" applyNumberFormat="1" applyFont="1" applyBorder="1" applyAlignment="1">
      <alignment horizontal="left" vertical="center"/>
    </xf>
    <xf numFmtId="1" fontId="8" fillId="0" borderId="700" xfId="0" applyNumberFormat="1" applyFont="1" applyBorder="1" applyAlignment="1">
      <alignment horizontal="left" vertical="center"/>
    </xf>
    <xf numFmtId="1" fontId="8" fillId="0" borderId="695" xfId="0" applyNumberFormat="1" applyFont="1" applyBorder="1" applyAlignment="1">
      <alignment horizontal="left" vertical="center" shrinkToFit="1"/>
    </xf>
    <xf numFmtId="1" fontId="8" fillId="0" borderId="700" xfId="0" applyNumberFormat="1" applyFont="1" applyBorder="1" applyAlignment="1">
      <alignment horizontal="left" vertical="center" shrinkToFit="1"/>
    </xf>
    <xf numFmtId="1" fontId="8" fillId="0" borderId="734" xfId="0" applyNumberFormat="1" applyFont="1" applyBorder="1" applyAlignment="1">
      <alignment horizontal="left" vertical="center"/>
    </xf>
    <xf numFmtId="1" fontId="8" fillId="0" borderId="707" xfId="0" applyNumberFormat="1" applyFont="1" applyBorder="1" applyAlignment="1">
      <alignment horizontal="left" vertical="center"/>
    </xf>
    <xf numFmtId="1" fontId="8" fillId="0" borderId="740" xfId="0" applyNumberFormat="1" applyFont="1" applyBorder="1" applyAlignment="1">
      <alignment horizontal="center" vertical="center" wrapText="1"/>
    </xf>
    <xf numFmtId="1" fontId="8" fillId="0" borderId="722" xfId="0" applyNumberFormat="1" applyFont="1" applyBorder="1" applyAlignment="1">
      <alignment horizontal="center" vertical="center" wrapText="1"/>
    </xf>
    <xf numFmtId="41" fontId="8" fillId="4" borderId="717" xfId="3" applyNumberFormat="1" applyFont="1" applyFill="1" applyBorder="1" applyAlignment="1">
      <alignment horizontal="center"/>
    </xf>
    <xf numFmtId="41" fontId="8" fillId="4" borderId="748" xfId="3" applyNumberFormat="1" applyFont="1" applyFill="1" applyBorder="1" applyAlignment="1">
      <alignment horizontal="center"/>
    </xf>
    <xf numFmtId="1" fontId="8" fillId="0" borderId="717" xfId="0" applyNumberFormat="1" applyFont="1" applyBorder="1" applyAlignment="1">
      <alignment horizontal="center" vertical="center" wrapText="1"/>
    </xf>
    <xf numFmtId="1" fontId="8" fillId="0" borderId="720" xfId="0" applyNumberFormat="1" applyFont="1" applyBorder="1" applyAlignment="1">
      <alignment horizontal="center" vertical="center" wrapText="1"/>
    </xf>
    <xf numFmtId="1" fontId="8" fillId="0" borderId="755" xfId="0" applyNumberFormat="1" applyFont="1" applyBorder="1" applyAlignment="1">
      <alignment horizontal="center" vertical="center" wrapText="1"/>
    </xf>
    <xf numFmtId="1" fontId="8" fillId="0" borderId="724" xfId="0" applyNumberFormat="1" applyFont="1" applyBorder="1" applyAlignment="1">
      <alignment horizontal="center" vertical="center" wrapText="1"/>
    </xf>
    <xf numFmtId="1" fontId="8" fillId="0" borderId="764" xfId="0" applyNumberFormat="1" applyFont="1" applyBorder="1" applyAlignment="1">
      <alignment horizontal="center" vertical="center"/>
    </xf>
    <xf numFmtId="1" fontId="8" fillId="0" borderId="764" xfId="0" applyNumberFormat="1" applyFont="1" applyBorder="1" applyAlignment="1">
      <alignment horizontal="center" vertical="center" wrapText="1"/>
    </xf>
    <xf numFmtId="1" fontId="8" fillId="0" borderId="765" xfId="0" applyNumberFormat="1" applyFont="1" applyBorder="1" applyAlignment="1">
      <alignment horizontal="center" vertical="center" wrapText="1"/>
    </xf>
    <xf numFmtId="1" fontId="8" fillId="0" borderId="770" xfId="0" applyNumberFormat="1" applyFont="1" applyBorder="1" applyAlignment="1">
      <alignment horizontal="center" vertical="center"/>
    </xf>
    <xf numFmtId="1" fontId="8" fillId="0" borderId="771" xfId="0" applyNumberFormat="1" applyFont="1" applyBorder="1" applyAlignment="1">
      <alignment horizontal="center" vertical="center" wrapText="1"/>
    </xf>
    <xf numFmtId="1" fontId="8" fillId="0" borderId="771" xfId="0" applyNumberFormat="1" applyFont="1" applyBorder="1" applyAlignment="1">
      <alignment horizontal="center" vertical="center"/>
    </xf>
    <xf numFmtId="1" fontId="8" fillId="0" borderId="765" xfId="0" applyNumberFormat="1" applyFont="1" applyBorder="1" applyAlignment="1">
      <alignment horizontal="center" vertical="center"/>
    </xf>
    <xf numFmtId="0" fontId="8" fillId="0" borderId="781" xfId="0" applyFont="1" applyBorder="1" applyAlignment="1">
      <alignment horizontal="center" vertical="center"/>
    </xf>
    <xf numFmtId="0" fontId="8" fillId="0" borderId="775" xfId="0" applyFont="1" applyBorder="1" applyAlignment="1">
      <alignment horizontal="center" vertical="center"/>
    </xf>
    <xf numFmtId="0" fontId="8" fillId="0" borderId="781" xfId="0" applyFont="1" applyBorder="1" applyAlignment="1">
      <alignment horizontal="center"/>
    </xf>
    <xf numFmtId="0" fontId="8" fillId="0" borderId="775" xfId="0" applyFont="1" applyBorder="1" applyAlignment="1">
      <alignment horizontal="center"/>
    </xf>
    <xf numFmtId="0" fontId="8" fillId="0" borderId="773" xfId="0" applyFont="1" applyBorder="1" applyAlignment="1">
      <alignment horizontal="center"/>
    </xf>
    <xf numFmtId="0" fontId="8" fillId="0" borderId="781" xfId="0" applyFont="1" applyBorder="1" applyAlignment="1">
      <alignment horizontal="center" vertical="center" wrapText="1"/>
    </xf>
    <xf numFmtId="0" fontId="8" fillId="0" borderId="775" xfId="0" applyFont="1" applyBorder="1" applyAlignment="1">
      <alignment horizontal="center" vertical="center" wrapText="1"/>
    </xf>
    <xf numFmtId="0" fontId="8" fillId="0" borderId="773" xfId="0" applyFont="1" applyBorder="1" applyAlignment="1">
      <alignment horizontal="center" vertical="center" wrapText="1"/>
    </xf>
    <xf numFmtId="1" fontId="8" fillId="4" borderId="781" xfId="0" applyNumberFormat="1" applyFont="1" applyFill="1" applyBorder="1" applyAlignment="1">
      <alignment horizontal="center" vertical="top"/>
    </xf>
    <xf numFmtId="1" fontId="8" fillId="4" borderId="775" xfId="0" applyNumberFormat="1" applyFont="1" applyFill="1" applyBorder="1" applyAlignment="1">
      <alignment horizontal="center" vertical="top"/>
    </xf>
    <xf numFmtId="1" fontId="8" fillId="4" borderId="773" xfId="0" applyNumberFormat="1" applyFont="1" applyFill="1" applyBorder="1" applyAlignment="1">
      <alignment horizontal="center" vertical="top"/>
    </xf>
    <xf numFmtId="1" fontId="8" fillId="4" borderId="781" xfId="0" applyNumberFormat="1" applyFont="1" applyFill="1" applyBorder="1" applyAlignment="1">
      <alignment horizontal="center" vertical="center" wrapText="1"/>
    </xf>
    <xf numFmtId="1" fontId="8" fillId="4" borderId="775" xfId="0" applyNumberFormat="1" applyFont="1" applyFill="1" applyBorder="1" applyAlignment="1">
      <alignment horizontal="center" vertical="center" wrapText="1"/>
    </xf>
    <xf numFmtId="1" fontId="8" fillId="4" borderId="773" xfId="0" applyNumberFormat="1" applyFont="1" applyFill="1" applyBorder="1" applyAlignment="1">
      <alignment horizontal="center" vertical="center" wrapText="1"/>
    </xf>
    <xf numFmtId="1" fontId="8" fillId="0" borderId="775" xfId="0" applyNumberFormat="1" applyFont="1" applyBorder="1" applyAlignment="1">
      <alignment horizontal="center" vertical="center" wrapText="1"/>
    </xf>
    <xf numFmtId="1" fontId="8" fillId="0" borderId="773" xfId="0" applyNumberFormat="1" applyFont="1" applyBorder="1" applyAlignment="1">
      <alignment horizontal="center" vertical="center" wrapText="1"/>
    </xf>
    <xf numFmtId="0" fontId="4" fillId="4" borderId="772" xfId="0" applyFont="1" applyFill="1" applyBorder="1" applyAlignment="1" applyProtection="1">
      <alignment horizontal="center" vertical="center" wrapText="1"/>
      <protection locked="0"/>
    </xf>
    <xf numFmtId="0" fontId="8" fillId="4" borderId="772" xfId="0" applyFont="1" applyFill="1" applyBorder="1" applyAlignment="1" applyProtection="1">
      <alignment horizontal="center" vertical="center" wrapText="1"/>
      <protection locked="0"/>
    </xf>
    <xf numFmtId="0" fontId="8" fillId="4" borderId="781" xfId="0" applyFont="1" applyFill="1" applyBorder="1" applyAlignment="1" applyProtection="1">
      <alignment horizontal="center" vertical="center" wrapText="1"/>
      <protection locked="0"/>
    </xf>
    <xf numFmtId="0" fontId="8" fillId="4" borderId="773" xfId="0" applyFont="1" applyFill="1" applyBorder="1" applyAlignment="1" applyProtection="1">
      <alignment horizontal="center" vertical="center" wrapText="1"/>
      <protection locked="0"/>
    </xf>
    <xf numFmtId="0" fontId="8" fillId="4" borderId="781" xfId="0" applyFont="1" applyFill="1" applyBorder="1" applyAlignment="1" applyProtection="1">
      <alignment horizontal="center" wrapText="1"/>
      <protection locked="0"/>
    </xf>
    <xf numFmtId="0" fontId="8" fillId="4" borderId="775" xfId="0" applyFont="1" applyFill="1" applyBorder="1" applyAlignment="1" applyProtection="1">
      <alignment horizontal="center" wrapText="1"/>
      <protection locked="0"/>
    </xf>
    <xf numFmtId="0" fontId="8" fillId="4" borderId="773" xfId="0" applyFont="1" applyFill="1" applyBorder="1" applyAlignment="1" applyProtection="1">
      <alignment horizontal="center" wrapText="1"/>
      <protection locked="0"/>
    </xf>
    <xf numFmtId="1" fontId="8" fillId="12" borderId="781" xfId="0" applyNumberFormat="1" applyFont="1" applyFill="1" applyBorder="1" applyAlignment="1">
      <alignment horizontal="center" vertical="center"/>
    </xf>
    <xf numFmtId="1" fontId="8" fillId="12" borderId="773" xfId="0" applyNumberFormat="1" applyFont="1" applyFill="1" applyBorder="1" applyAlignment="1">
      <alignment horizontal="center" vertical="center"/>
    </xf>
    <xf numFmtId="1" fontId="8" fillId="4" borderId="781" xfId="0" applyNumberFormat="1" applyFont="1" applyFill="1" applyBorder="1" applyAlignment="1">
      <alignment horizontal="center" vertical="center"/>
    </xf>
    <xf numFmtId="1" fontId="8" fillId="4" borderId="775" xfId="0" applyNumberFormat="1" applyFont="1" applyFill="1" applyBorder="1" applyAlignment="1">
      <alignment horizontal="center" vertical="center"/>
    </xf>
    <xf numFmtId="1" fontId="8" fillId="4" borderId="773" xfId="0" applyNumberFormat="1" applyFont="1" applyFill="1" applyBorder="1" applyAlignment="1">
      <alignment horizontal="center" vertical="center"/>
    </xf>
    <xf numFmtId="1" fontId="8" fillId="0" borderId="781" xfId="0" applyNumberFormat="1" applyFont="1" applyBorder="1" applyAlignment="1">
      <alignment horizontal="center" vertical="center"/>
    </xf>
    <xf numFmtId="1" fontId="8" fillId="0" borderId="775" xfId="0" applyNumberFormat="1" applyFont="1" applyBorder="1" applyAlignment="1">
      <alignment horizontal="center" vertical="center"/>
    </xf>
    <xf numFmtId="1" fontId="8" fillId="0" borderId="773" xfId="0" applyNumberFormat="1" applyFont="1" applyBorder="1" applyAlignment="1">
      <alignment horizontal="center" vertical="center"/>
    </xf>
    <xf numFmtId="1" fontId="8" fillId="0" borderId="781" xfId="0" applyNumberFormat="1" applyFont="1" applyBorder="1" applyAlignment="1">
      <alignment horizontal="center" vertical="center" wrapText="1"/>
    </xf>
    <xf numFmtId="1" fontId="8" fillId="12" borderId="775" xfId="0" applyNumberFormat="1" applyFont="1" applyFill="1" applyBorder="1" applyAlignment="1">
      <alignment horizontal="center" vertical="center"/>
    </xf>
    <xf numFmtId="1" fontId="8" fillId="12" borderId="781" xfId="0" applyNumberFormat="1" applyFont="1" applyFill="1" applyBorder="1" applyAlignment="1">
      <alignment horizontal="center" vertical="center" wrapText="1"/>
    </xf>
    <xf numFmtId="1" fontId="8" fillId="12" borderId="775" xfId="0" applyNumberFormat="1" applyFont="1" applyFill="1" applyBorder="1" applyAlignment="1">
      <alignment horizontal="center" vertical="center" wrapText="1"/>
    </xf>
    <xf numFmtId="1" fontId="8" fillId="12" borderId="773" xfId="0" applyNumberFormat="1" applyFont="1" applyFill="1" applyBorder="1" applyAlignment="1">
      <alignment horizontal="center" vertical="center" wrapText="1"/>
    </xf>
    <xf numFmtId="41" fontId="4" fillId="4" borderId="798" xfId="1" applyNumberFormat="1" applyFont="1" applyFill="1" applyBorder="1" applyAlignment="1" applyProtection="1">
      <alignment horizontal="center" vertical="center"/>
    </xf>
    <xf numFmtId="41" fontId="4" fillId="4" borderId="793" xfId="1" applyNumberFormat="1" applyFont="1" applyFill="1" applyBorder="1" applyAlignment="1" applyProtection="1">
      <alignment horizontal="center" vertical="center"/>
    </xf>
    <xf numFmtId="41" fontId="4" fillId="4" borderId="795" xfId="3" applyNumberFormat="1" applyFont="1" applyFill="1" applyBorder="1" applyAlignment="1">
      <alignment horizontal="center"/>
    </xf>
    <xf numFmtId="41" fontId="4" fillId="4" borderId="806" xfId="3" applyNumberFormat="1" applyFont="1" applyFill="1" applyBorder="1" applyAlignment="1">
      <alignment horizontal="center"/>
    </xf>
    <xf numFmtId="1" fontId="8" fillId="0" borderId="793" xfId="0" applyNumberFormat="1" applyFont="1" applyBorder="1" applyAlignment="1">
      <alignment horizontal="center" vertical="center" wrapText="1"/>
    </xf>
    <xf numFmtId="1" fontId="8" fillId="0" borderId="798" xfId="4" applyNumberFormat="1" applyFont="1" applyBorder="1" applyAlignment="1">
      <alignment horizontal="center" vertical="center"/>
    </xf>
    <xf numFmtId="1" fontId="8" fillId="0" borderId="798" xfId="4" applyNumberFormat="1" applyFont="1" applyBorder="1" applyAlignment="1">
      <alignment horizontal="center" vertical="center" wrapText="1"/>
    </xf>
    <xf numFmtId="1" fontId="8" fillId="0" borderId="795" xfId="4" applyNumberFormat="1" applyFont="1" applyBorder="1" applyAlignment="1">
      <alignment horizontal="center" vertical="center" wrapText="1"/>
    </xf>
    <xf numFmtId="1" fontId="8" fillId="0" borderId="796" xfId="4" applyNumberFormat="1" applyFont="1" applyBorder="1" applyAlignment="1">
      <alignment horizontal="center" vertical="center" wrapText="1"/>
    </xf>
    <xf numFmtId="1" fontId="8" fillId="0" borderId="806" xfId="4" applyNumberFormat="1" applyFont="1" applyBorder="1" applyAlignment="1">
      <alignment horizontal="center" vertical="center" wrapText="1"/>
    </xf>
    <xf numFmtId="1" fontId="10" fillId="0" borderId="797" xfId="4" applyNumberFormat="1" applyFont="1" applyBorder="1" applyAlignment="1">
      <alignment horizontal="center" vertical="center" wrapText="1"/>
    </xf>
    <xf numFmtId="1" fontId="10" fillId="0" borderId="798" xfId="4" applyNumberFormat="1" applyFont="1" applyBorder="1" applyAlignment="1">
      <alignment horizontal="center" vertical="center" wrapText="1"/>
    </xf>
    <xf numFmtId="1" fontId="8" fillId="0" borderId="815" xfId="4" applyNumberFormat="1" applyFont="1" applyBorder="1" applyAlignment="1">
      <alignment horizontal="center" vertical="center"/>
    </xf>
    <xf numFmtId="41" fontId="8" fillId="4" borderId="798" xfId="1" applyNumberFormat="1" applyFont="1" applyFill="1" applyBorder="1" applyAlignment="1" applyProtection="1">
      <alignment horizontal="center" vertical="center"/>
    </xf>
    <xf numFmtId="41" fontId="8" fillId="4" borderId="793" xfId="1" applyNumberFormat="1" applyFont="1" applyFill="1" applyBorder="1" applyAlignment="1" applyProtection="1">
      <alignment horizontal="center" vertical="center"/>
    </xf>
    <xf numFmtId="41" fontId="8" fillId="4" borderId="795" xfId="1" applyNumberFormat="1" applyFont="1" applyFill="1" applyBorder="1" applyAlignment="1" applyProtection="1">
      <alignment horizontal="center"/>
    </xf>
    <xf numFmtId="41" fontId="8" fillId="4" borderId="796" xfId="1" applyNumberFormat="1" applyFont="1" applyFill="1" applyBorder="1" applyAlignment="1" applyProtection="1">
      <alignment horizontal="center"/>
    </xf>
    <xf numFmtId="41" fontId="8" fillId="4" borderId="797" xfId="1" applyNumberFormat="1" applyFont="1" applyFill="1" applyBorder="1" applyAlignment="1" applyProtection="1">
      <alignment horizontal="center"/>
    </xf>
    <xf numFmtId="1" fontId="8" fillId="0" borderId="795" xfId="0" applyNumberFormat="1" applyFont="1" applyBorder="1" applyAlignment="1">
      <alignment horizontal="center" vertical="center" wrapText="1"/>
    </xf>
    <xf numFmtId="1" fontId="8" fillId="0" borderId="796" xfId="0" applyNumberFormat="1" applyFont="1" applyBorder="1" applyAlignment="1">
      <alignment horizontal="center" vertical="center" wrapText="1"/>
    </xf>
    <xf numFmtId="1" fontId="8" fillId="0" borderId="797" xfId="0" applyNumberFormat="1" applyFont="1" applyBorder="1" applyAlignment="1">
      <alignment horizontal="center" vertical="center" wrapText="1"/>
    </xf>
    <xf numFmtId="1" fontId="8" fillId="0" borderId="820" xfId="0" applyNumberFormat="1" applyFont="1" applyBorder="1" applyAlignment="1">
      <alignment horizontal="center" vertical="center" wrapText="1"/>
    </xf>
    <xf numFmtId="41" fontId="4" fillId="4" borderId="795" xfId="1" applyNumberFormat="1" applyFont="1" applyFill="1" applyBorder="1" applyAlignment="1" applyProtection="1">
      <alignment horizontal="center" vertical="center" wrapText="1"/>
    </xf>
    <xf numFmtId="41" fontId="4" fillId="4" borderId="796" xfId="1" applyNumberFormat="1" applyFont="1" applyFill="1" applyBorder="1" applyAlignment="1" applyProtection="1">
      <alignment horizontal="center" vertical="center" wrapText="1"/>
    </xf>
    <xf numFmtId="41" fontId="4" fillId="4" borderId="797" xfId="1" applyNumberFormat="1" applyFont="1" applyFill="1" applyBorder="1" applyAlignment="1" applyProtection="1">
      <alignment horizontal="center" vertical="center" wrapText="1"/>
    </xf>
    <xf numFmtId="41" fontId="4" fillId="4" borderId="798" xfId="3" applyNumberFormat="1" applyFont="1" applyFill="1" applyBorder="1" applyAlignment="1">
      <alignment horizontal="center"/>
    </xf>
    <xf numFmtId="41" fontId="4" fillId="4" borderId="815" xfId="3" applyNumberFormat="1" applyFont="1" applyFill="1" applyBorder="1" applyAlignment="1">
      <alignment horizontal="center"/>
    </xf>
    <xf numFmtId="1" fontId="8" fillId="0" borderId="798" xfId="0" applyNumberFormat="1" applyFont="1" applyBorder="1" applyAlignment="1">
      <alignment horizontal="center" vertical="center" wrapText="1"/>
    </xf>
    <xf numFmtId="1" fontId="8" fillId="0" borderId="795" xfId="0" applyNumberFormat="1" applyFont="1" applyBorder="1" applyAlignment="1">
      <alignment horizontal="center" vertical="center"/>
    </xf>
    <xf numFmtId="1" fontId="8" fillId="0" borderId="796" xfId="0" applyNumberFormat="1" applyFont="1" applyBorder="1" applyAlignment="1">
      <alignment horizontal="center" vertical="center"/>
    </xf>
    <xf numFmtId="1" fontId="8" fillId="0" borderId="806" xfId="0" applyNumberFormat="1" applyFont="1" applyBorder="1" applyAlignment="1">
      <alignment horizontal="center" vertical="center"/>
    </xf>
    <xf numFmtId="41" fontId="8" fillId="4" borderId="798" xfId="1" applyNumberFormat="1" applyFont="1" applyFill="1" applyBorder="1" applyAlignment="1" applyProtection="1">
      <alignment horizontal="center" vertical="center" wrapText="1"/>
    </xf>
    <xf numFmtId="41" fontId="8" fillId="4" borderId="797" xfId="3" applyNumberFormat="1" applyFont="1" applyFill="1" applyBorder="1" applyAlignment="1">
      <alignment horizontal="center" vertical="center"/>
    </xf>
    <xf numFmtId="41" fontId="8" fillId="4" borderId="798" xfId="3" applyNumberFormat="1" applyFont="1" applyFill="1" applyBorder="1" applyAlignment="1">
      <alignment horizontal="center" vertical="center"/>
    </xf>
    <xf numFmtId="1" fontId="8" fillId="0" borderId="797" xfId="0" applyNumberFormat="1" applyFont="1" applyBorder="1" applyAlignment="1">
      <alignment horizontal="center" vertical="center"/>
    </xf>
    <xf numFmtId="1" fontId="8" fillId="0" borderId="809" xfId="0" applyNumberFormat="1" applyFont="1" applyBorder="1" applyAlignment="1">
      <alignment horizontal="left" vertical="center"/>
    </xf>
    <xf numFmtId="1" fontId="8" fillId="0" borderId="814" xfId="0" applyNumberFormat="1" applyFont="1" applyBorder="1" applyAlignment="1">
      <alignment horizontal="left" vertical="center"/>
    </xf>
    <xf numFmtId="1" fontId="8" fillId="0" borderId="809" xfId="0" applyNumberFormat="1" applyFont="1" applyBorder="1" applyAlignment="1">
      <alignment horizontal="left" vertical="center" shrinkToFit="1"/>
    </xf>
    <xf numFmtId="1" fontId="8" fillId="0" borderId="814" xfId="0" applyNumberFormat="1" applyFont="1" applyBorder="1" applyAlignment="1">
      <alignment horizontal="left" vertical="center" shrinkToFit="1"/>
    </xf>
    <xf numFmtId="1" fontId="8" fillId="0" borderId="843" xfId="0" applyNumberFormat="1" applyFont="1" applyBorder="1" applyAlignment="1">
      <alignment horizontal="left" vertical="center"/>
    </xf>
    <xf numFmtId="1" fontId="8" fillId="0" borderId="788" xfId="0" applyNumberFormat="1" applyFont="1" applyBorder="1" applyAlignment="1">
      <alignment horizontal="left" vertical="center"/>
    </xf>
    <xf numFmtId="1" fontId="8" fillId="3" borderId="793" xfId="0" applyNumberFormat="1" applyFont="1" applyFill="1" applyBorder="1" applyAlignment="1">
      <alignment horizontal="center" vertical="center" wrapText="1"/>
    </xf>
    <xf numFmtId="1" fontId="8" fillId="0" borderId="849" xfId="0" applyNumberFormat="1" applyFont="1" applyBorder="1" applyAlignment="1">
      <alignment horizontal="center" vertical="center" wrapText="1"/>
    </xf>
    <xf numFmtId="1" fontId="8" fillId="0" borderId="806" xfId="0" applyNumberFormat="1" applyFont="1" applyBorder="1" applyAlignment="1">
      <alignment horizontal="center" vertical="center" wrapText="1"/>
    </xf>
    <xf numFmtId="1" fontId="8" fillId="0" borderId="848" xfId="0" applyNumberFormat="1" applyFont="1" applyBorder="1" applyAlignment="1">
      <alignment horizontal="center" vertical="center" wrapText="1"/>
    </xf>
    <xf numFmtId="1" fontId="8" fillId="0" borderId="801" xfId="0" applyNumberFormat="1" applyFont="1" applyBorder="1" applyAlignment="1">
      <alignment horizontal="center" vertical="center" wrapText="1"/>
    </xf>
    <xf numFmtId="41" fontId="8" fillId="4" borderId="827" xfId="3" applyNumberFormat="1" applyFont="1" applyFill="1" applyBorder="1" applyAlignment="1">
      <alignment horizontal="center"/>
    </xf>
    <xf numFmtId="41" fontId="8" fillId="4" borderId="857" xfId="3" applyNumberFormat="1" applyFont="1" applyFill="1" applyBorder="1" applyAlignment="1">
      <alignment horizontal="center"/>
    </xf>
    <xf numFmtId="1" fontId="8" fillId="0" borderId="858" xfId="0" applyNumberFormat="1" applyFont="1" applyBorder="1" applyAlignment="1">
      <alignment horizontal="center" vertical="center" wrapText="1"/>
    </xf>
    <xf numFmtId="1" fontId="4" fillId="0" borderId="793" xfId="0" applyNumberFormat="1" applyFont="1" applyBorder="1" applyAlignment="1">
      <alignment horizontal="center" vertical="center"/>
    </xf>
    <xf numFmtId="1" fontId="8" fillId="0" borderId="793" xfId="0" applyNumberFormat="1" applyFont="1" applyBorder="1" applyAlignment="1">
      <alignment horizontal="center" vertical="center"/>
    </xf>
    <xf numFmtId="1" fontId="8" fillId="0" borderId="827" xfId="0" applyNumberFormat="1" applyFont="1" applyBorder="1" applyAlignment="1">
      <alignment horizontal="center" vertical="center" wrapText="1"/>
    </xf>
    <xf numFmtId="1" fontId="8" fillId="0" borderId="804" xfId="0" applyNumberFormat="1" applyFont="1" applyBorder="1" applyAlignment="1">
      <alignment horizontal="center" vertical="center" wrapText="1"/>
    </xf>
    <xf numFmtId="1" fontId="8" fillId="0" borderId="865" xfId="0" applyNumberFormat="1" applyFont="1" applyBorder="1" applyAlignment="1">
      <alignment horizontal="center" vertical="center" wrapText="1"/>
    </xf>
    <xf numFmtId="1" fontId="8" fillId="0" borderId="834" xfId="0" applyNumberFormat="1" applyFont="1" applyBorder="1" applyAlignment="1">
      <alignment horizontal="center" vertical="center" wrapText="1"/>
    </xf>
    <xf numFmtId="1" fontId="8" fillId="0" borderId="875" xfId="0" applyNumberFormat="1" applyFont="1" applyBorder="1" applyAlignment="1">
      <alignment horizontal="center" vertical="center"/>
    </xf>
    <xf numFmtId="1" fontId="8" fillId="0" borderId="876" xfId="0" applyNumberFormat="1" applyFont="1" applyBorder="1" applyAlignment="1">
      <alignment horizontal="center" vertical="center" wrapText="1"/>
    </xf>
    <xf numFmtId="1" fontId="8" fillId="0" borderId="876" xfId="0" applyNumberFormat="1" applyFont="1" applyBorder="1" applyAlignment="1">
      <alignment horizontal="center" vertical="center"/>
    </xf>
    <xf numFmtId="0" fontId="8" fillId="0" borderId="793" xfId="0" applyFont="1" applyBorder="1" applyAlignment="1">
      <alignment horizontal="center" vertical="center" wrapText="1"/>
    </xf>
    <xf numFmtId="0" fontId="8" fillId="0" borderId="884" xfId="0" applyFont="1" applyBorder="1" applyAlignment="1">
      <alignment horizontal="center" vertical="center"/>
    </xf>
    <xf numFmtId="0" fontId="8" fillId="0" borderId="885" xfId="0" applyFont="1" applyBorder="1" applyAlignment="1">
      <alignment horizontal="center" vertical="center"/>
    </xf>
    <xf numFmtId="0" fontId="8" fillId="0" borderId="875" xfId="0" applyFont="1" applyBorder="1" applyAlignment="1">
      <alignment horizontal="center" vertical="center" wrapText="1"/>
    </xf>
    <xf numFmtId="0" fontId="8" fillId="0" borderId="884" xfId="0" applyFont="1" applyBorder="1" applyAlignment="1">
      <alignment horizontal="center"/>
    </xf>
    <xf numFmtId="0" fontId="8" fillId="0" borderId="885" xfId="0" applyFont="1" applyBorder="1" applyAlignment="1">
      <alignment horizontal="center"/>
    </xf>
    <xf numFmtId="0" fontId="8" fillId="0" borderId="886" xfId="0" applyFont="1" applyBorder="1" applyAlignment="1">
      <alignment horizontal="center"/>
    </xf>
    <xf numFmtId="0" fontId="8" fillId="0" borderId="884" xfId="0" applyFont="1" applyBorder="1" applyAlignment="1">
      <alignment horizontal="center" vertical="center" wrapText="1"/>
    </xf>
    <xf numFmtId="0" fontId="8" fillId="0" borderId="885" xfId="0" applyFont="1" applyBorder="1" applyAlignment="1">
      <alignment horizontal="center" vertical="center" wrapText="1"/>
    </xf>
    <xf numFmtId="0" fontId="8" fillId="0" borderId="886" xfId="0" applyFont="1" applyBorder="1" applyAlignment="1">
      <alignment horizontal="center" vertical="center" wrapText="1"/>
    </xf>
    <xf numFmtId="1" fontId="8" fillId="4" borderId="793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884" xfId="0" applyNumberFormat="1" applyFont="1" applyFill="1" applyBorder="1" applyAlignment="1">
      <alignment horizontal="center" vertical="top"/>
    </xf>
    <xf numFmtId="1" fontId="8" fillId="4" borderId="885" xfId="0" applyNumberFormat="1" applyFont="1" applyFill="1" applyBorder="1" applyAlignment="1">
      <alignment horizontal="center" vertical="top"/>
    </xf>
    <xf numFmtId="1" fontId="8" fillId="4" borderId="886" xfId="0" applyNumberFormat="1" applyFont="1" applyFill="1" applyBorder="1" applyAlignment="1">
      <alignment horizontal="center" vertical="top"/>
    </xf>
    <xf numFmtId="1" fontId="8" fillId="4" borderId="884" xfId="0" applyNumberFormat="1" applyFont="1" applyFill="1" applyBorder="1" applyAlignment="1">
      <alignment horizontal="center" vertical="center" wrapText="1"/>
    </xf>
    <xf numFmtId="1" fontId="8" fillId="4" borderId="796" xfId="0" applyNumberFormat="1" applyFont="1" applyFill="1" applyBorder="1" applyAlignment="1">
      <alignment horizontal="center" vertical="center" wrapText="1"/>
    </xf>
    <xf numFmtId="1" fontId="8" fillId="4" borderId="886" xfId="0" applyNumberFormat="1" applyFont="1" applyFill="1" applyBorder="1" applyAlignment="1">
      <alignment horizontal="center" vertical="center" wrapText="1"/>
    </xf>
    <xf numFmtId="1" fontId="8" fillId="0" borderId="886" xfId="0" applyNumberFormat="1" applyFont="1" applyBorder="1" applyAlignment="1">
      <alignment horizontal="center" vertical="center" wrapText="1"/>
    </xf>
    <xf numFmtId="0" fontId="4" fillId="4" borderId="877" xfId="0" applyFont="1" applyFill="1" applyBorder="1" applyAlignment="1" applyProtection="1">
      <alignment horizontal="center" vertical="center" wrapText="1"/>
      <protection locked="0"/>
    </xf>
    <xf numFmtId="0" fontId="8" fillId="4" borderId="877" xfId="0" applyFont="1" applyFill="1" applyBorder="1" applyAlignment="1" applyProtection="1">
      <alignment horizontal="center" vertical="center" wrapText="1"/>
      <protection locked="0"/>
    </xf>
    <xf numFmtId="0" fontId="8" fillId="4" borderId="793" xfId="0" applyFont="1" applyFill="1" applyBorder="1" applyAlignment="1" applyProtection="1">
      <alignment horizontal="center" vertical="center" wrapText="1"/>
      <protection locked="0"/>
    </xf>
    <xf numFmtId="0" fontId="8" fillId="4" borderId="884" xfId="0" applyFont="1" applyFill="1" applyBorder="1" applyAlignment="1" applyProtection="1">
      <alignment horizontal="center" vertical="center" wrapText="1"/>
      <protection locked="0"/>
    </xf>
    <xf numFmtId="0" fontId="8" fillId="4" borderId="886" xfId="0" applyFont="1" applyFill="1" applyBorder="1" applyAlignment="1" applyProtection="1">
      <alignment horizontal="center" vertical="center" wrapText="1"/>
      <protection locked="0"/>
    </xf>
    <xf numFmtId="0" fontId="8" fillId="4" borderId="884" xfId="0" applyFont="1" applyFill="1" applyBorder="1" applyAlignment="1" applyProtection="1">
      <alignment horizontal="center" wrapText="1"/>
      <protection locked="0"/>
    </xf>
    <xf numFmtId="0" fontId="8" fillId="4" borderId="796" xfId="0" applyFont="1" applyFill="1" applyBorder="1" applyAlignment="1" applyProtection="1">
      <alignment horizontal="center" wrapText="1"/>
      <protection locked="0"/>
    </xf>
    <xf numFmtId="0" fontId="8" fillId="4" borderId="886" xfId="0" applyFont="1" applyFill="1" applyBorder="1" applyAlignment="1" applyProtection="1">
      <alignment horizontal="center" wrapText="1"/>
      <protection locked="0"/>
    </xf>
    <xf numFmtId="1" fontId="8" fillId="12" borderId="884" xfId="0" applyNumberFormat="1" applyFont="1" applyFill="1" applyBorder="1" applyAlignment="1">
      <alignment horizontal="center" vertical="center"/>
    </xf>
    <xf numFmtId="1" fontId="8" fillId="12" borderId="886" xfId="0" applyNumberFormat="1" applyFont="1" applyFill="1" applyBorder="1" applyAlignment="1">
      <alignment horizontal="center" vertical="center"/>
    </xf>
    <xf numFmtId="1" fontId="8" fillId="4" borderId="884" xfId="0" applyNumberFormat="1" applyFont="1" applyFill="1" applyBorder="1" applyAlignment="1">
      <alignment horizontal="center" vertical="center"/>
    </xf>
    <xf numFmtId="1" fontId="8" fillId="4" borderId="796" xfId="0" applyNumberFormat="1" applyFont="1" applyFill="1" applyBorder="1" applyAlignment="1">
      <alignment horizontal="center" vertical="center"/>
    </xf>
    <xf numFmtId="1" fontId="8" fillId="4" borderId="886" xfId="0" applyNumberFormat="1" applyFont="1" applyFill="1" applyBorder="1" applyAlignment="1">
      <alignment horizontal="center" vertical="center"/>
    </xf>
    <xf numFmtId="1" fontId="8" fillId="0" borderId="884" xfId="0" applyNumberFormat="1" applyFont="1" applyBorder="1" applyAlignment="1">
      <alignment horizontal="center" vertical="center"/>
    </xf>
    <xf numFmtId="1" fontId="8" fillId="0" borderId="886" xfId="0" applyNumberFormat="1" applyFont="1" applyBorder="1" applyAlignment="1">
      <alignment horizontal="center" vertical="center"/>
    </xf>
    <xf numFmtId="1" fontId="8" fillId="0" borderId="884" xfId="0" applyNumberFormat="1" applyFont="1" applyBorder="1" applyAlignment="1">
      <alignment horizontal="center" vertical="center" wrapText="1"/>
    </xf>
    <xf numFmtId="1" fontId="8" fillId="12" borderId="796" xfId="0" applyNumberFormat="1" applyFont="1" applyFill="1" applyBorder="1" applyAlignment="1">
      <alignment horizontal="center" vertical="center"/>
    </xf>
    <xf numFmtId="1" fontId="8" fillId="12" borderId="793" xfId="0" applyNumberFormat="1" applyFont="1" applyFill="1" applyBorder="1" applyAlignment="1">
      <alignment horizontal="center" vertical="center"/>
    </xf>
    <xf numFmtId="1" fontId="8" fillId="12" borderId="884" xfId="0" applyNumberFormat="1" applyFont="1" applyFill="1" applyBorder="1" applyAlignment="1">
      <alignment horizontal="center" vertical="center" wrapText="1"/>
    </xf>
    <xf numFmtId="1" fontId="8" fillId="12" borderId="796" xfId="0" applyNumberFormat="1" applyFont="1" applyFill="1" applyBorder="1" applyAlignment="1">
      <alignment horizontal="center" vertical="center" wrapText="1"/>
    </xf>
    <xf numFmtId="1" fontId="8" fillId="12" borderId="886" xfId="0" applyNumberFormat="1" applyFont="1" applyFill="1" applyBorder="1" applyAlignment="1">
      <alignment horizontal="center" vertical="center" wrapText="1"/>
    </xf>
    <xf numFmtId="41" fontId="4" fillId="4" borderId="877" xfId="1" applyNumberFormat="1" applyFont="1" applyFill="1" applyBorder="1" applyAlignment="1" applyProtection="1">
      <alignment horizontal="center" vertical="center"/>
    </xf>
    <xf numFmtId="41" fontId="4" fillId="4" borderId="658" xfId="1" applyNumberFormat="1" applyFont="1" applyFill="1" applyBorder="1" applyAlignment="1" applyProtection="1">
      <alignment horizontal="center" vertical="center"/>
    </xf>
    <xf numFmtId="41" fontId="4" fillId="4" borderId="884" xfId="3" applyNumberFormat="1" applyFont="1" applyFill="1" applyBorder="1" applyAlignment="1">
      <alignment horizontal="center"/>
    </xf>
    <xf numFmtId="41" fontId="4" fillId="4" borderId="893" xfId="3" applyNumberFormat="1" applyFont="1" applyFill="1" applyBorder="1" applyAlignment="1">
      <alignment horizontal="center"/>
    </xf>
    <xf numFmtId="1" fontId="8" fillId="0" borderId="877" xfId="4" applyNumberFormat="1" applyFont="1" applyBorder="1" applyAlignment="1">
      <alignment horizontal="center" vertical="center"/>
    </xf>
    <xf numFmtId="1" fontId="8" fillId="0" borderId="877" xfId="4" applyNumberFormat="1" applyFont="1" applyBorder="1" applyAlignment="1">
      <alignment horizontal="center" vertical="center" wrapText="1"/>
    </xf>
    <xf numFmtId="1" fontId="8" fillId="0" borderId="884" xfId="4" applyNumberFormat="1" applyFont="1" applyBorder="1" applyAlignment="1">
      <alignment horizontal="center" vertical="center" wrapText="1"/>
    </xf>
    <xf numFmtId="1" fontId="8" fillId="0" borderId="775" xfId="4" applyNumberFormat="1" applyFont="1" applyBorder="1" applyAlignment="1">
      <alignment horizontal="center" vertical="center" wrapText="1"/>
    </xf>
    <xf numFmtId="1" fontId="8" fillId="0" borderId="893" xfId="4" applyNumberFormat="1" applyFont="1" applyBorder="1" applyAlignment="1">
      <alignment horizontal="center" vertical="center" wrapText="1"/>
    </xf>
    <xf numFmtId="1" fontId="10" fillId="0" borderId="886" xfId="4" applyNumberFormat="1" applyFont="1" applyBorder="1" applyAlignment="1">
      <alignment horizontal="center" vertical="center" wrapText="1"/>
    </xf>
    <xf numFmtId="1" fontId="10" fillId="0" borderId="877" xfId="4" applyNumberFormat="1" applyFont="1" applyBorder="1" applyAlignment="1">
      <alignment horizontal="center" vertical="center" wrapText="1"/>
    </xf>
    <xf numFmtId="1" fontId="8" fillId="0" borderId="857" xfId="4" applyNumberFormat="1" applyFont="1" applyBorder="1" applyAlignment="1">
      <alignment horizontal="center" vertical="center"/>
    </xf>
    <xf numFmtId="41" fontId="8" fillId="4" borderId="877" xfId="1" applyNumberFormat="1" applyFont="1" applyFill="1" applyBorder="1" applyAlignment="1" applyProtection="1">
      <alignment horizontal="center" vertical="center"/>
    </xf>
    <xf numFmtId="41" fontId="8" fillId="4" borderId="658" xfId="1" applyNumberFormat="1" applyFont="1" applyFill="1" applyBorder="1" applyAlignment="1" applyProtection="1">
      <alignment horizontal="center" vertical="center"/>
    </xf>
    <xf numFmtId="41" fontId="8" fillId="4" borderId="884" xfId="1" applyNumberFormat="1" applyFont="1" applyFill="1" applyBorder="1" applyAlignment="1" applyProtection="1">
      <alignment horizontal="center"/>
    </xf>
    <xf numFmtId="41" fontId="8" fillId="4" borderId="775" xfId="1" applyNumberFormat="1" applyFont="1" applyFill="1" applyBorder="1" applyAlignment="1" applyProtection="1">
      <alignment horizontal="center"/>
    </xf>
    <xf numFmtId="41" fontId="8" fillId="4" borderId="886" xfId="1" applyNumberFormat="1" applyFont="1" applyFill="1" applyBorder="1" applyAlignment="1" applyProtection="1">
      <alignment horizontal="center"/>
    </xf>
    <xf numFmtId="1" fontId="8" fillId="0" borderId="907" xfId="0" applyNumberFormat="1" applyFont="1" applyBorder="1" applyAlignment="1">
      <alignment horizontal="center" vertical="center" wrapText="1"/>
    </xf>
    <xf numFmtId="41" fontId="4" fillId="4" borderId="884" xfId="1" applyNumberFormat="1" applyFont="1" applyFill="1" applyBorder="1" applyAlignment="1" applyProtection="1">
      <alignment horizontal="center" vertical="center" wrapText="1"/>
    </xf>
    <xf numFmtId="41" fontId="4" fillId="4" borderId="775" xfId="1" applyNumberFormat="1" applyFont="1" applyFill="1" applyBorder="1" applyAlignment="1" applyProtection="1">
      <alignment horizontal="center" vertical="center" wrapText="1"/>
    </xf>
    <xf numFmtId="41" fontId="4" fillId="4" borderId="886" xfId="1" applyNumberFormat="1" applyFont="1" applyFill="1" applyBorder="1" applyAlignment="1" applyProtection="1">
      <alignment horizontal="center" vertical="center" wrapText="1"/>
    </xf>
    <xf numFmtId="41" fontId="4" fillId="4" borderId="877" xfId="3" applyNumberFormat="1" applyFont="1" applyFill="1" applyBorder="1" applyAlignment="1">
      <alignment horizontal="center"/>
    </xf>
    <xf numFmtId="41" fontId="4" fillId="4" borderId="857" xfId="3" applyNumberFormat="1" applyFont="1" applyFill="1" applyBorder="1" applyAlignment="1">
      <alignment horizontal="center"/>
    </xf>
    <xf numFmtId="1" fontId="8" fillId="0" borderId="877" xfId="0" applyNumberFormat="1" applyFont="1" applyBorder="1" applyAlignment="1">
      <alignment horizontal="center" vertical="center" wrapText="1"/>
    </xf>
    <xf numFmtId="1" fontId="8" fillId="0" borderId="912" xfId="0" applyNumberFormat="1" applyFont="1" applyBorder="1" applyAlignment="1">
      <alignment horizontal="center" vertical="center"/>
    </xf>
    <xf numFmtId="1" fontId="8" fillId="0" borderId="893" xfId="0" applyNumberFormat="1" applyFont="1" applyBorder="1" applyAlignment="1">
      <alignment horizontal="center" vertical="center"/>
    </xf>
    <xf numFmtId="41" fontId="8" fillId="4" borderId="877" xfId="1" applyNumberFormat="1" applyFont="1" applyFill="1" applyBorder="1" applyAlignment="1" applyProtection="1">
      <alignment horizontal="center" vertical="center" wrapText="1"/>
    </xf>
    <xf numFmtId="41" fontId="8" fillId="4" borderId="886" xfId="3" applyNumberFormat="1" applyFont="1" applyFill="1" applyBorder="1" applyAlignment="1">
      <alignment horizontal="center" vertical="center"/>
    </xf>
    <xf numFmtId="41" fontId="8" fillId="4" borderId="877" xfId="3" applyNumberFormat="1" applyFont="1" applyFill="1" applyBorder="1" applyAlignment="1">
      <alignment horizontal="center" vertical="center"/>
    </xf>
    <xf numFmtId="1" fontId="8" fillId="0" borderId="912" xfId="0" applyNumberFormat="1" applyFont="1" applyBorder="1" applyAlignment="1">
      <alignment horizontal="center" vertical="center" wrapText="1"/>
    </xf>
    <xf numFmtId="1" fontId="8" fillId="0" borderId="917" xfId="0" applyNumberFormat="1" applyFont="1" applyBorder="1" applyAlignment="1">
      <alignment horizontal="center" vertical="center" wrapText="1"/>
    </xf>
    <xf numFmtId="1" fontId="8" fillId="0" borderId="917" xfId="0" applyNumberFormat="1" applyFont="1" applyBorder="1" applyAlignment="1">
      <alignment horizontal="center" vertical="center"/>
    </xf>
    <xf numFmtId="1" fontId="8" fillId="0" borderId="918" xfId="0" applyNumberFormat="1" applyFont="1" applyBorder="1" applyAlignment="1">
      <alignment horizontal="center" vertical="center"/>
    </xf>
    <xf numFmtId="1" fontId="8" fillId="0" borderId="896" xfId="0" applyNumberFormat="1" applyFont="1" applyBorder="1" applyAlignment="1">
      <alignment horizontal="left" vertical="center"/>
    </xf>
    <xf numFmtId="1" fontId="8" fillId="0" borderId="901" xfId="0" applyNumberFormat="1" applyFont="1" applyBorder="1" applyAlignment="1">
      <alignment horizontal="left" vertical="center"/>
    </xf>
    <xf numFmtId="1" fontId="8" fillId="0" borderId="896" xfId="0" applyNumberFormat="1" applyFont="1" applyBorder="1" applyAlignment="1">
      <alignment horizontal="left" vertical="center" shrinkToFit="1"/>
    </xf>
    <xf numFmtId="1" fontId="8" fillId="0" borderId="901" xfId="0" applyNumberFormat="1" applyFont="1" applyBorder="1" applyAlignment="1">
      <alignment horizontal="left" vertical="center" shrinkToFit="1"/>
    </xf>
    <xf numFmtId="1" fontId="8" fillId="0" borderId="930" xfId="0" applyNumberFormat="1" applyFont="1" applyBorder="1" applyAlignment="1">
      <alignment horizontal="left" vertical="center"/>
    </xf>
    <xf numFmtId="1" fontId="8" fillId="0" borderId="906" xfId="0" applyNumberFormat="1" applyFont="1" applyBorder="1" applyAlignment="1">
      <alignment horizontal="left" vertical="center"/>
    </xf>
    <xf numFmtId="1" fontId="8" fillId="3" borderId="658" xfId="0" applyNumberFormat="1" applyFont="1" applyFill="1" applyBorder="1" applyAlignment="1">
      <alignment horizontal="center" vertical="center" wrapText="1"/>
    </xf>
    <xf numFmtId="1" fontId="8" fillId="0" borderId="936" xfId="0" applyNumberFormat="1" applyFont="1" applyBorder="1" applyAlignment="1">
      <alignment horizontal="center" vertical="center" wrapText="1"/>
    </xf>
    <xf numFmtId="1" fontId="8" fillId="0" borderId="938" xfId="0" applyNumberFormat="1" applyFont="1" applyBorder="1" applyAlignment="1">
      <alignment horizontal="center" vertical="center" wrapText="1"/>
    </xf>
    <xf numFmtId="1" fontId="8" fillId="0" borderId="918" xfId="0" applyNumberFormat="1" applyFont="1" applyBorder="1" applyAlignment="1">
      <alignment horizontal="center" vertical="center" wrapText="1"/>
    </xf>
    <xf numFmtId="1" fontId="8" fillId="0" borderId="937" xfId="0" applyNumberFormat="1" applyFont="1" applyBorder="1" applyAlignment="1">
      <alignment horizontal="center" vertical="center" wrapText="1"/>
    </xf>
    <xf numFmtId="1" fontId="8" fillId="0" borderId="676" xfId="0" applyNumberFormat="1" applyFont="1" applyBorder="1" applyAlignment="1">
      <alignment horizontal="center" vertical="center" wrapText="1"/>
    </xf>
    <xf numFmtId="1" fontId="8" fillId="0" borderId="936" xfId="0" applyNumberFormat="1" applyFont="1" applyBorder="1" applyAlignment="1">
      <alignment horizontal="center" vertical="center"/>
    </xf>
    <xf numFmtId="41" fontId="8" fillId="4" borderId="913" xfId="3" applyNumberFormat="1" applyFont="1" applyFill="1" applyBorder="1" applyAlignment="1">
      <alignment horizontal="center"/>
    </xf>
    <xf numFmtId="41" fontId="8" fillId="4" borderId="946" xfId="3" applyNumberFormat="1" applyFont="1" applyFill="1" applyBorder="1" applyAlignment="1">
      <alignment horizontal="center"/>
    </xf>
    <xf numFmtId="1" fontId="8" fillId="0" borderId="947" xfId="0" applyNumberFormat="1" applyFont="1" applyBorder="1" applyAlignment="1">
      <alignment horizontal="center" vertical="center" wrapText="1"/>
    </xf>
    <xf numFmtId="1" fontId="4" fillId="0" borderId="658" xfId="0" applyNumberFormat="1" applyFont="1" applyBorder="1" applyAlignment="1">
      <alignment horizontal="center" vertical="center"/>
    </xf>
    <xf numFmtId="1" fontId="8" fillId="0" borderId="913" xfId="0" applyNumberFormat="1" applyFont="1" applyBorder="1" applyAlignment="1">
      <alignment horizontal="center" vertical="center" wrapText="1"/>
    </xf>
    <xf numFmtId="1" fontId="8" fillId="0" borderId="916" xfId="0" applyNumberFormat="1" applyFont="1" applyBorder="1" applyAlignment="1">
      <alignment horizontal="center" vertical="center" wrapText="1"/>
    </xf>
    <xf numFmtId="1" fontId="8" fillId="0" borderId="954" xfId="0" applyNumberFormat="1" applyFont="1" applyBorder="1" applyAlignment="1">
      <alignment horizontal="center" vertical="center" wrapText="1"/>
    </xf>
    <xf numFmtId="1" fontId="8" fillId="0" borderId="920" xfId="0" applyNumberFormat="1" applyFont="1" applyBorder="1" applyAlignment="1">
      <alignment horizontal="center" vertical="center" wrapText="1"/>
    </xf>
    <xf numFmtId="1" fontId="8" fillId="0" borderId="448" xfId="0" applyNumberFormat="1" applyFont="1" applyBorder="1" applyAlignment="1">
      <alignment horizontal="center" vertical="center" wrapText="1"/>
    </xf>
    <xf numFmtId="1" fontId="8" fillId="0" borderId="968" xfId="0" applyNumberFormat="1" applyFont="1" applyBorder="1" applyAlignment="1">
      <alignment horizontal="center" vertical="center" wrapText="1"/>
    </xf>
    <xf numFmtId="1" fontId="8" fillId="0" borderId="969" xfId="0" applyNumberFormat="1" applyFont="1" applyBorder="1" applyAlignment="1">
      <alignment horizontal="center" vertical="center" wrapText="1"/>
    </xf>
    <xf numFmtId="1" fontId="8" fillId="0" borderId="970" xfId="0" applyNumberFormat="1" applyFont="1" applyBorder="1" applyAlignment="1">
      <alignment horizontal="center" vertical="center" wrapText="1"/>
    </xf>
    <xf numFmtId="1" fontId="8" fillId="0" borderId="971" xfId="0" applyNumberFormat="1" applyFont="1" applyBorder="1" applyAlignment="1">
      <alignment horizontal="center" vertical="center" wrapText="1"/>
    </xf>
    <xf numFmtId="1" fontId="8" fillId="0" borderId="972" xfId="0" applyNumberFormat="1" applyFont="1" applyBorder="1" applyAlignment="1">
      <alignment horizontal="center" vertical="center" wrapText="1"/>
    </xf>
    <xf numFmtId="1" fontId="8" fillId="0" borderId="973" xfId="0" applyNumberFormat="1" applyFont="1" applyBorder="1" applyAlignment="1">
      <alignment horizontal="center" vertical="center" wrapText="1"/>
    </xf>
    <xf numFmtId="1" fontId="4" fillId="4" borderId="970" xfId="0" applyNumberFormat="1" applyFont="1" applyFill="1" applyBorder="1" applyAlignment="1">
      <alignment horizontal="center" vertical="center" wrapText="1"/>
    </xf>
    <xf numFmtId="1" fontId="8" fillId="0" borderId="971" xfId="0" applyNumberFormat="1" applyFont="1" applyBorder="1" applyAlignment="1">
      <alignment horizontal="center" vertical="center"/>
    </xf>
    <xf numFmtId="1" fontId="8" fillId="0" borderId="973" xfId="0" applyNumberFormat="1" applyFont="1" applyBorder="1" applyAlignment="1">
      <alignment horizontal="center" vertical="center"/>
    </xf>
    <xf numFmtId="1" fontId="8" fillId="0" borderId="448" xfId="0" applyNumberFormat="1" applyFont="1" applyBorder="1" applyAlignment="1">
      <alignment horizontal="center" vertical="center"/>
    </xf>
    <xf numFmtId="0" fontId="8" fillId="0" borderId="971" xfId="0" applyFont="1" applyBorder="1" applyAlignment="1">
      <alignment horizontal="center" vertical="center"/>
    </xf>
    <xf numFmtId="0" fontId="8" fillId="0" borderId="972" xfId="0" applyFont="1" applyBorder="1" applyAlignment="1">
      <alignment horizontal="center" vertical="center"/>
    </xf>
    <xf numFmtId="0" fontId="8" fillId="0" borderId="971" xfId="0" applyFont="1" applyBorder="1" applyAlignment="1">
      <alignment horizontal="center"/>
    </xf>
    <xf numFmtId="0" fontId="8" fillId="0" borderId="972" xfId="0" applyFont="1" applyBorder="1" applyAlignment="1">
      <alignment horizontal="center"/>
    </xf>
    <xf numFmtId="0" fontId="8" fillId="0" borderId="973" xfId="0" applyFont="1" applyBorder="1" applyAlignment="1">
      <alignment horizontal="center"/>
    </xf>
    <xf numFmtId="1" fontId="8" fillId="0" borderId="972" xfId="0" applyNumberFormat="1" applyFont="1" applyBorder="1" applyAlignment="1">
      <alignment horizontal="center" vertical="center"/>
    </xf>
    <xf numFmtId="0" fontId="8" fillId="0" borderId="971" xfId="0" applyFont="1" applyBorder="1" applyAlignment="1">
      <alignment horizontal="center" vertical="center" wrapText="1"/>
    </xf>
    <xf numFmtId="0" fontId="8" fillId="0" borderId="972" xfId="0" applyFont="1" applyBorder="1" applyAlignment="1">
      <alignment horizontal="center" vertical="center" wrapText="1"/>
    </xf>
    <xf numFmtId="0" fontId="8" fillId="0" borderId="973" xfId="0" applyFont="1" applyBorder="1" applyAlignment="1">
      <alignment horizontal="center" vertical="center" wrapText="1"/>
    </xf>
    <xf numFmtId="0" fontId="8" fillId="0" borderId="970" xfId="0" applyFont="1" applyBorder="1" applyAlignment="1">
      <alignment horizontal="center" vertical="center"/>
    </xf>
    <xf numFmtId="1" fontId="8" fillId="4" borderId="968" xfId="0" applyNumberFormat="1" applyFont="1" applyFill="1" applyBorder="1" applyAlignment="1">
      <alignment horizontal="center" vertical="center" wrapText="1"/>
    </xf>
    <xf numFmtId="1" fontId="8" fillId="4" borderId="969" xfId="0" applyNumberFormat="1" applyFont="1" applyFill="1" applyBorder="1" applyAlignment="1">
      <alignment horizontal="center" vertical="center" wrapText="1"/>
    </xf>
    <xf numFmtId="1" fontId="8" fillId="4" borderId="970" xfId="0" applyNumberFormat="1" applyFont="1" applyFill="1" applyBorder="1" applyAlignment="1">
      <alignment horizontal="center" vertical="center" wrapText="1"/>
    </xf>
    <xf numFmtId="1" fontId="8" fillId="4" borderId="971" xfId="0" applyNumberFormat="1" applyFont="1" applyFill="1" applyBorder="1" applyAlignment="1">
      <alignment horizontal="center" vertical="top"/>
    </xf>
    <xf numFmtId="1" fontId="8" fillId="4" borderId="972" xfId="0" applyNumberFormat="1" applyFont="1" applyFill="1" applyBorder="1" applyAlignment="1">
      <alignment horizontal="center" vertical="top"/>
    </xf>
    <xf numFmtId="1" fontId="8" fillId="4" borderId="973" xfId="0" applyNumberFormat="1" applyFont="1" applyFill="1" applyBorder="1" applyAlignment="1">
      <alignment horizontal="center" vertical="top"/>
    </xf>
    <xf numFmtId="1" fontId="8" fillId="0" borderId="968" xfId="0" applyNumberFormat="1" applyFont="1" applyBorder="1" applyAlignment="1">
      <alignment horizontal="center" vertical="center"/>
    </xf>
    <xf numFmtId="1" fontId="8" fillId="0" borderId="970" xfId="0" applyNumberFormat="1" applyFont="1" applyBorder="1" applyAlignment="1">
      <alignment horizontal="center" vertical="center"/>
    </xf>
    <xf numFmtId="1" fontId="8" fillId="4" borderId="971" xfId="0" applyNumberFormat="1" applyFont="1" applyFill="1" applyBorder="1" applyAlignment="1">
      <alignment horizontal="center" vertical="center" wrapText="1"/>
    </xf>
    <xf numFmtId="1" fontId="8" fillId="4" borderId="972" xfId="0" applyNumberFormat="1" applyFont="1" applyFill="1" applyBorder="1" applyAlignment="1">
      <alignment horizontal="center" vertical="center" wrapText="1"/>
    </xf>
    <xf numFmtId="1" fontId="8" fillId="4" borderId="973" xfId="0" applyNumberFormat="1" applyFont="1" applyFill="1" applyBorder="1" applyAlignment="1">
      <alignment horizontal="center" vertical="center" wrapText="1"/>
    </xf>
    <xf numFmtId="0" fontId="4" fillId="4" borderId="505" xfId="0" applyFont="1" applyFill="1" applyBorder="1" applyAlignment="1" applyProtection="1">
      <alignment horizontal="center" vertical="center" wrapText="1"/>
      <protection locked="0"/>
    </xf>
    <xf numFmtId="0" fontId="8" fillId="4" borderId="505" xfId="0" applyFont="1" applyFill="1" applyBorder="1" applyAlignment="1" applyProtection="1">
      <alignment horizontal="center" vertical="center" wrapText="1"/>
      <protection locked="0"/>
    </xf>
    <xf numFmtId="0" fontId="8" fillId="4" borderId="971" xfId="0" applyFont="1" applyFill="1" applyBorder="1" applyAlignment="1" applyProtection="1">
      <alignment horizontal="center" vertical="center" wrapText="1"/>
      <protection locked="0"/>
    </xf>
    <xf numFmtId="0" fontId="8" fillId="4" borderId="973" xfId="0" applyFont="1" applyFill="1" applyBorder="1" applyAlignment="1" applyProtection="1">
      <alignment horizontal="center" vertical="center" wrapText="1"/>
      <protection locked="0"/>
    </xf>
    <xf numFmtId="0" fontId="8" fillId="4" borderId="971" xfId="0" applyFont="1" applyFill="1" applyBorder="1" applyAlignment="1" applyProtection="1">
      <alignment horizontal="center" wrapText="1"/>
      <protection locked="0"/>
    </xf>
    <xf numFmtId="0" fontId="8" fillId="4" borderId="972" xfId="0" applyFont="1" applyFill="1" applyBorder="1" applyAlignment="1" applyProtection="1">
      <alignment horizontal="center" wrapText="1"/>
      <protection locked="0"/>
    </xf>
    <xf numFmtId="0" fontId="8" fillId="4" borderId="973" xfId="0" applyFont="1" applyFill="1" applyBorder="1" applyAlignment="1" applyProtection="1">
      <alignment horizontal="center" wrapText="1"/>
      <protection locked="0"/>
    </xf>
    <xf numFmtId="0" fontId="8" fillId="4" borderId="970" xfId="0" applyFont="1" applyFill="1" applyBorder="1" applyAlignment="1" applyProtection="1">
      <alignment horizontal="center" vertical="center" wrapText="1"/>
      <protection locked="0"/>
    </xf>
    <xf numFmtId="1" fontId="8" fillId="12" borderId="971" xfId="0" applyNumberFormat="1" applyFont="1" applyFill="1" applyBorder="1" applyAlignment="1">
      <alignment horizontal="center" vertical="center"/>
    </xf>
    <xf numFmtId="1" fontId="8" fillId="12" borderId="973" xfId="0" applyNumberFormat="1" applyFont="1" applyFill="1" applyBorder="1" applyAlignment="1">
      <alignment horizontal="center" vertical="center"/>
    </xf>
    <xf numFmtId="1" fontId="8" fillId="4" borderId="971" xfId="0" applyNumberFormat="1" applyFont="1" applyFill="1" applyBorder="1" applyAlignment="1">
      <alignment horizontal="center" vertical="center"/>
    </xf>
    <xf numFmtId="1" fontId="8" fillId="4" borderId="972" xfId="0" applyNumberFormat="1" applyFont="1" applyFill="1" applyBorder="1" applyAlignment="1">
      <alignment horizontal="center" vertical="center"/>
    </xf>
    <xf numFmtId="1" fontId="8" fillId="4" borderId="973" xfId="0" applyNumberFormat="1" applyFont="1" applyFill="1" applyBorder="1" applyAlignment="1">
      <alignment horizontal="center" vertical="center"/>
    </xf>
    <xf numFmtId="1" fontId="8" fillId="12" borderId="972" xfId="0" applyNumberFormat="1" applyFont="1" applyFill="1" applyBorder="1" applyAlignment="1">
      <alignment horizontal="center" vertical="center"/>
    </xf>
    <xf numFmtId="1" fontId="8" fillId="12" borderId="968" xfId="0" applyNumberFormat="1" applyFont="1" applyFill="1" applyBorder="1" applyAlignment="1">
      <alignment horizontal="center" vertical="center" wrapText="1"/>
    </xf>
    <xf numFmtId="1" fontId="8" fillId="12" borderId="969" xfId="0" applyNumberFormat="1" applyFont="1" applyFill="1" applyBorder="1" applyAlignment="1">
      <alignment horizontal="center" vertical="center" wrapText="1"/>
    </xf>
    <xf numFmtId="1" fontId="8" fillId="12" borderId="970" xfId="0" applyNumberFormat="1" applyFont="1" applyFill="1" applyBorder="1" applyAlignment="1">
      <alignment horizontal="center" vertical="center" wrapText="1"/>
    </xf>
    <xf numFmtId="1" fontId="8" fillId="12" borderId="971" xfId="0" applyNumberFormat="1" applyFont="1" applyFill="1" applyBorder="1" applyAlignment="1">
      <alignment horizontal="center" vertical="center" wrapText="1"/>
    </xf>
    <xf numFmtId="1" fontId="8" fillId="12" borderId="972" xfId="0" applyNumberFormat="1" applyFont="1" applyFill="1" applyBorder="1" applyAlignment="1">
      <alignment horizontal="center" vertical="center" wrapText="1"/>
    </xf>
    <xf numFmtId="1" fontId="8" fillId="12" borderId="973" xfId="0" applyNumberFormat="1" applyFont="1" applyFill="1" applyBorder="1" applyAlignment="1">
      <alignment horizontal="center" vertical="center" wrapText="1"/>
    </xf>
    <xf numFmtId="41" fontId="4" fillId="4" borderId="978" xfId="1" applyNumberFormat="1" applyFont="1" applyFill="1" applyBorder="1" applyAlignment="1" applyProtection="1">
      <alignment horizontal="center" vertical="center"/>
    </xf>
    <xf numFmtId="41" fontId="4" fillId="4" borderId="875" xfId="1" applyNumberFormat="1" applyFont="1" applyFill="1" applyBorder="1" applyAlignment="1" applyProtection="1">
      <alignment horizontal="center" vertical="center"/>
    </xf>
    <xf numFmtId="41" fontId="4" fillId="4" borderId="968" xfId="1" applyNumberFormat="1" applyFont="1" applyFill="1" applyBorder="1" applyAlignment="1" applyProtection="1">
      <alignment horizontal="center" vertical="center" wrapText="1"/>
    </xf>
    <xf numFmtId="41" fontId="4" fillId="4" borderId="969" xfId="1" applyNumberFormat="1" applyFont="1" applyFill="1" applyBorder="1" applyAlignment="1" applyProtection="1">
      <alignment horizontal="center" vertical="center" wrapText="1"/>
    </xf>
    <xf numFmtId="41" fontId="4" fillId="4" borderId="970" xfId="1" applyNumberFormat="1" applyFont="1" applyFill="1" applyBorder="1" applyAlignment="1" applyProtection="1">
      <alignment horizontal="center" vertical="center" wrapText="1"/>
    </xf>
    <xf numFmtId="41" fontId="4" fillId="4" borderId="912" xfId="3" applyNumberFormat="1" applyFont="1" applyFill="1" applyBorder="1" applyAlignment="1">
      <alignment horizontal="center"/>
    </xf>
    <xf numFmtId="41" fontId="4" fillId="4" borderId="979" xfId="3" applyNumberFormat="1" applyFont="1" applyFill="1" applyBorder="1" applyAlignment="1">
      <alignment horizontal="center"/>
    </xf>
    <xf numFmtId="1" fontId="8" fillId="0" borderId="875" xfId="0" applyNumberFormat="1" applyFont="1" applyBorder="1" applyAlignment="1">
      <alignment horizontal="center" vertical="center" wrapText="1"/>
    </xf>
    <xf numFmtId="1" fontId="8" fillId="0" borderId="978" xfId="4" applyNumberFormat="1" applyFont="1" applyBorder="1" applyAlignment="1">
      <alignment horizontal="center" vertical="center"/>
    </xf>
    <xf numFmtId="1" fontId="8" fillId="0" borderId="978" xfId="4" applyNumberFormat="1" applyFont="1" applyBorder="1" applyAlignment="1">
      <alignment horizontal="center" vertical="center" wrapText="1"/>
    </xf>
    <xf numFmtId="1" fontId="8" fillId="0" borderId="971" xfId="4" applyNumberFormat="1" applyFont="1" applyBorder="1" applyAlignment="1">
      <alignment horizontal="center" vertical="center" wrapText="1"/>
    </xf>
    <xf numFmtId="1" fontId="8" fillId="0" borderId="972" xfId="4" applyNumberFormat="1" applyFont="1" applyBorder="1" applyAlignment="1">
      <alignment horizontal="center" vertical="center" wrapText="1"/>
    </xf>
    <xf numFmtId="1" fontId="8" fillId="0" borderId="979" xfId="4" applyNumberFormat="1" applyFont="1" applyBorder="1" applyAlignment="1">
      <alignment horizontal="center" vertical="center" wrapText="1"/>
    </xf>
    <xf numFmtId="1" fontId="10" fillId="0" borderId="973" xfId="4" applyNumberFormat="1" applyFont="1" applyBorder="1" applyAlignment="1">
      <alignment horizontal="center" vertical="center" wrapText="1"/>
    </xf>
    <xf numFmtId="1" fontId="10" fillId="0" borderId="978" xfId="4" applyNumberFormat="1" applyFont="1" applyBorder="1" applyAlignment="1">
      <alignment horizontal="center" vertical="center" wrapText="1"/>
    </xf>
    <xf numFmtId="1" fontId="8" fillId="0" borderId="1000" xfId="4" applyNumberFormat="1" applyFont="1" applyBorder="1" applyAlignment="1">
      <alignment horizontal="center" vertical="center"/>
    </xf>
    <xf numFmtId="41" fontId="8" fillId="4" borderId="978" xfId="1" applyNumberFormat="1" applyFont="1" applyFill="1" applyBorder="1" applyAlignment="1" applyProtection="1">
      <alignment horizontal="center" vertical="center"/>
    </xf>
    <xf numFmtId="41" fontId="8" fillId="4" borderId="875" xfId="1" applyNumberFormat="1" applyFont="1" applyFill="1" applyBorder="1" applyAlignment="1" applyProtection="1">
      <alignment horizontal="center" vertical="center"/>
    </xf>
    <xf numFmtId="41" fontId="8" fillId="4" borderId="971" xfId="1" applyNumberFormat="1" applyFont="1" applyFill="1" applyBorder="1" applyAlignment="1" applyProtection="1">
      <alignment horizontal="center"/>
    </xf>
    <xf numFmtId="41" fontId="8" fillId="4" borderId="972" xfId="1" applyNumberFormat="1" applyFont="1" applyFill="1" applyBorder="1" applyAlignment="1" applyProtection="1">
      <alignment horizontal="center"/>
    </xf>
    <xf numFmtId="41" fontId="8" fillId="4" borderId="973" xfId="1" applyNumberFormat="1" applyFont="1" applyFill="1" applyBorder="1" applyAlignment="1" applyProtection="1">
      <alignment horizontal="center"/>
    </xf>
    <xf numFmtId="41" fontId="8" fillId="4" borderId="968" xfId="1" applyNumberFormat="1" applyFont="1" applyFill="1" applyBorder="1" applyAlignment="1" applyProtection="1">
      <alignment horizontal="center" vertical="center"/>
    </xf>
    <xf numFmtId="41" fontId="8" fillId="4" borderId="970" xfId="1" applyNumberFormat="1" applyFont="1" applyFill="1" applyBorder="1" applyAlignment="1" applyProtection="1">
      <alignment horizontal="center" vertical="center"/>
    </xf>
    <xf numFmtId="41" fontId="4" fillId="4" borderId="971" xfId="1" applyNumberFormat="1" applyFont="1" applyFill="1" applyBorder="1" applyAlignment="1" applyProtection="1">
      <alignment horizontal="center" vertical="center" wrapText="1"/>
    </xf>
    <xf numFmtId="41" fontId="4" fillId="4" borderId="972" xfId="1" applyNumberFormat="1" applyFont="1" applyFill="1" applyBorder="1" applyAlignment="1" applyProtection="1">
      <alignment horizontal="center" vertical="center" wrapText="1"/>
    </xf>
    <xf numFmtId="41" fontId="4" fillId="4" borderId="973" xfId="1" applyNumberFormat="1" applyFont="1" applyFill="1" applyBorder="1" applyAlignment="1" applyProtection="1">
      <alignment horizontal="center" vertical="center" wrapText="1"/>
    </xf>
    <xf numFmtId="41" fontId="4" fillId="4" borderId="978" xfId="3" applyNumberFormat="1" applyFont="1" applyFill="1" applyBorder="1" applyAlignment="1">
      <alignment horizontal="center"/>
    </xf>
    <xf numFmtId="41" fontId="4" fillId="4" borderId="1000" xfId="3" applyNumberFormat="1" applyFont="1" applyFill="1" applyBorder="1" applyAlignment="1">
      <alignment horizontal="center"/>
    </xf>
    <xf numFmtId="1" fontId="8" fillId="0" borderId="978" xfId="0" applyNumberFormat="1" applyFont="1" applyBorder="1" applyAlignment="1">
      <alignment horizontal="center" vertical="center" wrapText="1"/>
    </xf>
    <xf numFmtId="1" fontId="8" fillId="0" borderId="969" xfId="0" applyNumberFormat="1" applyFont="1" applyBorder="1" applyAlignment="1">
      <alignment horizontal="center" vertical="center"/>
    </xf>
    <xf numFmtId="1" fontId="8" fillId="0" borderId="979" xfId="0" applyNumberFormat="1" applyFont="1" applyBorder="1" applyAlignment="1">
      <alignment horizontal="center" vertical="center"/>
    </xf>
    <xf numFmtId="41" fontId="8" fillId="4" borderId="978" xfId="1" applyNumberFormat="1" applyFont="1" applyFill="1" applyBorder="1" applyAlignment="1" applyProtection="1">
      <alignment horizontal="center" vertical="center" wrapText="1"/>
    </xf>
    <xf numFmtId="41" fontId="8" fillId="4" borderId="973" xfId="3" applyNumberFormat="1" applyFont="1" applyFill="1" applyBorder="1" applyAlignment="1">
      <alignment horizontal="center" vertical="center"/>
    </xf>
    <xf numFmtId="41" fontId="8" fillId="4" borderId="978" xfId="3" applyNumberFormat="1" applyFont="1" applyFill="1" applyBorder="1" applyAlignment="1">
      <alignment horizontal="center" vertical="center"/>
    </xf>
    <xf numFmtId="1" fontId="8" fillId="0" borderId="993" xfId="0" applyNumberFormat="1" applyFont="1" applyBorder="1" applyAlignment="1">
      <alignment horizontal="left" vertical="center"/>
    </xf>
    <xf numFmtId="1" fontId="8" fillId="0" borderId="998" xfId="0" applyNumberFormat="1" applyFont="1" applyBorder="1" applyAlignment="1">
      <alignment horizontal="left" vertical="center"/>
    </xf>
    <xf numFmtId="1" fontId="8" fillId="0" borderId="993" xfId="0" applyNumberFormat="1" applyFont="1" applyBorder="1" applyAlignment="1">
      <alignment horizontal="left" vertical="center" shrinkToFit="1"/>
    </xf>
    <xf numFmtId="1" fontId="8" fillId="0" borderId="998" xfId="0" applyNumberFormat="1" applyFont="1" applyBorder="1" applyAlignment="1">
      <alignment horizontal="left" vertical="center" shrinkToFit="1"/>
    </xf>
    <xf numFmtId="1" fontId="8" fillId="0" borderId="1020" xfId="0" applyNumberFormat="1" applyFont="1" applyBorder="1" applyAlignment="1">
      <alignment horizontal="left" vertical="center"/>
    </xf>
    <xf numFmtId="1" fontId="8" fillId="0" borderId="1005" xfId="0" applyNumberFormat="1" applyFont="1" applyBorder="1" applyAlignment="1">
      <alignment horizontal="left" vertical="center"/>
    </xf>
    <xf numFmtId="1" fontId="8" fillId="3" borderId="875" xfId="0" applyNumberFormat="1" applyFont="1" applyFill="1" applyBorder="1" applyAlignment="1">
      <alignment horizontal="center" vertical="center" wrapText="1"/>
    </xf>
    <xf numFmtId="1" fontId="8" fillId="0" borderId="968" xfId="0" applyNumberFormat="1" applyFont="1" applyBorder="1" applyAlignment="1">
      <alignment horizontal="left" vertical="center"/>
    </xf>
    <xf numFmtId="1" fontId="8" fillId="0" borderId="970" xfId="0" applyNumberFormat="1" applyFont="1" applyBorder="1" applyAlignment="1">
      <alignment horizontal="left" vertical="center"/>
    </xf>
    <xf numFmtId="1" fontId="8" fillId="0" borderId="979" xfId="0" applyNumberFormat="1" applyFont="1" applyBorder="1" applyAlignment="1">
      <alignment horizontal="center" vertical="center" wrapText="1"/>
    </xf>
    <xf numFmtId="1" fontId="8" fillId="0" borderId="1016" xfId="0" applyNumberFormat="1" applyFont="1" applyBorder="1" applyAlignment="1">
      <alignment horizontal="center" vertical="center" wrapText="1"/>
    </xf>
    <xf numFmtId="41" fontId="8" fillId="4" borderId="978" xfId="3" applyNumberFormat="1" applyFont="1" applyFill="1" applyBorder="1" applyAlignment="1">
      <alignment horizontal="center"/>
    </xf>
    <xf numFmtId="41" fontId="8" fillId="4" borderId="1000" xfId="3" applyNumberFormat="1" applyFont="1" applyFill="1" applyBorder="1" applyAlignment="1">
      <alignment horizontal="center"/>
    </xf>
    <xf numFmtId="1" fontId="4" fillId="0" borderId="875" xfId="0" applyNumberFormat="1" applyFont="1" applyBorder="1" applyAlignment="1">
      <alignment horizontal="center" vertical="center"/>
    </xf>
    <xf numFmtId="1" fontId="8" fillId="0" borderId="982" xfId="0" applyNumberFormat="1" applyFont="1" applyBorder="1" applyAlignment="1">
      <alignment horizontal="center" vertical="center" wrapText="1"/>
    </xf>
    <xf numFmtId="1" fontId="8" fillId="0" borderId="1006" xfId="0" applyNumberFormat="1" applyFont="1" applyBorder="1" applyAlignment="1">
      <alignment horizontal="center" vertical="center" wrapText="1"/>
    </xf>
    <xf numFmtId="1" fontId="8" fillId="0" borderId="983" xfId="0" applyNumberFormat="1" applyFont="1" applyBorder="1" applyAlignment="1">
      <alignment horizontal="center" vertical="center" wrapText="1"/>
    </xf>
    <xf numFmtId="1" fontId="8" fillId="0" borderId="1046" xfId="0" applyNumberFormat="1" applyFont="1" applyBorder="1" applyAlignment="1">
      <alignment horizontal="center" vertical="center"/>
    </xf>
    <xf numFmtId="1" fontId="8" fillId="0" borderId="1049" xfId="0" applyNumberFormat="1" applyFont="1" applyBorder="1" applyAlignment="1">
      <alignment horizontal="center" vertical="center"/>
    </xf>
    <xf numFmtId="1" fontId="8" fillId="0" borderId="1045" xfId="0" applyNumberFormat="1" applyFont="1" applyBorder="1" applyAlignment="1">
      <alignment horizontal="center" vertical="center"/>
    </xf>
    <xf numFmtId="1" fontId="8" fillId="0" borderId="1046" xfId="0" applyNumberFormat="1" applyFont="1" applyBorder="1" applyAlignment="1">
      <alignment horizontal="center" vertical="center" wrapText="1"/>
    </xf>
    <xf numFmtId="1" fontId="8" fillId="0" borderId="1047" xfId="0" applyNumberFormat="1" applyFont="1" applyBorder="1" applyAlignment="1">
      <alignment horizontal="center" vertical="center" wrapText="1"/>
    </xf>
    <xf numFmtId="1" fontId="8" fillId="0" borderId="1048" xfId="0" applyNumberFormat="1" applyFont="1" applyBorder="1" applyAlignment="1">
      <alignment horizontal="center" vertical="center" wrapText="1"/>
    </xf>
    <xf numFmtId="1" fontId="8" fillId="0" borderId="1049" xfId="0" applyNumberFormat="1" applyFont="1" applyBorder="1" applyAlignment="1">
      <alignment horizontal="center" vertical="center" wrapText="1"/>
    </xf>
    <xf numFmtId="1" fontId="8" fillId="0" borderId="1045" xfId="0" applyNumberFormat="1" applyFont="1" applyBorder="1" applyAlignment="1">
      <alignment horizontal="center" vertical="center" wrapText="1"/>
    </xf>
    <xf numFmtId="1" fontId="8" fillId="0" borderId="1057" xfId="0" applyNumberFormat="1" applyFont="1" applyBorder="1" applyAlignment="1">
      <alignment horizontal="center" vertical="center" wrapText="1"/>
    </xf>
    <xf numFmtId="1" fontId="8" fillId="0" borderId="1057" xfId="0" applyNumberFormat="1" applyFont="1" applyBorder="1" applyAlignment="1">
      <alignment horizontal="center" vertical="center"/>
    </xf>
    <xf numFmtId="1" fontId="8" fillId="0" borderId="1059" xfId="0" applyNumberFormat="1" applyFont="1" applyBorder="1" applyAlignment="1">
      <alignment horizontal="center" vertical="center" wrapText="1"/>
    </xf>
    <xf numFmtId="1" fontId="8" fillId="0" borderId="1060" xfId="0" applyNumberFormat="1" applyFont="1" applyBorder="1" applyAlignment="1">
      <alignment horizontal="center" vertical="center" wrapText="1"/>
    </xf>
    <xf numFmtId="1" fontId="8" fillId="0" borderId="1061" xfId="0" applyNumberFormat="1" applyFont="1" applyBorder="1" applyAlignment="1">
      <alignment horizontal="center" vertical="center" wrapText="1"/>
    </xf>
    <xf numFmtId="1" fontId="8" fillId="0" borderId="1059" xfId="0" applyNumberFormat="1" applyFont="1" applyBorder="1" applyAlignment="1">
      <alignment horizontal="center" vertical="center"/>
    </xf>
    <xf numFmtId="1" fontId="8" fillId="0" borderId="1061" xfId="0" applyNumberFormat="1" applyFont="1" applyBorder="1" applyAlignment="1">
      <alignment horizontal="center" vertical="center"/>
    </xf>
    <xf numFmtId="1" fontId="8" fillId="0" borderId="1048" xfId="0" applyNumberFormat="1" applyFont="1" applyBorder="1" applyAlignment="1">
      <alignment horizontal="center" vertical="center"/>
    </xf>
    <xf numFmtId="0" fontId="8" fillId="0" borderId="1057" xfId="0" applyFont="1" applyBorder="1" applyAlignment="1">
      <alignment horizontal="center" vertical="center" wrapText="1"/>
    </xf>
    <xf numFmtId="0" fontId="8" fillId="0" borderId="1046" xfId="0" applyFont="1" applyBorder="1" applyAlignment="1">
      <alignment horizontal="center" vertical="center"/>
    </xf>
    <xf numFmtId="0" fontId="8" fillId="0" borderId="1060" xfId="0" applyFont="1" applyBorder="1" applyAlignment="1">
      <alignment horizontal="center" vertical="center"/>
    </xf>
    <xf numFmtId="0" fontId="8" fillId="0" borderId="1046" xfId="0" applyFont="1" applyBorder="1" applyAlignment="1">
      <alignment horizontal="center"/>
    </xf>
    <xf numFmtId="0" fontId="8" fillId="0" borderId="1060" xfId="0" applyFont="1" applyBorder="1" applyAlignment="1">
      <alignment horizontal="center"/>
    </xf>
    <xf numFmtId="0" fontId="8" fillId="0" borderId="1061" xfId="0" applyFont="1" applyBorder="1" applyAlignment="1">
      <alignment horizontal="center"/>
    </xf>
    <xf numFmtId="1" fontId="8" fillId="0" borderId="1060" xfId="0" applyNumberFormat="1" applyFont="1" applyBorder="1" applyAlignment="1">
      <alignment horizontal="center" vertical="center"/>
    </xf>
    <xf numFmtId="0" fontId="8" fillId="0" borderId="1046" xfId="0" applyFont="1" applyBorder="1" applyAlignment="1">
      <alignment horizontal="center" vertical="center" wrapText="1"/>
    </xf>
    <xf numFmtId="0" fontId="8" fillId="0" borderId="1060" xfId="0" applyFont="1" applyBorder="1" applyAlignment="1">
      <alignment horizontal="center" vertical="center" wrapText="1"/>
    </xf>
    <xf numFmtId="0" fontId="8" fillId="0" borderId="1061" xfId="0" applyFont="1" applyBorder="1" applyAlignment="1">
      <alignment horizontal="center" vertical="center" wrapText="1"/>
    </xf>
    <xf numFmtId="1" fontId="8" fillId="4" borderId="1057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1046" xfId="0" applyNumberFormat="1" applyFont="1" applyFill="1" applyBorder="1" applyAlignment="1">
      <alignment horizontal="center" vertical="top"/>
    </xf>
    <xf numFmtId="1" fontId="8" fillId="4" borderId="1060" xfId="0" applyNumberFormat="1" applyFont="1" applyFill="1" applyBorder="1" applyAlignment="1">
      <alignment horizontal="center" vertical="top"/>
    </xf>
    <xf numFmtId="1" fontId="8" fillId="4" borderId="1061" xfId="0" applyNumberFormat="1" applyFont="1" applyFill="1" applyBorder="1" applyAlignment="1">
      <alignment horizontal="center" vertical="top"/>
    </xf>
    <xf numFmtId="1" fontId="8" fillId="4" borderId="1046" xfId="0" applyNumberFormat="1" applyFont="1" applyFill="1" applyBorder="1" applyAlignment="1">
      <alignment horizontal="center" vertical="center" wrapText="1"/>
    </xf>
    <xf numFmtId="1" fontId="8" fillId="4" borderId="1060" xfId="0" applyNumberFormat="1" applyFont="1" applyFill="1" applyBorder="1" applyAlignment="1">
      <alignment horizontal="center" vertical="center" wrapText="1"/>
    </xf>
    <xf numFmtId="1" fontId="8" fillId="4" borderId="1061" xfId="0" applyNumberFormat="1" applyFont="1" applyFill="1" applyBorder="1" applyAlignment="1">
      <alignment horizontal="center" vertical="center" wrapText="1"/>
    </xf>
    <xf numFmtId="0" fontId="4" fillId="4" borderId="1062" xfId="0" applyFont="1" applyFill="1" applyBorder="1" applyAlignment="1" applyProtection="1">
      <alignment horizontal="center" vertical="center" wrapText="1"/>
      <protection locked="0"/>
    </xf>
    <xf numFmtId="0" fontId="8" fillId="4" borderId="1062" xfId="0" applyFont="1" applyFill="1" applyBorder="1" applyAlignment="1" applyProtection="1">
      <alignment horizontal="center" vertical="center" wrapText="1"/>
      <protection locked="0"/>
    </xf>
    <xf numFmtId="0" fontId="8" fillId="4" borderId="1057" xfId="0" applyFont="1" applyFill="1" applyBorder="1" applyAlignment="1" applyProtection="1">
      <alignment horizontal="center" vertical="center" wrapText="1"/>
      <protection locked="0"/>
    </xf>
    <xf numFmtId="0" fontId="8" fillId="4" borderId="1046" xfId="0" applyFont="1" applyFill="1" applyBorder="1" applyAlignment="1" applyProtection="1">
      <alignment horizontal="center" vertical="center" wrapText="1"/>
      <protection locked="0"/>
    </xf>
    <xf numFmtId="0" fontId="8" fillId="4" borderId="1061" xfId="0" applyFont="1" applyFill="1" applyBorder="1" applyAlignment="1" applyProtection="1">
      <alignment horizontal="center" vertical="center" wrapText="1"/>
      <protection locked="0"/>
    </xf>
    <xf numFmtId="0" fontId="8" fillId="4" borderId="1046" xfId="0" applyFont="1" applyFill="1" applyBorder="1" applyAlignment="1" applyProtection="1">
      <alignment horizontal="center" wrapText="1"/>
      <protection locked="0"/>
    </xf>
    <xf numFmtId="0" fontId="8" fillId="4" borderId="1060" xfId="0" applyFont="1" applyFill="1" applyBorder="1" applyAlignment="1" applyProtection="1">
      <alignment horizontal="center" wrapText="1"/>
      <protection locked="0"/>
    </xf>
    <xf numFmtId="0" fontId="8" fillId="4" borderId="1061" xfId="0" applyFont="1" applyFill="1" applyBorder="1" applyAlignment="1" applyProtection="1">
      <alignment horizontal="center" wrapText="1"/>
      <protection locked="0"/>
    </xf>
    <xf numFmtId="1" fontId="8" fillId="12" borderId="1046" xfId="0" applyNumberFormat="1" applyFont="1" applyFill="1" applyBorder="1" applyAlignment="1">
      <alignment horizontal="center" vertical="center"/>
    </xf>
    <xf numFmtId="1" fontId="8" fillId="12" borderId="1061" xfId="0" applyNumberFormat="1" applyFont="1" applyFill="1" applyBorder="1" applyAlignment="1">
      <alignment horizontal="center" vertical="center"/>
    </xf>
    <xf numFmtId="1" fontId="8" fillId="4" borderId="1059" xfId="0" applyNumberFormat="1" applyFont="1" applyFill="1" applyBorder="1" applyAlignment="1">
      <alignment horizontal="center" vertical="center"/>
    </xf>
    <xf numFmtId="1" fontId="8" fillId="4" borderId="1060" xfId="0" applyNumberFormat="1" applyFont="1" applyFill="1" applyBorder="1" applyAlignment="1">
      <alignment horizontal="center" vertical="center"/>
    </xf>
    <xf numFmtId="1" fontId="8" fillId="4" borderId="1061" xfId="0" applyNumberFormat="1" applyFont="1" applyFill="1" applyBorder="1" applyAlignment="1">
      <alignment horizontal="center" vertical="center"/>
    </xf>
    <xf numFmtId="1" fontId="8" fillId="12" borderId="1060" xfId="0" applyNumberFormat="1" applyFont="1" applyFill="1" applyBorder="1" applyAlignment="1">
      <alignment horizontal="center" vertical="center"/>
    </xf>
    <xf numFmtId="1" fontId="8" fillId="12" borderId="1057" xfId="0" applyNumberFormat="1" applyFont="1" applyFill="1" applyBorder="1" applyAlignment="1">
      <alignment horizontal="center" vertical="center"/>
    </xf>
    <xf numFmtId="1" fontId="8" fillId="12" borderId="1046" xfId="0" applyNumberFormat="1" applyFont="1" applyFill="1" applyBorder="1" applyAlignment="1">
      <alignment horizontal="center" vertical="center" wrapText="1"/>
    </xf>
    <xf numFmtId="1" fontId="8" fillId="12" borderId="1060" xfId="0" applyNumberFormat="1" applyFont="1" applyFill="1" applyBorder="1" applyAlignment="1">
      <alignment horizontal="center" vertical="center" wrapText="1"/>
    </xf>
    <xf numFmtId="1" fontId="8" fillId="12" borderId="1061" xfId="0" applyNumberFormat="1" applyFont="1" applyFill="1" applyBorder="1" applyAlignment="1">
      <alignment horizontal="center" vertical="center" wrapText="1"/>
    </xf>
    <xf numFmtId="41" fontId="4" fillId="4" borderId="1071" xfId="1" applyNumberFormat="1" applyFont="1" applyFill="1" applyBorder="1" applyAlignment="1" applyProtection="1">
      <alignment horizontal="center" vertical="center"/>
    </xf>
    <xf numFmtId="41" fontId="4" fillId="4" borderId="1045" xfId="1" applyNumberFormat="1" applyFont="1" applyFill="1" applyBorder="1" applyAlignment="1" applyProtection="1">
      <alignment horizontal="center" vertical="center"/>
    </xf>
    <xf numFmtId="41" fontId="4" fillId="4" borderId="1072" xfId="3" applyNumberFormat="1" applyFont="1" applyFill="1" applyBorder="1" applyAlignment="1">
      <alignment horizontal="center"/>
    </xf>
    <xf numFmtId="41" fontId="4" fillId="4" borderId="1048" xfId="3" applyNumberFormat="1" applyFont="1" applyFill="1" applyBorder="1" applyAlignment="1">
      <alignment horizontal="center"/>
    </xf>
    <xf numFmtId="1" fontId="8" fillId="0" borderId="1071" xfId="4" applyNumberFormat="1" applyFont="1" applyBorder="1" applyAlignment="1">
      <alignment horizontal="center" vertical="center"/>
    </xf>
    <xf numFmtId="1" fontId="8" fillId="0" borderId="1071" xfId="4" applyNumberFormat="1" applyFont="1" applyBorder="1" applyAlignment="1">
      <alignment horizontal="center" vertical="center" wrapText="1"/>
    </xf>
    <xf numFmtId="1" fontId="8" fillId="0" borderId="1072" xfId="4" applyNumberFormat="1" applyFont="1" applyBorder="1" applyAlignment="1">
      <alignment horizontal="center" vertical="center" wrapText="1"/>
    </xf>
    <xf numFmtId="1" fontId="8" fillId="0" borderId="1047" xfId="4" applyNumberFormat="1" applyFont="1" applyBorder="1" applyAlignment="1">
      <alignment horizontal="center" vertical="center" wrapText="1"/>
    </xf>
    <xf numFmtId="1" fontId="8" fillId="0" borderId="1048" xfId="4" applyNumberFormat="1" applyFont="1" applyBorder="1" applyAlignment="1">
      <alignment horizontal="center" vertical="center" wrapText="1"/>
    </xf>
    <xf numFmtId="1" fontId="10" fillId="0" borderId="1049" xfId="4" applyNumberFormat="1" applyFont="1" applyBorder="1" applyAlignment="1">
      <alignment horizontal="center" vertical="center" wrapText="1"/>
    </xf>
    <xf numFmtId="1" fontId="10" fillId="0" borderId="1071" xfId="4" applyNumberFormat="1" applyFont="1" applyBorder="1" applyAlignment="1">
      <alignment horizontal="center" vertical="center" wrapText="1"/>
    </xf>
    <xf numFmtId="1" fontId="8" fillId="0" borderId="1093" xfId="4" applyNumberFormat="1" applyFont="1" applyBorder="1" applyAlignment="1">
      <alignment horizontal="center" vertical="center"/>
    </xf>
    <xf numFmtId="41" fontId="8" fillId="4" borderId="1071" xfId="1" applyNumberFormat="1" applyFont="1" applyFill="1" applyBorder="1" applyAlignment="1" applyProtection="1">
      <alignment horizontal="center" vertical="center"/>
    </xf>
    <xf numFmtId="41" fontId="8" fillId="4" borderId="1045" xfId="1" applyNumberFormat="1" applyFont="1" applyFill="1" applyBorder="1" applyAlignment="1" applyProtection="1">
      <alignment horizontal="center" vertical="center"/>
    </xf>
    <xf numFmtId="41" fontId="8" fillId="4" borderId="1072" xfId="1" applyNumberFormat="1" applyFont="1" applyFill="1" applyBorder="1" applyAlignment="1" applyProtection="1">
      <alignment horizontal="center"/>
    </xf>
    <xf numFmtId="41" fontId="8" fillId="4" borderId="1047" xfId="1" applyNumberFormat="1" applyFont="1" applyFill="1" applyBorder="1" applyAlignment="1" applyProtection="1">
      <alignment horizontal="center"/>
    </xf>
    <xf numFmtId="41" fontId="8" fillId="4" borderId="1049" xfId="1" applyNumberFormat="1" applyFont="1" applyFill="1" applyBorder="1" applyAlignment="1" applyProtection="1">
      <alignment horizontal="center"/>
    </xf>
    <xf numFmtId="1" fontId="8" fillId="0" borderId="1072" xfId="0" applyNumberFormat="1" applyFont="1" applyBorder="1" applyAlignment="1">
      <alignment horizontal="center" vertical="center" wrapText="1"/>
    </xf>
    <xf numFmtId="41" fontId="4" fillId="4" borderId="1072" xfId="1" applyNumberFormat="1" applyFont="1" applyFill="1" applyBorder="1" applyAlignment="1" applyProtection="1">
      <alignment horizontal="center" vertical="center" wrapText="1"/>
    </xf>
    <xf numFmtId="41" fontId="4" fillId="4" borderId="1047" xfId="1" applyNumberFormat="1" applyFont="1" applyFill="1" applyBorder="1" applyAlignment="1" applyProtection="1">
      <alignment horizontal="center" vertical="center" wrapText="1"/>
    </xf>
    <xf numFmtId="41" fontId="4" fillId="4" borderId="1049" xfId="1" applyNumberFormat="1" applyFont="1" applyFill="1" applyBorder="1" applyAlignment="1" applyProtection="1">
      <alignment horizontal="center" vertical="center" wrapText="1"/>
    </xf>
    <xf numFmtId="41" fontId="4" fillId="4" borderId="1071" xfId="3" applyNumberFormat="1" applyFont="1" applyFill="1" applyBorder="1" applyAlignment="1">
      <alignment horizontal="center"/>
    </xf>
    <xf numFmtId="41" fontId="4" fillId="4" borderId="1093" xfId="3" applyNumberFormat="1" applyFont="1" applyFill="1" applyBorder="1" applyAlignment="1">
      <alignment horizontal="center"/>
    </xf>
    <xf numFmtId="1" fontId="8" fillId="0" borderId="1071" xfId="0" applyNumberFormat="1" applyFont="1" applyBorder="1" applyAlignment="1">
      <alignment horizontal="center" vertical="center" wrapText="1"/>
    </xf>
    <xf numFmtId="1" fontId="8" fillId="0" borderId="1107" xfId="0" applyNumberFormat="1" applyFont="1" applyBorder="1" applyAlignment="1">
      <alignment horizontal="center" vertical="center"/>
    </xf>
    <xf numFmtId="1" fontId="8" fillId="0" borderId="1047" xfId="0" applyNumberFormat="1" applyFont="1" applyBorder="1" applyAlignment="1">
      <alignment horizontal="center" vertical="center"/>
    </xf>
    <xf numFmtId="1" fontId="8" fillId="0" borderId="1113" xfId="0" applyNumberFormat="1" applyFont="1" applyBorder="1" applyAlignment="1">
      <alignment horizontal="center" vertical="center"/>
    </xf>
    <xf numFmtId="41" fontId="8" fillId="4" borderId="1071" xfId="1" applyNumberFormat="1" applyFont="1" applyFill="1" applyBorder="1" applyAlignment="1" applyProtection="1">
      <alignment horizontal="center" vertical="center" wrapText="1"/>
    </xf>
    <xf numFmtId="41" fontId="8" fillId="4" borderId="1049" xfId="3" applyNumberFormat="1" applyFont="1" applyFill="1" applyBorder="1" applyAlignment="1">
      <alignment horizontal="center" vertical="center"/>
    </xf>
    <xf numFmtId="41" fontId="8" fillId="4" borderId="1071" xfId="3" applyNumberFormat="1" applyFont="1" applyFill="1" applyBorder="1" applyAlignment="1">
      <alignment horizontal="center" vertical="center"/>
    </xf>
    <xf numFmtId="1" fontId="8" fillId="0" borderId="1072" xfId="0" applyNumberFormat="1" applyFont="1" applyBorder="1" applyAlignment="1">
      <alignment horizontal="center" vertical="center"/>
    </xf>
    <xf numFmtId="1" fontId="8" fillId="0" borderId="1107" xfId="0" applyNumberFormat="1" applyFont="1" applyBorder="1" applyAlignment="1">
      <alignment horizontal="center" vertical="center" wrapText="1"/>
    </xf>
    <xf numFmtId="1" fontId="8" fillId="0" borderId="1112" xfId="0" applyNumberFormat="1" applyFont="1" applyBorder="1" applyAlignment="1">
      <alignment horizontal="center" vertical="center" wrapText="1"/>
    </xf>
    <xf numFmtId="1" fontId="8" fillId="0" borderId="1112" xfId="0" applyNumberFormat="1" applyFont="1" applyBorder="1" applyAlignment="1">
      <alignment horizontal="center" vertical="center"/>
    </xf>
    <xf numFmtId="1" fontId="8" fillId="0" borderId="1086" xfId="0" applyNumberFormat="1" applyFont="1" applyBorder="1" applyAlignment="1">
      <alignment horizontal="left" vertical="center"/>
    </xf>
    <xf numFmtId="1" fontId="8" fillId="0" borderId="1091" xfId="0" applyNumberFormat="1" applyFont="1" applyBorder="1" applyAlignment="1">
      <alignment horizontal="left" vertical="center"/>
    </xf>
    <xf numFmtId="1" fontId="8" fillId="0" borderId="1086" xfId="0" applyNumberFormat="1" applyFont="1" applyBorder="1" applyAlignment="1">
      <alignment horizontal="left" vertical="center" shrinkToFit="1"/>
    </xf>
    <xf numFmtId="1" fontId="8" fillId="0" borderId="1091" xfId="0" applyNumberFormat="1" applyFont="1" applyBorder="1" applyAlignment="1">
      <alignment horizontal="left" vertical="center" shrinkToFit="1"/>
    </xf>
    <xf numFmtId="1" fontId="8" fillId="0" borderId="1125" xfId="0" applyNumberFormat="1" applyFont="1" applyBorder="1" applyAlignment="1">
      <alignment horizontal="left" vertical="center"/>
    </xf>
    <xf numFmtId="1" fontId="8" fillId="0" borderId="1098" xfId="0" applyNumberFormat="1" applyFont="1" applyBorder="1" applyAlignment="1">
      <alignment horizontal="left" vertical="center"/>
    </xf>
    <xf numFmtId="1" fontId="8" fillId="3" borderId="1045" xfId="0" applyNumberFormat="1" applyFont="1" applyFill="1" applyBorder="1" applyAlignment="1">
      <alignment horizontal="center" vertical="center" wrapText="1"/>
    </xf>
    <xf numFmtId="1" fontId="8" fillId="0" borderId="1113" xfId="0" applyNumberFormat="1" applyFont="1" applyBorder="1" applyAlignment="1">
      <alignment horizontal="center" vertical="center" wrapText="1"/>
    </xf>
    <xf numFmtId="41" fontId="8" fillId="4" borderId="1108" xfId="3" applyNumberFormat="1" applyFont="1" applyFill="1" applyBorder="1" applyAlignment="1">
      <alignment horizontal="center"/>
    </xf>
    <xf numFmtId="41" fontId="8" fillId="4" borderId="1138" xfId="3" applyNumberFormat="1" applyFont="1" applyFill="1" applyBorder="1" applyAlignment="1">
      <alignment horizontal="center"/>
    </xf>
    <xf numFmtId="1" fontId="4" fillId="0" borderId="1045" xfId="0" applyNumberFormat="1" applyFont="1" applyBorder="1" applyAlignment="1">
      <alignment horizontal="center" vertical="center"/>
    </xf>
    <xf numFmtId="1" fontId="8" fillId="0" borderId="1108" xfId="0" applyNumberFormat="1" applyFont="1" applyBorder="1" applyAlignment="1">
      <alignment horizontal="center" vertical="center" wrapText="1"/>
    </xf>
    <xf numFmtId="1" fontId="8" fillId="0" borderId="1111" xfId="0" applyNumberFormat="1" applyFont="1" applyBorder="1" applyAlignment="1">
      <alignment horizontal="center" vertical="center" wrapText="1"/>
    </xf>
    <xf numFmtId="1" fontId="8" fillId="0" borderId="1145" xfId="0" applyNumberFormat="1" applyFont="1" applyBorder="1" applyAlignment="1">
      <alignment horizontal="center" vertical="center" wrapText="1"/>
    </xf>
    <xf numFmtId="1" fontId="8" fillId="0" borderId="1115" xfId="0" applyNumberFormat="1" applyFont="1" applyBorder="1" applyAlignment="1">
      <alignment horizontal="center" vertical="center" wrapText="1"/>
    </xf>
    <xf numFmtId="1" fontId="8" fillId="0" borderId="1154" xfId="0" applyNumberFormat="1" applyFont="1" applyBorder="1" applyAlignment="1">
      <alignment horizontal="center" vertical="center"/>
    </xf>
    <xf numFmtId="1" fontId="8" fillId="0" borderId="1157" xfId="0" applyNumberFormat="1" applyFont="1" applyBorder="1" applyAlignment="1">
      <alignment horizontal="center" vertical="center"/>
    </xf>
    <xf numFmtId="1" fontId="8" fillId="0" borderId="1154" xfId="0" applyNumberFormat="1" applyFont="1" applyBorder="1" applyAlignment="1">
      <alignment horizontal="center" vertical="center" wrapText="1"/>
    </xf>
    <xf numFmtId="1" fontId="8" fillId="0" borderId="1155" xfId="0" applyNumberFormat="1" applyFont="1" applyBorder="1" applyAlignment="1">
      <alignment horizontal="center" vertical="center" wrapText="1"/>
    </xf>
    <xf numFmtId="1" fontId="8" fillId="0" borderId="1156" xfId="0" applyNumberFormat="1" applyFont="1" applyBorder="1" applyAlignment="1">
      <alignment horizontal="center" vertical="center" wrapText="1"/>
    </xf>
    <xf numFmtId="1" fontId="8" fillId="0" borderId="1157" xfId="0" applyNumberFormat="1" applyFont="1" applyBorder="1" applyAlignment="1">
      <alignment horizontal="center" vertical="center" wrapText="1"/>
    </xf>
    <xf numFmtId="1" fontId="8" fillId="0" borderId="1163" xfId="0" applyNumberFormat="1" applyFont="1" applyBorder="1" applyAlignment="1">
      <alignment horizontal="center" vertical="center" wrapText="1"/>
    </xf>
    <xf numFmtId="1" fontId="8" fillId="0" borderId="1156" xfId="0" applyNumberFormat="1" applyFont="1" applyBorder="1" applyAlignment="1">
      <alignment horizontal="center" vertical="center"/>
    </xf>
    <xf numFmtId="0" fontId="8" fillId="0" borderId="1072" xfId="0" applyFont="1" applyBorder="1" applyAlignment="1">
      <alignment horizontal="center" vertical="center"/>
    </xf>
    <xf numFmtId="0" fontId="8" fillId="0" borderId="1047" xfId="0" applyFont="1" applyBorder="1" applyAlignment="1">
      <alignment horizontal="center" vertical="center"/>
    </xf>
    <xf numFmtId="0" fontId="8" fillId="0" borderId="1072" xfId="0" applyFont="1" applyBorder="1" applyAlignment="1">
      <alignment horizontal="center"/>
    </xf>
    <xf numFmtId="0" fontId="8" fillId="0" borderId="1047" xfId="0" applyFont="1" applyBorder="1" applyAlignment="1">
      <alignment horizontal="center"/>
    </xf>
    <xf numFmtId="0" fontId="8" fillId="0" borderId="1049" xfId="0" applyFont="1" applyBorder="1" applyAlignment="1">
      <alignment horizontal="center"/>
    </xf>
    <xf numFmtId="0" fontId="8" fillId="0" borderId="1072" xfId="0" applyFont="1" applyBorder="1" applyAlignment="1">
      <alignment horizontal="center" vertical="center" wrapText="1"/>
    </xf>
    <xf numFmtId="0" fontId="8" fillId="0" borderId="1047" xfId="0" applyFont="1" applyBorder="1" applyAlignment="1">
      <alignment horizontal="center" vertical="center" wrapText="1"/>
    </xf>
    <xf numFmtId="0" fontId="8" fillId="0" borderId="1049" xfId="0" applyFont="1" applyBorder="1" applyAlignment="1">
      <alignment horizontal="center" vertical="center" wrapText="1"/>
    </xf>
    <xf numFmtId="1" fontId="8" fillId="4" borderId="1072" xfId="0" applyNumberFormat="1" applyFont="1" applyFill="1" applyBorder="1" applyAlignment="1">
      <alignment horizontal="center" vertical="top"/>
    </xf>
    <xf numFmtId="1" fontId="8" fillId="4" borderId="1047" xfId="0" applyNumberFormat="1" applyFont="1" applyFill="1" applyBorder="1" applyAlignment="1">
      <alignment horizontal="center" vertical="top"/>
    </xf>
    <xf numFmtId="1" fontId="8" fillId="4" borderId="1049" xfId="0" applyNumberFormat="1" applyFont="1" applyFill="1" applyBorder="1" applyAlignment="1">
      <alignment horizontal="center" vertical="top"/>
    </xf>
    <xf numFmtId="1" fontId="8" fillId="4" borderId="1072" xfId="0" applyNumberFormat="1" applyFont="1" applyFill="1" applyBorder="1" applyAlignment="1">
      <alignment horizontal="center" vertical="center" wrapText="1"/>
    </xf>
    <xf numFmtId="1" fontId="8" fillId="4" borderId="1047" xfId="0" applyNumberFormat="1" applyFont="1" applyFill="1" applyBorder="1" applyAlignment="1">
      <alignment horizontal="center" vertical="center" wrapText="1"/>
    </xf>
    <xf numFmtId="1" fontId="8" fillId="4" borderId="1049" xfId="0" applyNumberFormat="1" applyFont="1" applyFill="1" applyBorder="1" applyAlignment="1">
      <alignment horizontal="center" vertical="center" wrapText="1"/>
    </xf>
    <xf numFmtId="0" fontId="4" fillId="4" borderId="1108" xfId="0" applyFont="1" applyFill="1" applyBorder="1" applyAlignment="1" applyProtection="1">
      <alignment horizontal="center" vertical="center" wrapText="1"/>
      <protection locked="0"/>
    </xf>
    <xf numFmtId="0" fontId="8" fillId="4" borderId="1108" xfId="0" applyFont="1" applyFill="1" applyBorder="1" applyAlignment="1" applyProtection="1">
      <alignment horizontal="center" vertical="center" wrapText="1"/>
      <protection locked="0"/>
    </xf>
    <xf numFmtId="0" fontId="8" fillId="4" borderId="1072" xfId="0" applyFont="1" applyFill="1" applyBorder="1" applyAlignment="1" applyProtection="1">
      <alignment horizontal="center" vertical="center" wrapText="1"/>
      <protection locked="0"/>
    </xf>
    <xf numFmtId="0" fontId="8" fillId="4" borderId="1049" xfId="0" applyFont="1" applyFill="1" applyBorder="1" applyAlignment="1" applyProtection="1">
      <alignment horizontal="center" vertical="center" wrapText="1"/>
      <protection locked="0"/>
    </xf>
    <xf numFmtId="0" fontId="8" fillId="4" borderId="1072" xfId="0" applyFont="1" applyFill="1" applyBorder="1" applyAlignment="1" applyProtection="1">
      <alignment horizontal="center" wrapText="1"/>
      <protection locked="0"/>
    </xf>
    <xf numFmtId="0" fontId="8" fillId="4" borderId="1047" xfId="0" applyFont="1" applyFill="1" applyBorder="1" applyAlignment="1" applyProtection="1">
      <alignment horizontal="center" wrapText="1"/>
      <protection locked="0"/>
    </xf>
    <xf numFmtId="0" fontId="8" fillId="4" borderId="1049" xfId="0" applyFont="1" applyFill="1" applyBorder="1" applyAlignment="1" applyProtection="1">
      <alignment horizontal="center" wrapText="1"/>
      <protection locked="0"/>
    </xf>
    <xf numFmtId="1" fontId="8" fillId="12" borderId="1072" xfId="0" applyNumberFormat="1" applyFont="1" applyFill="1" applyBorder="1" applyAlignment="1">
      <alignment horizontal="center" vertical="center"/>
    </xf>
    <xf numFmtId="1" fontId="8" fillId="12" borderId="1049" xfId="0" applyNumberFormat="1" applyFont="1" applyFill="1" applyBorder="1" applyAlignment="1">
      <alignment horizontal="center" vertical="center"/>
    </xf>
    <xf numFmtId="1" fontId="8" fillId="4" borderId="1072" xfId="0" applyNumberFormat="1" applyFont="1" applyFill="1" applyBorder="1" applyAlignment="1">
      <alignment horizontal="center" vertical="center"/>
    </xf>
    <xf numFmtId="1" fontId="8" fillId="4" borderId="1047" xfId="0" applyNumberFormat="1" applyFont="1" applyFill="1" applyBorder="1" applyAlignment="1">
      <alignment horizontal="center" vertical="center"/>
    </xf>
    <xf numFmtId="1" fontId="8" fillId="4" borderId="1049" xfId="0" applyNumberFormat="1" applyFont="1" applyFill="1" applyBorder="1" applyAlignment="1">
      <alignment horizontal="center" vertical="center"/>
    </xf>
    <xf numFmtId="1" fontId="8" fillId="12" borderId="1047" xfId="0" applyNumberFormat="1" applyFont="1" applyFill="1" applyBorder="1" applyAlignment="1">
      <alignment horizontal="center" vertical="center"/>
    </xf>
    <xf numFmtId="1" fontId="8" fillId="12" borderId="1072" xfId="0" applyNumberFormat="1" applyFont="1" applyFill="1" applyBorder="1" applyAlignment="1">
      <alignment horizontal="center" vertical="center" wrapText="1"/>
    </xf>
    <xf numFmtId="1" fontId="8" fillId="12" borderId="1047" xfId="0" applyNumberFormat="1" applyFont="1" applyFill="1" applyBorder="1" applyAlignment="1">
      <alignment horizontal="center" vertical="center" wrapText="1"/>
    </xf>
    <xf numFmtId="1" fontId="8" fillId="12" borderId="1049" xfId="0" applyNumberFormat="1" applyFont="1" applyFill="1" applyBorder="1" applyAlignment="1">
      <alignment horizontal="center" vertical="center" wrapText="1"/>
    </xf>
    <xf numFmtId="1" fontId="8" fillId="5" borderId="1170" xfId="0" applyNumberFormat="1" applyFont="1" applyFill="1" applyBorder="1" applyProtection="1">
      <protection locked="0"/>
    </xf>
    <xf numFmtId="1" fontId="8" fillId="5" borderId="1171" xfId="0" applyNumberFormat="1" applyFont="1" applyFill="1" applyBorder="1" applyProtection="1">
      <protection locked="0"/>
    </xf>
    <xf numFmtId="1" fontId="8" fillId="5" borderId="1172" xfId="0" applyNumberFormat="1" applyFont="1" applyFill="1" applyBorder="1" applyProtection="1">
      <protection locked="0"/>
    </xf>
    <xf numFmtId="1" fontId="8" fillId="5" borderId="1176" xfId="0" applyNumberFormat="1" applyFont="1" applyFill="1" applyBorder="1" applyProtection="1">
      <protection locked="0"/>
    </xf>
    <xf numFmtId="1" fontId="8" fillId="0" borderId="1178" xfId="0" applyNumberFormat="1" applyFont="1" applyBorder="1" applyAlignment="1">
      <alignment horizontal="center" vertical="center" wrapText="1"/>
    </xf>
    <xf numFmtId="1" fontId="8" fillId="0" borderId="1179" xfId="0" applyNumberFormat="1" applyFont="1" applyBorder="1"/>
    <xf numFmtId="1" fontId="8" fillId="3" borderId="1180" xfId="8" applyNumberFormat="1" applyFont="1" applyFill="1" applyBorder="1" applyAlignment="1">
      <alignment horizontal="right"/>
    </xf>
    <xf numFmtId="1" fontId="8" fillId="3" borderId="1181" xfId="8" applyNumberFormat="1" applyFont="1" applyFill="1" applyBorder="1" applyAlignment="1">
      <alignment horizontal="right"/>
    </xf>
    <xf numFmtId="1" fontId="8" fillId="5" borderId="1182" xfId="0" applyNumberFormat="1" applyFont="1" applyFill="1" applyBorder="1" applyProtection="1">
      <protection locked="0"/>
    </xf>
    <xf numFmtId="1" fontId="8" fillId="5" borderId="1183" xfId="0" applyNumberFormat="1" applyFont="1" applyFill="1" applyBorder="1" applyProtection="1">
      <protection locked="0"/>
    </xf>
    <xf numFmtId="1" fontId="8" fillId="5" borderId="1184" xfId="0" applyNumberFormat="1" applyFont="1" applyFill="1" applyBorder="1" applyProtection="1">
      <protection locked="0"/>
    </xf>
    <xf numFmtId="1" fontId="8" fillId="5" borderId="1181" xfId="0" applyNumberFormat="1" applyFont="1" applyFill="1" applyBorder="1" applyProtection="1">
      <protection locked="0"/>
    </xf>
    <xf numFmtId="1" fontId="8" fillId="3" borderId="1185" xfId="8" applyNumberFormat="1" applyFont="1" applyFill="1" applyBorder="1" applyAlignment="1">
      <alignment horizontal="right"/>
    </xf>
    <xf numFmtId="1" fontId="8" fillId="3" borderId="1186" xfId="8" applyNumberFormat="1" applyFont="1" applyFill="1" applyBorder="1" applyAlignment="1">
      <alignment horizontal="right"/>
    </xf>
    <xf numFmtId="1" fontId="8" fillId="0" borderId="1187" xfId="9" applyNumberFormat="1" applyFont="1" applyBorder="1" applyAlignment="1">
      <alignment horizontal="right"/>
    </xf>
    <xf numFmtId="1" fontId="8" fillId="0" borderId="1178" xfId="0" applyNumberFormat="1" applyFont="1" applyBorder="1" applyAlignment="1">
      <alignment horizontal="center" vertical="center"/>
    </xf>
    <xf numFmtId="1" fontId="8" fillId="0" borderId="1187" xfId="0" applyNumberFormat="1" applyFont="1" applyBorder="1" applyAlignment="1">
      <alignment horizontal="center" vertical="center" wrapText="1"/>
    </xf>
    <xf numFmtId="1" fontId="8" fillId="0" borderId="1188" xfId="0" applyNumberFormat="1" applyFont="1" applyBorder="1" applyAlignment="1">
      <alignment horizontal="center" vertical="center" wrapText="1"/>
    </xf>
    <xf numFmtId="1" fontId="8" fillId="0" borderId="1189" xfId="0" applyNumberFormat="1" applyFont="1" applyBorder="1" applyAlignment="1">
      <alignment horizontal="center" vertical="center" wrapText="1"/>
    </xf>
    <xf numFmtId="1" fontId="8" fillId="0" borderId="1190" xfId="0" applyNumberFormat="1" applyFont="1" applyBorder="1" applyAlignment="1">
      <alignment horizontal="center" vertical="center" wrapText="1"/>
    </xf>
    <xf numFmtId="1" fontId="8" fillId="0" borderId="1191" xfId="0" applyNumberFormat="1" applyFont="1" applyBorder="1" applyAlignment="1">
      <alignment horizontal="center" vertical="center" wrapText="1"/>
    </xf>
    <xf numFmtId="1" fontId="8" fillId="0" borderId="1192" xfId="0" applyNumberFormat="1" applyFont="1" applyBorder="1" applyAlignment="1">
      <alignment horizontal="center" vertical="center" wrapText="1"/>
    </xf>
    <xf numFmtId="1" fontId="4" fillId="4" borderId="1189" xfId="0" applyNumberFormat="1" applyFont="1" applyFill="1" applyBorder="1" applyAlignment="1">
      <alignment horizontal="center" vertical="center" wrapText="1"/>
    </xf>
    <xf numFmtId="1" fontId="8" fillId="0" borderId="1190" xfId="0" applyNumberFormat="1" applyFont="1" applyBorder="1" applyAlignment="1">
      <alignment horizontal="center" vertical="center"/>
    </xf>
    <xf numFmtId="1" fontId="8" fillId="0" borderId="1192" xfId="0" applyNumberFormat="1" applyFont="1" applyBorder="1" applyAlignment="1">
      <alignment horizontal="center" vertical="center"/>
    </xf>
    <xf numFmtId="1" fontId="8" fillId="0" borderId="1191" xfId="0" applyNumberFormat="1" applyFont="1" applyBorder="1" applyAlignment="1">
      <alignment horizontal="center" vertical="center"/>
    </xf>
    <xf numFmtId="1" fontId="8" fillId="0" borderId="1193" xfId="0" applyNumberFormat="1" applyFont="1" applyBorder="1" applyAlignment="1">
      <alignment horizontal="center" vertical="center" wrapText="1"/>
    </xf>
    <xf numFmtId="1" fontId="8" fillId="0" borderId="1192" xfId="0" applyNumberFormat="1" applyFont="1" applyBorder="1" applyAlignment="1">
      <alignment horizontal="center" vertical="center" wrapText="1"/>
    </xf>
    <xf numFmtId="1" fontId="8" fillId="0" borderId="1194" xfId="0" applyNumberFormat="1" applyFont="1" applyBorder="1" applyAlignment="1">
      <alignment horizontal="center" vertical="center" wrapText="1"/>
    </xf>
    <xf numFmtId="1" fontId="8" fillId="5" borderId="1179" xfId="0" applyNumberFormat="1" applyFont="1" applyFill="1" applyBorder="1" applyProtection="1">
      <protection locked="0"/>
    </xf>
    <xf numFmtId="0" fontId="8" fillId="0" borderId="1189" xfId="0" applyFont="1" applyBorder="1" applyAlignment="1">
      <alignment horizontal="center" vertical="center"/>
    </xf>
    <xf numFmtId="1" fontId="8" fillId="4" borderId="1187" xfId="0" applyNumberFormat="1" applyFont="1" applyFill="1" applyBorder="1" applyAlignment="1">
      <alignment horizontal="center" vertical="center" wrapText="1"/>
    </xf>
    <xf numFmtId="1" fontId="8" fillId="4" borderId="1188" xfId="0" applyNumberFormat="1" applyFont="1" applyFill="1" applyBorder="1" applyAlignment="1">
      <alignment horizontal="center" vertical="center" wrapText="1"/>
    </xf>
    <xf numFmtId="1" fontId="8" fillId="4" borderId="1189" xfId="0" applyNumberFormat="1" applyFont="1" applyFill="1" applyBorder="1" applyAlignment="1">
      <alignment horizontal="center" vertical="center" wrapText="1"/>
    </xf>
    <xf numFmtId="1" fontId="8" fillId="5" borderId="1180" xfId="0" applyNumberFormat="1" applyFont="1" applyFill="1" applyBorder="1" applyProtection="1">
      <protection locked="0"/>
    </xf>
    <xf numFmtId="1" fontId="8" fillId="5" borderId="1173" xfId="0" applyNumberFormat="1" applyFont="1" applyFill="1" applyBorder="1" applyProtection="1">
      <protection locked="0"/>
    </xf>
    <xf numFmtId="1" fontId="8" fillId="0" borderId="1187" xfId="0" applyNumberFormat="1" applyFont="1" applyBorder="1" applyAlignment="1">
      <alignment horizontal="center" vertical="center"/>
    </xf>
    <xf numFmtId="1" fontId="8" fillId="0" borderId="1189" xfId="0" applyNumberFormat="1" applyFont="1" applyBorder="1" applyAlignment="1">
      <alignment horizontal="center" vertical="center"/>
    </xf>
    <xf numFmtId="1" fontId="8" fillId="5" borderId="1174" xfId="0" applyNumberFormat="1" applyFont="1" applyFill="1" applyBorder="1" applyProtection="1">
      <protection locked="0"/>
    </xf>
    <xf numFmtId="0" fontId="8" fillId="4" borderId="1189" xfId="0" applyFont="1" applyFill="1" applyBorder="1" applyAlignment="1" applyProtection="1">
      <alignment horizontal="center" vertical="center" wrapText="1"/>
      <protection locked="0"/>
    </xf>
    <xf numFmtId="1" fontId="8" fillId="12" borderId="1187" xfId="0" applyNumberFormat="1" applyFont="1" applyFill="1" applyBorder="1" applyAlignment="1">
      <alignment horizontal="center" vertical="center" wrapText="1"/>
    </xf>
    <xf numFmtId="1" fontId="8" fillId="12" borderId="1188" xfId="0" applyNumberFormat="1" applyFont="1" applyFill="1" applyBorder="1" applyAlignment="1">
      <alignment horizontal="center" vertical="center" wrapText="1"/>
    </xf>
    <xf numFmtId="1" fontId="8" fillId="12" borderId="1189" xfId="0" applyNumberFormat="1" applyFont="1" applyFill="1" applyBorder="1" applyAlignment="1">
      <alignment horizontal="center" vertical="center" wrapText="1"/>
    </xf>
    <xf numFmtId="1" fontId="8" fillId="5" borderId="1193" xfId="0" applyNumberFormat="1" applyFont="1" applyFill="1" applyBorder="1" applyProtection="1">
      <protection locked="0"/>
    </xf>
    <xf numFmtId="1" fontId="8" fillId="5" borderId="1199" xfId="0" applyNumberFormat="1" applyFont="1" applyFill="1" applyBorder="1" applyProtection="1">
      <protection locked="0"/>
    </xf>
    <xf numFmtId="1" fontId="8" fillId="5" borderId="1197" xfId="0" applyNumberFormat="1" applyFont="1" applyFill="1" applyBorder="1" applyProtection="1">
      <protection locked="0"/>
    </xf>
    <xf numFmtId="1" fontId="8" fillId="0" borderId="1189" xfId="0" applyNumberFormat="1" applyFont="1" applyBorder="1" applyAlignment="1">
      <alignment horizontal="center" vertical="center" wrapText="1"/>
    </xf>
    <xf numFmtId="1" fontId="8" fillId="0" borderId="1190" xfId="0" applyNumberFormat="1" applyFont="1" applyBorder="1" applyAlignment="1">
      <alignment horizontal="center" vertical="center"/>
    </xf>
    <xf numFmtId="1" fontId="8" fillId="0" borderId="1192" xfId="0" applyNumberFormat="1" applyFont="1" applyBorder="1" applyAlignment="1">
      <alignment horizontal="center" vertical="center"/>
    </xf>
    <xf numFmtId="41" fontId="7" fillId="4" borderId="1200" xfId="1" applyNumberFormat="1" applyFont="1" applyFill="1" applyBorder="1" applyAlignment="1" applyProtection="1">
      <alignment horizontal="left"/>
    </xf>
    <xf numFmtId="41" fontId="4" fillId="4" borderId="1193" xfId="1" applyNumberFormat="1" applyFont="1" applyFill="1" applyBorder="1" applyAlignment="1" applyProtection="1">
      <alignment horizontal="center" vertical="center"/>
    </xf>
    <xf numFmtId="41" fontId="4" fillId="4" borderId="1178" xfId="1" applyNumberFormat="1" applyFont="1" applyFill="1" applyBorder="1" applyAlignment="1" applyProtection="1">
      <alignment horizontal="center" vertical="center"/>
    </xf>
    <xf numFmtId="41" fontId="4" fillId="4" borderId="1187" xfId="1" applyNumberFormat="1" applyFont="1" applyFill="1" applyBorder="1" applyAlignment="1" applyProtection="1">
      <alignment horizontal="center" vertical="center" wrapText="1"/>
    </xf>
    <xf numFmtId="41" fontId="4" fillId="4" borderId="1188" xfId="1" applyNumberFormat="1" applyFont="1" applyFill="1" applyBorder="1" applyAlignment="1" applyProtection="1">
      <alignment horizontal="center" vertical="center" wrapText="1"/>
    </xf>
    <xf numFmtId="41" fontId="4" fillId="4" borderId="1189" xfId="1" applyNumberFormat="1" applyFont="1" applyFill="1" applyBorder="1" applyAlignment="1" applyProtection="1">
      <alignment horizontal="center" vertical="center" wrapText="1"/>
    </xf>
    <xf numFmtId="41" fontId="4" fillId="4" borderId="1190" xfId="3" applyNumberFormat="1" applyFont="1" applyFill="1" applyBorder="1" applyAlignment="1">
      <alignment horizontal="center"/>
    </xf>
    <xf numFmtId="41" fontId="4" fillId="4" borderId="1201" xfId="3" applyNumberFormat="1" applyFont="1" applyFill="1" applyBorder="1" applyAlignment="1">
      <alignment horizontal="center"/>
    </xf>
    <xf numFmtId="1" fontId="4" fillId="0" borderId="1194" xfId="0" applyNumberFormat="1" applyFont="1" applyBorder="1" applyAlignment="1">
      <alignment horizontal="center" vertical="center" wrapText="1"/>
    </xf>
    <xf numFmtId="1" fontId="4" fillId="0" borderId="1198" xfId="0" applyNumberFormat="1" applyFont="1" applyBorder="1" applyAlignment="1">
      <alignment horizontal="center" vertical="center" wrapText="1"/>
    </xf>
    <xf numFmtId="1" fontId="4" fillId="0" borderId="1199" xfId="0" applyNumberFormat="1" applyFont="1" applyBorder="1" applyAlignment="1">
      <alignment horizontal="center" vertical="center" wrapText="1"/>
    </xf>
    <xf numFmtId="1" fontId="4" fillId="0" borderId="1198" xfId="0" applyNumberFormat="1" applyFont="1" applyBorder="1" applyAlignment="1">
      <alignment horizontal="center" vertical="center"/>
    </xf>
    <xf numFmtId="1" fontId="4" fillId="0" borderId="1197" xfId="0" applyNumberFormat="1" applyFont="1" applyBorder="1" applyAlignment="1">
      <alignment horizontal="center" vertical="center"/>
    </xf>
    <xf numFmtId="41" fontId="4" fillId="4" borderId="1193" xfId="1" applyNumberFormat="1" applyFont="1" applyFill="1" applyBorder="1" applyAlignment="1" applyProtection="1">
      <alignment horizontal="center" vertical="center" wrapText="1"/>
    </xf>
    <xf numFmtId="41" fontId="4" fillId="4" borderId="1201" xfId="1" applyNumberFormat="1" applyFont="1" applyFill="1" applyBorder="1" applyAlignment="1" applyProtection="1">
      <alignment horizontal="center" vertical="center"/>
    </xf>
    <xf numFmtId="41" fontId="8" fillId="4" borderId="1202" xfId="1" applyNumberFormat="1" applyFont="1" applyFill="1" applyBorder="1" applyProtection="1"/>
    <xf numFmtId="1" fontId="8" fillId="5" borderId="1203" xfId="0" applyNumberFormat="1" applyFont="1" applyFill="1" applyBorder="1" applyProtection="1">
      <protection locked="0"/>
    </xf>
    <xf numFmtId="1" fontId="8" fillId="5" borderId="1204" xfId="0" applyNumberFormat="1" applyFont="1" applyFill="1" applyBorder="1" applyProtection="1">
      <protection locked="0"/>
    </xf>
    <xf numFmtId="41" fontId="8" fillId="4" borderId="1169" xfId="1" applyNumberFormat="1" applyFont="1" applyFill="1" applyBorder="1" applyProtection="1"/>
    <xf numFmtId="1" fontId="8" fillId="5" borderId="1175" xfId="0" applyNumberFormat="1" applyFont="1" applyFill="1" applyBorder="1" applyProtection="1">
      <protection locked="0"/>
    </xf>
    <xf numFmtId="41" fontId="8" fillId="4" borderId="1205" xfId="1" applyNumberFormat="1" applyFont="1" applyFill="1" applyBorder="1" applyAlignment="1" applyProtection="1">
      <alignment vertical="center"/>
    </xf>
    <xf numFmtId="1" fontId="8" fillId="6" borderId="1172" xfId="0" applyNumberFormat="1" applyFont="1" applyFill="1" applyBorder="1"/>
    <xf numFmtId="1" fontId="8" fillId="6" borderId="1173" xfId="0" applyNumberFormat="1" applyFont="1" applyFill="1" applyBorder="1"/>
    <xf numFmtId="41" fontId="8" fillId="4" borderId="1190" xfId="1" applyNumberFormat="1" applyFont="1" applyFill="1" applyBorder="1" applyProtection="1"/>
    <xf numFmtId="164" fontId="4" fillId="4" borderId="1193" xfId="1" applyNumberFormat="1" applyFont="1" applyFill="1" applyBorder="1" applyAlignment="1" applyProtection="1">
      <alignment horizontal="center"/>
    </xf>
    <xf numFmtId="164" fontId="4" fillId="4" borderId="1194" xfId="1" applyNumberFormat="1" applyFont="1" applyFill="1" applyBorder="1" applyAlignment="1" applyProtection="1">
      <alignment horizontal="center"/>
    </xf>
    <xf numFmtId="164" fontId="4" fillId="4" borderId="1199" xfId="1" applyNumberFormat="1" applyFont="1" applyFill="1" applyBorder="1" applyAlignment="1" applyProtection="1">
      <alignment horizontal="center"/>
    </xf>
    <xf numFmtId="164" fontId="4" fillId="4" borderId="1198" xfId="1" applyNumberFormat="1" applyFont="1" applyFill="1" applyBorder="1" applyAlignment="1" applyProtection="1">
      <alignment horizontal="center"/>
    </xf>
    <xf numFmtId="164" fontId="4" fillId="4" borderId="1197" xfId="1" applyNumberFormat="1" applyFont="1" applyFill="1" applyBorder="1" applyAlignment="1" applyProtection="1">
      <alignment horizontal="center"/>
    </xf>
    <xf numFmtId="164" fontId="4" fillId="4" borderId="1201" xfId="1" applyNumberFormat="1" applyFont="1" applyFill="1" applyBorder="1" applyAlignment="1" applyProtection="1">
      <alignment horizontal="center"/>
    </xf>
    <xf numFmtId="164" fontId="4" fillId="4" borderId="1192" xfId="1" applyNumberFormat="1" applyFont="1" applyFill="1" applyBorder="1" applyAlignment="1" applyProtection="1">
      <alignment horizontal="center"/>
    </xf>
    <xf numFmtId="1" fontId="8" fillId="0" borderId="1193" xfId="4" applyNumberFormat="1" applyFont="1" applyBorder="1" applyAlignment="1">
      <alignment horizontal="center" vertical="center"/>
    </xf>
    <xf numFmtId="1" fontId="8" fillId="0" borderId="1193" xfId="4" applyNumberFormat="1" applyFont="1" applyBorder="1" applyAlignment="1">
      <alignment horizontal="center" vertical="center" wrapText="1"/>
    </xf>
    <xf numFmtId="1" fontId="8" fillId="0" borderId="1190" xfId="4" applyNumberFormat="1" applyFont="1" applyBorder="1" applyAlignment="1">
      <alignment horizontal="center" vertical="center" wrapText="1"/>
    </xf>
    <xf numFmtId="1" fontId="8" fillId="0" borderId="1191" xfId="4" applyNumberFormat="1" applyFont="1" applyBorder="1" applyAlignment="1">
      <alignment horizontal="center" vertical="center" wrapText="1"/>
    </xf>
    <xf numFmtId="1" fontId="8" fillId="0" borderId="1201" xfId="4" applyNumberFormat="1" applyFont="1" applyBorder="1" applyAlignment="1">
      <alignment horizontal="center" vertical="center" wrapText="1"/>
    </xf>
    <xf numFmtId="1" fontId="10" fillId="0" borderId="1192" xfId="4" applyNumberFormat="1" applyFont="1" applyBorder="1" applyAlignment="1">
      <alignment horizontal="center" vertical="center" wrapText="1"/>
    </xf>
    <xf numFmtId="1" fontId="10" fillId="0" borderId="1193" xfId="4" applyNumberFormat="1" applyFont="1" applyBorder="1" applyAlignment="1">
      <alignment horizontal="center" vertical="center" wrapText="1"/>
    </xf>
    <xf numFmtId="1" fontId="8" fillId="0" borderId="1206" xfId="4" applyNumberFormat="1" applyFont="1" applyBorder="1" applyAlignment="1">
      <alignment horizontal="center" vertical="center"/>
    </xf>
    <xf numFmtId="1" fontId="8" fillId="0" borderId="1193" xfId="4" applyNumberFormat="1" applyFont="1" applyBorder="1" applyAlignment="1">
      <alignment horizontal="center" vertical="center"/>
    </xf>
    <xf numFmtId="1" fontId="8" fillId="0" borderId="1193" xfId="4" applyNumberFormat="1" applyFont="1" applyBorder="1" applyAlignment="1">
      <alignment horizontal="center" vertical="center" wrapText="1"/>
    </xf>
    <xf numFmtId="1" fontId="8" fillId="0" borderId="1206" xfId="4" applyNumberFormat="1" applyFont="1" applyBorder="1" applyAlignment="1">
      <alignment horizontal="center" vertical="center" wrapText="1"/>
    </xf>
    <xf numFmtId="0" fontId="8" fillId="0" borderId="1179" xfId="4" applyFont="1" applyBorder="1" applyAlignment="1">
      <alignment horizontal="left" vertical="center" wrapText="1"/>
    </xf>
    <xf numFmtId="1" fontId="8" fillId="0" borderId="1179" xfId="4" applyNumberFormat="1" applyFont="1" applyBorder="1" applyAlignment="1">
      <alignment horizontal="center" vertical="center" wrapText="1"/>
    </xf>
    <xf numFmtId="1" fontId="8" fillId="5" borderId="1179" xfId="4" applyNumberFormat="1" applyFont="1" applyFill="1" applyBorder="1" applyProtection="1">
      <protection locked="0"/>
    </xf>
    <xf numFmtId="1" fontId="8" fillId="5" borderId="1207" xfId="4" applyNumberFormat="1" applyFont="1" applyFill="1" applyBorder="1" applyProtection="1">
      <protection locked="0"/>
    </xf>
    <xf numFmtId="1" fontId="8" fillId="8" borderId="1181" xfId="4" applyNumberFormat="1" applyFont="1" applyFill="1" applyBorder="1" applyProtection="1">
      <protection locked="0"/>
    </xf>
    <xf numFmtId="1" fontId="8" fillId="8" borderId="1179" xfId="4" applyNumberFormat="1" applyFont="1" applyFill="1" applyBorder="1" applyProtection="1">
      <protection locked="0"/>
    </xf>
    <xf numFmtId="0" fontId="8" fillId="0" borderId="1170" xfId="4" applyFont="1" applyBorder="1" applyAlignment="1">
      <alignment horizontal="left" vertical="center" wrapText="1"/>
    </xf>
    <xf numFmtId="1" fontId="8" fillId="0" borderId="1170" xfId="4" applyNumberFormat="1" applyFont="1" applyBorder="1" applyAlignment="1">
      <alignment horizontal="center" vertical="center" wrapText="1"/>
    </xf>
    <xf numFmtId="1" fontId="8" fillId="5" borderId="1170" xfId="4" applyNumberFormat="1" applyFont="1" applyFill="1" applyBorder="1" applyProtection="1">
      <protection locked="0"/>
    </xf>
    <xf numFmtId="1" fontId="8" fillId="5" borderId="1208" xfId="4" applyNumberFormat="1" applyFont="1" applyFill="1" applyBorder="1" applyProtection="1">
      <protection locked="0"/>
    </xf>
    <xf numFmtId="1" fontId="8" fillId="8" borderId="1171" xfId="4" applyNumberFormat="1" applyFont="1" applyFill="1" applyBorder="1" applyProtection="1">
      <protection locked="0"/>
    </xf>
    <xf numFmtId="1" fontId="8" fillId="8" borderId="1170" xfId="4" applyNumberFormat="1" applyFont="1" applyFill="1" applyBorder="1" applyProtection="1">
      <protection locked="0"/>
    </xf>
    <xf numFmtId="0" fontId="8" fillId="0" borderId="1177" xfId="4" applyFont="1" applyBorder="1" applyAlignment="1">
      <alignment horizontal="left" vertical="center" wrapText="1"/>
    </xf>
    <xf numFmtId="1" fontId="8" fillId="0" borderId="1177" xfId="4" applyNumberFormat="1" applyFont="1" applyBorder="1" applyAlignment="1">
      <alignment horizontal="center" vertical="center" wrapText="1"/>
    </xf>
    <xf numFmtId="1" fontId="8" fillId="5" borderId="1177" xfId="4" applyNumberFormat="1" applyFont="1" applyFill="1" applyBorder="1" applyProtection="1">
      <protection locked="0"/>
    </xf>
    <xf numFmtId="1" fontId="8" fillId="5" borderId="1209" xfId="4" applyNumberFormat="1" applyFont="1" applyFill="1" applyBorder="1" applyProtection="1">
      <protection locked="0"/>
    </xf>
    <xf numFmtId="1" fontId="8" fillId="8" borderId="1168" xfId="4" applyNumberFormat="1" applyFont="1" applyFill="1" applyBorder="1" applyProtection="1">
      <protection locked="0"/>
    </xf>
    <xf numFmtId="1" fontId="8" fillId="8" borderId="1177" xfId="4" applyNumberFormat="1" applyFont="1" applyFill="1" applyBorder="1" applyProtection="1">
      <protection locked="0"/>
    </xf>
    <xf numFmtId="1" fontId="8" fillId="0" borderId="1192" xfId="4" applyNumberFormat="1" applyFont="1" applyBorder="1" applyAlignment="1">
      <alignment horizontal="center" vertical="center" wrapText="1"/>
    </xf>
    <xf numFmtId="41" fontId="7" fillId="4" borderId="1210" xfId="1" applyNumberFormat="1" applyFont="1" applyFill="1" applyBorder="1" applyAlignment="1" applyProtection="1">
      <alignment horizontal="left"/>
    </xf>
    <xf numFmtId="41" fontId="4" fillId="4" borderId="1190" xfId="1" applyNumberFormat="1" applyFont="1" applyFill="1" applyBorder="1" applyAlignment="1" applyProtection="1">
      <alignment horizontal="center" vertical="center" wrapText="1"/>
    </xf>
    <xf numFmtId="41" fontId="4" fillId="4" borderId="1191" xfId="1" applyNumberFormat="1" applyFont="1" applyFill="1" applyBorder="1" applyAlignment="1" applyProtection="1">
      <alignment horizontal="center" vertical="center" wrapText="1"/>
    </xf>
    <xf numFmtId="41" fontId="4" fillId="4" borderId="1192" xfId="1" applyNumberFormat="1" applyFont="1" applyFill="1" applyBorder="1" applyAlignment="1" applyProtection="1">
      <alignment horizontal="center" vertical="center" wrapText="1"/>
    </xf>
    <xf numFmtId="41" fontId="4" fillId="4" borderId="1193" xfId="3" applyNumberFormat="1" applyFont="1" applyFill="1" applyBorder="1" applyAlignment="1">
      <alignment horizontal="center"/>
    </xf>
    <xf numFmtId="41" fontId="4" fillId="4" borderId="1206" xfId="3" applyNumberFormat="1" applyFont="1" applyFill="1" applyBorder="1" applyAlignment="1">
      <alignment horizontal="center"/>
    </xf>
    <xf numFmtId="1" fontId="8" fillId="0" borderId="1193" xfId="0" applyNumberFormat="1" applyFont="1" applyBorder="1" applyAlignment="1">
      <alignment horizontal="center" vertical="center" wrapText="1"/>
    </xf>
    <xf numFmtId="1" fontId="4" fillId="0" borderId="1211" xfId="0" applyNumberFormat="1" applyFont="1" applyBorder="1" applyAlignment="1">
      <alignment horizontal="center" vertical="center" wrapText="1"/>
    </xf>
    <xf numFmtId="1" fontId="4" fillId="0" borderId="1197" xfId="0" applyNumberFormat="1" applyFont="1" applyBorder="1" applyAlignment="1">
      <alignment horizontal="center" vertical="center" wrapText="1"/>
    </xf>
    <xf numFmtId="0" fontId="8" fillId="0" borderId="1193" xfId="4" applyFont="1" applyBorder="1" applyAlignment="1">
      <alignment horizontal="left" vertical="center" wrapText="1"/>
    </xf>
    <xf numFmtId="164" fontId="4" fillId="4" borderId="1193" xfId="1" applyNumberFormat="1" applyFont="1" applyFill="1" applyBorder="1" applyAlignment="1" applyProtection="1">
      <alignment horizontal="center" vertical="center"/>
    </xf>
    <xf numFmtId="1" fontId="8" fillId="5" borderId="1194" xfId="0" applyNumberFormat="1" applyFont="1" applyFill="1" applyBorder="1" applyProtection="1">
      <protection locked="0"/>
    </xf>
    <xf numFmtId="1" fontId="8" fillId="5" borderId="1198" xfId="0" applyNumberFormat="1" applyFont="1" applyFill="1" applyBorder="1" applyProtection="1">
      <protection locked="0"/>
    </xf>
    <xf numFmtId="1" fontId="8" fillId="5" borderId="1206" xfId="0" applyNumberFormat="1" applyFont="1" applyFill="1" applyBorder="1" applyProtection="1">
      <protection locked="0"/>
    </xf>
    <xf numFmtId="1" fontId="8" fillId="5" borderId="1192" xfId="0" applyNumberFormat="1" applyFont="1" applyFill="1" applyBorder="1" applyProtection="1">
      <protection locked="0"/>
    </xf>
    <xf numFmtId="41" fontId="7" fillId="0" borderId="1210" xfId="1" applyNumberFormat="1" applyFont="1" applyBorder="1" applyAlignment="1" applyProtection="1">
      <alignment horizontal="left"/>
    </xf>
    <xf numFmtId="41" fontId="8" fillId="4" borderId="1193" xfId="1" applyNumberFormat="1" applyFont="1" applyFill="1" applyBorder="1" applyAlignment="1" applyProtection="1">
      <alignment horizontal="center" vertical="center"/>
    </xf>
    <xf numFmtId="41" fontId="8" fillId="4" borderId="1178" xfId="1" applyNumberFormat="1" applyFont="1" applyFill="1" applyBorder="1" applyAlignment="1" applyProtection="1">
      <alignment horizontal="center" vertical="center"/>
    </xf>
    <xf numFmtId="41" fontId="8" fillId="4" borderId="1190" xfId="1" applyNumberFormat="1" applyFont="1" applyFill="1" applyBorder="1" applyAlignment="1" applyProtection="1">
      <alignment horizontal="center"/>
    </xf>
    <xf numFmtId="41" fontId="8" fillId="4" borderId="1191" xfId="1" applyNumberFormat="1" applyFont="1" applyFill="1" applyBorder="1" applyAlignment="1" applyProtection="1">
      <alignment horizontal="center"/>
    </xf>
    <xf numFmtId="41" fontId="8" fillId="4" borderId="1192" xfId="1" applyNumberFormat="1" applyFont="1" applyFill="1" applyBorder="1" applyAlignment="1" applyProtection="1">
      <alignment horizontal="center"/>
    </xf>
    <xf numFmtId="41" fontId="8" fillId="4" borderId="1187" xfId="1" applyNumberFormat="1" applyFont="1" applyFill="1" applyBorder="1" applyAlignment="1" applyProtection="1">
      <alignment horizontal="center" vertical="center"/>
    </xf>
    <xf numFmtId="41" fontId="8" fillId="4" borderId="1189" xfId="1" applyNumberFormat="1" applyFont="1" applyFill="1" applyBorder="1" applyAlignment="1" applyProtection="1">
      <alignment horizontal="center" vertical="center"/>
    </xf>
    <xf numFmtId="1" fontId="8" fillId="0" borderId="1212" xfId="0" applyNumberFormat="1" applyFont="1" applyBorder="1" applyAlignment="1">
      <alignment horizontal="center" vertical="center" wrapText="1"/>
    </xf>
    <xf numFmtId="41" fontId="8" fillId="4" borderId="1193" xfId="1" applyNumberFormat="1" applyFont="1" applyFill="1" applyBorder="1" applyAlignment="1" applyProtection="1">
      <alignment horizontal="center" vertical="center" wrapText="1"/>
    </xf>
    <xf numFmtId="41" fontId="8" fillId="4" borderId="1192" xfId="3" applyNumberFormat="1" applyFont="1" applyFill="1" applyBorder="1" applyAlignment="1">
      <alignment horizontal="center" vertical="center"/>
    </xf>
    <xf numFmtId="41" fontId="8" fillId="4" borderId="1193" xfId="3" applyNumberFormat="1" applyFont="1" applyFill="1" applyBorder="1" applyAlignment="1">
      <alignment horizontal="center" vertical="center"/>
    </xf>
    <xf numFmtId="1" fontId="8" fillId="0" borderId="1198" xfId="0" applyNumberFormat="1" applyFont="1" applyBorder="1" applyAlignment="1">
      <alignment horizontal="center" vertical="center" wrapText="1"/>
    </xf>
    <xf numFmtId="1" fontId="8" fillId="0" borderId="1197" xfId="0" applyNumberFormat="1" applyFont="1" applyBorder="1" applyAlignment="1">
      <alignment horizontal="center" vertical="center" wrapText="1"/>
    </xf>
    <xf numFmtId="41" fontId="8" fillId="4" borderId="1194" xfId="1" applyNumberFormat="1" applyFont="1" applyFill="1" applyBorder="1" applyAlignment="1" applyProtection="1">
      <alignment horizontal="center" vertical="center" wrapText="1"/>
    </xf>
    <xf numFmtId="41" fontId="8" fillId="4" borderId="1192" xfId="1" applyNumberFormat="1" applyFont="1" applyFill="1" applyBorder="1" applyAlignment="1" applyProtection="1">
      <alignment horizontal="center" vertical="center"/>
    </xf>
    <xf numFmtId="1" fontId="8" fillId="0" borderId="1194" xfId="0" applyNumberFormat="1" applyFont="1" applyBorder="1" applyAlignment="1">
      <alignment horizontal="center" vertical="center"/>
    </xf>
    <xf numFmtId="1" fontId="8" fillId="0" borderId="1213" xfId="0" applyNumberFormat="1" applyFont="1" applyBorder="1" applyAlignment="1">
      <alignment horizontal="center" vertical="center" wrapText="1"/>
    </xf>
    <xf numFmtId="1" fontId="8" fillId="9" borderId="1180" xfId="5" applyNumberFormat="1" applyFont="1" applyBorder="1" applyProtection="1">
      <protection locked="0"/>
    </xf>
    <xf numFmtId="1" fontId="8" fillId="9" borderId="1183" xfId="5" applyNumberFormat="1" applyFont="1" applyBorder="1" applyProtection="1">
      <protection locked="0"/>
    </xf>
    <xf numFmtId="1" fontId="8" fillId="0" borderId="1214" xfId="0" applyNumberFormat="1" applyFont="1" applyBorder="1"/>
    <xf numFmtId="1" fontId="8" fillId="5" borderId="1215" xfId="0" applyNumberFormat="1" applyFont="1" applyFill="1" applyBorder="1" applyProtection="1">
      <protection locked="0"/>
    </xf>
    <xf numFmtId="1" fontId="8" fillId="5" borderId="1216" xfId="0" applyNumberFormat="1" applyFont="1" applyFill="1" applyBorder="1" applyProtection="1">
      <protection locked="0"/>
    </xf>
    <xf numFmtId="1" fontId="8" fillId="5" borderId="1217" xfId="0" applyNumberFormat="1" applyFont="1" applyFill="1" applyBorder="1" applyProtection="1">
      <protection locked="0"/>
    </xf>
    <xf numFmtId="1" fontId="8" fillId="5" borderId="1218" xfId="0" applyNumberFormat="1" applyFont="1" applyFill="1" applyBorder="1" applyProtection="1">
      <protection locked="0"/>
    </xf>
    <xf numFmtId="1" fontId="8" fillId="10" borderId="1217" xfId="0" applyNumberFormat="1" applyFont="1" applyFill="1" applyBorder="1"/>
    <xf numFmtId="1" fontId="8" fillId="10" borderId="1218" xfId="0" applyNumberFormat="1" applyFont="1" applyFill="1" applyBorder="1"/>
    <xf numFmtId="1" fontId="8" fillId="10" borderId="1216" xfId="0" applyNumberFormat="1" applyFont="1" applyFill="1" applyBorder="1"/>
    <xf numFmtId="1" fontId="8" fillId="9" borderId="1217" xfId="5" applyNumberFormat="1" applyFont="1" applyBorder="1" applyProtection="1">
      <protection locked="0"/>
    </xf>
    <xf numFmtId="1" fontId="8" fillId="9" borderId="1216" xfId="5" applyNumberFormat="1" applyFont="1" applyBorder="1" applyProtection="1">
      <protection locked="0"/>
    </xf>
    <xf numFmtId="1" fontId="8" fillId="0" borderId="1214" xfId="0" applyNumberFormat="1" applyFont="1" applyBorder="1" applyAlignment="1">
      <alignment wrapText="1"/>
    </xf>
    <xf numFmtId="1" fontId="8" fillId="5" borderId="1219" xfId="0" applyNumberFormat="1" applyFont="1" applyFill="1" applyBorder="1" applyProtection="1">
      <protection locked="0"/>
    </xf>
    <xf numFmtId="1" fontId="8" fillId="11" borderId="1216" xfId="0" applyNumberFormat="1" applyFont="1" applyFill="1" applyBorder="1"/>
    <xf numFmtId="1" fontId="8" fillId="11" borderId="1217" xfId="0" applyNumberFormat="1" applyFont="1" applyFill="1" applyBorder="1"/>
    <xf numFmtId="1" fontId="8" fillId="5" borderId="1220" xfId="0" applyNumberFormat="1" applyFont="1" applyFill="1" applyBorder="1" applyProtection="1">
      <protection locked="0"/>
    </xf>
    <xf numFmtId="1" fontId="8" fillId="5" borderId="1221" xfId="0" applyNumberFormat="1" applyFont="1" applyFill="1" applyBorder="1" applyProtection="1">
      <protection locked="0"/>
    </xf>
    <xf numFmtId="1" fontId="8" fillId="5" borderId="1222" xfId="0" applyNumberFormat="1" applyFont="1" applyFill="1" applyBorder="1" applyProtection="1">
      <protection locked="0"/>
    </xf>
    <xf numFmtId="41" fontId="4" fillId="4" borderId="1190" xfId="1" applyNumberFormat="1" applyFont="1" applyFill="1" applyBorder="1" applyAlignment="1" applyProtection="1">
      <alignment vertical="center" wrapText="1"/>
    </xf>
    <xf numFmtId="164" fontId="4" fillId="4" borderId="1193" xfId="6" applyNumberFormat="1" applyFont="1" applyFill="1" applyBorder="1" applyAlignment="1" applyProtection="1">
      <alignment horizontal="center"/>
    </xf>
    <xf numFmtId="164" fontId="4" fillId="4" borderId="1194" xfId="6" applyNumberFormat="1" applyFont="1" applyFill="1" applyBorder="1" applyProtection="1"/>
    <xf numFmtId="164" fontId="4" fillId="4" borderId="1198" xfId="6" applyNumberFormat="1" applyFont="1" applyFill="1" applyBorder="1" applyProtection="1"/>
    <xf numFmtId="164" fontId="4" fillId="4" borderId="1199" xfId="6" applyNumberFormat="1" applyFont="1" applyFill="1" applyBorder="1" applyProtection="1"/>
    <xf numFmtId="164" fontId="4" fillId="4" borderId="1192" xfId="6" applyNumberFormat="1" applyFont="1" applyFill="1" applyBorder="1" applyProtection="1"/>
    <xf numFmtId="164" fontId="4" fillId="4" borderId="1193" xfId="6" applyNumberFormat="1" applyFont="1" applyFill="1" applyBorder="1" applyProtection="1"/>
    <xf numFmtId="164" fontId="4" fillId="4" borderId="1201" xfId="6" applyNumberFormat="1" applyFont="1" applyFill="1" applyBorder="1" applyProtection="1"/>
    <xf numFmtId="164" fontId="4" fillId="0" borderId="1192" xfId="6" applyNumberFormat="1" applyFont="1" applyFill="1" applyBorder="1" applyProtection="1"/>
    <xf numFmtId="41" fontId="7" fillId="0" borderId="1223" xfId="1" applyNumberFormat="1" applyFont="1" applyBorder="1" applyAlignment="1" applyProtection="1">
      <alignment horizontal="left"/>
    </xf>
    <xf numFmtId="1" fontId="8" fillId="0" borderId="1188" xfId="0" applyNumberFormat="1" applyFont="1" applyBorder="1" applyAlignment="1">
      <alignment horizontal="center" vertical="center"/>
    </xf>
    <xf numFmtId="1" fontId="8" fillId="0" borderId="1201" xfId="0" applyNumberFormat="1" applyFont="1" applyBorder="1" applyAlignment="1">
      <alignment horizontal="center" vertical="center"/>
    </xf>
    <xf numFmtId="1" fontId="8" fillId="0" borderId="1224" xfId="0" applyNumberFormat="1" applyFont="1" applyBorder="1" applyAlignment="1">
      <alignment horizontal="center" vertical="center" wrapText="1"/>
    </xf>
    <xf numFmtId="1" fontId="8" fillId="0" borderId="1198" xfId="0" applyNumberFormat="1" applyFont="1" applyBorder="1" applyAlignment="1">
      <alignment horizontal="center" vertical="center"/>
    </xf>
    <xf numFmtId="1" fontId="8" fillId="0" borderId="1195" xfId="0" applyNumberFormat="1" applyFont="1" applyBorder="1" applyAlignment="1">
      <alignment horizontal="center" vertical="center" wrapText="1"/>
    </xf>
    <xf numFmtId="1" fontId="8" fillId="0" borderId="1225" xfId="0" applyNumberFormat="1" applyFont="1" applyBorder="1" applyAlignment="1">
      <alignment horizontal="center" vertical="center" wrapText="1"/>
    </xf>
    <xf numFmtId="41" fontId="8" fillId="0" borderId="1193" xfId="1" applyNumberFormat="1" applyFont="1" applyBorder="1" applyAlignment="1" applyProtection="1">
      <alignment horizontal="center" vertical="center" wrapText="1"/>
    </xf>
    <xf numFmtId="41" fontId="8" fillId="0" borderId="1178" xfId="1" applyNumberFormat="1" applyFont="1" applyBorder="1" applyAlignment="1" applyProtection="1">
      <alignment horizontal="center" vertical="center" wrapText="1"/>
    </xf>
    <xf numFmtId="1" fontId="8" fillId="0" borderId="1187" xfId="0" applyNumberFormat="1" applyFont="1" applyBorder="1" applyAlignment="1">
      <alignment horizontal="left" vertical="center"/>
    </xf>
    <xf numFmtId="1" fontId="8" fillId="0" borderId="1189" xfId="0" applyNumberFormat="1" applyFont="1" applyBorder="1" applyAlignment="1">
      <alignment horizontal="left" vertical="center"/>
    </xf>
    <xf numFmtId="1" fontId="8" fillId="0" borderId="1194" xfId="0" applyNumberFormat="1" applyFont="1" applyBorder="1" applyAlignment="1">
      <alignment horizontal="right"/>
    </xf>
    <xf numFmtId="1" fontId="8" fillId="0" borderId="1196" xfId="0" applyNumberFormat="1" applyFont="1" applyBorder="1" applyAlignment="1">
      <alignment horizontal="right"/>
    </xf>
    <xf numFmtId="1" fontId="8" fillId="0" borderId="1189" xfId="0" applyNumberFormat="1" applyFont="1" applyBorder="1" applyAlignment="1">
      <alignment horizontal="right"/>
    </xf>
    <xf numFmtId="1" fontId="8" fillId="5" borderId="1195" xfId="0" applyNumberFormat="1" applyFont="1" applyFill="1" applyBorder="1" applyProtection="1">
      <protection locked="0"/>
    </xf>
    <xf numFmtId="1" fontId="8" fillId="5" borderId="1189" xfId="0" applyNumberFormat="1" applyFont="1" applyFill="1" applyBorder="1" applyProtection="1">
      <protection locked="0"/>
    </xf>
    <xf numFmtId="1" fontId="8" fillId="5" borderId="1225" xfId="0" applyNumberFormat="1" applyFont="1" applyFill="1" applyBorder="1" applyProtection="1">
      <protection locked="0"/>
    </xf>
    <xf numFmtId="1" fontId="8" fillId="10" borderId="1180" xfId="0" applyNumberFormat="1" applyFont="1" applyFill="1" applyBorder="1" applyAlignment="1">
      <alignment horizontal="right"/>
    </xf>
    <xf numFmtId="1" fontId="8" fillId="10" borderId="1182" xfId="0" applyNumberFormat="1" applyFont="1" applyFill="1" applyBorder="1"/>
    <xf numFmtId="1" fontId="8" fillId="10" borderId="1181" xfId="0" applyNumberFormat="1" applyFont="1" applyFill="1" applyBorder="1"/>
    <xf numFmtId="1" fontId="8" fillId="0" borderId="1216" xfId="0" applyNumberFormat="1" applyFont="1" applyBorder="1" applyAlignment="1">
      <alignment horizontal="right" wrapText="1"/>
    </xf>
    <xf numFmtId="1" fontId="8" fillId="0" borderId="1226" xfId="0" applyNumberFormat="1" applyFont="1" applyBorder="1" applyAlignment="1">
      <alignment horizontal="right"/>
    </xf>
    <xf numFmtId="1" fontId="8" fillId="0" borderId="1215" xfId="0" applyNumberFormat="1" applyFont="1" applyBorder="1" applyAlignment="1">
      <alignment horizontal="right"/>
    </xf>
    <xf numFmtId="1" fontId="8" fillId="5" borderId="1214" xfId="0" applyNumberFormat="1" applyFont="1" applyFill="1" applyBorder="1" applyProtection="1">
      <protection locked="0"/>
    </xf>
    <xf numFmtId="1" fontId="8" fillId="5" borderId="1227" xfId="0" applyNumberFormat="1" applyFont="1" applyFill="1" applyBorder="1" applyProtection="1">
      <protection locked="0"/>
    </xf>
    <xf numFmtId="1" fontId="8" fillId="5" borderId="1228" xfId="0" applyNumberFormat="1" applyFont="1" applyFill="1" applyBorder="1" applyProtection="1">
      <protection locked="0"/>
    </xf>
    <xf numFmtId="1" fontId="8" fillId="0" borderId="1229" xfId="0" applyNumberFormat="1" applyFont="1" applyBorder="1"/>
    <xf numFmtId="1" fontId="8" fillId="10" borderId="1220" xfId="0" applyNumberFormat="1" applyFont="1" applyFill="1" applyBorder="1"/>
    <xf numFmtId="1" fontId="8" fillId="10" borderId="1230" xfId="0" applyNumberFormat="1" applyFont="1" applyFill="1" applyBorder="1"/>
    <xf numFmtId="1" fontId="8" fillId="5" borderId="1230" xfId="0" applyNumberFormat="1" applyFont="1" applyFill="1" applyBorder="1" applyProtection="1">
      <protection locked="0"/>
    </xf>
    <xf numFmtId="1" fontId="8" fillId="10" borderId="1231" xfId="0" applyNumberFormat="1" applyFont="1" applyFill="1" applyBorder="1"/>
    <xf numFmtId="1" fontId="8" fillId="0" borderId="1214" xfId="0" applyNumberFormat="1" applyFont="1" applyBorder="1" applyAlignment="1">
      <alignment horizontal="left" vertical="center"/>
    </xf>
    <xf numFmtId="1" fontId="8" fillId="0" borderId="1215" xfId="0" applyNumberFormat="1" applyFont="1" applyBorder="1" applyAlignment="1">
      <alignment horizontal="left" vertical="center"/>
    </xf>
    <xf numFmtId="1" fontId="8" fillId="0" borderId="1216" xfId="0" applyNumberFormat="1" applyFont="1" applyBorder="1" applyAlignment="1">
      <alignment horizontal="right"/>
    </xf>
    <xf numFmtId="1" fontId="8" fillId="0" borderId="1214" xfId="0" applyNumberFormat="1" applyFont="1" applyBorder="1" applyAlignment="1">
      <alignment horizontal="left" vertical="center" shrinkToFit="1"/>
    </xf>
    <xf numFmtId="1" fontId="8" fillId="0" borderId="1215" xfId="0" applyNumberFormat="1" applyFont="1" applyBorder="1" applyAlignment="1">
      <alignment horizontal="left" vertical="center" shrinkToFit="1"/>
    </xf>
    <xf numFmtId="1" fontId="8" fillId="0" borderId="1216" xfId="0" applyNumberFormat="1" applyFont="1" applyBorder="1" applyAlignment="1">
      <alignment horizontal="right" shrinkToFit="1"/>
    </xf>
    <xf numFmtId="1" fontId="8" fillId="0" borderId="1226" xfId="0" applyNumberFormat="1" applyFont="1" applyBorder="1" applyAlignment="1">
      <alignment horizontal="right" shrinkToFit="1"/>
    </xf>
    <xf numFmtId="1" fontId="8" fillId="0" borderId="1232" xfId="0" applyNumberFormat="1" applyFont="1" applyBorder="1" applyAlignment="1">
      <alignment horizontal="left" vertical="center"/>
    </xf>
    <xf numFmtId="1" fontId="8" fillId="0" borderId="1230" xfId="0" applyNumberFormat="1" applyFont="1" applyBorder="1" applyAlignment="1">
      <alignment horizontal="left" vertical="center"/>
    </xf>
    <xf numFmtId="1" fontId="8" fillId="0" borderId="1220" xfId="0" applyNumberFormat="1" applyFont="1" applyBorder="1" applyAlignment="1">
      <alignment horizontal="right"/>
    </xf>
    <xf numFmtId="1" fontId="8" fillId="0" borderId="1221" xfId="0" applyNumberFormat="1" applyFont="1" applyBorder="1" applyAlignment="1">
      <alignment horizontal="right"/>
    </xf>
    <xf numFmtId="1" fontId="8" fillId="0" borderId="1230" xfId="0" applyNumberFormat="1" applyFont="1" applyBorder="1" applyAlignment="1">
      <alignment horizontal="right"/>
    </xf>
    <xf numFmtId="1" fontId="8" fillId="5" borderId="1232" xfId="0" applyNumberFormat="1" applyFont="1" applyFill="1" applyBorder="1" applyProtection="1">
      <protection locked="0"/>
    </xf>
    <xf numFmtId="1" fontId="8" fillId="5" borderId="1233" xfId="0" applyNumberFormat="1" applyFont="1" applyFill="1" applyBorder="1" applyProtection="1">
      <protection locked="0"/>
    </xf>
    <xf numFmtId="1" fontId="8" fillId="5" borderId="1234" xfId="0" applyNumberFormat="1" applyFont="1" applyFill="1" applyBorder="1" applyProtection="1">
      <protection locked="0"/>
    </xf>
    <xf numFmtId="1" fontId="8" fillId="0" borderId="1194" xfId="0" applyNumberFormat="1" applyFont="1" applyBorder="1"/>
    <xf numFmtId="1" fontId="8" fillId="0" borderId="1197" xfId="0" applyNumberFormat="1" applyFont="1" applyBorder="1"/>
    <xf numFmtId="1" fontId="8" fillId="0" borderId="1190" xfId="0" applyNumberFormat="1" applyFont="1" applyBorder="1"/>
    <xf numFmtId="1" fontId="8" fillId="0" borderId="1235" xfId="0" applyNumberFormat="1" applyFont="1" applyBorder="1"/>
    <xf numFmtId="1" fontId="8" fillId="0" borderId="1236" xfId="0" applyNumberFormat="1" applyFont="1" applyBorder="1"/>
    <xf numFmtId="41" fontId="7" fillId="4" borderId="1237" xfId="1" applyNumberFormat="1" applyFont="1" applyFill="1" applyBorder="1" applyAlignment="1" applyProtection="1">
      <alignment horizontal="left"/>
    </xf>
    <xf numFmtId="1" fontId="8" fillId="3" borderId="1178" xfId="0" applyNumberFormat="1" applyFont="1" applyFill="1" applyBorder="1" applyAlignment="1">
      <alignment horizontal="center" vertical="center" wrapText="1"/>
    </xf>
    <xf numFmtId="1" fontId="8" fillId="0" borderId="1201" xfId="0" applyNumberFormat="1" applyFont="1" applyBorder="1" applyAlignment="1">
      <alignment horizontal="center" vertical="center" wrapText="1"/>
    </xf>
    <xf numFmtId="1" fontId="8" fillId="0" borderId="1238" xfId="0" applyNumberFormat="1" applyFont="1" applyBorder="1" applyAlignment="1">
      <alignment horizontal="center" vertical="center" wrapText="1"/>
    </xf>
    <xf numFmtId="1" fontId="8" fillId="0" borderId="1196" xfId="0" applyNumberFormat="1" applyFont="1" applyBorder="1" applyAlignment="1">
      <alignment horizontal="center" vertical="center" wrapText="1"/>
    </xf>
    <xf numFmtId="1" fontId="8" fillId="0" borderId="1239" xfId="0" applyNumberFormat="1" applyFont="1" applyBorder="1" applyAlignment="1">
      <alignment horizontal="center" vertical="center" wrapText="1"/>
    </xf>
    <xf numFmtId="1" fontId="8" fillId="3" borderId="1193" xfId="0" applyNumberFormat="1" applyFont="1" applyFill="1" applyBorder="1" applyAlignment="1">
      <alignment horizontal="center" vertical="center" wrapText="1"/>
    </xf>
    <xf numFmtId="1" fontId="8" fillId="3" borderId="1192" xfId="0" applyNumberFormat="1" applyFont="1" applyFill="1" applyBorder="1" applyAlignment="1">
      <alignment horizontal="center" vertical="center" wrapText="1"/>
    </xf>
    <xf numFmtId="1" fontId="8" fillId="0" borderId="1235" xfId="0" applyNumberFormat="1" applyFont="1" applyBorder="1" applyAlignment="1">
      <alignment horizontal="center" vertical="center" wrapText="1"/>
    </xf>
    <xf numFmtId="41" fontId="8" fillId="4" borderId="1240" xfId="1" applyNumberFormat="1" applyFont="1" applyFill="1" applyBorder="1" applyAlignment="1" applyProtection="1">
      <alignment vertical="center" wrapText="1"/>
    </xf>
    <xf numFmtId="1" fontId="8" fillId="0" borderId="1190" xfId="0" applyNumberFormat="1" applyFont="1" applyBorder="1" applyAlignment="1">
      <alignment vertical="center" wrapText="1"/>
    </xf>
    <xf numFmtId="1" fontId="8" fillId="0" borderId="1193" xfId="0" applyNumberFormat="1" applyFont="1" applyBorder="1" applyAlignment="1">
      <alignment horizontal="center" wrapText="1"/>
    </xf>
    <xf numFmtId="1" fontId="8" fillId="0" borderId="1192" xfId="0" applyNumberFormat="1" applyFont="1" applyBorder="1" applyAlignment="1">
      <alignment horizontal="right" wrapText="1"/>
    </xf>
    <xf numFmtId="1" fontId="8" fillId="0" borderId="1193" xfId="0" applyNumberFormat="1" applyFont="1" applyBorder="1" applyAlignment="1">
      <alignment horizontal="right"/>
    </xf>
    <xf numFmtId="1" fontId="8" fillId="0" borderId="1198" xfId="0" applyNumberFormat="1" applyFont="1" applyBorder="1" applyAlignment="1">
      <alignment horizontal="right"/>
    </xf>
    <xf numFmtId="1" fontId="8" fillId="0" borderId="1235" xfId="0" applyNumberFormat="1" applyFont="1" applyBorder="1" applyAlignment="1">
      <alignment horizontal="right"/>
    </xf>
    <xf numFmtId="1" fontId="8" fillId="0" borderId="1236" xfId="0" applyNumberFormat="1" applyFont="1" applyBorder="1" applyAlignment="1">
      <alignment horizontal="right"/>
    </xf>
    <xf numFmtId="1" fontId="8" fillId="3" borderId="1198" xfId="0" applyNumberFormat="1" applyFont="1" applyFill="1" applyBorder="1" applyAlignment="1">
      <alignment horizontal="right"/>
    </xf>
    <xf numFmtId="1" fontId="8" fillId="3" borderId="1192" xfId="0" applyNumberFormat="1" applyFont="1" applyFill="1" applyBorder="1" applyAlignment="1">
      <alignment horizontal="right"/>
    </xf>
    <xf numFmtId="0" fontId="7" fillId="4" borderId="1191" xfId="2" applyFont="1" applyFill="1" applyBorder="1" applyAlignment="1" applyProtection="1"/>
    <xf numFmtId="41" fontId="4" fillId="4" borderId="1191" xfId="7" applyFont="1" applyFill="1" applyBorder="1" applyAlignment="1" applyProtection="1"/>
    <xf numFmtId="0" fontId="3" fillId="4" borderId="1191" xfId="2" applyFont="1" applyFill="1" applyBorder="1" applyAlignment="1" applyProtection="1"/>
    <xf numFmtId="0" fontId="4" fillId="4" borderId="1191" xfId="2" applyFont="1" applyFill="1" applyBorder="1" applyAlignment="1" applyProtection="1"/>
    <xf numFmtId="1" fontId="8" fillId="5" borderId="1241" xfId="0" applyNumberFormat="1" applyFont="1" applyFill="1" applyBorder="1" applyProtection="1">
      <protection locked="0"/>
    </xf>
    <xf numFmtId="1" fontId="8" fillId="5" borderId="1242" xfId="0" applyNumberFormat="1" applyFont="1" applyFill="1" applyBorder="1" applyProtection="1">
      <protection locked="0"/>
    </xf>
    <xf numFmtId="1" fontId="8" fillId="5" borderId="1243" xfId="0" applyNumberFormat="1" applyFont="1" applyFill="1" applyBorder="1" applyProtection="1">
      <protection locked="0"/>
    </xf>
    <xf numFmtId="1" fontId="8" fillId="5" borderId="1244" xfId="0" applyNumberFormat="1" applyFont="1" applyFill="1" applyBorder="1" applyProtection="1">
      <protection locked="0"/>
    </xf>
    <xf numFmtId="1" fontId="8" fillId="5" borderId="1245" xfId="0" applyNumberFormat="1" applyFont="1" applyFill="1" applyBorder="1" applyProtection="1">
      <protection locked="0"/>
    </xf>
    <xf numFmtId="1" fontId="8" fillId="0" borderId="1193" xfId="0" applyNumberFormat="1" applyFont="1" applyBorder="1" applyAlignment="1">
      <alignment horizontal="right" wrapText="1"/>
    </xf>
    <xf numFmtId="1" fontId="8" fillId="0" borderId="1192" xfId="0" applyNumberFormat="1" applyFont="1" applyBorder="1" applyAlignment="1">
      <alignment horizontal="right"/>
    </xf>
    <xf numFmtId="41" fontId="7" fillId="4" borderId="1246" xfId="1" applyNumberFormat="1" applyFont="1" applyFill="1" applyBorder="1" applyAlignment="1" applyProtection="1">
      <alignment horizontal="left"/>
    </xf>
    <xf numFmtId="41" fontId="8" fillId="4" borderId="1193" xfId="3" applyNumberFormat="1" applyFont="1" applyFill="1" applyBorder="1" applyAlignment="1">
      <alignment horizontal="center"/>
    </xf>
    <xf numFmtId="41" fontId="8" fillId="4" borderId="1206" xfId="3" applyNumberFormat="1" applyFont="1" applyFill="1" applyBorder="1" applyAlignment="1">
      <alignment horizontal="center"/>
    </xf>
    <xf numFmtId="1" fontId="8" fillId="0" borderId="1247" xfId="0" applyNumberFormat="1" applyFont="1" applyBorder="1" applyAlignment="1">
      <alignment horizontal="center" vertical="center" wrapText="1"/>
    </xf>
    <xf numFmtId="41" fontId="8" fillId="4" borderId="1201" xfId="1" applyNumberFormat="1" applyFont="1" applyFill="1" applyBorder="1" applyAlignment="1" applyProtection="1">
      <alignment horizontal="center" vertical="center"/>
    </xf>
    <xf numFmtId="1" fontId="8" fillId="0" borderId="1248" xfId="0" applyNumberFormat="1" applyFont="1" applyBorder="1" applyAlignment="1">
      <alignment vertical="center" wrapText="1"/>
    </xf>
    <xf numFmtId="1" fontId="8" fillId="3" borderId="1179" xfId="0" applyNumberFormat="1" applyFont="1" applyFill="1" applyBorder="1" applyAlignment="1">
      <alignment horizontal="center" vertical="center"/>
    </xf>
    <xf numFmtId="1" fontId="8" fillId="8" borderId="1243" xfId="0" applyNumberFormat="1" applyFont="1" applyFill="1" applyBorder="1" applyProtection="1">
      <protection locked="0"/>
    </xf>
    <xf numFmtId="1" fontId="8" fillId="8" borderId="1249" xfId="0" applyNumberFormat="1" applyFont="1" applyFill="1" applyBorder="1" applyProtection="1">
      <protection locked="0"/>
    </xf>
    <xf numFmtId="1" fontId="8" fillId="8" borderId="1242" xfId="0" applyNumberFormat="1" applyFont="1" applyFill="1" applyBorder="1" applyProtection="1">
      <protection locked="0"/>
    </xf>
    <xf numFmtId="1" fontId="8" fillId="8" borderId="1250" xfId="0" applyNumberFormat="1" applyFont="1" applyFill="1" applyBorder="1" applyProtection="1">
      <protection locked="0"/>
    </xf>
    <xf numFmtId="1" fontId="8" fillId="8" borderId="1251" xfId="0" applyNumberFormat="1" applyFont="1" applyFill="1" applyBorder="1" applyProtection="1">
      <protection locked="0"/>
    </xf>
    <xf numFmtId="1" fontId="8" fillId="0" borderId="1252" xfId="0" applyNumberFormat="1" applyFont="1" applyBorder="1" applyAlignment="1">
      <alignment vertical="center" wrapText="1"/>
    </xf>
    <xf numFmtId="1" fontId="8" fillId="3" borderId="1241" xfId="0" applyNumberFormat="1" applyFont="1" applyFill="1" applyBorder="1" applyAlignment="1">
      <alignment horizontal="center" vertical="center"/>
    </xf>
    <xf numFmtId="1" fontId="8" fillId="8" borderId="1253" xfId="0" applyNumberFormat="1" applyFont="1" applyFill="1" applyBorder="1" applyProtection="1">
      <protection locked="0"/>
    </xf>
    <xf numFmtId="1" fontId="8" fillId="0" borderId="1230" xfId="0" applyNumberFormat="1" applyFont="1" applyBorder="1" applyAlignment="1">
      <alignment vertical="center" wrapText="1"/>
    </xf>
    <xf numFmtId="1" fontId="4" fillId="0" borderId="1178" xfId="0" applyNumberFormat="1" applyFont="1" applyBorder="1" applyAlignment="1">
      <alignment horizontal="center" vertical="center"/>
    </xf>
    <xf numFmtId="1" fontId="8" fillId="0" borderId="1199" xfId="0" applyNumberFormat="1" applyFont="1" applyBorder="1" applyAlignment="1">
      <alignment horizontal="center" vertical="center" wrapText="1"/>
    </xf>
    <xf numFmtId="1" fontId="8" fillId="0" borderId="1211" xfId="0" applyNumberFormat="1" applyFont="1" applyBorder="1" applyAlignment="1">
      <alignment horizontal="center" vertical="center" wrapText="1"/>
    </xf>
    <xf numFmtId="1" fontId="8" fillId="0" borderId="1197" xfId="0" applyNumberFormat="1" applyFont="1" applyBorder="1" applyAlignment="1">
      <alignment horizontal="center" vertical="center" wrapText="1"/>
    </xf>
    <xf numFmtId="1" fontId="8" fillId="0" borderId="1199" xfId="0" applyNumberFormat="1" applyFont="1" applyBorder="1" applyAlignment="1">
      <alignment horizontal="center" vertical="center" wrapText="1"/>
    </xf>
    <xf numFmtId="1" fontId="8" fillId="0" borderId="1202" xfId="0" applyNumberFormat="1" applyFont="1" applyBorder="1" applyAlignment="1">
      <alignment vertical="center" wrapText="1"/>
    </xf>
    <xf numFmtId="1" fontId="8" fillId="3" borderId="1182" xfId="8" applyNumberFormat="1" applyFont="1" applyFill="1" applyBorder="1" applyAlignment="1">
      <alignment horizontal="right"/>
    </xf>
    <xf numFmtId="1" fontId="8" fillId="8" borderId="1182" xfId="0" applyNumberFormat="1" applyFont="1" applyFill="1" applyBorder="1" applyProtection="1">
      <protection locked="0"/>
    </xf>
    <xf numFmtId="1" fontId="8" fillId="8" borderId="1181" xfId="0" applyNumberFormat="1" applyFont="1" applyFill="1" applyBorder="1" applyProtection="1">
      <protection locked="0"/>
    </xf>
    <xf numFmtId="1" fontId="8" fillId="8" borderId="1203" xfId="0" applyNumberFormat="1" applyFont="1" applyFill="1" applyBorder="1" applyProtection="1">
      <protection locked="0"/>
    </xf>
    <xf numFmtId="1" fontId="8" fillId="8" borderId="1180" xfId="0" applyNumberFormat="1" applyFont="1" applyFill="1" applyBorder="1" applyProtection="1">
      <protection locked="0"/>
    </xf>
    <xf numFmtId="1" fontId="8" fillId="8" borderId="1183" xfId="0" applyNumberFormat="1" applyFont="1" applyFill="1" applyBorder="1" applyProtection="1">
      <protection locked="0"/>
    </xf>
    <xf numFmtId="1" fontId="8" fillId="0" borderId="1240" xfId="0" applyNumberFormat="1" applyFont="1" applyBorder="1" applyAlignment="1">
      <alignment vertical="center" wrapText="1"/>
    </xf>
    <xf numFmtId="1" fontId="8" fillId="3" borderId="1243" xfId="8" applyNumberFormat="1" applyFont="1" applyFill="1" applyBorder="1" applyAlignment="1">
      <alignment horizontal="right"/>
    </xf>
    <xf numFmtId="1" fontId="8" fillId="3" borderId="1249" xfId="8" applyNumberFormat="1" applyFont="1" applyFill="1" applyBorder="1" applyAlignment="1">
      <alignment horizontal="right"/>
    </xf>
    <xf numFmtId="1" fontId="8" fillId="3" borderId="1242" xfId="8" applyNumberFormat="1" applyFont="1" applyFill="1" applyBorder="1" applyAlignment="1">
      <alignment horizontal="right"/>
    </xf>
    <xf numFmtId="1" fontId="8" fillId="8" borderId="1254" xfId="0" applyNumberFormat="1" applyFont="1" applyFill="1" applyBorder="1" applyProtection="1">
      <protection locked="0"/>
    </xf>
    <xf numFmtId="1" fontId="8" fillId="0" borderId="1255" xfId="0" applyNumberFormat="1" applyFont="1" applyBorder="1" applyAlignment="1">
      <alignment vertical="center" wrapText="1"/>
    </xf>
    <xf numFmtId="1" fontId="8" fillId="3" borderId="1256" xfId="8" applyNumberFormat="1" applyFont="1" applyFill="1" applyBorder="1" applyAlignment="1">
      <alignment horizontal="right"/>
    </xf>
    <xf numFmtId="1" fontId="8" fillId="3" borderId="1257" xfId="8" applyNumberFormat="1" applyFont="1" applyFill="1" applyBorder="1" applyAlignment="1">
      <alignment horizontal="right"/>
    </xf>
    <xf numFmtId="1" fontId="8" fillId="3" borderId="1230" xfId="8" applyNumberFormat="1" applyFont="1" applyFill="1" applyBorder="1" applyAlignment="1">
      <alignment horizontal="right"/>
    </xf>
    <xf numFmtId="1" fontId="8" fillId="8" borderId="1256" xfId="0" applyNumberFormat="1" applyFont="1" applyFill="1" applyBorder="1" applyProtection="1">
      <protection locked="0"/>
    </xf>
    <xf numFmtId="1" fontId="8" fillId="8" borderId="1230" xfId="0" applyNumberFormat="1" applyFont="1" applyFill="1" applyBorder="1" applyProtection="1">
      <protection locked="0"/>
    </xf>
    <xf numFmtId="1" fontId="8" fillId="8" borderId="1234" xfId="0" applyNumberFormat="1" applyFont="1" applyFill="1" applyBorder="1" applyProtection="1">
      <protection locked="0"/>
    </xf>
    <xf numFmtId="1" fontId="8" fillId="8" borderId="1257" xfId="0" applyNumberFormat="1" applyFont="1" applyFill="1" applyBorder="1" applyProtection="1">
      <protection locked="0"/>
    </xf>
    <xf numFmtId="1" fontId="8" fillId="8" borderId="1258" xfId="0" applyNumberFormat="1" applyFont="1" applyFill="1" applyBorder="1" applyProtection="1">
      <protection locked="0"/>
    </xf>
    <xf numFmtId="1" fontId="8" fillId="0" borderId="1259" xfId="0" applyNumberFormat="1" applyFont="1" applyBorder="1" applyAlignment="1">
      <alignment vertical="center" wrapText="1"/>
    </xf>
    <xf numFmtId="1" fontId="8" fillId="0" borderId="1201" xfId="0" applyNumberFormat="1" applyFont="1" applyBorder="1" applyAlignment="1">
      <alignment horizontal="center" vertical="center" wrapText="1"/>
    </xf>
    <xf numFmtId="1" fontId="8" fillId="3" borderId="1260" xfId="8" applyNumberFormat="1" applyFont="1" applyFill="1" applyBorder="1" applyAlignment="1">
      <alignment horizontal="right"/>
    </xf>
    <xf numFmtId="1" fontId="8" fillId="0" borderId="1241" xfId="0" applyNumberFormat="1" applyFont="1" applyBorder="1" applyAlignment="1">
      <alignment horizontal="left"/>
    </xf>
    <xf numFmtId="1" fontId="8" fillId="5" borderId="1254" xfId="0" applyNumberFormat="1" applyFont="1" applyFill="1" applyBorder="1" applyProtection="1">
      <protection locked="0"/>
    </xf>
    <xf numFmtId="1" fontId="8" fillId="5" borderId="1261" xfId="0" applyNumberFormat="1" applyFont="1" applyFill="1" applyBorder="1" applyProtection="1">
      <protection locked="0"/>
    </xf>
    <xf numFmtId="1" fontId="8" fillId="0" borderId="1241" xfId="0" applyNumberFormat="1" applyFont="1" applyBorder="1"/>
    <xf numFmtId="1" fontId="8" fillId="0" borderId="1255" xfId="0" applyNumberFormat="1" applyFont="1" applyBorder="1"/>
    <xf numFmtId="1" fontId="8" fillId="5" borderId="1256" xfId="0" applyNumberFormat="1" applyFont="1" applyFill="1" applyBorder="1" applyProtection="1">
      <protection locked="0"/>
    </xf>
    <xf numFmtId="1" fontId="8" fillId="5" borderId="1258" xfId="0" applyNumberFormat="1" applyFont="1" applyFill="1" applyBorder="1" applyProtection="1">
      <protection locked="0"/>
    </xf>
    <xf numFmtId="1" fontId="8" fillId="5" borderId="1262" xfId="0" applyNumberFormat="1" applyFont="1" applyFill="1" applyBorder="1" applyProtection="1">
      <protection locked="0"/>
    </xf>
    <xf numFmtId="1" fontId="8" fillId="0" borderId="1263" xfId="0" applyNumberFormat="1" applyFont="1" applyBorder="1" applyAlignment="1">
      <alignment horizontal="center" vertical="center" wrapText="1"/>
    </xf>
    <xf numFmtId="1" fontId="8" fillId="0" borderId="1264" xfId="0" applyNumberFormat="1" applyFont="1" applyBorder="1"/>
    <xf numFmtId="1" fontId="8" fillId="3" borderId="1265" xfId="8" applyNumberFormat="1" applyFont="1" applyFill="1" applyBorder="1" applyAlignment="1">
      <alignment horizontal="right"/>
    </xf>
    <xf numFmtId="1" fontId="8" fillId="3" borderId="1266" xfId="8" applyNumberFormat="1" applyFont="1" applyFill="1" applyBorder="1" applyAlignment="1">
      <alignment horizontal="right"/>
    </xf>
    <xf numFmtId="1" fontId="8" fillId="3" borderId="1267" xfId="8" applyNumberFormat="1" applyFont="1" applyFill="1" applyBorder="1" applyAlignment="1">
      <alignment horizontal="right"/>
    </xf>
    <xf numFmtId="1" fontId="8" fillId="5" borderId="1268" xfId="0" applyNumberFormat="1" applyFont="1" applyFill="1" applyBorder="1" applyProtection="1">
      <protection locked="0"/>
    </xf>
    <xf numFmtId="1" fontId="8" fillId="5" borderId="1269" xfId="0" applyNumberFormat="1" applyFont="1" applyFill="1" applyBorder="1" applyProtection="1">
      <protection locked="0"/>
    </xf>
    <xf numFmtId="1" fontId="8" fillId="5" borderId="1270" xfId="0" applyNumberFormat="1" applyFont="1" applyFill="1" applyBorder="1" applyProtection="1">
      <protection locked="0"/>
    </xf>
    <xf numFmtId="1" fontId="8" fillId="5" borderId="1267" xfId="0" applyNumberFormat="1" applyFont="1" applyFill="1" applyBorder="1" applyProtection="1">
      <protection locked="0"/>
    </xf>
    <xf numFmtId="1" fontId="8" fillId="3" borderId="1271" xfId="8" applyNumberFormat="1" applyFont="1" applyFill="1" applyBorder="1" applyAlignment="1">
      <alignment horizontal="right"/>
    </xf>
    <xf numFmtId="1" fontId="8" fillId="3" borderId="1272" xfId="8" applyNumberFormat="1" applyFont="1" applyFill="1" applyBorder="1" applyAlignment="1">
      <alignment horizontal="right"/>
    </xf>
    <xf numFmtId="1" fontId="8" fillId="0" borderId="1263" xfId="0" applyNumberFormat="1" applyFont="1" applyBorder="1" applyAlignment="1">
      <alignment horizontal="center" vertical="center"/>
    </xf>
    <xf numFmtId="1" fontId="8" fillId="0" borderId="1273" xfId="0" applyNumberFormat="1" applyFont="1" applyBorder="1" applyAlignment="1">
      <alignment horizontal="center" vertical="center" wrapText="1"/>
    </xf>
    <xf numFmtId="1" fontId="8" fillId="0" borderId="1274" xfId="0" applyNumberFormat="1" applyFont="1" applyBorder="1" applyAlignment="1">
      <alignment horizontal="center" vertical="center" wrapText="1"/>
    </xf>
    <xf numFmtId="1" fontId="8" fillId="0" borderId="1275" xfId="0" applyNumberFormat="1" applyFont="1" applyBorder="1" applyAlignment="1">
      <alignment horizontal="center" vertical="center" wrapText="1"/>
    </xf>
    <xf numFmtId="1" fontId="8" fillId="0" borderId="1273" xfId="0" applyNumberFormat="1" applyFont="1" applyBorder="1" applyAlignment="1">
      <alignment horizontal="center" vertical="center"/>
    </xf>
    <xf numFmtId="1" fontId="8" fillId="0" borderId="1275" xfId="0" applyNumberFormat="1" applyFont="1" applyBorder="1" applyAlignment="1">
      <alignment horizontal="center" vertical="center"/>
    </xf>
    <xf numFmtId="1" fontId="8" fillId="0" borderId="1274" xfId="0" applyNumberFormat="1" applyFont="1" applyBorder="1" applyAlignment="1">
      <alignment horizontal="center" vertical="center"/>
    </xf>
    <xf numFmtId="1" fontId="8" fillId="0" borderId="1276" xfId="0" applyNumberFormat="1" applyFont="1" applyBorder="1" applyAlignment="1">
      <alignment horizontal="center" vertical="center"/>
    </xf>
    <xf numFmtId="1" fontId="8" fillId="0" borderId="1276" xfId="0" applyNumberFormat="1" applyFont="1" applyBorder="1" applyAlignment="1">
      <alignment horizontal="center" vertical="center" wrapText="1"/>
    </xf>
    <xf numFmtId="1" fontId="8" fillId="0" borderId="1275" xfId="0" applyNumberFormat="1" applyFont="1" applyBorder="1" applyAlignment="1">
      <alignment horizontal="center" vertical="center" wrapText="1"/>
    </xf>
    <xf numFmtId="1" fontId="8" fillId="0" borderId="1277" xfId="0" applyNumberFormat="1" applyFont="1" applyBorder="1" applyAlignment="1">
      <alignment horizontal="center" vertical="center" wrapText="1"/>
    </xf>
    <xf numFmtId="1" fontId="8" fillId="0" borderId="1274" xfId="0" applyNumberFormat="1" applyFont="1" applyBorder="1" applyAlignment="1">
      <alignment horizontal="center" vertical="center" wrapText="1"/>
    </xf>
    <xf numFmtId="1" fontId="8" fillId="3" borderId="1264" xfId="8" applyNumberFormat="1" applyFont="1" applyFill="1" applyBorder="1" applyAlignment="1">
      <alignment horizontal="right"/>
    </xf>
    <xf numFmtId="1" fontId="8" fillId="5" borderId="1278" xfId="0" applyNumberFormat="1" applyFont="1" applyFill="1" applyBorder="1" applyProtection="1">
      <protection locked="0"/>
    </xf>
    <xf numFmtId="1" fontId="8" fillId="5" borderId="1264" xfId="0" applyNumberFormat="1" applyFont="1" applyFill="1" applyBorder="1" applyProtection="1">
      <protection locked="0"/>
    </xf>
    <xf numFmtId="1" fontId="8" fillId="5" borderId="1279" xfId="0" applyNumberFormat="1" applyFont="1" applyFill="1" applyBorder="1" applyProtection="1">
      <protection locked="0"/>
    </xf>
    <xf numFmtId="1" fontId="8" fillId="7" borderId="1255" xfId="8" applyNumberFormat="1" applyFont="1" applyFill="1" applyBorder="1" applyAlignment="1">
      <alignment horizontal="right"/>
    </xf>
    <xf numFmtId="0" fontId="7" fillId="4" borderId="1274" xfId="0" applyFont="1" applyFill="1" applyBorder="1"/>
    <xf numFmtId="0" fontId="4" fillId="4" borderId="1274" xfId="0" applyFont="1" applyFill="1" applyBorder="1"/>
    <xf numFmtId="0" fontId="8" fillId="0" borderId="1263" xfId="0" applyFont="1" applyBorder="1" applyAlignment="1">
      <alignment horizontal="center" vertical="center" wrapText="1"/>
    </xf>
    <xf numFmtId="0" fontId="8" fillId="0" borderId="1273" xfId="0" applyFont="1" applyBorder="1" applyAlignment="1">
      <alignment horizontal="center" vertical="center"/>
    </xf>
    <xf numFmtId="0" fontId="8" fillId="0" borderId="1274" xfId="0" applyFont="1" applyBorder="1" applyAlignment="1">
      <alignment horizontal="center" vertical="center"/>
    </xf>
    <xf numFmtId="0" fontId="8" fillId="0" borderId="1273" xfId="0" applyFont="1" applyBorder="1" applyAlignment="1">
      <alignment horizontal="center"/>
    </xf>
    <xf numFmtId="0" fontId="8" fillId="0" borderId="1274" xfId="0" applyFont="1" applyBorder="1" applyAlignment="1">
      <alignment horizontal="center"/>
    </xf>
    <xf numFmtId="0" fontId="8" fillId="0" borderId="1275" xfId="0" applyFont="1" applyBorder="1" applyAlignment="1">
      <alignment horizontal="center"/>
    </xf>
    <xf numFmtId="0" fontId="8" fillId="0" borderId="1276" xfId="0" applyFont="1" applyBorder="1" applyAlignment="1">
      <alignment horizontal="center" vertical="center" wrapText="1"/>
    </xf>
    <xf numFmtId="0" fontId="8" fillId="7" borderId="1264" xfId="0" applyFont="1" applyFill="1" applyBorder="1"/>
    <xf numFmtId="0" fontId="8" fillId="0" borderId="1241" xfId="0" applyFont="1" applyBorder="1"/>
    <xf numFmtId="0" fontId="8" fillId="7" borderId="1241" xfId="0" applyFont="1" applyFill="1" applyBorder="1"/>
    <xf numFmtId="1" fontId="8" fillId="0" borderId="1255" xfId="0" applyNumberFormat="1" applyFont="1" applyBorder="1" applyAlignment="1">
      <alignment horizontal="left" vertical="center" wrapText="1"/>
    </xf>
    <xf numFmtId="1" fontId="8" fillId="5" borderId="1255" xfId="0" applyNumberFormat="1" applyFont="1" applyFill="1" applyBorder="1" applyProtection="1">
      <protection locked="0"/>
    </xf>
    <xf numFmtId="0" fontId="14" fillId="0" borderId="1274" xfId="0" applyFont="1" applyBorder="1" applyAlignment="1">
      <alignment horizontal="center" vertical="center" wrapText="1"/>
    </xf>
    <xf numFmtId="0" fontId="8" fillId="0" borderId="1273" xfId="0" applyFont="1" applyBorder="1" applyAlignment="1">
      <alignment horizontal="center" vertical="center" wrapText="1"/>
    </xf>
    <xf numFmtId="0" fontId="8" fillId="0" borderId="1274" xfId="0" applyFont="1" applyBorder="1" applyAlignment="1">
      <alignment horizontal="center" vertical="center" wrapText="1"/>
    </xf>
    <xf numFmtId="0" fontId="8" fillId="0" borderId="1275" xfId="0" applyFont="1" applyBorder="1" applyAlignment="1">
      <alignment horizontal="center" vertical="center" wrapText="1"/>
    </xf>
    <xf numFmtId="0" fontId="8" fillId="0" borderId="1276" xfId="0" applyFont="1" applyBorder="1" applyAlignment="1">
      <alignment horizontal="center" vertical="center"/>
    </xf>
    <xf numFmtId="0" fontId="8" fillId="0" borderId="1277" xfId="0" applyFont="1" applyBorder="1" applyAlignment="1">
      <alignment horizontal="center" vertical="center" wrapText="1"/>
    </xf>
    <xf numFmtId="0" fontId="8" fillId="0" borderId="1275" xfId="0" applyFont="1" applyBorder="1" applyAlignment="1">
      <alignment horizontal="center" vertical="center" wrapText="1"/>
    </xf>
    <xf numFmtId="0" fontId="8" fillId="0" borderId="1264" xfId="0" applyFont="1" applyBorder="1" applyAlignment="1">
      <alignment horizontal="right" vertical="center"/>
    </xf>
    <xf numFmtId="0" fontId="8" fillId="8" borderId="1268" xfId="0" applyFont="1" applyFill="1" applyBorder="1" applyAlignment="1" applyProtection="1">
      <alignment horizontal="justify" vertical="center"/>
      <protection locked="0"/>
    </xf>
    <xf numFmtId="0" fontId="8" fillId="8" borderId="1267" xfId="0" applyFont="1" applyFill="1" applyBorder="1" applyAlignment="1" applyProtection="1">
      <alignment horizontal="justify" vertical="center"/>
      <protection locked="0"/>
    </xf>
    <xf numFmtId="1" fontId="8" fillId="4" borderId="1263" xfId="0" applyNumberFormat="1" applyFont="1" applyFill="1" applyBorder="1" applyAlignment="1" applyProtection="1">
      <alignment horizontal="center" vertical="center" wrapText="1"/>
      <protection hidden="1"/>
    </xf>
    <xf numFmtId="1" fontId="8" fillId="4" borderId="1273" xfId="0" applyNumberFormat="1" applyFont="1" applyFill="1" applyBorder="1" applyAlignment="1">
      <alignment horizontal="center" vertical="top"/>
    </xf>
    <xf numFmtId="1" fontId="8" fillId="4" borderId="1274" xfId="0" applyNumberFormat="1" applyFont="1" applyFill="1" applyBorder="1" applyAlignment="1">
      <alignment horizontal="center" vertical="top"/>
    </xf>
    <xf numFmtId="1" fontId="8" fillId="4" borderId="1275" xfId="0" applyNumberFormat="1" applyFont="1" applyFill="1" applyBorder="1" applyAlignment="1">
      <alignment horizontal="center" vertical="top"/>
    </xf>
    <xf numFmtId="1" fontId="8" fillId="4" borderId="1273" xfId="0" applyNumberFormat="1" applyFont="1" applyFill="1" applyBorder="1" applyAlignment="1">
      <alignment horizontal="center" vertical="center" wrapText="1"/>
    </xf>
    <xf numFmtId="1" fontId="8" fillId="4" borderId="1280" xfId="0" applyNumberFormat="1" applyFont="1" applyFill="1" applyBorder="1" applyAlignment="1">
      <alignment horizontal="center" vertical="top" wrapText="1"/>
    </xf>
    <xf numFmtId="0" fontId="8" fillId="4" borderId="1281" xfId="0" applyFont="1" applyFill="1" applyBorder="1" applyAlignment="1">
      <alignment horizontal="center" vertical="center" wrapText="1"/>
    </xf>
    <xf numFmtId="1" fontId="8" fillId="4" borderId="1282" xfId="0" applyNumberFormat="1" applyFont="1" applyFill="1" applyBorder="1" applyAlignment="1" applyProtection="1">
      <alignment horizontal="center" vertical="center" wrapText="1"/>
      <protection locked="0"/>
    </xf>
    <xf numFmtId="1" fontId="8" fillId="5" borderId="1266" xfId="0" applyNumberFormat="1" applyFont="1" applyFill="1" applyBorder="1" applyProtection="1">
      <protection locked="0"/>
    </xf>
    <xf numFmtId="1" fontId="8" fillId="0" borderId="1241" xfId="0" applyNumberFormat="1" applyFont="1" applyBorder="1" applyAlignment="1">
      <alignment vertical="center"/>
    </xf>
    <xf numFmtId="1" fontId="8" fillId="5" borderId="1249" xfId="0" applyNumberFormat="1" applyFont="1" applyFill="1" applyBorder="1" applyProtection="1">
      <protection locked="0"/>
    </xf>
    <xf numFmtId="0" fontId="8" fillId="7" borderId="1255" xfId="0" applyFont="1" applyFill="1" applyBorder="1"/>
    <xf numFmtId="1" fontId="8" fillId="5" borderId="1257" xfId="0" applyNumberFormat="1" applyFont="1" applyFill="1" applyBorder="1" applyProtection="1">
      <protection locked="0"/>
    </xf>
    <xf numFmtId="1" fontId="8" fillId="4" borderId="1273" xfId="0" applyNumberFormat="1" applyFont="1" applyFill="1" applyBorder="1" applyAlignment="1">
      <alignment horizontal="center" vertical="center" wrapText="1"/>
    </xf>
    <xf numFmtId="1" fontId="8" fillId="4" borderId="1274" xfId="0" applyNumberFormat="1" applyFont="1" applyFill="1" applyBorder="1" applyAlignment="1">
      <alignment horizontal="center" vertical="center" wrapText="1"/>
    </xf>
    <xf numFmtId="1" fontId="8" fillId="4" borderId="1275" xfId="0" applyNumberFormat="1" applyFont="1" applyFill="1" applyBorder="1" applyAlignment="1">
      <alignment horizontal="center" vertical="center" wrapText="1"/>
    </xf>
    <xf numFmtId="1" fontId="8" fillId="4" borderId="1277" xfId="0" applyNumberFormat="1" applyFont="1" applyFill="1" applyBorder="1" applyAlignment="1">
      <alignment horizontal="center" vertical="center" wrapText="1"/>
    </xf>
    <xf numFmtId="1" fontId="8" fillId="4" borderId="1283" xfId="0" applyNumberFormat="1" applyFont="1" applyFill="1" applyBorder="1" applyAlignment="1">
      <alignment horizontal="center" vertical="center" wrapText="1"/>
    </xf>
    <xf numFmtId="1" fontId="8" fillId="4" borderId="1275" xfId="0" applyNumberFormat="1" applyFont="1" applyFill="1" applyBorder="1" applyAlignment="1">
      <alignment horizontal="center" vertical="center" wrapText="1"/>
    </xf>
    <xf numFmtId="1" fontId="8" fillId="0" borderId="1264" xfId="0" applyNumberFormat="1" applyFont="1" applyBorder="1" applyAlignment="1">
      <alignment horizontal="left" vertical="top"/>
    </xf>
    <xf numFmtId="0" fontId="8" fillId="12" borderId="1264" xfId="0" applyFont="1" applyFill="1" applyBorder="1"/>
    <xf numFmtId="1" fontId="8" fillId="5" borderId="1251" xfId="0" applyNumberFormat="1" applyFont="1" applyFill="1" applyBorder="1" applyProtection="1">
      <protection locked="0"/>
    </xf>
    <xf numFmtId="0" fontId="8" fillId="7" borderId="1242" xfId="0" applyFont="1" applyFill="1" applyBorder="1"/>
    <xf numFmtId="1" fontId="8" fillId="0" borderId="1241" xfId="0" applyNumberFormat="1" applyFont="1" applyBorder="1" applyAlignment="1">
      <alignment horizontal="left" vertical="top"/>
    </xf>
    <xf numFmtId="0" fontId="8" fillId="0" borderId="1255" xfId="0" applyFont="1" applyBorder="1" applyAlignment="1">
      <alignment horizontal="left" vertical="top" wrapText="1"/>
    </xf>
    <xf numFmtId="0" fontId="8" fillId="7" borderId="1234" xfId="0" applyFont="1" applyFill="1" applyBorder="1"/>
    <xf numFmtId="0" fontId="8" fillId="7" borderId="1257" xfId="0" applyFont="1" applyFill="1" applyBorder="1"/>
    <xf numFmtId="0" fontId="4" fillId="4" borderId="1276" xfId="0" applyFont="1" applyFill="1" applyBorder="1" applyAlignment="1" applyProtection="1">
      <alignment horizontal="center" vertical="center" wrapText="1"/>
      <protection locked="0"/>
    </xf>
    <xf numFmtId="0" fontId="8" fillId="4" borderId="1276" xfId="0" applyFont="1" applyFill="1" applyBorder="1" applyAlignment="1" applyProtection="1">
      <alignment horizontal="center" vertical="center" wrapText="1"/>
      <protection locked="0"/>
    </xf>
    <xf numFmtId="0" fontId="8" fillId="4" borderId="1263" xfId="0" applyFont="1" applyFill="1" applyBorder="1" applyAlignment="1" applyProtection="1">
      <alignment horizontal="center" vertical="center" wrapText="1"/>
      <protection locked="0"/>
    </xf>
    <xf numFmtId="0" fontId="8" fillId="4" borderId="1273" xfId="0" applyFont="1" applyFill="1" applyBorder="1" applyAlignment="1" applyProtection="1">
      <alignment horizontal="center" vertical="center" wrapText="1"/>
      <protection locked="0"/>
    </xf>
    <xf numFmtId="0" fontId="8" fillId="4" borderId="1275" xfId="0" applyFont="1" applyFill="1" applyBorder="1" applyAlignment="1" applyProtection="1">
      <alignment horizontal="center" vertical="center" wrapText="1"/>
      <protection locked="0"/>
    </xf>
    <xf numFmtId="0" fontId="8" fillId="4" borderId="1273" xfId="0" applyFont="1" applyFill="1" applyBorder="1" applyAlignment="1" applyProtection="1">
      <alignment horizontal="center" wrapText="1"/>
      <protection locked="0"/>
    </xf>
    <xf numFmtId="0" fontId="8" fillId="4" borderId="1274" xfId="0" applyFont="1" applyFill="1" applyBorder="1" applyAlignment="1" applyProtection="1">
      <alignment horizontal="center" wrapText="1"/>
      <protection locked="0"/>
    </xf>
    <xf numFmtId="0" fontId="8" fillId="4" borderId="1275" xfId="0" applyFont="1" applyFill="1" applyBorder="1" applyAlignment="1" applyProtection="1">
      <alignment horizontal="center" wrapText="1"/>
      <protection locked="0"/>
    </xf>
    <xf numFmtId="0" fontId="8" fillId="4" borderId="1277" xfId="0" applyFont="1" applyFill="1" applyBorder="1" applyAlignment="1" applyProtection="1">
      <alignment horizontal="center" wrapText="1"/>
      <protection locked="0"/>
    </xf>
    <xf numFmtId="0" fontId="8" fillId="4" borderId="1275" xfId="0" applyFont="1" applyFill="1" applyBorder="1" applyAlignment="1" applyProtection="1">
      <alignment horizontal="center" wrapText="1"/>
      <protection locked="0"/>
    </xf>
    <xf numFmtId="0" fontId="8" fillId="4" borderId="1283" xfId="0" applyFont="1" applyFill="1" applyBorder="1" applyAlignment="1" applyProtection="1">
      <alignment horizontal="center" vertical="center" wrapText="1"/>
      <protection locked="0"/>
    </xf>
    <xf numFmtId="0" fontId="8" fillId="4" borderId="1282" xfId="0" applyFont="1" applyFill="1" applyBorder="1" applyAlignment="1" applyProtection="1">
      <alignment horizontal="center" vertical="center" wrapText="1"/>
      <protection locked="0"/>
    </xf>
    <xf numFmtId="1" fontId="8" fillId="4" borderId="1241" xfId="0" applyNumberFormat="1" applyFont="1" applyFill="1" applyBorder="1"/>
    <xf numFmtId="1" fontId="4" fillId="5" borderId="1243" xfId="0" applyNumberFormat="1" applyFont="1" applyFill="1" applyBorder="1" applyProtection="1">
      <protection locked="0"/>
    </xf>
    <xf numFmtId="1" fontId="4" fillId="4" borderId="1264" xfId="0" applyNumberFormat="1" applyFont="1" applyFill="1" applyBorder="1" applyAlignment="1">
      <alignment horizontal="right" wrapText="1"/>
    </xf>
    <xf numFmtId="1" fontId="4" fillId="5" borderId="1251" xfId="0" applyNumberFormat="1" applyFont="1" applyFill="1" applyBorder="1" applyProtection="1">
      <protection locked="0"/>
    </xf>
    <xf numFmtId="1" fontId="4" fillId="5" borderId="1249" xfId="0" applyNumberFormat="1" applyFont="1" applyFill="1" applyBorder="1" applyProtection="1">
      <protection locked="0"/>
    </xf>
    <xf numFmtId="1" fontId="4" fillId="5" borderId="1254" xfId="0" applyNumberFormat="1" applyFont="1" applyFill="1" applyBorder="1" applyProtection="1">
      <protection locked="0"/>
    </xf>
    <xf numFmtId="1" fontId="4" fillId="4" borderId="1241" xfId="0" applyNumberFormat="1" applyFont="1" applyFill="1" applyBorder="1" applyAlignment="1">
      <alignment horizontal="right" wrapText="1"/>
    </xf>
    <xf numFmtId="1" fontId="4" fillId="5" borderId="1241" xfId="0" applyNumberFormat="1" applyFont="1" applyFill="1" applyBorder="1" applyProtection="1">
      <protection locked="0"/>
    </xf>
    <xf numFmtId="1" fontId="8" fillId="4" borderId="1255" xfId="0" applyNumberFormat="1" applyFont="1" applyFill="1" applyBorder="1"/>
    <xf numFmtId="1" fontId="4" fillId="5" borderId="1255" xfId="0" applyNumberFormat="1" applyFont="1" applyFill="1" applyBorder="1" applyProtection="1">
      <protection locked="0"/>
    </xf>
    <xf numFmtId="1" fontId="4" fillId="5" borderId="1256" xfId="0" applyNumberFormat="1" applyFont="1" applyFill="1" applyBorder="1" applyProtection="1">
      <protection locked="0"/>
    </xf>
    <xf numFmtId="1" fontId="4" fillId="5" borderId="1234" xfId="0" applyNumberFormat="1" applyFont="1" applyFill="1" applyBorder="1" applyProtection="1">
      <protection locked="0"/>
    </xf>
    <xf numFmtId="1" fontId="4" fillId="5" borderId="1257" xfId="0" applyNumberFormat="1" applyFont="1" applyFill="1" applyBorder="1" applyProtection="1">
      <protection locked="0"/>
    </xf>
    <xf numFmtId="1" fontId="4" fillId="5" borderId="1258" xfId="0" applyNumberFormat="1" applyFont="1" applyFill="1" applyBorder="1" applyProtection="1">
      <protection locked="0"/>
    </xf>
    <xf numFmtId="0" fontId="8" fillId="4" borderId="1277" xfId="0" applyFont="1" applyFill="1" applyBorder="1" applyAlignment="1" applyProtection="1">
      <alignment horizontal="center" vertical="center" wrapText="1"/>
      <protection locked="0"/>
    </xf>
    <xf numFmtId="0" fontId="8" fillId="4" borderId="1275" xfId="0" applyFont="1" applyFill="1" applyBorder="1" applyAlignment="1" applyProtection="1">
      <alignment horizontal="center" vertical="center" wrapText="1"/>
      <protection locked="0"/>
    </xf>
    <xf numFmtId="1" fontId="8" fillId="0" borderId="1264" xfId="0" applyNumberFormat="1" applyFont="1" applyBorder="1" applyAlignment="1">
      <alignment horizontal="right" vertical="center" wrapText="1"/>
    </xf>
    <xf numFmtId="1" fontId="8" fillId="12" borderId="1263" xfId="0" applyNumberFormat="1" applyFont="1" applyFill="1" applyBorder="1" applyAlignment="1">
      <alignment horizontal="center" vertical="center"/>
    </xf>
    <xf numFmtId="1" fontId="8" fillId="12" borderId="1273" xfId="0" applyNumberFormat="1" applyFont="1" applyFill="1" applyBorder="1" applyAlignment="1">
      <alignment horizontal="center" vertical="center" wrapText="1"/>
    </xf>
    <xf numFmtId="1" fontId="8" fillId="12" borderId="1274" xfId="0" applyNumberFormat="1" applyFont="1" applyFill="1" applyBorder="1" applyAlignment="1">
      <alignment horizontal="center" vertical="center" wrapText="1"/>
    </xf>
    <xf numFmtId="1" fontId="8" fillId="12" borderId="1275" xfId="0" applyNumberFormat="1" applyFont="1" applyFill="1" applyBorder="1" applyAlignment="1">
      <alignment horizontal="center" vertical="center" wrapText="1"/>
    </xf>
    <xf numFmtId="1" fontId="8" fillId="12" borderId="1274" xfId="0" applyNumberFormat="1" applyFont="1" applyFill="1" applyBorder="1" applyAlignment="1">
      <alignment horizontal="center" vertical="center"/>
    </xf>
    <xf numFmtId="1" fontId="8" fillId="12" borderId="1275" xfId="0" applyNumberFormat="1" applyFont="1" applyFill="1" applyBorder="1" applyAlignment="1">
      <alignment horizontal="center" vertical="center"/>
    </xf>
    <xf numFmtId="1" fontId="8" fillId="12" borderId="1273" xfId="0" applyNumberFormat="1" applyFont="1" applyFill="1" applyBorder="1" applyAlignment="1">
      <alignment horizontal="center" vertical="center"/>
    </xf>
    <xf numFmtId="1" fontId="8" fillId="12" borderId="1277" xfId="0" applyNumberFormat="1" applyFont="1" applyFill="1" applyBorder="1" applyAlignment="1">
      <alignment horizontal="center" vertical="center"/>
    </xf>
    <xf numFmtId="1" fontId="8" fillId="12" borderId="1284" xfId="0" applyNumberFormat="1" applyFont="1" applyFill="1" applyBorder="1" applyAlignment="1">
      <alignment horizontal="center" vertical="center" wrapText="1"/>
    </xf>
    <xf numFmtId="1" fontId="8" fillId="12" borderId="1275" xfId="0" applyNumberFormat="1" applyFont="1" applyFill="1" applyBorder="1" applyAlignment="1">
      <alignment horizontal="center" vertical="center" wrapText="1"/>
    </xf>
    <xf numFmtId="1" fontId="8" fillId="12" borderId="1277" xfId="0" applyNumberFormat="1" applyFont="1" applyFill="1" applyBorder="1" applyAlignment="1">
      <alignment horizontal="center" vertical="center" wrapText="1"/>
    </xf>
    <xf numFmtId="1" fontId="8" fillId="12" borderId="1241" xfId="0" applyNumberFormat="1" applyFont="1" applyFill="1" applyBorder="1"/>
    <xf numFmtId="1" fontId="8" fillId="12" borderId="1243" xfId="10" applyNumberFormat="1" applyFont="1" applyFill="1" applyBorder="1" applyAlignment="1" applyProtection="1">
      <alignment horizontal="right"/>
    </xf>
    <xf numFmtId="1" fontId="8" fillId="12" borderId="1249" xfId="10" applyNumberFormat="1" applyFont="1" applyFill="1" applyBorder="1" applyAlignment="1" applyProtection="1">
      <alignment horizontal="right"/>
    </xf>
    <xf numFmtId="1" fontId="8" fillId="12" borderId="1254" xfId="10" applyNumberFormat="1" applyFont="1" applyFill="1" applyBorder="1" applyAlignment="1" applyProtection="1">
      <alignment horizontal="right"/>
    </xf>
    <xf numFmtId="1" fontId="8" fillId="12" borderId="1243" xfId="0" applyNumberFormat="1" applyFont="1" applyFill="1" applyBorder="1"/>
    <xf numFmtId="1" fontId="8" fillId="12" borderId="1254" xfId="0" applyNumberFormat="1" applyFont="1" applyFill="1" applyBorder="1"/>
    <xf numFmtId="1" fontId="8" fillId="12" borderId="1251" xfId="0" applyNumberFormat="1" applyFont="1" applyFill="1" applyBorder="1"/>
    <xf numFmtId="1" fontId="8" fillId="12" borderId="1249" xfId="0" applyNumberFormat="1" applyFont="1" applyFill="1" applyBorder="1"/>
    <xf numFmtId="1" fontId="8" fillId="4" borderId="1273" xfId="0" applyNumberFormat="1" applyFont="1" applyFill="1" applyBorder="1" applyAlignment="1">
      <alignment horizontal="center" vertical="center"/>
    </xf>
    <xf numFmtId="1" fontId="8" fillId="4" borderId="1274" xfId="0" applyNumberFormat="1" applyFont="1" applyFill="1" applyBorder="1" applyAlignment="1">
      <alignment horizontal="center" vertical="center"/>
    </xf>
    <xf numFmtId="1" fontId="8" fillId="4" borderId="1275" xfId="0" applyNumberFormat="1" applyFont="1" applyFill="1" applyBorder="1" applyAlignment="1">
      <alignment horizontal="center" vertical="center"/>
    </xf>
    <xf numFmtId="1" fontId="8" fillId="4" borderId="1284" xfId="0" applyNumberFormat="1" applyFont="1" applyFill="1" applyBorder="1" applyAlignment="1">
      <alignment horizontal="center" vertical="center" wrapText="1"/>
    </xf>
    <xf numFmtId="1" fontId="8" fillId="4" borderId="1282" xfId="0" applyNumberFormat="1" applyFont="1" applyFill="1" applyBorder="1" applyAlignment="1">
      <alignment horizontal="center" vertical="center" wrapText="1"/>
    </xf>
    <xf numFmtId="1" fontId="8" fillId="4" borderId="1274" xfId="0" applyNumberFormat="1" applyFont="1" applyFill="1" applyBorder="1" applyAlignment="1">
      <alignment wrapText="1"/>
    </xf>
    <xf numFmtId="1" fontId="8" fillId="4" borderId="1276" xfId="0" applyNumberFormat="1" applyFont="1" applyFill="1" applyBorder="1"/>
    <xf numFmtId="1" fontId="4" fillId="5" borderId="1277" xfId="0" applyNumberFormat="1" applyFont="1" applyFill="1" applyBorder="1" applyProtection="1">
      <protection locked="0"/>
    </xf>
    <xf numFmtId="1" fontId="4" fillId="5" borderId="1283" xfId="0" applyNumberFormat="1" applyFont="1" applyFill="1" applyBorder="1" applyProtection="1">
      <protection locked="0"/>
    </xf>
    <xf numFmtId="1" fontId="4" fillId="5" borderId="1284" xfId="0" applyNumberFormat="1" applyFont="1" applyFill="1" applyBorder="1" applyProtection="1">
      <protection locked="0"/>
    </xf>
    <xf numFmtId="1" fontId="4" fillId="5" borderId="1282" xfId="0" applyNumberFormat="1" applyFont="1" applyFill="1" applyBorder="1" applyProtection="1">
      <protection locked="0"/>
    </xf>
    <xf numFmtId="1" fontId="8" fillId="0" borderId="1273" xfId="0" applyNumberFormat="1" applyFont="1" applyBorder="1" applyAlignment="1">
      <alignment horizontal="center" vertical="center" wrapText="1"/>
    </xf>
    <xf numFmtId="1" fontId="8" fillId="0" borderId="1275" xfId="0" applyNumberFormat="1" applyFont="1" applyBorder="1" applyAlignment="1">
      <alignment vertical="center" wrapText="1"/>
    </xf>
    <xf numFmtId="1" fontId="8" fillId="0" borderId="1276" xfId="0" applyNumberFormat="1" applyFont="1" applyBorder="1" applyAlignment="1">
      <alignment vertical="center" wrapText="1"/>
    </xf>
    <xf numFmtId="1" fontId="8" fillId="5" borderId="1276" xfId="0" applyNumberFormat="1" applyFont="1" applyFill="1" applyBorder="1" applyProtection="1">
      <protection locked="0"/>
    </xf>
    <xf numFmtId="1" fontId="8" fillId="5" borderId="1284" xfId="0" applyNumberFormat="1" applyFont="1" applyFill="1" applyBorder="1" applyProtection="1">
      <protection locked="0"/>
    </xf>
    <xf numFmtId="1" fontId="8" fillId="5" borderId="1282" xfId="0" applyNumberFormat="1" applyFont="1" applyFill="1" applyBorder="1" applyProtection="1">
      <protection locked="0"/>
    </xf>
  </cellXfs>
  <cellStyles count="11">
    <cellStyle name="Millares [0] 2" xfId="9"/>
    <cellStyle name="Millares [0] 3 2 2 2" xfId="7"/>
    <cellStyle name="Millares 2 2" xfId="6"/>
    <cellStyle name="Normal" xfId="0" builtinId="0"/>
    <cellStyle name="Normal 2" xfId="3"/>
    <cellStyle name="Normal 3" xfId="4"/>
    <cellStyle name="Normal_REM 09-2002" xfId="2"/>
    <cellStyle name="Normal_RMC-MUNI" xfId="1"/>
    <cellStyle name="Notas 2" xfId="5"/>
    <cellStyle name="Notas 3" xfId="10"/>
    <cellStyle name="Notas 3 2" xfId="8"/>
  </cellStyles>
  <dxfs count="1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A\SA_23_V1.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ENERO/REM%20NUEVA%20VERSI&#211;N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FEBRERO/REM%20NUEVA%20VERSI&#211;N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RZO/REM%20A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11" sqref="A11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",[1]NOMBRE!B2," - ","( ",[1]NOMBRE!C2,[1]NOMBRE!D2,[1]NOMBRE!E2,[1]NOMBRE!F2,[1]NOMBRE!G2," )")</f>
        <v>COMUNA:  - ( 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",[1]NOMBRE!B6," - ","( ",[1]NOMBRE!C6,[1]NOMBRE!D6," )")</f>
        <v>MES:  - ( 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",[1]NOMBRE!B7)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13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x14ac:dyDescent="0.2">
      <c r="A12" s="3772" t="s">
        <v>4</v>
      </c>
      <c r="B12" s="3773" t="s">
        <v>5</v>
      </c>
      <c r="C12" s="3775" t="s">
        <v>6</v>
      </c>
      <c r="D12" s="3776"/>
      <c r="E12" s="3776"/>
      <c r="F12" s="3776"/>
      <c r="G12" s="3776"/>
      <c r="H12" s="3776"/>
      <c r="I12" s="3776"/>
      <c r="J12" s="3776"/>
      <c r="K12" s="3776"/>
      <c r="L12" s="3776"/>
      <c r="M12" s="3776"/>
      <c r="N12" s="3776"/>
      <c r="O12" s="3776"/>
      <c r="P12" s="3776"/>
      <c r="Q12" s="3776"/>
      <c r="R12" s="3776"/>
      <c r="S12" s="3777"/>
      <c r="T12" s="3783" t="s">
        <v>7</v>
      </c>
      <c r="U12" s="3784"/>
      <c r="V12" s="3785" t="s">
        <v>8</v>
      </c>
      <c r="W12" s="3785" t="s">
        <v>9</v>
      </c>
      <c r="X12" s="3787" t="s">
        <v>10</v>
      </c>
      <c r="Y12" s="3787" t="s">
        <v>11</v>
      </c>
      <c r="Z12" s="3787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3772"/>
      <c r="B13" s="3774"/>
      <c r="C13" s="15" t="s">
        <v>13</v>
      </c>
      <c r="D13" s="16" t="s">
        <v>14</v>
      </c>
      <c r="E13" s="17" t="s">
        <v>15</v>
      </c>
      <c r="F13" s="16" t="s">
        <v>16</v>
      </c>
      <c r="G13" s="18" t="s">
        <v>17</v>
      </c>
      <c r="H13" s="18" t="s">
        <v>18</v>
      </c>
      <c r="I13" s="18" t="s">
        <v>19</v>
      </c>
      <c r="J13" s="18" t="s">
        <v>20</v>
      </c>
      <c r="K13" s="18" t="s">
        <v>21</v>
      </c>
      <c r="L13" s="18" t="s">
        <v>22</v>
      </c>
      <c r="M13" s="18" t="s">
        <v>23</v>
      </c>
      <c r="N13" s="18" t="s">
        <v>24</v>
      </c>
      <c r="O13" s="18" t="s">
        <v>25</v>
      </c>
      <c r="P13" s="18" t="s">
        <v>26</v>
      </c>
      <c r="Q13" s="18" t="s">
        <v>27</v>
      </c>
      <c r="R13" s="18" t="s">
        <v>28</v>
      </c>
      <c r="S13" s="19" t="s">
        <v>29</v>
      </c>
      <c r="T13" s="20" t="s">
        <v>30</v>
      </c>
      <c r="U13" s="21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22" t="s">
        <v>32</v>
      </c>
      <c r="B14" s="23">
        <f t="shared" ref="B14:B19" si="0">SUM(C14:S14)</f>
        <v>0</v>
      </c>
      <c r="C14" s="24">
        <f>SUM(ENERO:DICIEMBRE!C14)</f>
        <v>0</v>
      </c>
      <c r="D14" s="24">
        <f>SUM(ENERO:DICIEMBRE!D14)</f>
        <v>0</v>
      </c>
      <c r="E14" s="24">
        <f>SUM(ENERO:DICIEMBRE!E14)</f>
        <v>0</v>
      </c>
      <c r="F14" s="24">
        <f>SUM(ENERO:DICIEMBRE!F14)</f>
        <v>0</v>
      </c>
      <c r="G14" s="24">
        <f>SUM(ENERO:DICIEMBRE!G14)</f>
        <v>0</v>
      </c>
      <c r="H14" s="24">
        <f>SUM(ENERO:DICIEMBRE!H14)</f>
        <v>0</v>
      </c>
      <c r="I14" s="24">
        <f>SUM(ENERO:DICIEMBRE!I14)</f>
        <v>0</v>
      </c>
      <c r="J14" s="24">
        <f>SUM(ENERO:DICIEMBRE!J14)</f>
        <v>0</v>
      </c>
      <c r="K14" s="24">
        <f>SUM(ENERO:DICIEMBRE!K14)</f>
        <v>0</v>
      </c>
      <c r="L14" s="24">
        <f>SUM(ENERO:DICIEMBRE!L14)</f>
        <v>0</v>
      </c>
      <c r="M14" s="24">
        <f>SUM(ENERO:DICIEMBRE!M14)</f>
        <v>0</v>
      </c>
      <c r="N14" s="24">
        <f>SUM(ENERO:DICIEMBRE!N14)</f>
        <v>0</v>
      </c>
      <c r="O14" s="24">
        <f>SUM(ENERO:DICIEMBRE!O14)</f>
        <v>0</v>
      </c>
      <c r="P14" s="24">
        <f>SUM(ENERO:DICIEMBRE!P14)</f>
        <v>0</v>
      </c>
      <c r="Q14" s="24">
        <f>SUM(ENERO:DICIEMBRE!Q14)</f>
        <v>0</v>
      </c>
      <c r="R14" s="24">
        <f>SUM(ENERO:DICIEMBRE!R14)</f>
        <v>0</v>
      </c>
      <c r="S14" s="24">
        <f>SUM(ENERO:DICIEMBRE!S14)</f>
        <v>0</v>
      </c>
      <c r="T14" s="24">
        <f>SUM(ENERO:DICIEMBRE!T14)</f>
        <v>0</v>
      </c>
      <c r="U14" s="24">
        <f>SUM(ENERO:DICIEMBRE!U14)</f>
        <v>0</v>
      </c>
      <c r="V14" s="24">
        <f>SUM(ENERO:DICIEMBRE!V14)</f>
        <v>0</v>
      </c>
      <c r="W14" s="24">
        <f>SUM(ENERO:DICIEMBRE!W14)</f>
        <v>0</v>
      </c>
      <c r="X14" s="24">
        <f>SUM(ENERO:DICIEMBRE!X14)</f>
        <v>0</v>
      </c>
      <c r="Y14" s="24">
        <f>SUM(ENERO:DICIEMBRE!Y14)</f>
        <v>0</v>
      </c>
      <c r="Z14" s="24">
        <f>SUM(ENERO:DICIEMBRE!Z14)</f>
        <v>0</v>
      </c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25" t="s">
        <v>33</v>
      </c>
      <c r="B15" s="23">
        <f t="shared" si="0"/>
        <v>0</v>
      </c>
      <c r="C15" s="24">
        <f>SUM(ENERO:DICIEMBRE!C15)</f>
        <v>0</v>
      </c>
      <c r="D15" s="24">
        <f>SUM(ENERO:DICIEMBRE!D15)</f>
        <v>0</v>
      </c>
      <c r="E15" s="24">
        <f>SUM(ENERO:DICIEMBRE!E15)</f>
        <v>0</v>
      </c>
      <c r="F15" s="24">
        <f>SUM(ENERO:DICIEMBRE!F15)</f>
        <v>0</v>
      </c>
      <c r="G15" s="24">
        <f>SUM(ENERO:DICIEMBRE!G15)</f>
        <v>0</v>
      </c>
      <c r="H15" s="24">
        <f>SUM(ENERO:DICIEMBRE!H15)</f>
        <v>0</v>
      </c>
      <c r="I15" s="24">
        <f>SUM(ENERO:DICIEMBRE!I15)</f>
        <v>0</v>
      </c>
      <c r="J15" s="24">
        <f>SUM(ENERO:DICIEMBRE!J15)</f>
        <v>0</v>
      </c>
      <c r="K15" s="24">
        <f>SUM(ENERO:DICIEMBRE!K15)</f>
        <v>0</v>
      </c>
      <c r="L15" s="24">
        <f>SUM(ENERO:DICIEMBRE!L15)</f>
        <v>0</v>
      </c>
      <c r="M15" s="24">
        <f>SUM(ENERO:DICIEMBRE!M15)</f>
        <v>0</v>
      </c>
      <c r="N15" s="24">
        <f>SUM(ENERO:DICIEMBRE!N15)</f>
        <v>0</v>
      </c>
      <c r="O15" s="24">
        <f>SUM(ENERO:DICIEMBRE!O15)</f>
        <v>0</v>
      </c>
      <c r="P15" s="24">
        <f>SUM(ENERO:DICIEMBRE!P15)</f>
        <v>0</v>
      </c>
      <c r="Q15" s="24">
        <f>SUM(ENERO:DICIEMBRE!Q15)</f>
        <v>0</v>
      </c>
      <c r="R15" s="24">
        <f>SUM(ENERO:DICIEMBRE!R15)</f>
        <v>0</v>
      </c>
      <c r="S15" s="24">
        <f>SUM(ENERO:DICIEMBRE!S15)</f>
        <v>0</v>
      </c>
      <c r="T15" s="24">
        <f>SUM(ENERO:DICIEMBRE!T15)</f>
        <v>0</v>
      </c>
      <c r="U15" s="24">
        <f>SUM(ENERO:DICIEMBRE!U15)</f>
        <v>0</v>
      </c>
      <c r="V15" s="24">
        <f>SUM(ENERO:DICIEMBRE!V15)</f>
        <v>0</v>
      </c>
      <c r="W15" s="24">
        <f>SUM(ENERO:DICIEMBRE!W15)</f>
        <v>0</v>
      </c>
      <c r="X15" s="24">
        <f>SUM(ENERO:DICIEMBRE!X15)</f>
        <v>0</v>
      </c>
      <c r="Y15" s="24">
        <f>SUM(ENERO:DICIEMBRE!Y15)</f>
        <v>0</v>
      </c>
      <c r="Z15" s="24">
        <f>SUM(ENERO:DICIEMBRE!Z15)</f>
        <v>0</v>
      </c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26" t="s">
        <v>34</v>
      </c>
      <c r="B16" s="23">
        <f>SUM(E16:S16)</f>
        <v>0</v>
      </c>
      <c r="C16" s="24">
        <f>SUM(ENERO:DICIEMBRE!C16)</f>
        <v>0</v>
      </c>
      <c r="D16" s="24">
        <f>SUM(ENERO:DICIEMBRE!D16)</f>
        <v>0</v>
      </c>
      <c r="E16" s="24">
        <f>SUM(ENERO:DICIEMBRE!E16)</f>
        <v>0</v>
      </c>
      <c r="F16" s="24">
        <f>SUM(ENERO:DICIEMBRE!F16)</f>
        <v>0</v>
      </c>
      <c r="G16" s="24">
        <f>SUM(ENERO:DICIEMBRE!G16)</f>
        <v>0</v>
      </c>
      <c r="H16" s="24">
        <f>SUM(ENERO:DICIEMBRE!H16)</f>
        <v>0</v>
      </c>
      <c r="I16" s="24">
        <f>SUM(ENERO:DICIEMBRE!I16)</f>
        <v>0</v>
      </c>
      <c r="J16" s="24">
        <f>SUM(ENERO:DICIEMBRE!J16)</f>
        <v>0</v>
      </c>
      <c r="K16" s="24">
        <f>SUM(ENERO:DICIEMBRE!K16)</f>
        <v>0</v>
      </c>
      <c r="L16" s="24">
        <f>SUM(ENERO:DICIEMBRE!L16)</f>
        <v>0</v>
      </c>
      <c r="M16" s="24">
        <f>SUM(ENERO:DICIEMBRE!M16)</f>
        <v>0</v>
      </c>
      <c r="N16" s="24">
        <f>SUM(ENERO:DICIEMBRE!N16)</f>
        <v>0</v>
      </c>
      <c r="O16" s="24">
        <f>SUM(ENERO:DICIEMBRE!O16)</f>
        <v>0</v>
      </c>
      <c r="P16" s="24">
        <f>SUM(ENERO:DICIEMBRE!P16)</f>
        <v>0</v>
      </c>
      <c r="Q16" s="24">
        <f>SUM(ENERO:DICIEMBRE!Q16)</f>
        <v>0</v>
      </c>
      <c r="R16" s="24">
        <f>SUM(ENERO:DICIEMBRE!R16)</f>
        <v>0</v>
      </c>
      <c r="S16" s="24">
        <f>SUM(ENERO:DICIEMBRE!S16)</f>
        <v>0</v>
      </c>
      <c r="T16" s="24">
        <f>SUM(ENERO:DICIEMBRE!T16)</f>
        <v>0</v>
      </c>
      <c r="U16" s="24">
        <f>SUM(ENERO:DICIEMBRE!U16)</f>
        <v>0</v>
      </c>
      <c r="V16" s="24">
        <f>SUM(ENERO:DICIEMBRE!V16)</f>
        <v>0</v>
      </c>
      <c r="W16" s="24">
        <f>SUM(ENERO:DICIEMBRE!W16)</f>
        <v>0</v>
      </c>
      <c r="X16" s="24">
        <f>SUM(ENERO:DICIEMBRE!X16)</f>
        <v>0</v>
      </c>
      <c r="Y16" s="24">
        <f>SUM(ENERO:DICIEMBRE!Y16)</f>
        <v>0</v>
      </c>
      <c r="Z16" s="24">
        <f>SUM(ENERO:DICIEMBRE!Z16)</f>
        <v>0</v>
      </c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25" t="s">
        <v>35</v>
      </c>
      <c r="B17" s="23">
        <f t="shared" si="0"/>
        <v>0</v>
      </c>
      <c r="C17" s="24">
        <f>SUM(ENERO:DICIEMBRE!C17)</f>
        <v>0</v>
      </c>
      <c r="D17" s="24">
        <f>SUM(ENERO:DICIEMBRE!D17)</f>
        <v>0</v>
      </c>
      <c r="E17" s="24">
        <f>SUM(ENERO:DICIEMBRE!E17)</f>
        <v>0</v>
      </c>
      <c r="F17" s="24">
        <f>SUM(ENERO:DICIEMBRE!F17)</f>
        <v>0</v>
      </c>
      <c r="G17" s="24">
        <f>SUM(ENERO:DICIEMBRE!G17)</f>
        <v>0</v>
      </c>
      <c r="H17" s="24">
        <f>SUM(ENERO:DICIEMBRE!H17)</f>
        <v>0</v>
      </c>
      <c r="I17" s="24">
        <f>SUM(ENERO:DICIEMBRE!I17)</f>
        <v>0</v>
      </c>
      <c r="J17" s="24">
        <f>SUM(ENERO:DICIEMBRE!J17)</f>
        <v>0</v>
      </c>
      <c r="K17" s="24">
        <f>SUM(ENERO:DICIEMBRE!K17)</f>
        <v>0</v>
      </c>
      <c r="L17" s="24">
        <f>SUM(ENERO:DICIEMBRE!L17)</f>
        <v>0</v>
      </c>
      <c r="M17" s="24">
        <f>SUM(ENERO:DICIEMBRE!M17)</f>
        <v>0</v>
      </c>
      <c r="N17" s="24">
        <f>SUM(ENERO:DICIEMBRE!N17)</f>
        <v>0</v>
      </c>
      <c r="O17" s="24">
        <f>SUM(ENERO:DICIEMBRE!O17)</f>
        <v>0</v>
      </c>
      <c r="P17" s="24">
        <f>SUM(ENERO:DICIEMBRE!P17)</f>
        <v>0</v>
      </c>
      <c r="Q17" s="24">
        <f>SUM(ENERO:DICIEMBRE!Q17)</f>
        <v>0</v>
      </c>
      <c r="R17" s="24">
        <f>SUM(ENERO:DICIEMBRE!R17)</f>
        <v>0</v>
      </c>
      <c r="S17" s="24">
        <f>SUM(ENERO:DICIEMBRE!S17)</f>
        <v>0</v>
      </c>
      <c r="T17" s="24">
        <f>SUM(ENERO:DICIEMBRE!T17)</f>
        <v>0</v>
      </c>
      <c r="U17" s="24">
        <f>SUM(ENERO:DICIEMBRE!U17)</f>
        <v>0</v>
      </c>
      <c r="V17" s="24">
        <f>SUM(ENERO:DICIEMBRE!V17)</f>
        <v>0</v>
      </c>
      <c r="W17" s="24">
        <f>SUM(ENERO:DICIEMBRE!W17)</f>
        <v>0</v>
      </c>
      <c r="X17" s="24">
        <f>SUM(ENERO:DICIEMBRE!X17)</f>
        <v>0</v>
      </c>
      <c r="Y17" s="24">
        <f>SUM(ENERO:DICIEMBRE!Y17)</f>
        <v>0</v>
      </c>
      <c r="Z17" s="24">
        <f>SUM(ENERO:DICIEMBRE!Z17)</f>
        <v>0</v>
      </c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24">
        <f>SUM(ENERO:DICIEMBRE!C18)</f>
        <v>0</v>
      </c>
      <c r="D18" s="24">
        <f>SUM(ENERO:DICIEMBRE!D18)</f>
        <v>0</v>
      </c>
      <c r="E18" s="24">
        <f>SUM(ENERO:DICIEMBRE!E18)</f>
        <v>0</v>
      </c>
      <c r="F18" s="24">
        <f>SUM(ENERO:DICIEMBRE!F18)</f>
        <v>0</v>
      </c>
      <c r="G18" s="24">
        <f>SUM(ENERO:DICIEMBRE!G18)</f>
        <v>0</v>
      </c>
      <c r="H18" s="24">
        <f>SUM(ENERO:DICIEMBRE!H18)</f>
        <v>0</v>
      </c>
      <c r="I18" s="24">
        <f>SUM(ENERO:DICIEMBRE!I18)</f>
        <v>0</v>
      </c>
      <c r="J18" s="24">
        <f>SUM(ENERO:DICIEMBRE!J18)</f>
        <v>0</v>
      </c>
      <c r="K18" s="24">
        <f>SUM(ENERO:DICIEMBRE!K18)</f>
        <v>0</v>
      </c>
      <c r="L18" s="24">
        <f>SUM(ENERO:DICIEMBRE!L18)</f>
        <v>0</v>
      </c>
      <c r="M18" s="24">
        <f>SUM(ENERO:DICIEMBRE!M18)</f>
        <v>0</v>
      </c>
      <c r="N18" s="24">
        <f>SUM(ENERO:DICIEMBRE!N18)</f>
        <v>0</v>
      </c>
      <c r="O18" s="24">
        <f>SUM(ENERO:DICIEMBRE!O18)</f>
        <v>0</v>
      </c>
      <c r="P18" s="24">
        <f>SUM(ENERO:DICIEMBRE!P18)</f>
        <v>0</v>
      </c>
      <c r="Q18" s="24">
        <f>SUM(ENERO:DICIEMBRE!Q18)</f>
        <v>0</v>
      </c>
      <c r="R18" s="24">
        <f>SUM(ENERO:DICIEMBRE!R18)</f>
        <v>0</v>
      </c>
      <c r="S18" s="24">
        <f>SUM(ENERO:DICIEMBRE!S18)</f>
        <v>0</v>
      </c>
      <c r="T18" s="24">
        <f>SUM(ENERO:DICIEMBRE!T18)</f>
        <v>0</v>
      </c>
      <c r="U18" s="24">
        <f>SUM(ENERO:DICIEMBRE!U18)</f>
        <v>0</v>
      </c>
      <c r="V18" s="24">
        <f>SUM(ENERO:DICIEMBRE!V18)</f>
        <v>0</v>
      </c>
      <c r="W18" s="24">
        <f>SUM(ENERO:DICIEMBRE!W18)</f>
        <v>0</v>
      </c>
      <c r="X18" s="24">
        <f>SUM(ENERO:DICIEMBRE!X18)</f>
        <v>0</v>
      </c>
      <c r="Y18" s="24">
        <f>SUM(ENERO:DICIEMBRE!Y18)</f>
        <v>0</v>
      </c>
      <c r="Z18" s="24">
        <f>SUM(ENERO:DICIEMBRE!Z18)</f>
        <v>0</v>
      </c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28" t="s">
        <v>37</v>
      </c>
      <c r="B19" s="29">
        <f t="shared" si="0"/>
        <v>0</v>
      </c>
      <c r="C19" s="30">
        <f t="shared" ref="C19:S19" si="4">SUM(C14:C18)</f>
        <v>0</v>
      </c>
      <c r="D19" s="31">
        <f t="shared" si="4"/>
        <v>0</v>
      </c>
      <c r="E19" s="31">
        <f t="shared" si="4"/>
        <v>0</v>
      </c>
      <c r="F19" s="32">
        <f t="shared" si="4"/>
        <v>0</v>
      </c>
      <c r="G19" s="32">
        <f t="shared" si="4"/>
        <v>0</v>
      </c>
      <c r="H19" s="32">
        <f t="shared" si="4"/>
        <v>0</v>
      </c>
      <c r="I19" s="32">
        <f t="shared" si="4"/>
        <v>0</v>
      </c>
      <c r="J19" s="32">
        <f t="shared" si="4"/>
        <v>0</v>
      </c>
      <c r="K19" s="32">
        <f t="shared" si="4"/>
        <v>0</v>
      </c>
      <c r="L19" s="32">
        <f t="shared" si="4"/>
        <v>0</v>
      </c>
      <c r="M19" s="32">
        <f t="shared" si="4"/>
        <v>0</v>
      </c>
      <c r="N19" s="32">
        <f t="shared" si="4"/>
        <v>0</v>
      </c>
      <c r="O19" s="32">
        <f t="shared" si="4"/>
        <v>0</v>
      </c>
      <c r="P19" s="32">
        <f t="shared" si="4"/>
        <v>0</v>
      </c>
      <c r="Q19" s="32">
        <f t="shared" si="4"/>
        <v>0</v>
      </c>
      <c r="R19" s="32">
        <f t="shared" si="4"/>
        <v>0</v>
      </c>
      <c r="S19" s="33">
        <f t="shared" si="4"/>
        <v>0</v>
      </c>
      <c r="T19" s="29">
        <f>SUM(T14:T18)</f>
        <v>0</v>
      </c>
      <c r="U19" s="34">
        <f t="shared" ref="U19:Z19" si="5">SUM(U14:U18)</f>
        <v>0</v>
      </c>
      <c r="V19" s="35">
        <f t="shared" si="5"/>
        <v>0</v>
      </c>
      <c r="W19" s="35">
        <f t="shared" si="5"/>
        <v>0</v>
      </c>
      <c r="X19" s="35">
        <f t="shared" si="5"/>
        <v>0</v>
      </c>
      <c r="Y19" s="35">
        <f t="shared" si="5"/>
        <v>0</v>
      </c>
      <c r="Z19" s="35">
        <f t="shared" si="5"/>
        <v>0</v>
      </c>
    </row>
    <row r="20" spans="1:103" ht="14.25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x14ac:dyDescent="0.2">
      <c r="A21" s="3789" t="s">
        <v>39</v>
      </c>
      <c r="B21" s="3790" t="s">
        <v>5</v>
      </c>
      <c r="C21" s="3790"/>
      <c r="D21" s="3790"/>
      <c r="E21" s="3791" t="s">
        <v>40</v>
      </c>
      <c r="F21" s="3792"/>
      <c r="G21" s="3792"/>
      <c r="H21" s="3793"/>
      <c r="I21" s="3794" t="s">
        <v>32</v>
      </c>
      <c r="J21" s="3795" t="s">
        <v>41</v>
      </c>
      <c r="K21" s="3790" t="s">
        <v>10</v>
      </c>
      <c r="L21" s="3790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x14ac:dyDescent="0.2">
      <c r="A22" s="3789"/>
      <c r="B22" s="3790"/>
      <c r="C22" s="3790"/>
      <c r="D22" s="3790"/>
      <c r="E22" s="3789" t="s">
        <v>42</v>
      </c>
      <c r="F22" s="3789"/>
      <c r="G22" s="3789" t="s">
        <v>43</v>
      </c>
      <c r="H22" s="3796"/>
      <c r="I22" s="3794"/>
      <c r="J22" s="3795"/>
      <c r="K22" s="3790"/>
      <c r="L22" s="3790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x14ac:dyDescent="0.2">
      <c r="A23" s="3789"/>
      <c r="B23" s="37" t="s">
        <v>44</v>
      </c>
      <c r="C23" s="38" t="s">
        <v>30</v>
      </c>
      <c r="D23" s="38" t="s">
        <v>31</v>
      </c>
      <c r="E23" s="38" t="s">
        <v>30</v>
      </c>
      <c r="F23" s="38" t="s">
        <v>31</v>
      </c>
      <c r="G23" s="38" t="s">
        <v>30</v>
      </c>
      <c r="H23" s="39" t="s">
        <v>31</v>
      </c>
      <c r="I23" s="3794"/>
      <c r="J23" s="3795"/>
      <c r="K23" s="3790"/>
      <c r="L23" s="3790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40" t="s">
        <v>45</v>
      </c>
      <c r="B24" s="41">
        <f>SUM(C24:D24)</f>
        <v>0</v>
      </c>
      <c r="C24" s="41">
        <f t="shared" ref="C24:D26" si="6">+E24+G24</f>
        <v>0</v>
      </c>
      <c r="D24" s="41">
        <f t="shared" si="6"/>
        <v>0</v>
      </c>
      <c r="E24" s="24">
        <f>SUM(ENERO:DICIEMBRE!E24)</f>
        <v>0</v>
      </c>
      <c r="F24" s="24">
        <f>SUM(ENERO:DICIEMBRE!F24)</f>
        <v>0</v>
      </c>
      <c r="G24" s="24">
        <f>SUM(ENERO:DICIEMBRE!G24)</f>
        <v>0</v>
      </c>
      <c r="H24" s="24">
        <f>SUM(ENERO:DICIEMBRE!H24)</f>
        <v>0</v>
      </c>
      <c r="I24" s="24">
        <f>SUM(ENERO:DICIEMBRE!I24)</f>
        <v>0</v>
      </c>
      <c r="J24" s="24">
        <f>SUM(ENERO:DICIEMBRE!J24)</f>
        <v>0</v>
      </c>
      <c r="K24" s="24">
        <f>SUM(ENERO:DICIEMBRE!K24)</f>
        <v>0</v>
      </c>
      <c r="L24" s="24">
        <f>SUM(ENERO:DICIEMBRE!L24)</f>
        <v>0</v>
      </c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42" t="s">
        <v>46</v>
      </c>
      <c r="B25" s="43">
        <f>SUM(C25:D25)</f>
        <v>0</v>
      </c>
      <c r="C25" s="43">
        <f t="shared" si="6"/>
        <v>0</v>
      </c>
      <c r="D25" s="43">
        <f t="shared" si="6"/>
        <v>0</v>
      </c>
      <c r="E25" s="24">
        <f>SUM(ENERO:DICIEMBRE!E25)</f>
        <v>0</v>
      </c>
      <c r="F25" s="24">
        <f>SUM(ENERO:DICIEMBRE!F25)</f>
        <v>0</v>
      </c>
      <c r="G25" s="24">
        <f>SUM(ENERO:DICIEMBRE!G25)</f>
        <v>0</v>
      </c>
      <c r="H25" s="24">
        <f>SUM(ENERO:DICIEMBRE!H25)</f>
        <v>0</v>
      </c>
      <c r="I25" s="24">
        <f>SUM(ENERO:DICIEMBRE!I25)</f>
        <v>0</v>
      </c>
      <c r="J25" s="24">
        <f>SUM(ENERO:DICIEMBRE!J25)</f>
        <v>0</v>
      </c>
      <c r="K25" s="24">
        <f>SUM(ENERO:DICIEMBRE!K25)</f>
        <v>0</v>
      </c>
      <c r="L25" s="24">
        <f>SUM(ENERO:DICIEMBRE!L25)</f>
        <v>0</v>
      </c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44" t="s">
        <v>47</v>
      </c>
      <c r="B26" s="45">
        <f>SUM(C26:D26)</f>
        <v>0</v>
      </c>
      <c r="C26" s="45">
        <f t="shared" si="6"/>
        <v>0</v>
      </c>
      <c r="D26" s="45">
        <f t="shared" si="6"/>
        <v>0</v>
      </c>
      <c r="E26" s="24">
        <f>SUM(ENERO:DICIEMBRE!E26)</f>
        <v>0</v>
      </c>
      <c r="F26" s="24">
        <f>SUM(ENERO:DICIEMBRE!F26)</f>
        <v>0</v>
      </c>
      <c r="G26" s="24">
        <f>SUM(ENERO:DICIEMBRE!G26)</f>
        <v>0</v>
      </c>
      <c r="H26" s="24">
        <f>SUM(ENERO:DICIEMBRE!H26)</f>
        <v>0</v>
      </c>
      <c r="I26" s="24">
        <f>SUM(ENERO:DICIEMBRE!I26)</f>
        <v>0</v>
      </c>
      <c r="J26" s="24">
        <f>SUM(ENERO:DICIEMBRE!J26)</f>
        <v>0</v>
      </c>
      <c r="K26" s="24">
        <f>SUM(ENERO:DICIEMBRE!K26)</f>
        <v>0</v>
      </c>
      <c r="L26" s="24">
        <f>SUM(ENERO:DICIEMBRE!L26)</f>
        <v>0</v>
      </c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28" t="s">
        <v>5</v>
      </c>
      <c r="B27" s="38">
        <f>SUM(B24:B26)</f>
        <v>0</v>
      </c>
      <c r="C27" s="38">
        <f>SUM(C24:C26)</f>
        <v>0</v>
      </c>
      <c r="D27" s="38">
        <f>SUM(D24:D26)</f>
        <v>0</v>
      </c>
      <c r="E27" s="38">
        <f>SUM(E24:E26)</f>
        <v>0</v>
      </c>
      <c r="F27" s="38">
        <f t="shared" ref="F27:L27" si="9">SUM(F24:F26)</f>
        <v>0</v>
      </c>
      <c r="G27" s="38">
        <f t="shared" si="9"/>
        <v>0</v>
      </c>
      <c r="H27" s="39">
        <f t="shared" si="9"/>
        <v>0</v>
      </c>
      <c r="I27" s="46">
        <f t="shared" si="9"/>
        <v>0</v>
      </c>
      <c r="J27" s="38">
        <f t="shared" si="9"/>
        <v>0</v>
      </c>
      <c r="K27" s="38">
        <f t="shared" si="9"/>
        <v>0</v>
      </c>
      <c r="L27" s="38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47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x14ac:dyDescent="0.2">
      <c r="A29" s="3773"/>
      <c r="B29" s="3773" t="s">
        <v>5</v>
      </c>
      <c r="C29" s="3820" t="s">
        <v>6</v>
      </c>
      <c r="D29" s="3821"/>
      <c r="E29" s="3821"/>
      <c r="F29" s="3821"/>
      <c r="G29" s="3821"/>
      <c r="H29" s="3821"/>
      <c r="I29" s="3821"/>
      <c r="J29" s="3821"/>
      <c r="K29" s="3821"/>
      <c r="L29" s="3821"/>
      <c r="M29" s="3821"/>
      <c r="N29" s="3821"/>
      <c r="O29" s="3821"/>
      <c r="P29" s="3821"/>
      <c r="Q29" s="3821"/>
      <c r="R29" s="3821"/>
      <c r="S29" s="3822"/>
      <c r="T29" s="3823" t="s">
        <v>49</v>
      </c>
      <c r="U29" s="3824"/>
      <c r="V29" s="3815" t="s">
        <v>10</v>
      </c>
      <c r="W29" s="3825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15" t="s">
        <v>13</v>
      </c>
      <c r="D30" s="16" t="s">
        <v>14</v>
      </c>
      <c r="E30" s="16" t="s">
        <v>50</v>
      </c>
      <c r="F30" s="17" t="s">
        <v>51</v>
      </c>
      <c r="G30" s="16" t="s">
        <v>17</v>
      </c>
      <c r="H30" s="16" t="s">
        <v>18</v>
      </c>
      <c r="I30" s="16" t="s">
        <v>19</v>
      </c>
      <c r="J30" s="16" t="s">
        <v>20</v>
      </c>
      <c r="K30" s="16" t="s">
        <v>21</v>
      </c>
      <c r="L30" s="16" t="s">
        <v>22</v>
      </c>
      <c r="M30" s="16" t="s">
        <v>23</v>
      </c>
      <c r="N30" s="16" t="s">
        <v>24</v>
      </c>
      <c r="O30" s="16" t="s">
        <v>25</v>
      </c>
      <c r="P30" s="16" t="s">
        <v>26</v>
      </c>
      <c r="Q30" s="16" t="s">
        <v>27</v>
      </c>
      <c r="R30" s="50" t="s">
        <v>28</v>
      </c>
      <c r="S30" s="51" t="s">
        <v>29</v>
      </c>
      <c r="T30" s="20" t="s">
        <v>30</v>
      </c>
      <c r="U30" s="21" t="s">
        <v>31</v>
      </c>
      <c r="V30" s="3815"/>
      <c r="W30" s="3825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52" t="s">
        <v>52</v>
      </c>
      <c r="B31" s="53">
        <f>SUM(C31:S31)</f>
        <v>0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57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3800" t="s">
        <v>55</v>
      </c>
      <c r="B34" s="3801" t="s">
        <v>56</v>
      </c>
      <c r="C34" s="3804" t="s">
        <v>57</v>
      </c>
      <c r="D34" s="3805"/>
      <c r="E34" s="3805"/>
      <c r="F34" s="3805"/>
      <c r="G34" s="3805"/>
      <c r="H34" s="3805"/>
      <c r="I34" s="3805"/>
      <c r="J34" s="3805"/>
      <c r="K34" s="3805"/>
      <c r="L34" s="3805"/>
      <c r="M34" s="3805"/>
      <c r="N34" s="3805"/>
      <c r="O34" s="3805"/>
      <c r="P34" s="3805"/>
      <c r="Q34" s="3805"/>
      <c r="R34" s="3805"/>
      <c r="S34" s="3805"/>
      <c r="T34" s="3805"/>
      <c r="U34" s="3806"/>
      <c r="V34" s="3807" t="s">
        <v>58</v>
      </c>
      <c r="W34" s="3808"/>
      <c r="X34" s="3811" t="s">
        <v>59</v>
      </c>
      <c r="Y34" s="3785"/>
      <c r="Z34" s="3813" t="s">
        <v>60</v>
      </c>
      <c r="AA34" s="3814"/>
      <c r="AB34" s="3814"/>
      <c r="AC34" s="3814"/>
      <c r="AD34" s="3814"/>
      <c r="AE34" s="3814"/>
      <c r="AF34" s="3814"/>
      <c r="AG34" s="3814"/>
      <c r="AH34" s="3814"/>
      <c r="AI34" s="3815"/>
      <c r="AJ34" s="3816" t="s">
        <v>61</v>
      </c>
      <c r="AK34" s="3817"/>
      <c r="AL34" s="3785"/>
      <c r="AM34" s="3785" t="s">
        <v>62</v>
      </c>
      <c r="AN34" s="3785" t="s">
        <v>63</v>
      </c>
      <c r="AO34" s="3787" t="s">
        <v>10</v>
      </c>
      <c r="AP34" s="3785" t="s">
        <v>11</v>
      </c>
      <c r="AQ34" s="3785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3800"/>
      <c r="B35" s="3802"/>
      <c r="C35" s="3841" t="s">
        <v>6</v>
      </c>
      <c r="D35" s="3841"/>
      <c r="E35" s="3841"/>
      <c r="F35" s="3841"/>
      <c r="G35" s="3841"/>
      <c r="H35" s="3841"/>
      <c r="I35" s="3841"/>
      <c r="J35" s="3841"/>
      <c r="K35" s="3841"/>
      <c r="L35" s="3841"/>
      <c r="M35" s="3841"/>
      <c r="N35" s="3841"/>
      <c r="O35" s="3841"/>
      <c r="P35" s="3841"/>
      <c r="Q35" s="3841"/>
      <c r="R35" s="3841"/>
      <c r="S35" s="3841"/>
      <c r="T35" s="3842" t="s">
        <v>49</v>
      </c>
      <c r="U35" s="3843"/>
      <c r="V35" s="3809"/>
      <c r="W35" s="3810"/>
      <c r="X35" s="3812"/>
      <c r="Y35" s="3786"/>
      <c r="Z35" s="3834" t="s">
        <v>65</v>
      </c>
      <c r="AA35" s="3835"/>
      <c r="AB35" s="3835"/>
      <c r="AC35" s="3835"/>
      <c r="AD35" s="3844"/>
      <c r="AE35" s="3834" t="s">
        <v>66</v>
      </c>
      <c r="AF35" s="3835"/>
      <c r="AG35" s="3835"/>
      <c r="AH35" s="3835"/>
      <c r="AI35" s="3844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3800"/>
      <c r="B36" s="3803"/>
      <c r="C36" s="59" t="s">
        <v>13</v>
      </c>
      <c r="D36" s="60" t="s">
        <v>14</v>
      </c>
      <c r="E36" s="60" t="s">
        <v>50</v>
      </c>
      <c r="F36" s="60" t="s">
        <v>51</v>
      </c>
      <c r="G36" s="60" t="s">
        <v>17</v>
      </c>
      <c r="H36" s="60" t="s">
        <v>18</v>
      </c>
      <c r="I36" s="60" t="s">
        <v>19</v>
      </c>
      <c r="J36" s="60" t="s">
        <v>20</v>
      </c>
      <c r="K36" s="60" t="s">
        <v>21</v>
      </c>
      <c r="L36" s="60" t="s">
        <v>22</v>
      </c>
      <c r="M36" s="60" t="s">
        <v>23</v>
      </c>
      <c r="N36" s="60" t="s">
        <v>24</v>
      </c>
      <c r="O36" s="60" t="s">
        <v>25</v>
      </c>
      <c r="P36" s="60" t="s">
        <v>26</v>
      </c>
      <c r="Q36" s="60" t="s">
        <v>27</v>
      </c>
      <c r="R36" s="60" t="s">
        <v>28</v>
      </c>
      <c r="S36" s="61" t="s">
        <v>29</v>
      </c>
      <c r="T36" s="62" t="s">
        <v>30</v>
      </c>
      <c r="U36" s="63" t="s">
        <v>31</v>
      </c>
      <c r="V36" s="59" t="s">
        <v>67</v>
      </c>
      <c r="W36" s="64" t="s">
        <v>68</v>
      </c>
      <c r="X36" s="59" t="s">
        <v>69</v>
      </c>
      <c r="Y36" s="61" t="s">
        <v>70</v>
      </c>
      <c r="Z36" s="65" t="s">
        <v>5</v>
      </c>
      <c r="AA36" s="66" t="s">
        <v>71</v>
      </c>
      <c r="AB36" s="60" t="s">
        <v>72</v>
      </c>
      <c r="AC36" s="60" t="s">
        <v>73</v>
      </c>
      <c r="AD36" s="64" t="s">
        <v>74</v>
      </c>
      <c r="AE36" s="67" t="s">
        <v>56</v>
      </c>
      <c r="AF36" s="66" t="s">
        <v>71</v>
      </c>
      <c r="AG36" s="60" t="s">
        <v>72</v>
      </c>
      <c r="AH36" s="60" t="s">
        <v>73</v>
      </c>
      <c r="AI36" s="64" t="s">
        <v>74</v>
      </c>
      <c r="AJ36" s="68" t="s">
        <v>75</v>
      </c>
      <c r="AK36" s="69" t="s">
        <v>76</v>
      </c>
      <c r="AL36" s="69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2</v>
      </c>
      <c r="C37" s="24">
        <f>SUM(ENERO:DICIEMBRE!C37)</f>
        <v>1</v>
      </c>
      <c r="D37" s="24">
        <f>SUM(ENERO:DICIEMBRE!D37)</f>
        <v>0</v>
      </c>
      <c r="E37" s="24">
        <f>SUM(ENERO:DICIEMBRE!E37)</f>
        <v>0</v>
      </c>
      <c r="F37" s="24">
        <f>SUM(ENERO:DICIEMBRE!F37)</f>
        <v>1</v>
      </c>
      <c r="G37" s="24">
        <f>SUM(ENERO:DICIEMBRE!G37)</f>
        <v>0</v>
      </c>
      <c r="H37" s="24">
        <f>SUM(ENERO:DICIEMBRE!H37)</f>
        <v>0</v>
      </c>
      <c r="I37" s="24">
        <f>SUM(ENERO:DICIEMBRE!I37)</f>
        <v>0</v>
      </c>
      <c r="J37" s="24">
        <f>SUM(ENERO:DICIEMBRE!J37)</f>
        <v>0</v>
      </c>
      <c r="K37" s="24">
        <f>SUM(ENERO:DICIEMBRE!K37)</f>
        <v>0</v>
      </c>
      <c r="L37" s="24">
        <f>SUM(ENERO:DICIEMBRE!L37)</f>
        <v>0</v>
      </c>
      <c r="M37" s="24">
        <f>SUM(ENERO:DICIEMBRE!M37)</f>
        <v>0</v>
      </c>
      <c r="N37" s="24">
        <f>SUM(ENERO:DICIEMBRE!N37)</f>
        <v>0</v>
      </c>
      <c r="O37" s="24">
        <f>SUM(ENERO:DICIEMBRE!O37)</f>
        <v>0</v>
      </c>
      <c r="P37" s="24">
        <f>SUM(ENERO:DICIEMBRE!P37)</f>
        <v>0</v>
      </c>
      <c r="Q37" s="24">
        <f>SUM(ENERO:DICIEMBRE!Q37)</f>
        <v>0</v>
      </c>
      <c r="R37" s="24">
        <f>SUM(ENERO:DICIEMBRE!R37)</f>
        <v>0</v>
      </c>
      <c r="S37" s="24">
        <f>SUM(ENERO:DICIEMBRE!S37)</f>
        <v>0</v>
      </c>
      <c r="T37" s="24">
        <f>SUM(ENERO:DICIEMBRE!T37)</f>
        <v>0</v>
      </c>
      <c r="U37" s="24">
        <f>SUM(ENERO:DICIEMBRE!U37)</f>
        <v>2</v>
      </c>
      <c r="V37" s="24">
        <f>SUM(ENERO:DICIEMBRE!V37)</f>
        <v>0</v>
      </c>
      <c r="W37" s="24">
        <f>SUM(ENERO:DICIEMBRE!W37)</f>
        <v>0</v>
      </c>
      <c r="X37" s="24">
        <f>SUM(ENERO:DICIEMBRE!X37)</f>
        <v>0</v>
      </c>
      <c r="Y37" s="24">
        <f>SUM(ENERO:DICIEMBRE!Y37)</f>
        <v>0</v>
      </c>
      <c r="Z37" s="72">
        <f>SUM(AA37+AB37+AC37+AD37)</f>
        <v>1</v>
      </c>
      <c r="AA37" s="24">
        <f>SUM(ENERO:DICIEMBRE!AA37)</f>
        <v>0</v>
      </c>
      <c r="AB37" s="24">
        <f>SUM(ENERO:DICIEMBRE!AB37)</f>
        <v>1</v>
      </c>
      <c r="AC37" s="24">
        <f>SUM(ENERO:DICIEMBRE!AC37)</f>
        <v>0</v>
      </c>
      <c r="AD37" s="24">
        <f>SUM(ENERO:DICIEMBRE!AD37)</f>
        <v>0</v>
      </c>
      <c r="AE37" s="72">
        <f>SUM(AF37+AG37+AH37+AI37)</f>
        <v>0</v>
      </c>
      <c r="AF37" s="24">
        <f>SUM(ENERO:DICIEMBRE!AF37)</f>
        <v>0</v>
      </c>
      <c r="AG37" s="24">
        <f>SUM(ENERO:DICIEMBRE!AG37)</f>
        <v>0</v>
      </c>
      <c r="AH37" s="24">
        <f>SUM(ENERO:DICIEMBRE!AH37)</f>
        <v>0</v>
      </c>
      <c r="AI37" s="24">
        <f>SUM(ENERO:DICIEMBRE!AI37)</f>
        <v>0</v>
      </c>
      <c r="AJ37" s="24">
        <f>SUM(ENERO:DICIEMBRE!AJ37)</f>
        <v>1</v>
      </c>
      <c r="AK37" s="24">
        <f>SUM(ENERO:DICIEMBRE!AK37)</f>
        <v>1</v>
      </c>
      <c r="AL37" s="24">
        <f>SUM(ENERO:DICIEMBRE!AL37)</f>
        <v>0</v>
      </c>
      <c r="AM37" s="24">
        <f>SUM(ENERO:DICIEMBRE!AM37)</f>
        <v>0</v>
      </c>
      <c r="AN37" s="24">
        <f>SUM(ENERO:DICIEMBRE!AN37)</f>
        <v>0</v>
      </c>
      <c r="AO37" s="24">
        <f>SUM(ENERO:DICIEMBRE!AO37)</f>
        <v>0</v>
      </c>
      <c r="AP37" s="24">
        <f>SUM(ENERO:DICIEMBRE!AP37)</f>
        <v>0</v>
      </c>
      <c r="AQ37" s="24">
        <f>SUM(ENERO:DICIEMBRE!AQ37)</f>
        <v>0</v>
      </c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72" t="s">
        <v>79</v>
      </c>
      <c r="B38" s="23">
        <f t="shared" ref="B38:B96" si="23">SUM(C38:S38)</f>
        <v>34</v>
      </c>
      <c r="C38" s="24">
        <f>SUM(ENERO:DICIEMBRE!C38)</f>
        <v>0</v>
      </c>
      <c r="D38" s="24">
        <f>SUM(ENERO:DICIEMBRE!D38)</f>
        <v>0</v>
      </c>
      <c r="E38" s="24">
        <f>SUM(ENERO:DICIEMBRE!E38)</f>
        <v>0</v>
      </c>
      <c r="F38" s="24">
        <f>SUM(ENERO:DICIEMBRE!F38)</f>
        <v>0</v>
      </c>
      <c r="G38" s="24">
        <f>SUM(ENERO:DICIEMBRE!G38)</f>
        <v>0</v>
      </c>
      <c r="H38" s="24">
        <f>SUM(ENERO:DICIEMBRE!H38)</f>
        <v>0</v>
      </c>
      <c r="I38" s="24">
        <f>SUM(ENERO:DICIEMBRE!I38)</f>
        <v>0</v>
      </c>
      <c r="J38" s="24">
        <f>SUM(ENERO:DICIEMBRE!J38)</f>
        <v>1</v>
      </c>
      <c r="K38" s="24">
        <f>SUM(ENERO:DICIEMBRE!K38)</f>
        <v>1</v>
      </c>
      <c r="L38" s="24">
        <f>SUM(ENERO:DICIEMBRE!L38)</f>
        <v>2</v>
      </c>
      <c r="M38" s="24">
        <f>SUM(ENERO:DICIEMBRE!M38)</f>
        <v>3</v>
      </c>
      <c r="N38" s="24">
        <f>SUM(ENERO:DICIEMBRE!N38)</f>
        <v>1</v>
      </c>
      <c r="O38" s="24">
        <f>SUM(ENERO:DICIEMBRE!O38)</f>
        <v>3</v>
      </c>
      <c r="P38" s="24">
        <f>SUM(ENERO:DICIEMBRE!P38)</f>
        <v>3</v>
      </c>
      <c r="Q38" s="24">
        <f>SUM(ENERO:DICIEMBRE!Q38)</f>
        <v>4</v>
      </c>
      <c r="R38" s="24">
        <f>SUM(ENERO:DICIEMBRE!R38)</f>
        <v>2</v>
      </c>
      <c r="S38" s="24">
        <f>SUM(ENERO:DICIEMBRE!S38)</f>
        <v>14</v>
      </c>
      <c r="T38" s="24">
        <f>SUM(ENERO:DICIEMBRE!T38)</f>
        <v>17</v>
      </c>
      <c r="U38" s="24">
        <f>SUM(ENERO:DICIEMBRE!U38)</f>
        <v>17</v>
      </c>
      <c r="V38" s="24">
        <f>SUM(ENERO:DICIEMBRE!V38)</f>
        <v>0</v>
      </c>
      <c r="W38" s="24">
        <f>SUM(ENERO:DICIEMBRE!W38)</f>
        <v>5</v>
      </c>
      <c r="X38" s="24">
        <f>SUM(ENERO:DICIEMBRE!X38)</f>
        <v>0</v>
      </c>
      <c r="Y38" s="24">
        <f>SUM(ENERO:DICIEMBRE!Y38)</f>
        <v>0</v>
      </c>
      <c r="Z38" s="72">
        <f t="shared" ref="Z38:Z96" si="24">SUM(AA38+AB38+AC38+AD38)</f>
        <v>0</v>
      </c>
      <c r="AA38" s="24">
        <f>SUM(ENERO:DICIEMBRE!AA38)</f>
        <v>0</v>
      </c>
      <c r="AB38" s="24">
        <f>SUM(ENERO:DICIEMBRE!AB38)</f>
        <v>0</v>
      </c>
      <c r="AC38" s="24">
        <f>SUM(ENERO:DICIEMBRE!AC38)</f>
        <v>0</v>
      </c>
      <c r="AD38" s="24">
        <f>SUM(ENERO:DICIEMBRE!AD38)</f>
        <v>0</v>
      </c>
      <c r="AE38" s="72">
        <f t="shared" ref="AE38:AE96" si="25">SUM(AF38+AG38+AH38+AI38)</f>
        <v>0</v>
      </c>
      <c r="AF38" s="24">
        <f>SUM(ENERO:DICIEMBRE!AF38)</f>
        <v>0</v>
      </c>
      <c r="AG38" s="24">
        <f>SUM(ENERO:DICIEMBRE!AG38)</f>
        <v>0</v>
      </c>
      <c r="AH38" s="24">
        <f>SUM(ENERO:DICIEMBRE!AH38)</f>
        <v>0</v>
      </c>
      <c r="AI38" s="24">
        <f>SUM(ENERO:DICIEMBRE!AI38)</f>
        <v>0</v>
      </c>
      <c r="AJ38" s="24">
        <f>SUM(ENERO:DICIEMBRE!AJ38)</f>
        <v>0</v>
      </c>
      <c r="AK38" s="24">
        <f>SUM(ENERO:DICIEMBRE!AK38)</f>
        <v>8</v>
      </c>
      <c r="AL38" s="24">
        <f>SUM(ENERO:DICIEMBRE!AL38)</f>
        <v>26</v>
      </c>
      <c r="AM38" s="24">
        <f>SUM(ENERO:DICIEMBRE!AM38)</f>
        <v>0</v>
      </c>
      <c r="AN38" s="24">
        <f>SUM(ENERO:DICIEMBRE!AN38)</f>
        <v>0</v>
      </c>
      <c r="AO38" s="24">
        <f>SUM(ENERO:DICIEMBRE!AO38)</f>
        <v>0</v>
      </c>
      <c r="AP38" s="24">
        <f>SUM(ENERO:DICIEMBRE!AP38)</f>
        <v>0</v>
      </c>
      <c r="AQ38" s="24">
        <f>SUM(ENERO:DICIEMBRE!AQ38)</f>
        <v>0</v>
      </c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72" t="s">
        <v>80</v>
      </c>
      <c r="B39" s="23">
        <f>SUM(C39)</f>
        <v>0</v>
      </c>
      <c r="C39" s="24">
        <f>SUM(ENERO:DICIEMBRE!C39)</f>
        <v>0</v>
      </c>
      <c r="D39" s="24">
        <f>SUM(ENERO:DICIEMBRE!D39)</f>
        <v>0</v>
      </c>
      <c r="E39" s="24">
        <f>SUM(ENERO:DICIEMBRE!E39)</f>
        <v>0</v>
      </c>
      <c r="F39" s="24">
        <f>SUM(ENERO:DICIEMBRE!F39)</f>
        <v>0</v>
      </c>
      <c r="G39" s="24">
        <f>SUM(ENERO:DICIEMBRE!G39)</f>
        <v>0</v>
      </c>
      <c r="H39" s="24">
        <f>SUM(ENERO:DICIEMBRE!H39)</f>
        <v>0</v>
      </c>
      <c r="I39" s="24">
        <f>SUM(ENERO:DICIEMBRE!I39)</f>
        <v>0</v>
      </c>
      <c r="J39" s="24">
        <f>SUM(ENERO:DICIEMBRE!J39)</f>
        <v>0</v>
      </c>
      <c r="K39" s="24">
        <f>SUM(ENERO:DICIEMBRE!K39)</f>
        <v>0</v>
      </c>
      <c r="L39" s="24">
        <f>SUM(ENERO:DICIEMBRE!L39)</f>
        <v>0</v>
      </c>
      <c r="M39" s="24">
        <f>SUM(ENERO:DICIEMBRE!M39)</f>
        <v>0</v>
      </c>
      <c r="N39" s="24">
        <f>SUM(ENERO:DICIEMBRE!N39)</f>
        <v>0</v>
      </c>
      <c r="O39" s="24">
        <f>SUM(ENERO:DICIEMBRE!O39)</f>
        <v>0</v>
      </c>
      <c r="P39" s="24">
        <f>SUM(ENERO:DICIEMBRE!P39)</f>
        <v>0</v>
      </c>
      <c r="Q39" s="24">
        <f>SUM(ENERO:DICIEMBRE!Q39)</f>
        <v>0</v>
      </c>
      <c r="R39" s="24">
        <f>SUM(ENERO:DICIEMBRE!R39)</f>
        <v>0</v>
      </c>
      <c r="S39" s="24">
        <f>SUM(ENERO:DICIEMBRE!S39)</f>
        <v>0</v>
      </c>
      <c r="T39" s="24">
        <f>SUM(ENERO:DICIEMBRE!T39)</f>
        <v>0</v>
      </c>
      <c r="U39" s="24">
        <f>SUM(ENERO:DICIEMBRE!U39)</f>
        <v>0</v>
      </c>
      <c r="V39" s="24">
        <f>SUM(ENERO:DICIEMBRE!V39)</f>
        <v>0</v>
      </c>
      <c r="W39" s="24">
        <f>SUM(ENERO:DICIEMBRE!W39)</f>
        <v>0</v>
      </c>
      <c r="X39" s="24">
        <f>SUM(ENERO:DICIEMBRE!X39)</f>
        <v>0</v>
      </c>
      <c r="Y39" s="24">
        <f>SUM(ENERO:DICIEMBRE!Y39)</f>
        <v>0</v>
      </c>
      <c r="Z39" s="72">
        <f t="shared" si="24"/>
        <v>0</v>
      </c>
      <c r="AA39" s="24">
        <f>SUM(ENERO:DICIEMBRE!AA39)</f>
        <v>0</v>
      </c>
      <c r="AB39" s="24">
        <f>SUM(ENERO:DICIEMBRE!AB39)</f>
        <v>0</v>
      </c>
      <c r="AC39" s="24">
        <f>SUM(ENERO:DICIEMBRE!AC39)</f>
        <v>0</v>
      </c>
      <c r="AD39" s="24">
        <f>SUM(ENERO:DICIEMBRE!AD39)</f>
        <v>0</v>
      </c>
      <c r="AE39" s="72">
        <f t="shared" si="25"/>
        <v>0</v>
      </c>
      <c r="AF39" s="24">
        <f>SUM(ENERO:DICIEMBRE!AF39)</f>
        <v>0</v>
      </c>
      <c r="AG39" s="24">
        <f>SUM(ENERO:DICIEMBRE!AG39)</f>
        <v>0</v>
      </c>
      <c r="AH39" s="24">
        <f>SUM(ENERO:DICIEMBRE!AH39)</f>
        <v>0</v>
      </c>
      <c r="AI39" s="24">
        <f>SUM(ENERO:DICIEMBRE!AI39)</f>
        <v>0</v>
      </c>
      <c r="AJ39" s="24">
        <f>SUM(ENERO:DICIEMBRE!AJ39)</f>
        <v>0</v>
      </c>
      <c r="AK39" s="24">
        <f>SUM(ENERO:DICIEMBRE!AK39)</f>
        <v>0</v>
      </c>
      <c r="AL39" s="24">
        <f>SUM(ENERO:DICIEMBRE!AL39)</f>
        <v>0</v>
      </c>
      <c r="AM39" s="24">
        <f>SUM(ENERO:DICIEMBRE!AM39)</f>
        <v>0</v>
      </c>
      <c r="AN39" s="24">
        <f>SUM(ENERO:DICIEMBRE!AN39)</f>
        <v>0</v>
      </c>
      <c r="AO39" s="24">
        <f>SUM(ENERO:DICIEMBRE!AO39)</f>
        <v>0</v>
      </c>
      <c r="AP39" s="24">
        <f>SUM(ENERO:DICIEMBRE!AP39)</f>
        <v>0</v>
      </c>
      <c r="AQ39" s="24">
        <f>SUM(ENERO:DICIEMBRE!AQ39)</f>
        <v>0</v>
      </c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72" t="s">
        <v>81</v>
      </c>
      <c r="B40" s="23">
        <f t="shared" si="23"/>
        <v>0</v>
      </c>
      <c r="C40" s="24">
        <f>SUM(ENERO:DICIEMBRE!C40)</f>
        <v>0</v>
      </c>
      <c r="D40" s="24">
        <f>SUM(ENERO:DICIEMBRE!D40)</f>
        <v>0</v>
      </c>
      <c r="E40" s="24">
        <f>SUM(ENERO:DICIEMBRE!E40)</f>
        <v>0</v>
      </c>
      <c r="F40" s="24">
        <f>SUM(ENERO:DICIEMBRE!F40)</f>
        <v>0</v>
      </c>
      <c r="G40" s="24">
        <f>SUM(ENERO:DICIEMBRE!G40)</f>
        <v>0</v>
      </c>
      <c r="H40" s="24">
        <f>SUM(ENERO:DICIEMBRE!H40)</f>
        <v>0</v>
      </c>
      <c r="I40" s="24">
        <f>SUM(ENERO:DICIEMBRE!I40)</f>
        <v>0</v>
      </c>
      <c r="J40" s="24">
        <f>SUM(ENERO:DICIEMBRE!J40)</f>
        <v>0</v>
      </c>
      <c r="K40" s="24">
        <f>SUM(ENERO:DICIEMBRE!K40)</f>
        <v>0</v>
      </c>
      <c r="L40" s="24">
        <f>SUM(ENERO:DICIEMBRE!L40)</f>
        <v>0</v>
      </c>
      <c r="M40" s="24">
        <f>SUM(ENERO:DICIEMBRE!M40)</f>
        <v>0</v>
      </c>
      <c r="N40" s="24">
        <f>SUM(ENERO:DICIEMBRE!N40)</f>
        <v>0</v>
      </c>
      <c r="O40" s="24">
        <f>SUM(ENERO:DICIEMBRE!O40)</f>
        <v>0</v>
      </c>
      <c r="P40" s="24">
        <f>SUM(ENERO:DICIEMBRE!P40)</f>
        <v>0</v>
      </c>
      <c r="Q40" s="24">
        <f>SUM(ENERO:DICIEMBRE!Q40)</f>
        <v>0</v>
      </c>
      <c r="R40" s="24">
        <f>SUM(ENERO:DICIEMBRE!R40)</f>
        <v>0</v>
      </c>
      <c r="S40" s="24">
        <f>SUM(ENERO:DICIEMBRE!S40)</f>
        <v>0</v>
      </c>
      <c r="T40" s="24">
        <f>SUM(ENERO:DICIEMBRE!T40)</f>
        <v>0</v>
      </c>
      <c r="U40" s="24">
        <f>SUM(ENERO:DICIEMBRE!U40)</f>
        <v>0</v>
      </c>
      <c r="V40" s="24">
        <f>SUM(ENERO:DICIEMBRE!V40)</f>
        <v>0</v>
      </c>
      <c r="W40" s="24">
        <f>SUM(ENERO:DICIEMBRE!W40)</f>
        <v>0</v>
      </c>
      <c r="X40" s="24">
        <f>SUM(ENERO:DICIEMBRE!X40)</f>
        <v>0</v>
      </c>
      <c r="Y40" s="24">
        <f>SUM(ENERO:DICIEMBRE!Y40)</f>
        <v>0</v>
      </c>
      <c r="Z40" s="72">
        <f t="shared" si="24"/>
        <v>0</v>
      </c>
      <c r="AA40" s="24">
        <f>SUM(ENERO:DICIEMBRE!AA40)</f>
        <v>0</v>
      </c>
      <c r="AB40" s="24">
        <f>SUM(ENERO:DICIEMBRE!AB40)</f>
        <v>0</v>
      </c>
      <c r="AC40" s="24">
        <f>SUM(ENERO:DICIEMBRE!AC40)</f>
        <v>0</v>
      </c>
      <c r="AD40" s="24">
        <f>SUM(ENERO:DICIEMBRE!AD40)</f>
        <v>0</v>
      </c>
      <c r="AE40" s="72">
        <f t="shared" si="25"/>
        <v>0</v>
      </c>
      <c r="AF40" s="24">
        <f>SUM(ENERO:DICIEMBRE!AF40)</f>
        <v>0</v>
      </c>
      <c r="AG40" s="24">
        <f>SUM(ENERO:DICIEMBRE!AG40)</f>
        <v>0</v>
      </c>
      <c r="AH40" s="24">
        <f>SUM(ENERO:DICIEMBRE!AH40)</f>
        <v>0</v>
      </c>
      <c r="AI40" s="24">
        <f>SUM(ENERO:DICIEMBRE!AI40)</f>
        <v>0</v>
      </c>
      <c r="AJ40" s="24">
        <f>SUM(ENERO:DICIEMBRE!AJ40)</f>
        <v>0</v>
      </c>
      <c r="AK40" s="24">
        <f>SUM(ENERO:DICIEMBRE!AK40)</f>
        <v>0</v>
      </c>
      <c r="AL40" s="24">
        <f>SUM(ENERO:DICIEMBRE!AL40)</f>
        <v>0</v>
      </c>
      <c r="AM40" s="24">
        <f>SUM(ENERO:DICIEMBRE!AM40)</f>
        <v>0</v>
      </c>
      <c r="AN40" s="24">
        <f>SUM(ENERO:DICIEMBRE!AN40)</f>
        <v>0</v>
      </c>
      <c r="AO40" s="24">
        <f>SUM(ENERO:DICIEMBRE!AO40)</f>
        <v>0</v>
      </c>
      <c r="AP40" s="24">
        <f>SUM(ENERO:DICIEMBRE!AP40)</f>
        <v>0</v>
      </c>
      <c r="AQ40" s="24">
        <f>SUM(ENERO:DICIEMBRE!AQ40)</f>
        <v>0</v>
      </c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72" t="s">
        <v>82</v>
      </c>
      <c r="B41" s="23">
        <f t="shared" si="23"/>
        <v>0</v>
      </c>
      <c r="C41" s="24">
        <f>SUM(ENERO:DICIEMBRE!C41)</f>
        <v>0</v>
      </c>
      <c r="D41" s="24">
        <f>SUM(ENERO:DICIEMBRE!D41)</f>
        <v>0</v>
      </c>
      <c r="E41" s="24">
        <f>SUM(ENERO:DICIEMBRE!E41)</f>
        <v>0</v>
      </c>
      <c r="F41" s="24">
        <f>SUM(ENERO:DICIEMBRE!F41)</f>
        <v>0</v>
      </c>
      <c r="G41" s="24">
        <f>SUM(ENERO:DICIEMBRE!G41)</f>
        <v>0</v>
      </c>
      <c r="H41" s="24">
        <f>SUM(ENERO:DICIEMBRE!H41)</f>
        <v>0</v>
      </c>
      <c r="I41" s="24">
        <f>SUM(ENERO:DICIEMBRE!I41)</f>
        <v>0</v>
      </c>
      <c r="J41" s="24">
        <f>SUM(ENERO:DICIEMBRE!J41)</f>
        <v>0</v>
      </c>
      <c r="K41" s="24">
        <f>SUM(ENERO:DICIEMBRE!K41)</f>
        <v>0</v>
      </c>
      <c r="L41" s="24">
        <f>SUM(ENERO:DICIEMBRE!L41)</f>
        <v>0</v>
      </c>
      <c r="M41" s="24">
        <f>SUM(ENERO:DICIEMBRE!M41)</f>
        <v>0</v>
      </c>
      <c r="N41" s="24">
        <f>SUM(ENERO:DICIEMBRE!N41)</f>
        <v>0</v>
      </c>
      <c r="O41" s="24">
        <f>SUM(ENERO:DICIEMBRE!O41)</f>
        <v>0</v>
      </c>
      <c r="P41" s="24">
        <f>SUM(ENERO:DICIEMBRE!P41)</f>
        <v>0</v>
      </c>
      <c r="Q41" s="24">
        <f>SUM(ENERO:DICIEMBRE!Q41)</f>
        <v>0</v>
      </c>
      <c r="R41" s="24">
        <f>SUM(ENERO:DICIEMBRE!R41)</f>
        <v>0</v>
      </c>
      <c r="S41" s="24">
        <f>SUM(ENERO:DICIEMBRE!S41)</f>
        <v>0</v>
      </c>
      <c r="T41" s="24">
        <f>SUM(ENERO:DICIEMBRE!T41)</f>
        <v>0</v>
      </c>
      <c r="U41" s="24">
        <f>SUM(ENERO:DICIEMBRE!U41)</f>
        <v>0</v>
      </c>
      <c r="V41" s="24">
        <f>SUM(ENERO:DICIEMBRE!V41)</f>
        <v>0</v>
      </c>
      <c r="W41" s="24">
        <f>SUM(ENERO:DICIEMBRE!W41)</f>
        <v>0</v>
      </c>
      <c r="X41" s="24">
        <f>SUM(ENERO:DICIEMBRE!X41)</f>
        <v>0</v>
      </c>
      <c r="Y41" s="24">
        <f>SUM(ENERO:DICIEMBRE!Y41)</f>
        <v>0</v>
      </c>
      <c r="Z41" s="72">
        <f t="shared" si="24"/>
        <v>0</v>
      </c>
      <c r="AA41" s="24">
        <f>SUM(ENERO:DICIEMBRE!AA41)</f>
        <v>0</v>
      </c>
      <c r="AB41" s="24">
        <f>SUM(ENERO:DICIEMBRE!AB41)</f>
        <v>0</v>
      </c>
      <c r="AC41" s="24">
        <f>SUM(ENERO:DICIEMBRE!AC41)</f>
        <v>0</v>
      </c>
      <c r="AD41" s="24">
        <f>SUM(ENERO:DICIEMBRE!AD41)</f>
        <v>0</v>
      </c>
      <c r="AE41" s="72">
        <f t="shared" si="25"/>
        <v>0</v>
      </c>
      <c r="AF41" s="24">
        <f>SUM(ENERO:DICIEMBRE!AF41)</f>
        <v>0</v>
      </c>
      <c r="AG41" s="24">
        <f>SUM(ENERO:DICIEMBRE!AG41)</f>
        <v>0</v>
      </c>
      <c r="AH41" s="24">
        <f>SUM(ENERO:DICIEMBRE!AH41)</f>
        <v>0</v>
      </c>
      <c r="AI41" s="24">
        <f>SUM(ENERO:DICIEMBRE!AI41)</f>
        <v>0</v>
      </c>
      <c r="AJ41" s="24">
        <f>SUM(ENERO:DICIEMBRE!AJ41)</f>
        <v>0</v>
      </c>
      <c r="AK41" s="24">
        <f>SUM(ENERO:DICIEMBRE!AK41)</f>
        <v>0</v>
      </c>
      <c r="AL41" s="24">
        <f>SUM(ENERO:DICIEMBRE!AL41)</f>
        <v>0</v>
      </c>
      <c r="AM41" s="24">
        <f>SUM(ENERO:DICIEMBRE!AM41)</f>
        <v>0</v>
      </c>
      <c r="AN41" s="24">
        <f>SUM(ENERO:DICIEMBRE!AN41)</f>
        <v>0</v>
      </c>
      <c r="AO41" s="24">
        <f>SUM(ENERO:DICIEMBRE!AO41)</f>
        <v>0</v>
      </c>
      <c r="AP41" s="24">
        <f>SUM(ENERO:DICIEMBRE!AP41)</f>
        <v>0</v>
      </c>
      <c r="AQ41" s="24">
        <f>SUM(ENERO:DICIEMBRE!AQ41)</f>
        <v>0</v>
      </c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72" t="s">
        <v>83</v>
      </c>
      <c r="B42" s="23">
        <f t="shared" si="23"/>
        <v>0</v>
      </c>
      <c r="C42" s="24">
        <f>SUM(ENERO:DICIEMBRE!C42)</f>
        <v>0</v>
      </c>
      <c r="D42" s="24">
        <f>SUM(ENERO:DICIEMBRE!D42)</f>
        <v>0</v>
      </c>
      <c r="E42" s="24">
        <f>SUM(ENERO:DICIEMBRE!E42)</f>
        <v>0</v>
      </c>
      <c r="F42" s="24">
        <f>SUM(ENERO:DICIEMBRE!F42)</f>
        <v>0</v>
      </c>
      <c r="G42" s="24">
        <f>SUM(ENERO:DICIEMBRE!G42)</f>
        <v>0</v>
      </c>
      <c r="H42" s="24">
        <f>SUM(ENERO:DICIEMBRE!H42)</f>
        <v>0</v>
      </c>
      <c r="I42" s="24">
        <f>SUM(ENERO:DICIEMBRE!I42)</f>
        <v>0</v>
      </c>
      <c r="J42" s="24">
        <f>SUM(ENERO:DICIEMBRE!J42)</f>
        <v>0</v>
      </c>
      <c r="K42" s="24">
        <f>SUM(ENERO:DICIEMBRE!K42)</f>
        <v>0</v>
      </c>
      <c r="L42" s="24">
        <f>SUM(ENERO:DICIEMBRE!L42)</f>
        <v>0</v>
      </c>
      <c r="M42" s="24">
        <f>SUM(ENERO:DICIEMBRE!M42)</f>
        <v>0</v>
      </c>
      <c r="N42" s="24">
        <f>SUM(ENERO:DICIEMBRE!N42)</f>
        <v>0</v>
      </c>
      <c r="O42" s="24">
        <f>SUM(ENERO:DICIEMBRE!O42)</f>
        <v>0</v>
      </c>
      <c r="P42" s="24">
        <f>SUM(ENERO:DICIEMBRE!P42)</f>
        <v>0</v>
      </c>
      <c r="Q42" s="24">
        <f>SUM(ENERO:DICIEMBRE!Q42)</f>
        <v>0</v>
      </c>
      <c r="R42" s="24">
        <f>SUM(ENERO:DICIEMBRE!R42)</f>
        <v>0</v>
      </c>
      <c r="S42" s="24">
        <f>SUM(ENERO:DICIEMBRE!S42)</f>
        <v>0</v>
      </c>
      <c r="T42" s="24">
        <f>SUM(ENERO:DICIEMBRE!T42)</f>
        <v>0</v>
      </c>
      <c r="U42" s="24">
        <f>SUM(ENERO:DICIEMBRE!U42)</f>
        <v>0</v>
      </c>
      <c r="V42" s="24">
        <f>SUM(ENERO:DICIEMBRE!V42)</f>
        <v>0</v>
      </c>
      <c r="W42" s="24">
        <f>SUM(ENERO:DICIEMBRE!W42)</f>
        <v>0</v>
      </c>
      <c r="X42" s="24">
        <f>SUM(ENERO:DICIEMBRE!X42)</f>
        <v>0</v>
      </c>
      <c r="Y42" s="24">
        <f>SUM(ENERO:DICIEMBRE!Y42)</f>
        <v>0</v>
      </c>
      <c r="Z42" s="72">
        <f t="shared" si="24"/>
        <v>0</v>
      </c>
      <c r="AA42" s="24">
        <f>SUM(ENERO:DICIEMBRE!AA42)</f>
        <v>0</v>
      </c>
      <c r="AB42" s="24">
        <f>SUM(ENERO:DICIEMBRE!AB42)</f>
        <v>0</v>
      </c>
      <c r="AC42" s="24">
        <f>SUM(ENERO:DICIEMBRE!AC42)</f>
        <v>0</v>
      </c>
      <c r="AD42" s="24">
        <f>SUM(ENERO:DICIEMBRE!AD42)</f>
        <v>0</v>
      </c>
      <c r="AE42" s="72">
        <f t="shared" si="25"/>
        <v>0</v>
      </c>
      <c r="AF42" s="24">
        <f>SUM(ENERO:DICIEMBRE!AF42)</f>
        <v>0</v>
      </c>
      <c r="AG42" s="24">
        <f>SUM(ENERO:DICIEMBRE!AG42)</f>
        <v>0</v>
      </c>
      <c r="AH42" s="24">
        <f>SUM(ENERO:DICIEMBRE!AH42)</f>
        <v>0</v>
      </c>
      <c r="AI42" s="24">
        <f>SUM(ENERO:DICIEMBRE!AI42)</f>
        <v>0</v>
      </c>
      <c r="AJ42" s="24">
        <f>SUM(ENERO:DICIEMBRE!AJ42)</f>
        <v>0</v>
      </c>
      <c r="AK42" s="24">
        <f>SUM(ENERO:DICIEMBRE!AK42)</f>
        <v>0</v>
      </c>
      <c r="AL42" s="24">
        <f>SUM(ENERO:DICIEMBRE!AL42)</f>
        <v>0</v>
      </c>
      <c r="AM42" s="24">
        <f>SUM(ENERO:DICIEMBRE!AM42)</f>
        <v>0</v>
      </c>
      <c r="AN42" s="24">
        <f>SUM(ENERO:DICIEMBRE!AN42)</f>
        <v>0</v>
      </c>
      <c r="AO42" s="24">
        <f>SUM(ENERO:DICIEMBRE!AO42)</f>
        <v>0</v>
      </c>
      <c r="AP42" s="24">
        <f>SUM(ENERO:DICIEMBRE!AP42)</f>
        <v>0</v>
      </c>
      <c r="AQ42" s="24">
        <f>SUM(ENERO:DICIEMBRE!AQ42)</f>
        <v>0</v>
      </c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72" t="s">
        <v>84</v>
      </c>
      <c r="B43" s="23">
        <f t="shared" si="23"/>
        <v>0</v>
      </c>
      <c r="C43" s="24">
        <f>SUM(ENERO:DICIEMBRE!C43)</f>
        <v>0</v>
      </c>
      <c r="D43" s="24">
        <f>SUM(ENERO:DICIEMBRE!D43)</f>
        <v>0</v>
      </c>
      <c r="E43" s="24">
        <f>SUM(ENERO:DICIEMBRE!E43)</f>
        <v>0</v>
      </c>
      <c r="F43" s="24">
        <f>SUM(ENERO:DICIEMBRE!F43)</f>
        <v>0</v>
      </c>
      <c r="G43" s="24">
        <f>SUM(ENERO:DICIEMBRE!G43)</f>
        <v>0</v>
      </c>
      <c r="H43" s="24">
        <f>SUM(ENERO:DICIEMBRE!H43)</f>
        <v>0</v>
      </c>
      <c r="I43" s="24">
        <f>SUM(ENERO:DICIEMBRE!I43)</f>
        <v>0</v>
      </c>
      <c r="J43" s="24">
        <f>SUM(ENERO:DICIEMBRE!J43)</f>
        <v>0</v>
      </c>
      <c r="K43" s="24">
        <f>SUM(ENERO:DICIEMBRE!K43)</f>
        <v>0</v>
      </c>
      <c r="L43" s="24">
        <f>SUM(ENERO:DICIEMBRE!L43)</f>
        <v>0</v>
      </c>
      <c r="M43" s="24">
        <f>SUM(ENERO:DICIEMBRE!M43)</f>
        <v>0</v>
      </c>
      <c r="N43" s="24">
        <f>SUM(ENERO:DICIEMBRE!N43)</f>
        <v>0</v>
      </c>
      <c r="O43" s="24">
        <f>SUM(ENERO:DICIEMBRE!O43)</f>
        <v>0</v>
      </c>
      <c r="P43" s="24">
        <f>SUM(ENERO:DICIEMBRE!P43)</f>
        <v>0</v>
      </c>
      <c r="Q43" s="24">
        <f>SUM(ENERO:DICIEMBRE!Q43)</f>
        <v>0</v>
      </c>
      <c r="R43" s="24">
        <f>SUM(ENERO:DICIEMBRE!R43)</f>
        <v>0</v>
      </c>
      <c r="S43" s="24">
        <f>SUM(ENERO:DICIEMBRE!S43)</f>
        <v>0</v>
      </c>
      <c r="T43" s="24">
        <f>SUM(ENERO:DICIEMBRE!T43)</f>
        <v>0</v>
      </c>
      <c r="U43" s="24">
        <f>SUM(ENERO:DICIEMBRE!U43)</f>
        <v>0</v>
      </c>
      <c r="V43" s="24">
        <f>SUM(ENERO:DICIEMBRE!V43)</f>
        <v>0</v>
      </c>
      <c r="W43" s="24">
        <f>SUM(ENERO:DICIEMBRE!W43)</f>
        <v>0</v>
      </c>
      <c r="X43" s="24">
        <f>SUM(ENERO:DICIEMBRE!X43)</f>
        <v>0</v>
      </c>
      <c r="Y43" s="24">
        <f>SUM(ENERO:DICIEMBRE!Y43)</f>
        <v>0</v>
      </c>
      <c r="Z43" s="72">
        <f t="shared" si="24"/>
        <v>0</v>
      </c>
      <c r="AA43" s="24">
        <f>SUM(ENERO:DICIEMBRE!AA43)</f>
        <v>0</v>
      </c>
      <c r="AB43" s="24">
        <f>SUM(ENERO:DICIEMBRE!AB43)</f>
        <v>0</v>
      </c>
      <c r="AC43" s="24">
        <f>SUM(ENERO:DICIEMBRE!AC43)</f>
        <v>0</v>
      </c>
      <c r="AD43" s="24">
        <f>SUM(ENERO:DICIEMBRE!AD43)</f>
        <v>0</v>
      </c>
      <c r="AE43" s="72">
        <f t="shared" si="25"/>
        <v>0</v>
      </c>
      <c r="AF43" s="24">
        <f>SUM(ENERO:DICIEMBRE!AF43)</f>
        <v>0</v>
      </c>
      <c r="AG43" s="24">
        <f>SUM(ENERO:DICIEMBRE!AG43)</f>
        <v>0</v>
      </c>
      <c r="AH43" s="24">
        <f>SUM(ENERO:DICIEMBRE!AH43)</f>
        <v>0</v>
      </c>
      <c r="AI43" s="24">
        <f>SUM(ENERO:DICIEMBRE!AI43)</f>
        <v>0</v>
      </c>
      <c r="AJ43" s="24">
        <f>SUM(ENERO:DICIEMBRE!AJ43)</f>
        <v>0</v>
      </c>
      <c r="AK43" s="24">
        <f>SUM(ENERO:DICIEMBRE!AK43)</f>
        <v>0</v>
      </c>
      <c r="AL43" s="24">
        <f>SUM(ENERO:DICIEMBRE!AL43)</f>
        <v>0</v>
      </c>
      <c r="AM43" s="24">
        <f>SUM(ENERO:DICIEMBRE!AM43)</f>
        <v>0</v>
      </c>
      <c r="AN43" s="24">
        <f>SUM(ENERO:DICIEMBRE!AN43)</f>
        <v>0</v>
      </c>
      <c r="AO43" s="24">
        <f>SUM(ENERO:DICIEMBRE!AO43)</f>
        <v>0</v>
      </c>
      <c r="AP43" s="24">
        <f>SUM(ENERO:DICIEMBRE!AP43)</f>
        <v>0</v>
      </c>
      <c r="AQ43" s="24">
        <f>SUM(ENERO:DICIEMBRE!AQ43)</f>
        <v>0</v>
      </c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72" t="s">
        <v>85</v>
      </c>
      <c r="B44" s="23">
        <f t="shared" si="23"/>
        <v>0</v>
      </c>
      <c r="C44" s="24">
        <f>SUM(ENERO:DICIEMBRE!C44)</f>
        <v>0</v>
      </c>
      <c r="D44" s="24">
        <f>SUM(ENERO:DICIEMBRE!D44)</f>
        <v>0</v>
      </c>
      <c r="E44" s="24">
        <f>SUM(ENERO:DICIEMBRE!E44)</f>
        <v>0</v>
      </c>
      <c r="F44" s="24">
        <f>SUM(ENERO:DICIEMBRE!F44)</f>
        <v>0</v>
      </c>
      <c r="G44" s="24">
        <f>SUM(ENERO:DICIEMBRE!G44)</f>
        <v>0</v>
      </c>
      <c r="H44" s="24">
        <f>SUM(ENERO:DICIEMBRE!H44)</f>
        <v>0</v>
      </c>
      <c r="I44" s="24">
        <f>SUM(ENERO:DICIEMBRE!I44)</f>
        <v>0</v>
      </c>
      <c r="J44" s="24">
        <f>SUM(ENERO:DICIEMBRE!J44)</f>
        <v>0</v>
      </c>
      <c r="K44" s="24">
        <f>SUM(ENERO:DICIEMBRE!K44)</f>
        <v>0</v>
      </c>
      <c r="L44" s="24">
        <f>SUM(ENERO:DICIEMBRE!L44)</f>
        <v>0</v>
      </c>
      <c r="M44" s="24">
        <f>SUM(ENERO:DICIEMBRE!M44)</f>
        <v>0</v>
      </c>
      <c r="N44" s="24">
        <f>SUM(ENERO:DICIEMBRE!N44)</f>
        <v>0</v>
      </c>
      <c r="O44" s="24">
        <f>SUM(ENERO:DICIEMBRE!O44)</f>
        <v>0</v>
      </c>
      <c r="P44" s="24">
        <f>SUM(ENERO:DICIEMBRE!P44)</f>
        <v>0</v>
      </c>
      <c r="Q44" s="24">
        <f>SUM(ENERO:DICIEMBRE!Q44)</f>
        <v>0</v>
      </c>
      <c r="R44" s="24">
        <f>SUM(ENERO:DICIEMBRE!R44)</f>
        <v>0</v>
      </c>
      <c r="S44" s="24">
        <f>SUM(ENERO:DICIEMBRE!S44)</f>
        <v>0</v>
      </c>
      <c r="T44" s="24">
        <f>SUM(ENERO:DICIEMBRE!T44)</f>
        <v>0</v>
      </c>
      <c r="U44" s="24">
        <f>SUM(ENERO:DICIEMBRE!U44)</f>
        <v>0</v>
      </c>
      <c r="V44" s="24">
        <f>SUM(ENERO:DICIEMBRE!V44)</f>
        <v>0</v>
      </c>
      <c r="W44" s="24">
        <f>SUM(ENERO:DICIEMBRE!W44)</f>
        <v>0</v>
      </c>
      <c r="X44" s="24">
        <f>SUM(ENERO:DICIEMBRE!X44)</f>
        <v>0</v>
      </c>
      <c r="Y44" s="24">
        <f>SUM(ENERO:DICIEMBRE!Y44)</f>
        <v>0</v>
      </c>
      <c r="Z44" s="72">
        <f t="shared" si="24"/>
        <v>0</v>
      </c>
      <c r="AA44" s="24">
        <f>SUM(ENERO:DICIEMBRE!AA44)</f>
        <v>0</v>
      </c>
      <c r="AB44" s="24">
        <f>SUM(ENERO:DICIEMBRE!AB44)</f>
        <v>0</v>
      </c>
      <c r="AC44" s="24">
        <f>SUM(ENERO:DICIEMBRE!AC44)</f>
        <v>0</v>
      </c>
      <c r="AD44" s="24">
        <f>SUM(ENERO:DICIEMBRE!AD44)</f>
        <v>0</v>
      </c>
      <c r="AE44" s="72">
        <f t="shared" si="25"/>
        <v>0</v>
      </c>
      <c r="AF44" s="24">
        <f>SUM(ENERO:DICIEMBRE!AF44)</f>
        <v>0</v>
      </c>
      <c r="AG44" s="24">
        <f>SUM(ENERO:DICIEMBRE!AG44)</f>
        <v>0</v>
      </c>
      <c r="AH44" s="24">
        <f>SUM(ENERO:DICIEMBRE!AH44)</f>
        <v>0</v>
      </c>
      <c r="AI44" s="24">
        <f>SUM(ENERO:DICIEMBRE!AI44)</f>
        <v>0</v>
      </c>
      <c r="AJ44" s="24">
        <f>SUM(ENERO:DICIEMBRE!AJ44)</f>
        <v>0</v>
      </c>
      <c r="AK44" s="24">
        <f>SUM(ENERO:DICIEMBRE!AK44)</f>
        <v>0</v>
      </c>
      <c r="AL44" s="24">
        <f>SUM(ENERO:DICIEMBRE!AL44)</f>
        <v>0</v>
      </c>
      <c r="AM44" s="24">
        <f>SUM(ENERO:DICIEMBRE!AM44)</f>
        <v>0</v>
      </c>
      <c r="AN44" s="24">
        <f>SUM(ENERO:DICIEMBRE!AN44)</f>
        <v>0</v>
      </c>
      <c r="AO44" s="24">
        <f>SUM(ENERO:DICIEMBRE!AO44)</f>
        <v>0</v>
      </c>
      <c r="AP44" s="24">
        <f>SUM(ENERO:DICIEMBRE!AP44)</f>
        <v>0</v>
      </c>
      <c r="AQ44" s="24">
        <f>SUM(ENERO:DICIEMBRE!AQ44)</f>
        <v>0</v>
      </c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72" t="s">
        <v>86</v>
      </c>
      <c r="B45" s="23">
        <f t="shared" si="23"/>
        <v>0</v>
      </c>
      <c r="C45" s="24">
        <f>SUM(ENERO:DICIEMBRE!C45)</f>
        <v>0</v>
      </c>
      <c r="D45" s="24">
        <f>SUM(ENERO:DICIEMBRE!D45)</f>
        <v>0</v>
      </c>
      <c r="E45" s="24">
        <f>SUM(ENERO:DICIEMBRE!E45)</f>
        <v>0</v>
      </c>
      <c r="F45" s="24">
        <f>SUM(ENERO:DICIEMBRE!F45)</f>
        <v>0</v>
      </c>
      <c r="G45" s="24">
        <f>SUM(ENERO:DICIEMBRE!G45)</f>
        <v>0</v>
      </c>
      <c r="H45" s="24">
        <f>SUM(ENERO:DICIEMBRE!H45)</f>
        <v>0</v>
      </c>
      <c r="I45" s="24">
        <f>SUM(ENERO:DICIEMBRE!I45)</f>
        <v>0</v>
      </c>
      <c r="J45" s="24">
        <f>SUM(ENERO:DICIEMBRE!J45)</f>
        <v>0</v>
      </c>
      <c r="K45" s="24">
        <f>SUM(ENERO:DICIEMBRE!K45)</f>
        <v>0</v>
      </c>
      <c r="L45" s="24">
        <f>SUM(ENERO:DICIEMBRE!L45)</f>
        <v>0</v>
      </c>
      <c r="M45" s="24">
        <f>SUM(ENERO:DICIEMBRE!M45)</f>
        <v>0</v>
      </c>
      <c r="N45" s="24">
        <f>SUM(ENERO:DICIEMBRE!N45)</f>
        <v>0</v>
      </c>
      <c r="O45" s="24">
        <f>SUM(ENERO:DICIEMBRE!O45)</f>
        <v>0</v>
      </c>
      <c r="P45" s="24">
        <f>SUM(ENERO:DICIEMBRE!P45)</f>
        <v>0</v>
      </c>
      <c r="Q45" s="24">
        <f>SUM(ENERO:DICIEMBRE!Q45)</f>
        <v>0</v>
      </c>
      <c r="R45" s="24">
        <f>SUM(ENERO:DICIEMBRE!R45)</f>
        <v>0</v>
      </c>
      <c r="S45" s="24">
        <f>SUM(ENERO:DICIEMBRE!S45)</f>
        <v>0</v>
      </c>
      <c r="T45" s="24">
        <f>SUM(ENERO:DICIEMBRE!T45)</f>
        <v>0</v>
      </c>
      <c r="U45" s="24">
        <f>SUM(ENERO:DICIEMBRE!U45)</f>
        <v>0</v>
      </c>
      <c r="V45" s="24">
        <f>SUM(ENERO:DICIEMBRE!V45)</f>
        <v>0</v>
      </c>
      <c r="W45" s="24">
        <f>SUM(ENERO:DICIEMBRE!W45)</f>
        <v>0</v>
      </c>
      <c r="X45" s="24">
        <f>SUM(ENERO:DICIEMBRE!X45)</f>
        <v>0</v>
      </c>
      <c r="Y45" s="24">
        <f>SUM(ENERO:DICIEMBRE!Y45)</f>
        <v>0</v>
      </c>
      <c r="Z45" s="72">
        <f t="shared" si="24"/>
        <v>0</v>
      </c>
      <c r="AA45" s="24">
        <f>SUM(ENERO:DICIEMBRE!AA45)</f>
        <v>0</v>
      </c>
      <c r="AB45" s="24">
        <f>SUM(ENERO:DICIEMBRE!AB45)</f>
        <v>0</v>
      </c>
      <c r="AC45" s="24">
        <f>SUM(ENERO:DICIEMBRE!AC45)</f>
        <v>0</v>
      </c>
      <c r="AD45" s="24">
        <f>SUM(ENERO:DICIEMBRE!AD45)</f>
        <v>0</v>
      </c>
      <c r="AE45" s="72">
        <f t="shared" si="25"/>
        <v>0</v>
      </c>
      <c r="AF45" s="24">
        <f>SUM(ENERO:DICIEMBRE!AF45)</f>
        <v>0</v>
      </c>
      <c r="AG45" s="24">
        <f>SUM(ENERO:DICIEMBRE!AG45)</f>
        <v>0</v>
      </c>
      <c r="AH45" s="24">
        <f>SUM(ENERO:DICIEMBRE!AH45)</f>
        <v>0</v>
      </c>
      <c r="AI45" s="24">
        <f>SUM(ENERO:DICIEMBRE!AI45)</f>
        <v>0</v>
      </c>
      <c r="AJ45" s="24">
        <f>SUM(ENERO:DICIEMBRE!AJ45)</f>
        <v>0</v>
      </c>
      <c r="AK45" s="24">
        <f>SUM(ENERO:DICIEMBRE!AK45)</f>
        <v>0</v>
      </c>
      <c r="AL45" s="24">
        <f>SUM(ENERO:DICIEMBRE!AL45)</f>
        <v>0</v>
      </c>
      <c r="AM45" s="24">
        <f>SUM(ENERO:DICIEMBRE!AM45)</f>
        <v>0</v>
      </c>
      <c r="AN45" s="24">
        <f>SUM(ENERO:DICIEMBRE!AN45)</f>
        <v>0</v>
      </c>
      <c r="AO45" s="24">
        <f>SUM(ENERO:DICIEMBRE!AO45)</f>
        <v>0</v>
      </c>
      <c r="AP45" s="24">
        <f>SUM(ENERO:DICIEMBRE!AP45)</f>
        <v>0</v>
      </c>
      <c r="AQ45" s="24">
        <f>SUM(ENERO:DICIEMBRE!AQ45)</f>
        <v>0</v>
      </c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72" t="s">
        <v>87</v>
      </c>
      <c r="B46" s="23">
        <f t="shared" si="23"/>
        <v>0</v>
      </c>
      <c r="C46" s="24">
        <f>SUM(ENERO:DICIEMBRE!C46)</f>
        <v>0</v>
      </c>
      <c r="D46" s="24">
        <f>SUM(ENERO:DICIEMBRE!D46)</f>
        <v>0</v>
      </c>
      <c r="E46" s="24">
        <f>SUM(ENERO:DICIEMBRE!E46)</f>
        <v>0</v>
      </c>
      <c r="F46" s="24">
        <f>SUM(ENERO:DICIEMBRE!F46)</f>
        <v>0</v>
      </c>
      <c r="G46" s="24">
        <f>SUM(ENERO:DICIEMBRE!G46)</f>
        <v>0</v>
      </c>
      <c r="H46" s="24">
        <f>SUM(ENERO:DICIEMBRE!H46)</f>
        <v>0</v>
      </c>
      <c r="I46" s="24">
        <f>SUM(ENERO:DICIEMBRE!I46)</f>
        <v>0</v>
      </c>
      <c r="J46" s="24">
        <f>SUM(ENERO:DICIEMBRE!J46)</f>
        <v>0</v>
      </c>
      <c r="K46" s="24">
        <f>SUM(ENERO:DICIEMBRE!K46)</f>
        <v>0</v>
      </c>
      <c r="L46" s="24">
        <f>SUM(ENERO:DICIEMBRE!L46)</f>
        <v>0</v>
      </c>
      <c r="M46" s="24">
        <f>SUM(ENERO:DICIEMBRE!M46)</f>
        <v>0</v>
      </c>
      <c r="N46" s="24">
        <f>SUM(ENERO:DICIEMBRE!N46)</f>
        <v>0</v>
      </c>
      <c r="O46" s="24">
        <f>SUM(ENERO:DICIEMBRE!O46)</f>
        <v>0</v>
      </c>
      <c r="P46" s="24">
        <f>SUM(ENERO:DICIEMBRE!P46)</f>
        <v>0</v>
      </c>
      <c r="Q46" s="24">
        <f>SUM(ENERO:DICIEMBRE!Q46)</f>
        <v>0</v>
      </c>
      <c r="R46" s="24">
        <f>SUM(ENERO:DICIEMBRE!R46)</f>
        <v>0</v>
      </c>
      <c r="S46" s="24">
        <f>SUM(ENERO:DICIEMBRE!S46)</f>
        <v>0</v>
      </c>
      <c r="T46" s="24">
        <f>SUM(ENERO:DICIEMBRE!T46)</f>
        <v>0</v>
      </c>
      <c r="U46" s="24">
        <f>SUM(ENERO:DICIEMBRE!U46)</f>
        <v>0</v>
      </c>
      <c r="V46" s="24">
        <f>SUM(ENERO:DICIEMBRE!V46)</f>
        <v>0</v>
      </c>
      <c r="W46" s="24">
        <f>SUM(ENERO:DICIEMBRE!W46)</f>
        <v>0</v>
      </c>
      <c r="X46" s="24">
        <f>SUM(ENERO:DICIEMBRE!X46)</f>
        <v>0</v>
      </c>
      <c r="Y46" s="24">
        <f>SUM(ENERO:DICIEMBRE!Y46)</f>
        <v>0</v>
      </c>
      <c r="Z46" s="72">
        <f t="shared" si="24"/>
        <v>0</v>
      </c>
      <c r="AA46" s="24">
        <f>SUM(ENERO:DICIEMBRE!AA46)</f>
        <v>0</v>
      </c>
      <c r="AB46" s="24">
        <f>SUM(ENERO:DICIEMBRE!AB46)</f>
        <v>0</v>
      </c>
      <c r="AC46" s="24">
        <f>SUM(ENERO:DICIEMBRE!AC46)</f>
        <v>0</v>
      </c>
      <c r="AD46" s="24">
        <f>SUM(ENERO:DICIEMBRE!AD46)</f>
        <v>0</v>
      </c>
      <c r="AE46" s="72">
        <f t="shared" si="25"/>
        <v>0</v>
      </c>
      <c r="AF46" s="24">
        <f>SUM(ENERO:DICIEMBRE!AF46)</f>
        <v>0</v>
      </c>
      <c r="AG46" s="24">
        <f>SUM(ENERO:DICIEMBRE!AG46)</f>
        <v>0</v>
      </c>
      <c r="AH46" s="24">
        <f>SUM(ENERO:DICIEMBRE!AH46)</f>
        <v>0</v>
      </c>
      <c r="AI46" s="24">
        <f>SUM(ENERO:DICIEMBRE!AI46)</f>
        <v>0</v>
      </c>
      <c r="AJ46" s="24">
        <f>SUM(ENERO:DICIEMBRE!AJ46)</f>
        <v>0</v>
      </c>
      <c r="AK46" s="24">
        <f>SUM(ENERO:DICIEMBRE!AK46)</f>
        <v>0</v>
      </c>
      <c r="AL46" s="24">
        <f>SUM(ENERO:DICIEMBRE!AL46)</f>
        <v>0</v>
      </c>
      <c r="AM46" s="24">
        <f>SUM(ENERO:DICIEMBRE!AM46)</f>
        <v>0</v>
      </c>
      <c r="AN46" s="24">
        <f>SUM(ENERO:DICIEMBRE!AN46)</f>
        <v>0</v>
      </c>
      <c r="AO46" s="24">
        <f>SUM(ENERO:DICIEMBRE!AO46)</f>
        <v>0</v>
      </c>
      <c r="AP46" s="24">
        <f>SUM(ENERO:DICIEMBRE!AP46)</f>
        <v>0</v>
      </c>
      <c r="AQ46" s="24">
        <f>SUM(ENERO:DICIEMBRE!AQ46)</f>
        <v>0</v>
      </c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72" t="s">
        <v>88</v>
      </c>
      <c r="B47" s="23">
        <f t="shared" si="23"/>
        <v>0</v>
      </c>
      <c r="C47" s="24">
        <f>SUM(ENERO:DICIEMBRE!C47)</f>
        <v>0</v>
      </c>
      <c r="D47" s="24">
        <f>SUM(ENERO:DICIEMBRE!D47)</f>
        <v>0</v>
      </c>
      <c r="E47" s="24">
        <f>SUM(ENERO:DICIEMBRE!E47)</f>
        <v>0</v>
      </c>
      <c r="F47" s="24">
        <f>SUM(ENERO:DICIEMBRE!F47)</f>
        <v>0</v>
      </c>
      <c r="G47" s="24">
        <f>SUM(ENERO:DICIEMBRE!G47)</f>
        <v>0</v>
      </c>
      <c r="H47" s="24">
        <f>SUM(ENERO:DICIEMBRE!H47)</f>
        <v>0</v>
      </c>
      <c r="I47" s="24">
        <f>SUM(ENERO:DICIEMBRE!I47)</f>
        <v>0</v>
      </c>
      <c r="J47" s="24">
        <f>SUM(ENERO:DICIEMBRE!J47)</f>
        <v>0</v>
      </c>
      <c r="K47" s="24">
        <f>SUM(ENERO:DICIEMBRE!K47)</f>
        <v>0</v>
      </c>
      <c r="L47" s="24">
        <f>SUM(ENERO:DICIEMBRE!L47)</f>
        <v>0</v>
      </c>
      <c r="M47" s="24">
        <f>SUM(ENERO:DICIEMBRE!M47)</f>
        <v>0</v>
      </c>
      <c r="N47" s="24">
        <f>SUM(ENERO:DICIEMBRE!N47)</f>
        <v>0</v>
      </c>
      <c r="O47" s="24">
        <f>SUM(ENERO:DICIEMBRE!O47)</f>
        <v>0</v>
      </c>
      <c r="P47" s="24">
        <f>SUM(ENERO:DICIEMBRE!P47)</f>
        <v>0</v>
      </c>
      <c r="Q47" s="24">
        <f>SUM(ENERO:DICIEMBRE!Q47)</f>
        <v>0</v>
      </c>
      <c r="R47" s="24">
        <f>SUM(ENERO:DICIEMBRE!R47)</f>
        <v>0</v>
      </c>
      <c r="S47" s="24">
        <f>SUM(ENERO:DICIEMBRE!S47)</f>
        <v>0</v>
      </c>
      <c r="T47" s="24">
        <f>SUM(ENERO:DICIEMBRE!T47)</f>
        <v>0</v>
      </c>
      <c r="U47" s="24">
        <f>SUM(ENERO:DICIEMBRE!U47)</f>
        <v>0</v>
      </c>
      <c r="V47" s="24">
        <f>SUM(ENERO:DICIEMBRE!V47)</f>
        <v>0</v>
      </c>
      <c r="W47" s="24">
        <f>SUM(ENERO:DICIEMBRE!W47)</f>
        <v>0</v>
      </c>
      <c r="X47" s="24">
        <f>SUM(ENERO:DICIEMBRE!X47)</f>
        <v>0</v>
      </c>
      <c r="Y47" s="24">
        <f>SUM(ENERO:DICIEMBRE!Y47)</f>
        <v>0</v>
      </c>
      <c r="Z47" s="72">
        <f t="shared" si="24"/>
        <v>0</v>
      </c>
      <c r="AA47" s="24">
        <f>SUM(ENERO:DICIEMBRE!AA47)</f>
        <v>0</v>
      </c>
      <c r="AB47" s="24">
        <f>SUM(ENERO:DICIEMBRE!AB47)</f>
        <v>0</v>
      </c>
      <c r="AC47" s="24">
        <f>SUM(ENERO:DICIEMBRE!AC47)</f>
        <v>0</v>
      </c>
      <c r="AD47" s="24">
        <f>SUM(ENERO:DICIEMBRE!AD47)</f>
        <v>0</v>
      </c>
      <c r="AE47" s="72">
        <f t="shared" si="25"/>
        <v>0</v>
      </c>
      <c r="AF47" s="24">
        <f>SUM(ENERO:DICIEMBRE!AF47)</f>
        <v>0</v>
      </c>
      <c r="AG47" s="24">
        <f>SUM(ENERO:DICIEMBRE!AG47)</f>
        <v>0</v>
      </c>
      <c r="AH47" s="24">
        <f>SUM(ENERO:DICIEMBRE!AH47)</f>
        <v>0</v>
      </c>
      <c r="AI47" s="24">
        <f>SUM(ENERO:DICIEMBRE!AI47)</f>
        <v>0</v>
      </c>
      <c r="AJ47" s="24">
        <f>SUM(ENERO:DICIEMBRE!AJ47)</f>
        <v>0</v>
      </c>
      <c r="AK47" s="24">
        <f>SUM(ENERO:DICIEMBRE!AK47)</f>
        <v>0</v>
      </c>
      <c r="AL47" s="24">
        <f>SUM(ENERO:DICIEMBRE!AL47)</f>
        <v>0</v>
      </c>
      <c r="AM47" s="24">
        <f>SUM(ENERO:DICIEMBRE!AM47)</f>
        <v>0</v>
      </c>
      <c r="AN47" s="24">
        <f>SUM(ENERO:DICIEMBRE!AN47)</f>
        <v>0</v>
      </c>
      <c r="AO47" s="24">
        <f>SUM(ENERO:DICIEMBRE!AO47)</f>
        <v>0</v>
      </c>
      <c r="AP47" s="24">
        <f>SUM(ENERO:DICIEMBRE!AP47)</f>
        <v>0</v>
      </c>
      <c r="AQ47" s="24">
        <f>SUM(ENERO:DICIEMBRE!AQ47)</f>
        <v>0</v>
      </c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72" t="s">
        <v>89</v>
      </c>
      <c r="B48" s="23">
        <f t="shared" si="23"/>
        <v>0</v>
      </c>
      <c r="C48" s="24">
        <f>SUM(ENERO:DICIEMBRE!C48)</f>
        <v>0</v>
      </c>
      <c r="D48" s="24">
        <f>SUM(ENERO:DICIEMBRE!D48)</f>
        <v>0</v>
      </c>
      <c r="E48" s="24">
        <f>SUM(ENERO:DICIEMBRE!E48)</f>
        <v>0</v>
      </c>
      <c r="F48" s="24">
        <f>SUM(ENERO:DICIEMBRE!F48)</f>
        <v>0</v>
      </c>
      <c r="G48" s="24">
        <f>SUM(ENERO:DICIEMBRE!G48)</f>
        <v>0</v>
      </c>
      <c r="H48" s="24">
        <f>SUM(ENERO:DICIEMBRE!H48)</f>
        <v>0</v>
      </c>
      <c r="I48" s="24">
        <f>SUM(ENERO:DICIEMBRE!I48)</f>
        <v>0</v>
      </c>
      <c r="J48" s="24">
        <f>SUM(ENERO:DICIEMBRE!J48)</f>
        <v>0</v>
      </c>
      <c r="K48" s="24">
        <f>SUM(ENERO:DICIEMBRE!K48)</f>
        <v>0</v>
      </c>
      <c r="L48" s="24">
        <f>SUM(ENERO:DICIEMBRE!L48)</f>
        <v>0</v>
      </c>
      <c r="M48" s="24">
        <f>SUM(ENERO:DICIEMBRE!M48)</f>
        <v>0</v>
      </c>
      <c r="N48" s="24">
        <f>SUM(ENERO:DICIEMBRE!N48)</f>
        <v>0</v>
      </c>
      <c r="O48" s="24">
        <f>SUM(ENERO:DICIEMBRE!O48)</f>
        <v>0</v>
      </c>
      <c r="P48" s="24">
        <f>SUM(ENERO:DICIEMBRE!P48)</f>
        <v>0</v>
      </c>
      <c r="Q48" s="24">
        <f>SUM(ENERO:DICIEMBRE!Q48)</f>
        <v>0</v>
      </c>
      <c r="R48" s="24">
        <f>SUM(ENERO:DICIEMBRE!R48)</f>
        <v>0</v>
      </c>
      <c r="S48" s="24">
        <f>SUM(ENERO:DICIEMBRE!S48)</f>
        <v>0</v>
      </c>
      <c r="T48" s="24">
        <f>SUM(ENERO:DICIEMBRE!T48)</f>
        <v>0</v>
      </c>
      <c r="U48" s="24">
        <f>SUM(ENERO:DICIEMBRE!U48)</f>
        <v>0</v>
      </c>
      <c r="V48" s="24">
        <f>SUM(ENERO:DICIEMBRE!V48)</f>
        <v>0</v>
      </c>
      <c r="W48" s="24">
        <f>SUM(ENERO:DICIEMBRE!W48)</f>
        <v>0</v>
      </c>
      <c r="X48" s="24">
        <f>SUM(ENERO:DICIEMBRE!X48)</f>
        <v>0</v>
      </c>
      <c r="Y48" s="24">
        <f>SUM(ENERO:DICIEMBRE!Y48)</f>
        <v>0</v>
      </c>
      <c r="Z48" s="72">
        <f t="shared" si="24"/>
        <v>0</v>
      </c>
      <c r="AA48" s="24">
        <f>SUM(ENERO:DICIEMBRE!AA48)</f>
        <v>0</v>
      </c>
      <c r="AB48" s="24">
        <f>SUM(ENERO:DICIEMBRE!AB48)</f>
        <v>0</v>
      </c>
      <c r="AC48" s="24">
        <f>SUM(ENERO:DICIEMBRE!AC48)</f>
        <v>0</v>
      </c>
      <c r="AD48" s="24">
        <f>SUM(ENERO:DICIEMBRE!AD48)</f>
        <v>0</v>
      </c>
      <c r="AE48" s="72">
        <f t="shared" si="25"/>
        <v>0</v>
      </c>
      <c r="AF48" s="24">
        <f>SUM(ENERO:DICIEMBRE!AF48)</f>
        <v>0</v>
      </c>
      <c r="AG48" s="24">
        <f>SUM(ENERO:DICIEMBRE!AG48)</f>
        <v>0</v>
      </c>
      <c r="AH48" s="24">
        <f>SUM(ENERO:DICIEMBRE!AH48)</f>
        <v>0</v>
      </c>
      <c r="AI48" s="24">
        <f>SUM(ENERO:DICIEMBRE!AI48)</f>
        <v>0</v>
      </c>
      <c r="AJ48" s="24">
        <f>SUM(ENERO:DICIEMBRE!AJ48)</f>
        <v>0</v>
      </c>
      <c r="AK48" s="24">
        <f>SUM(ENERO:DICIEMBRE!AK48)</f>
        <v>0</v>
      </c>
      <c r="AL48" s="24">
        <f>SUM(ENERO:DICIEMBRE!AL48)</f>
        <v>0</v>
      </c>
      <c r="AM48" s="24">
        <f>SUM(ENERO:DICIEMBRE!AM48)</f>
        <v>0</v>
      </c>
      <c r="AN48" s="24">
        <f>SUM(ENERO:DICIEMBRE!AN48)</f>
        <v>0</v>
      </c>
      <c r="AO48" s="24">
        <f>SUM(ENERO:DICIEMBRE!AO48)</f>
        <v>0</v>
      </c>
      <c r="AP48" s="24">
        <f>SUM(ENERO:DICIEMBRE!AP48)</f>
        <v>0</v>
      </c>
      <c r="AQ48" s="24">
        <f>SUM(ENERO:DICIEMBRE!AQ48)</f>
        <v>0</v>
      </c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72" t="s">
        <v>90</v>
      </c>
      <c r="B49" s="23">
        <f t="shared" si="23"/>
        <v>0</v>
      </c>
      <c r="C49" s="24">
        <f>SUM(ENERO:DICIEMBRE!C49)</f>
        <v>0</v>
      </c>
      <c r="D49" s="24">
        <f>SUM(ENERO:DICIEMBRE!D49)</f>
        <v>0</v>
      </c>
      <c r="E49" s="24">
        <f>SUM(ENERO:DICIEMBRE!E49)</f>
        <v>0</v>
      </c>
      <c r="F49" s="24">
        <f>SUM(ENERO:DICIEMBRE!F49)</f>
        <v>0</v>
      </c>
      <c r="G49" s="24">
        <f>SUM(ENERO:DICIEMBRE!G49)</f>
        <v>0</v>
      </c>
      <c r="H49" s="24">
        <f>SUM(ENERO:DICIEMBRE!H49)</f>
        <v>0</v>
      </c>
      <c r="I49" s="24">
        <f>SUM(ENERO:DICIEMBRE!I49)</f>
        <v>0</v>
      </c>
      <c r="J49" s="24">
        <f>SUM(ENERO:DICIEMBRE!J49)</f>
        <v>0</v>
      </c>
      <c r="K49" s="24">
        <f>SUM(ENERO:DICIEMBRE!K49)</f>
        <v>0</v>
      </c>
      <c r="L49" s="24">
        <f>SUM(ENERO:DICIEMBRE!L49)</f>
        <v>0</v>
      </c>
      <c r="M49" s="24">
        <f>SUM(ENERO:DICIEMBRE!M49)</f>
        <v>0</v>
      </c>
      <c r="N49" s="24">
        <f>SUM(ENERO:DICIEMBRE!N49)</f>
        <v>0</v>
      </c>
      <c r="O49" s="24">
        <f>SUM(ENERO:DICIEMBRE!O49)</f>
        <v>0</v>
      </c>
      <c r="P49" s="24">
        <f>SUM(ENERO:DICIEMBRE!P49)</f>
        <v>0</v>
      </c>
      <c r="Q49" s="24">
        <f>SUM(ENERO:DICIEMBRE!Q49)</f>
        <v>0</v>
      </c>
      <c r="R49" s="24">
        <f>SUM(ENERO:DICIEMBRE!R49)</f>
        <v>0</v>
      </c>
      <c r="S49" s="24">
        <f>SUM(ENERO:DICIEMBRE!S49)</f>
        <v>0</v>
      </c>
      <c r="T49" s="24">
        <f>SUM(ENERO:DICIEMBRE!T49)</f>
        <v>0</v>
      </c>
      <c r="U49" s="24">
        <f>SUM(ENERO:DICIEMBRE!U49)</f>
        <v>0</v>
      </c>
      <c r="V49" s="24">
        <f>SUM(ENERO:DICIEMBRE!V49)</f>
        <v>0</v>
      </c>
      <c r="W49" s="24">
        <f>SUM(ENERO:DICIEMBRE!W49)</f>
        <v>0</v>
      </c>
      <c r="X49" s="24">
        <f>SUM(ENERO:DICIEMBRE!X49)</f>
        <v>0</v>
      </c>
      <c r="Y49" s="24">
        <f>SUM(ENERO:DICIEMBRE!Y49)</f>
        <v>0</v>
      </c>
      <c r="Z49" s="72">
        <f t="shared" si="24"/>
        <v>0</v>
      </c>
      <c r="AA49" s="24">
        <f>SUM(ENERO:DICIEMBRE!AA49)</f>
        <v>0</v>
      </c>
      <c r="AB49" s="24">
        <f>SUM(ENERO:DICIEMBRE!AB49)</f>
        <v>0</v>
      </c>
      <c r="AC49" s="24">
        <f>SUM(ENERO:DICIEMBRE!AC49)</f>
        <v>0</v>
      </c>
      <c r="AD49" s="24">
        <f>SUM(ENERO:DICIEMBRE!AD49)</f>
        <v>0</v>
      </c>
      <c r="AE49" s="72">
        <f t="shared" si="25"/>
        <v>0</v>
      </c>
      <c r="AF49" s="24">
        <f>SUM(ENERO:DICIEMBRE!AF49)</f>
        <v>0</v>
      </c>
      <c r="AG49" s="24">
        <f>SUM(ENERO:DICIEMBRE!AG49)</f>
        <v>0</v>
      </c>
      <c r="AH49" s="24">
        <f>SUM(ENERO:DICIEMBRE!AH49)</f>
        <v>0</v>
      </c>
      <c r="AI49" s="24">
        <f>SUM(ENERO:DICIEMBRE!AI49)</f>
        <v>0</v>
      </c>
      <c r="AJ49" s="24">
        <f>SUM(ENERO:DICIEMBRE!AJ49)</f>
        <v>0</v>
      </c>
      <c r="AK49" s="24">
        <f>SUM(ENERO:DICIEMBRE!AK49)</f>
        <v>0</v>
      </c>
      <c r="AL49" s="24">
        <f>SUM(ENERO:DICIEMBRE!AL49)</f>
        <v>0</v>
      </c>
      <c r="AM49" s="24">
        <f>SUM(ENERO:DICIEMBRE!AM49)</f>
        <v>0</v>
      </c>
      <c r="AN49" s="24">
        <f>SUM(ENERO:DICIEMBRE!AN49)</f>
        <v>0</v>
      </c>
      <c r="AO49" s="24">
        <f>SUM(ENERO:DICIEMBRE!AO49)</f>
        <v>0</v>
      </c>
      <c r="AP49" s="24">
        <f>SUM(ENERO:DICIEMBRE!AP49)</f>
        <v>0</v>
      </c>
      <c r="AQ49" s="24">
        <f>SUM(ENERO:DICIEMBRE!AQ49)</f>
        <v>0</v>
      </c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72" t="s">
        <v>91</v>
      </c>
      <c r="B50" s="23">
        <f t="shared" si="23"/>
        <v>0</v>
      </c>
      <c r="C50" s="24">
        <f>SUM(ENERO:DICIEMBRE!C50)</f>
        <v>0</v>
      </c>
      <c r="D50" s="24">
        <f>SUM(ENERO:DICIEMBRE!D50)</f>
        <v>0</v>
      </c>
      <c r="E50" s="24">
        <f>SUM(ENERO:DICIEMBRE!E50)</f>
        <v>0</v>
      </c>
      <c r="F50" s="24">
        <f>SUM(ENERO:DICIEMBRE!F50)</f>
        <v>0</v>
      </c>
      <c r="G50" s="24">
        <f>SUM(ENERO:DICIEMBRE!G50)</f>
        <v>0</v>
      </c>
      <c r="H50" s="24">
        <f>SUM(ENERO:DICIEMBRE!H50)</f>
        <v>0</v>
      </c>
      <c r="I50" s="24">
        <f>SUM(ENERO:DICIEMBRE!I50)</f>
        <v>0</v>
      </c>
      <c r="J50" s="24">
        <f>SUM(ENERO:DICIEMBRE!J50)</f>
        <v>0</v>
      </c>
      <c r="K50" s="24">
        <f>SUM(ENERO:DICIEMBRE!K50)</f>
        <v>0</v>
      </c>
      <c r="L50" s="24">
        <f>SUM(ENERO:DICIEMBRE!L50)</f>
        <v>0</v>
      </c>
      <c r="M50" s="24">
        <f>SUM(ENERO:DICIEMBRE!M50)</f>
        <v>0</v>
      </c>
      <c r="N50" s="24">
        <f>SUM(ENERO:DICIEMBRE!N50)</f>
        <v>0</v>
      </c>
      <c r="O50" s="24">
        <f>SUM(ENERO:DICIEMBRE!O50)</f>
        <v>0</v>
      </c>
      <c r="P50" s="24">
        <f>SUM(ENERO:DICIEMBRE!P50)</f>
        <v>0</v>
      </c>
      <c r="Q50" s="24">
        <f>SUM(ENERO:DICIEMBRE!Q50)</f>
        <v>0</v>
      </c>
      <c r="R50" s="24">
        <f>SUM(ENERO:DICIEMBRE!R50)</f>
        <v>0</v>
      </c>
      <c r="S50" s="24">
        <f>SUM(ENERO:DICIEMBRE!S50)</f>
        <v>0</v>
      </c>
      <c r="T50" s="24">
        <f>SUM(ENERO:DICIEMBRE!T50)</f>
        <v>0</v>
      </c>
      <c r="U50" s="24">
        <f>SUM(ENERO:DICIEMBRE!U50)</f>
        <v>0</v>
      </c>
      <c r="V50" s="24">
        <f>SUM(ENERO:DICIEMBRE!V50)</f>
        <v>0</v>
      </c>
      <c r="W50" s="24">
        <f>SUM(ENERO:DICIEMBRE!W50)</f>
        <v>0</v>
      </c>
      <c r="X50" s="24">
        <f>SUM(ENERO:DICIEMBRE!X50)</f>
        <v>0</v>
      </c>
      <c r="Y50" s="24">
        <f>SUM(ENERO:DICIEMBRE!Y50)</f>
        <v>0</v>
      </c>
      <c r="Z50" s="72">
        <f t="shared" si="24"/>
        <v>0</v>
      </c>
      <c r="AA50" s="24">
        <f>SUM(ENERO:DICIEMBRE!AA50)</f>
        <v>0</v>
      </c>
      <c r="AB50" s="24">
        <f>SUM(ENERO:DICIEMBRE!AB50)</f>
        <v>0</v>
      </c>
      <c r="AC50" s="24">
        <f>SUM(ENERO:DICIEMBRE!AC50)</f>
        <v>0</v>
      </c>
      <c r="AD50" s="24">
        <f>SUM(ENERO:DICIEMBRE!AD50)</f>
        <v>0</v>
      </c>
      <c r="AE50" s="72">
        <f t="shared" si="25"/>
        <v>0</v>
      </c>
      <c r="AF50" s="24">
        <f>SUM(ENERO:DICIEMBRE!AF50)</f>
        <v>0</v>
      </c>
      <c r="AG50" s="24">
        <f>SUM(ENERO:DICIEMBRE!AG50)</f>
        <v>0</v>
      </c>
      <c r="AH50" s="24">
        <f>SUM(ENERO:DICIEMBRE!AH50)</f>
        <v>0</v>
      </c>
      <c r="AI50" s="24">
        <f>SUM(ENERO:DICIEMBRE!AI50)</f>
        <v>0</v>
      </c>
      <c r="AJ50" s="24">
        <f>SUM(ENERO:DICIEMBRE!AJ50)</f>
        <v>0</v>
      </c>
      <c r="AK50" s="24">
        <f>SUM(ENERO:DICIEMBRE!AK50)</f>
        <v>0</v>
      </c>
      <c r="AL50" s="24">
        <f>SUM(ENERO:DICIEMBRE!AL50)</f>
        <v>0</v>
      </c>
      <c r="AM50" s="24">
        <f>SUM(ENERO:DICIEMBRE!AM50)</f>
        <v>0</v>
      </c>
      <c r="AN50" s="24">
        <f>SUM(ENERO:DICIEMBRE!AN50)</f>
        <v>0</v>
      </c>
      <c r="AO50" s="24">
        <f>SUM(ENERO:DICIEMBRE!AO50)</f>
        <v>0</v>
      </c>
      <c r="AP50" s="24">
        <f>SUM(ENERO:DICIEMBRE!AP50)</f>
        <v>0</v>
      </c>
      <c r="AQ50" s="24">
        <f>SUM(ENERO:DICIEMBRE!AQ50)</f>
        <v>0</v>
      </c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72" t="s">
        <v>92</v>
      </c>
      <c r="B51" s="23">
        <f t="shared" si="23"/>
        <v>0</v>
      </c>
      <c r="C51" s="24">
        <f>SUM(ENERO:DICIEMBRE!C51)</f>
        <v>0</v>
      </c>
      <c r="D51" s="24">
        <f>SUM(ENERO:DICIEMBRE!D51)</f>
        <v>0</v>
      </c>
      <c r="E51" s="24">
        <f>SUM(ENERO:DICIEMBRE!E51)</f>
        <v>0</v>
      </c>
      <c r="F51" s="24">
        <f>SUM(ENERO:DICIEMBRE!F51)</f>
        <v>0</v>
      </c>
      <c r="G51" s="24">
        <f>SUM(ENERO:DICIEMBRE!G51)</f>
        <v>0</v>
      </c>
      <c r="H51" s="24">
        <f>SUM(ENERO:DICIEMBRE!H51)</f>
        <v>0</v>
      </c>
      <c r="I51" s="24">
        <f>SUM(ENERO:DICIEMBRE!I51)</f>
        <v>0</v>
      </c>
      <c r="J51" s="24">
        <f>SUM(ENERO:DICIEMBRE!J51)</f>
        <v>0</v>
      </c>
      <c r="K51" s="24">
        <f>SUM(ENERO:DICIEMBRE!K51)</f>
        <v>0</v>
      </c>
      <c r="L51" s="24">
        <f>SUM(ENERO:DICIEMBRE!L51)</f>
        <v>0</v>
      </c>
      <c r="M51" s="24">
        <f>SUM(ENERO:DICIEMBRE!M51)</f>
        <v>0</v>
      </c>
      <c r="N51" s="24">
        <f>SUM(ENERO:DICIEMBRE!N51)</f>
        <v>0</v>
      </c>
      <c r="O51" s="24">
        <f>SUM(ENERO:DICIEMBRE!O51)</f>
        <v>0</v>
      </c>
      <c r="P51" s="24">
        <f>SUM(ENERO:DICIEMBRE!P51)</f>
        <v>0</v>
      </c>
      <c r="Q51" s="24">
        <f>SUM(ENERO:DICIEMBRE!Q51)</f>
        <v>0</v>
      </c>
      <c r="R51" s="24">
        <f>SUM(ENERO:DICIEMBRE!R51)</f>
        <v>0</v>
      </c>
      <c r="S51" s="24">
        <f>SUM(ENERO:DICIEMBRE!S51)</f>
        <v>0</v>
      </c>
      <c r="T51" s="24">
        <f>SUM(ENERO:DICIEMBRE!T51)</f>
        <v>0</v>
      </c>
      <c r="U51" s="24">
        <f>SUM(ENERO:DICIEMBRE!U51)</f>
        <v>0</v>
      </c>
      <c r="V51" s="24">
        <f>SUM(ENERO:DICIEMBRE!V51)</f>
        <v>0</v>
      </c>
      <c r="W51" s="24">
        <f>SUM(ENERO:DICIEMBRE!W51)</f>
        <v>0</v>
      </c>
      <c r="X51" s="24">
        <f>SUM(ENERO:DICIEMBRE!X51)</f>
        <v>0</v>
      </c>
      <c r="Y51" s="24">
        <f>SUM(ENERO:DICIEMBRE!Y51)</f>
        <v>0</v>
      </c>
      <c r="Z51" s="72">
        <f t="shared" si="24"/>
        <v>0</v>
      </c>
      <c r="AA51" s="24">
        <f>SUM(ENERO:DICIEMBRE!AA51)</f>
        <v>0</v>
      </c>
      <c r="AB51" s="24">
        <f>SUM(ENERO:DICIEMBRE!AB51)</f>
        <v>0</v>
      </c>
      <c r="AC51" s="24">
        <f>SUM(ENERO:DICIEMBRE!AC51)</f>
        <v>0</v>
      </c>
      <c r="AD51" s="24">
        <f>SUM(ENERO:DICIEMBRE!AD51)</f>
        <v>0</v>
      </c>
      <c r="AE51" s="72">
        <f t="shared" si="25"/>
        <v>0</v>
      </c>
      <c r="AF51" s="24">
        <f>SUM(ENERO:DICIEMBRE!AF51)</f>
        <v>0</v>
      </c>
      <c r="AG51" s="24">
        <f>SUM(ENERO:DICIEMBRE!AG51)</f>
        <v>0</v>
      </c>
      <c r="AH51" s="24">
        <f>SUM(ENERO:DICIEMBRE!AH51)</f>
        <v>0</v>
      </c>
      <c r="AI51" s="24">
        <f>SUM(ENERO:DICIEMBRE!AI51)</f>
        <v>0</v>
      </c>
      <c r="AJ51" s="24">
        <f>SUM(ENERO:DICIEMBRE!AJ51)</f>
        <v>0</v>
      </c>
      <c r="AK51" s="24">
        <f>SUM(ENERO:DICIEMBRE!AK51)</f>
        <v>0</v>
      </c>
      <c r="AL51" s="24">
        <f>SUM(ENERO:DICIEMBRE!AL51)</f>
        <v>0</v>
      </c>
      <c r="AM51" s="24">
        <f>SUM(ENERO:DICIEMBRE!AM51)</f>
        <v>0</v>
      </c>
      <c r="AN51" s="24">
        <f>SUM(ENERO:DICIEMBRE!AN51)</f>
        <v>0</v>
      </c>
      <c r="AO51" s="24">
        <f>SUM(ENERO:DICIEMBRE!AO51)</f>
        <v>0</v>
      </c>
      <c r="AP51" s="24">
        <f>SUM(ENERO:DICIEMBRE!AP51)</f>
        <v>0</v>
      </c>
      <c r="AQ51" s="24">
        <f>SUM(ENERO:DICIEMBRE!AQ51)</f>
        <v>0</v>
      </c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72" t="s">
        <v>93</v>
      </c>
      <c r="B52" s="23">
        <f t="shared" si="23"/>
        <v>0</v>
      </c>
      <c r="C52" s="24">
        <f>SUM(ENERO:DICIEMBRE!C52)</f>
        <v>0</v>
      </c>
      <c r="D52" s="24">
        <f>SUM(ENERO:DICIEMBRE!D52)</f>
        <v>0</v>
      </c>
      <c r="E52" s="24">
        <f>SUM(ENERO:DICIEMBRE!E52)</f>
        <v>0</v>
      </c>
      <c r="F52" s="24">
        <f>SUM(ENERO:DICIEMBRE!F52)</f>
        <v>0</v>
      </c>
      <c r="G52" s="24">
        <f>SUM(ENERO:DICIEMBRE!G52)</f>
        <v>0</v>
      </c>
      <c r="H52" s="24">
        <f>SUM(ENERO:DICIEMBRE!H52)</f>
        <v>0</v>
      </c>
      <c r="I52" s="24">
        <f>SUM(ENERO:DICIEMBRE!I52)</f>
        <v>0</v>
      </c>
      <c r="J52" s="24">
        <f>SUM(ENERO:DICIEMBRE!J52)</f>
        <v>0</v>
      </c>
      <c r="K52" s="24">
        <f>SUM(ENERO:DICIEMBRE!K52)</f>
        <v>0</v>
      </c>
      <c r="L52" s="24">
        <f>SUM(ENERO:DICIEMBRE!L52)</f>
        <v>0</v>
      </c>
      <c r="M52" s="24">
        <f>SUM(ENERO:DICIEMBRE!M52)</f>
        <v>0</v>
      </c>
      <c r="N52" s="24">
        <f>SUM(ENERO:DICIEMBRE!N52)</f>
        <v>0</v>
      </c>
      <c r="O52" s="24">
        <f>SUM(ENERO:DICIEMBRE!O52)</f>
        <v>0</v>
      </c>
      <c r="P52" s="24">
        <f>SUM(ENERO:DICIEMBRE!P52)</f>
        <v>0</v>
      </c>
      <c r="Q52" s="24">
        <f>SUM(ENERO:DICIEMBRE!Q52)</f>
        <v>0</v>
      </c>
      <c r="R52" s="24">
        <f>SUM(ENERO:DICIEMBRE!R52)</f>
        <v>0</v>
      </c>
      <c r="S52" s="24">
        <f>SUM(ENERO:DICIEMBRE!S52)</f>
        <v>0</v>
      </c>
      <c r="T52" s="24">
        <f>SUM(ENERO:DICIEMBRE!T52)</f>
        <v>0</v>
      </c>
      <c r="U52" s="24">
        <f>SUM(ENERO:DICIEMBRE!U52)</f>
        <v>0</v>
      </c>
      <c r="V52" s="24">
        <f>SUM(ENERO:DICIEMBRE!V52)</f>
        <v>0</v>
      </c>
      <c r="W52" s="24">
        <f>SUM(ENERO:DICIEMBRE!W52)</f>
        <v>0</v>
      </c>
      <c r="X52" s="24">
        <f>SUM(ENERO:DICIEMBRE!X52)</f>
        <v>0</v>
      </c>
      <c r="Y52" s="24">
        <f>SUM(ENERO:DICIEMBRE!Y52)</f>
        <v>0</v>
      </c>
      <c r="Z52" s="72">
        <f t="shared" si="24"/>
        <v>0</v>
      </c>
      <c r="AA52" s="24">
        <f>SUM(ENERO:DICIEMBRE!AA52)</f>
        <v>0</v>
      </c>
      <c r="AB52" s="24">
        <f>SUM(ENERO:DICIEMBRE!AB52)</f>
        <v>0</v>
      </c>
      <c r="AC52" s="24">
        <f>SUM(ENERO:DICIEMBRE!AC52)</f>
        <v>0</v>
      </c>
      <c r="AD52" s="24">
        <f>SUM(ENERO:DICIEMBRE!AD52)</f>
        <v>0</v>
      </c>
      <c r="AE52" s="72">
        <f t="shared" si="25"/>
        <v>0</v>
      </c>
      <c r="AF52" s="24">
        <f>SUM(ENERO:DICIEMBRE!AF52)</f>
        <v>0</v>
      </c>
      <c r="AG52" s="24">
        <f>SUM(ENERO:DICIEMBRE!AG52)</f>
        <v>0</v>
      </c>
      <c r="AH52" s="24">
        <f>SUM(ENERO:DICIEMBRE!AH52)</f>
        <v>0</v>
      </c>
      <c r="AI52" s="24">
        <f>SUM(ENERO:DICIEMBRE!AI52)</f>
        <v>0</v>
      </c>
      <c r="AJ52" s="24">
        <f>SUM(ENERO:DICIEMBRE!AJ52)</f>
        <v>0</v>
      </c>
      <c r="AK52" s="24">
        <f>SUM(ENERO:DICIEMBRE!AK52)</f>
        <v>0</v>
      </c>
      <c r="AL52" s="24">
        <f>SUM(ENERO:DICIEMBRE!AL52)</f>
        <v>0</v>
      </c>
      <c r="AM52" s="24">
        <f>SUM(ENERO:DICIEMBRE!AM52)</f>
        <v>0</v>
      </c>
      <c r="AN52" s="24">
        <f>SUM(ENERO:DICIEMBRE!AN52)</f>
        <v>0</v>
      </c>
      <c r="AO52" s="24">
        <f>SUM(ENERO:DICIEMBRE!AO52)</f>
        <v>0</v>
      </c>
      <c r="AP52" s="24">
        <f>SUM(ENERO:DICIEMBRE!AP52)</f>
        <v>0</v>
      </c>
      <c r="AQ52" s="24">
        <f>SUM(ENERO:DICIEMBRE!AQ52)</f>
        <v>0</v>
      </c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72" t="s">
        <v>94</v>
      </c>
      <c r="B53" s="23">
        <f t="shared" si="23"/>
        <v>0</v>
      </c>
      <c r="C53" s="24">
        <f>SUM(ENERO:DICIEMBRE!C53)</f>
        <v>0</v>
      </c>
      <c r="D53" s="24">
        <f>SUM(ENERO:DICIEMBRE!D53)</f>
        <v>0</v>
      </c>
      <c r="E53" s="24">
        <f>SUM(ENERO:DICIEMBRE!E53)</f>
        <v>0</v>
      </c>
      <c r="F53" s="24">
        <f>SUM(ENERO:DICIEMBRE!F53)</f>
        <v>0</v>
      </c>
      <c r="G53" s="24">
        <f>SUM(ENERO:DICIEMBRE!G53)</f>
        <v>0</v>
      </c>
      <c r="H53" s="24">
        <f>SUM(ENERO:DICIEMBRE!H53)</f>
        <v>0</v>
      </c>
      <c r="I53" s="24">
        <f>SUM(ENERO:DICIEMBRE!I53)</f>
        <v>0</v>
      </c>
      <c r="J53" s="24">
        <f>SUM(ENERO:DICIEMBRE!J53)</f>
        <v>0</v>
      </c>
      <c r="K53" s="24">
        <f>SUM(ENERO:DICIEMBRE!K53)</f>
        <v>0</v>
      </c>
      <c r="L53" s="24">
        <f>SUM(ENERO:DICIEMBRE!L53)</f>
        <v>0</v>
      </c>
      <c r="M53" s="24">
        <f>SUM(ENERO:DICIEMBRE!M53)</f>
        <v>0</v>
      </c>
      <c r="N53" s="24">
        <f>SUM(ENERO:DICIEMBRE!N53)</f>
        <v>0</v>
      </c>
      <c r="O53" s="24">
        <f>SUM(ENERO:DICIEMBRE!O53)</f>
        <v>0</v>
      </c>
      <c r="P53" s="24">
        <f>SUM(ENERO:DICIEMBRE!P53)</f>
        <v>0</v>
      </c>
      <c r="Q53" s="24">
        <f>SUM(ENERO:DICIEMBRE!Q53)</f>
        <v>0</v>
      </c>
      <c r="R53" s="24">
        <f>SUM(ENERO:DICIEMBRE!R53)</f>
        <v>0</v>
      </c>
      <c r="S53" s="24">
        <f>SUM(ENERO:DICIEMBRE!S53)</f>
        <v>0</v>
      </c>
      <c r="T53" s="24">
        <f>SUM(ENERO:DICIEMBRE!T53)</f>
        <v>0</v>
      </c>
      <c r="U53" s="24">
        <f>SUM(ENERO:DICIEMBRE!U53)</f>
        <v>0</v>
      </c>
      <c r="V53" s="24">
        <f>SUM(ENERO:DICIEMBRE!V53)</f>
        <v>0</v>
      </c>
      <c r="W53" s="24">
        <f>SUM(ENERO:DICIEMBRE!W53)</f>
        <v>0</v>
      </c>
      <c r="X53" s="24">
        <f>SUM(ENERO:DICIEMBRE!X53)</f>
        <v>0</v>
      </c>
      <c r="Y53" s="24">
        <f>SUM(ENERO:DICIEMBRE!Y53)</f>
        <v>0</v>
      </c>
      <c r="Z53" s="72">
        <f t="shared" si="24"/>
        <v>0</v>
      </c>
      <c r="AA53" s="24">
        <f>SUM(ENERO:DICIEMBRE!AA53)</f>
        <v>0</v>
      </c>
      <c r="AB53" s="24">
        <f>SUM(ENERO:DICIEMBRE!AB53)</f>
        <v>0</v>
      </c>
      <c r="AC53" s="24">
        <f>SUM(ENERO:DICIEMBRE!AC53)</f>
        <v>0</v>
      </c>
      <c r="AD53" s="24">
        <f>SUM(ENERO:DICIEMBRE!AD53)</f>
        <v>0</v>
      </c>
      <c r="AE53" s="72">
        <f t="shared" si="25"/>
        <v>0</v>
      </c>
      <c r="AF53" s="24">
        <f>SUM(ENERO:DICIEMBRE!AF53)</f>
        <v>0</v>
      </c>
      <c r="AG53" s="24">
        <f>SUM(ENERO:DICIEMBRE!AG53)</f>
        <v>0</v>
      </c>
      <c r="AH53" s="24">
        <f>SUM(ENERO:DICIEMBRE!AH53)</f>
        <v>0</v>
      </c>
      <c r="AI53" s="24">
        <f>SUM(ENERO:DICIEMBRE!AI53)</f>
        <v>0</v>
      </c>
      <c r="AJ53" s="24">
        <f>SUM(ENERO:DICIEMBRE!AJ53)</f>
        <v>0</v>
      </c>
      <c r="AK53" s="24">
        <f>SUM(ENERO:DICIEMBRE!AK53)</f>
        <v>0</v>
      </c>
      <c r="AL53" s="24">
        <f>SUM(ENERO:DICIEMBRE!AL53)</f>
        <v>0</v>
      </c>
      <c r="AM53" s="24">
        <f>SUM(ENERO:DICIEMBRE!AM53)</f>
        <v>0</v>
      </c>
      <c r="AN53" s="24">
        <f>SUM(ENERO:DICIEMBRE!AN53)</f>
        <v>0</v>
      </c>
      <c r="AO53" s="24">
        <f>SUM(ENERO:DICIEMBRE!AO53)</f>
        <v>0</v>
      </c>
      <c r="AP53" s="24">
        <f>SUM(ENERO:DICIEMBRE!AP53)</f>
        <v>0</v>
      </c>
      <c r="AQ53" s="24">
        <f>SUM(ENERO:DICIEMBRE!AQ53)</f>
        <v>0</v>
      </c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72" t="s">
        <v>95</v>
      </c>
      <c r="B54" s="23">
        <f t="shared" si="23"/>
        <v>0</v>
      </c>
      <c r="C54" s="24">
        <f>SUM(ENERO:DICIEMBRE!C54)</f>
        <v>0</v>
      </c>
      <c r="D54" s="24">
        <f>SUM(ENERO:DICIEMBRE!D54)</f>
        <v>0</v>
      </c>
      <c r="E54" s="24">
        <f>SUM(ENERO:DICIEMBRE!E54)</f>
        <v>0</v>
      </c>
      <c r="F54" s="24">
        <f>SUM(ENERO:DICIEMBRE!F54)</f>
        <v>0</v>
      </c>
      <c r="G54" s="24">
        <f>SUM(ENERO:DICIEMBRE!G54)</f>
        <v>0</v>
      </c>
      <c r="H54" s="24">
        <f>SUM(ENERO:DICIEMBRE!H54)</f>
        <v>0</v>
      </c>
      <c r="I54" s="24">
        <f>SUM(ENERO:DICIEMBRE!I54)</f>
        <v>0</v>
      </c>
      <c r="J54" s="24">
        <f>SUM(ENERO:DICIEMBRE!J54)</f>
        <v>0</v>
      </c>
      <c r="K54" s="24">
        <f>SUM(ENERO:DICIEMBRE!K54)</f>
        <v>0</v>
      </c>
      <c r="L54" s="24">
        <f>SUM(ENERO:DICIEMBRE!L54)</f>
        <v>0</v>
      </c>
      <c r="M54" s="24">
        <f>SUM(ENERO:DICIEMBRE!M54)</f>
        <v>0</v>
      </c>
      <c r="N54" s="24">
        <f>SUM(ENERO:DICIEMBRE!N54)</f>
        <v>0</v>
      </c>
      <c r="O54" s="24">
        <f>SUM(ENERO:DICIEMBRE!O54)</f>
        <v>0</v>
      </c>
      <c r="P54" s="24">
        <f>SUM(ENERO:DICIEMBRE!P54)</f>
        <v>0</v>
      </c>
      <c r="Q54" s="24">
        <f>SUM(ENERO:DICIEMBRE!Q54)</f>
        <v>0</v>
      </c>
      <c r="R54" s="24">
        <f>SUM(ENERO:DICIEMBRE!R54)</f>
        <v>0</v>
      </c>
      <c r="S54" s="24">
        <f>SUM(ENERO:DICIEMBRE!S54)</f>
        <v>0</v>
      </c>
      <c r="T54" s="24">
        <f>SUM(ENERO:DICIEMBRE!T54)</f>
        <v>0</v>
      </c>
      <c r="U54" s="24">
        <f>SUM(ENERO:DICIEMBRE!U54)</f>
        <v>0</v>
      </c>
      <c r="V54" s="24">
        <f>SUM(ENERO:DICIEMBRE!V54)</f>
        <v>0</v>
      </c>
      <c r="W54" s="24">
        <f>SUM(ENERO:DICIEMBRE!W54)</f>
        <v>0</v>
      </c>
      <c r="X54" s="24">
        <f>SUM(ENERO:DICIEMBRE!X54)</f>
        <v>0</v>
      </c>
      <c r="Y54" s="24">
        <f>SUM(ENERO:DICIEMBRE!Y54)</f>
        <v>0</v>
      </c>
      <c r="Z54" s="72">
        <f t="shared" si="24"/>
        <v>0</v>
      </c>
      <c r="AA54" s="24">
        <f>SUM(ENERO:DICIEMBRE!AA54)</f>
        <v>0</v>
      </c>
      <c r="AB54" s="24">
        <f>SUM(ENERO:DICIEMBRE!AB54)</f>
        <v>0</v>
      </c>
      <c r="AC54" s="24">
        <f>SUM(ENERO:DICIEMBRE!AC54)</f>
        <v>0</v>
      </c>
      <c r="AD54" s="24">
        <f>SUM(ENERO:DICIEMBRE!AD54)</f>
        <v>0</v>
      </c>
      <c r="AE54" s="72">
        <f t="shared" si="25"/>
        <v>0</v>
      </c>
      <c r="AF54" s="24">
        <f>SUM(ENERO:DICIEMBRE!AF54)</f>
        <v>0</v>
      </c>
      <c r="AG54" s="24">
        <f>SUM(ENERO:DICIEMBRE!AG54)</f>
        <v>0</v>
      </c>
      <c r="AH54" s="24">
        <f>SUM(ENERO:DICIEMBRE!AH54)</f>
        <v>0</v>
      </c>
      <c r="AI54" s="24">
        <f>SUM(ENERO:DICIEMBRE!AI54)</f>
        <v>0</v>
      </c>
      <c r="AJ54" s="24">
        <f>SUM(ENERO:DICIEMBRE!AJ54)</f>
        <v>0</v>
      </c>
      <c r="AK54" s="24">
        <f>SUM(ENERO:DICIEMBRE!AK54)</f>
        <v>0</v>
      </c>
      <c r="AL54" s="24">
        <f>SUM(ENERO:DICIEMBRE!AL54)</f>
        <v>0</v>
      </c>
      <c r="AM54" s="24">
        <f>SUM(ENERO:DICIEMBRE!AM54)</f>
        <v>0</v>
      </c>
      <c r="AN54" s="24">
        <f>SUM(ENERO:DICIEMBRE!AN54)</f>
        <v>0</v>
      </c>
      <c r="AO54" s="24">
        <f>SUM(ENERO:DICIEMBRE!AO54)</f>
        <v>0</v>
      </c>
      <c r="AP54" s="24">
        <f>SUM(ENERO:DICIEMBRE!AP54)</f>
        <v>0</v>
      </c>
      <c r="AQ54" s="24">
        <f>SUM(ENERO:DICIEMBRE!AQ54)</f>
        <v>0</v>
      </c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72" t="s">
        <v>96</v>
      </c>
      <c r="B55" s="23">
        <f t="shared" si="23"/>
        <v>0</v>
      </c>
      <c r="C55" s="24">
        <f>SUM(ENERO:DICIEMBRE!C55)</f>
        <v>0</v>
      </c>
      <c r="D55" s="24">
        <f>SUM(ENERO:DICIEMBRE!D55)</f>
        <v>0</v>
      </c>
      <c r="E55" s="24">
        <f>SUM(ENERO:DICIEMBRE!E55)</f>
        <v>0</v>
      </c>
      <c r="F55" s="24">
        <f>SUM(ENERO:DICIEMBRE!F55)</f>
        <v>0</v>
      </c>
      <c r="G55" s="24">
        <f>SUM(ENERO:DICIEMBRE!G55)</f>
        <v>0</v>
      </c>
      <c r="H55" s="24">
        <f>SUM(ENERO:DICIEMBRE!H55)</f>
        <v>0</v>
      </c>
      <c r="I55" s="24">
        <f>SUM(ENERO:DICIEMBRE!I55)</f>
        <v>0</v>
      </c>
      <c r="J55" s="24">
        <f>SUM(ENERO:DICIEMBRE!J55)</f>
        <v>0</v>
      </c>
      <c r="K55" s="24">
        <f>SUM(ENERO:DICIEMBRE!K55)</f>
        <v>0</v>
      </c>
      <c r="L55" s="24">
        <f>SUM(ENERO:DICIEMBRE!L55)</f>
        <v>0</v>
      </c>
      <c r="M55" s="24">
        <f>SUM(ENERO:DICIEMBRE!M55)</f>
        <v>0</v>
      </c>
      <c r="N55" s="24">
        <f>SUM(ENERO:DICIEMBRE!N55)</f>
        <v>0</v>
      </c>
      <c r="O55" s="24">
        <f>SUM(ENERO:DICIEMBRE!O55)</f>
        <v>0</v>
      </c>
      <c r="P55" s="24">
        <f>SUM(ENERO:DICIEMBRE!P55)</f>
        <v>0</v>
      </c>
      <c r="Q55" s="24">
        <f>SUM(ENERO:DICIEMBRE!Q55)</f>
        <v>0</v>
      </c>
      <c r="R55" s="24">
        <f>SUM(ENERO:DICIEMBRE!R55)</f>
        <v>0</v>
      </c>
      <c r="S55" s="24">
        <f>SUM(ENERO:DICIEMBRE!S55)</f>
        <v>0</v>
      </c>
      <c r="T55" s="24">
        <f>SUM(ENERO:DICIEMBRE!T55)</f>
        <v>0</v>
      </c>
      <c r="U55" s="24">
        <f>SUM(ENERO:DICIEMBRE!U55)</f>
        <v>0</v>
      </c>
      <c r="V55" s="24">
        <f>SUM(ENERO:DICIEMBRE!V55)</f>
        <v>0</v>
      </c>
      <c r="W55" s="24">
        <f>SUM(ENERO:DICIEMBRE!W55)</f>
        <v>0</v>
      </c>
      <c r="X55" s="24">
        <f>SUM(ENERO:DICIEMBRE!X55)</f>
        <v>0</v>
      </c>
      <c r="Y55" s="24">
        <f>SUM(ENERO:DICIEMBRE!Y55)</f>
        <v>0</v>
      </c>
      <c r="Z55" s="72">
        <f t="shared" si="24"/>
        <v>0</v>
      </c>
      <c r="AA55" s="24">
        <f>SUM(ENERO:DICIEMBRE!AA55)</f>
        <v>0</v>
      </c>
      <c r="AB55" s="24">
        <f>SUM(ENERO:DICIEMBRE!AB55)</f>
        <v>0</v>
      </c>
      <c r="AC55" s="24">
        <f>SUM(ENERO:DICIEMBRE!AC55)</f>
        <v>0</v>
      </c>
      <c r="AD55" s="24">
        <f>SUM(ENERO:DICIEMBRE!AD55)</f>
        <v>0</v>
      </c>
      <c r="AE55" s="72">
        <f t="shared" si="25"/>
        <v>0</v>
      </c>
      <c r="AF55" s="24">
        <f>SUM(ENERO:DICIEMBRE!AF55)</f>
        <v>0</v>
      </c>
      <c r="AG55" s="24">
        <f>SUM(ENERO:DICIEMBRE!AG55)</f>
        <v>0</v>
      </c>
      <c r="AH55" s="24">
        <f>SUM(ENERO:DICIEMBRE!AH55)</f>
        <v>0</v>
      </c>
      <c r="AI55" s="24">
        <f>SUM(ENERO:DICIEMBRE!AI55)</f>
        <v>0</v>
      </c>
      <c r="AJ55" s="24">
        <f>SUM(ENERO:DICIEMBRE!AJ55)</f>
        <v>0</v>
      </c>
      <c r="AK55" s="24">
        <f>SUM(ENERO:DICIEMBRE!AK55)</f>
        <v>0</v>
      </c>
      <c r="AL55" s="24">
        <f>SUM(ENERO:DICIEMBRE!AL55)</f>
        <v>0</v>
      </c>
      <c r="AM55" s="24">
        <f>SUM(ENERO:DICIEMBRE!AM55)</f>
        <v>0</v>
      </c>
      <c r="AN55" s="24">
        <f>SUM(ENERO:DICIEMBRE!AN55)</f>
        <v>0</v>
      </c>
      <c r="AO55" s="24">
        <f>SUM(ENERO:DICIEMBRE!AO55)</f>
        <v>0</v>
      </c>
      <c r="AP55" s="24">
        <f>SUM(ENERO:DICIEMBRE!AP55)</f>
        <v>0</v>
      </c>
      <c r="AQ55" s="24">
        <f>SUM(ENERO:DICIEMBRE!AQ55)</f>
        <v>0</v>
      </c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72" t="s">
        <v>97</v>
      </c>
      <c r="B56" s="23">
        <f t="shared" si="23"/>
        <v>0</v>
      </c>
      <c r="C56" s="24">
        <f>SUM(ENERO:DICIEMBRE!C56)</f>
        <v>0</v>
      </c>
      <c r="D56" s="24">
        <f>SUM(ENERO:DICIEMBRE!D56)</f>
        <v>0</v>
      </c>
      <c r="E56" s="24">
        <f>SUM(ENERO:DICIEMBRE!E56)</f>
        <v>0</v>
      </c>
      <c r="F56" s="24">
        <f>SUM(ENERO:DICIEMBRE!F56)</f>
        <v>0</v>
      </c>
      <c r="G56" s="24">
        <f>SUM(ENERO:DICIEMBRE!G56)</f>
        <v>0</v>
      </c>
      <c r="H56" s="24">
        <f>SUM(ENERO:DICIEMBRE!H56)</f>
        <v>0</v>
      </c>
      <c r="I56" s="24">
        <f>SUM(ENERO:DICIEMBRE!I56)</f>
        <v>0</v>
      </c>
      <c r="J56" s="24">
        <f>SUM(ENERO:DICIEMBRE!J56)</f>
        <v>0</v>
      </c>
      <c r="K56" s="24">
        <f>SUM(ENERO:DICIEMBRE!K56)</f>
        <v>0</v>
      </c>
      <c r="L56" s="24">
        <f>SUM(ENERO:DICIEMBRE!L56)</f>
        <v>0</v>
      </c>
      <c r="M56" s="24">
        <f>SUM(ENERO:DICIEMBRE!M56)</f>
        <v>0</v>
      </c>
      <c r="N56" s="24">
        <f>SUM(ENERO:DICIEMBRE!N56)</f>
        <v>0</v>
      </c>
      <c r="O56" s="24">
        <f>SUM(ENERO:DICIEMBRE!O56)</f>
        <v>0</v>
      </c>
      <c r="P56" s="24">
        <f>SUM(ENERO:DICIEMBRE!P56)</f>
        <v>0</v>
      </c>
      <c r="Q56" s="24">
        <f>SUM(ENERO:DICIEMBRE!Q56)</f>
        <v>0</v>
      </c>
      <c r="R56" s="24">
        <f>SUM(ENERO:DICIEMBRE!R56)</f>
        <v>0</v>
      </c>
      <c r="S56" s="24">
        <f>SUM(ENERO:DICIEMBRE!S56)</f>
        <v>0</v>
      </c>
      <c r="T56" s="24">
        <f>SUM(ENERO:DICIEMBRE!T56)</f>
        <v>0</v>
      </c>
      <c r="U56" s="24">
        <f>SUM(ENERO:DICIEMBRE!U56)</f>
        <v>0</v>
      </c>
      <c r="V56" s="24">
        <f>SUM(ENERO:DICIEMBRE!V56)</f>
        <v>0</v>
      </c>
      <c r="W56" s="24">
        <f>SUM(ENERO:DICIEMBRE!W56)</f>
        <v>0</v>
      </c>
      <c r="X56" s="24">
        <f>SUM(ENERO:DICIEMBRE!X56)</f>
        <v>0</v>
      </c>
      <c r="Y56" s="24">
        <f>SUM(ENERO:DICIEMBRE!Y56)</f>
        <v>0</v>
      </c>
      <c r="Z56" s="72">
        <f t="shared" si="24"/>
        <v>0</v>
      </c>
      <c r="AA56" s="24">
        <f>SUM(ENERO:DICIEMBRE!AA56)</f>
        <v>0</v>
      </c>
      <c r="AB56" s="24">
        <f>SUM(ENERO:DICIEMBRE!AB56)</f>
        <v>0</v>
      </c>
      <c r="AC56" s="24">
        <f>SUM(ENERO:DICIEMBRE!AC56)</f>
        <v>0</v>
      </c>
      <c r="AD56" s="24">
        <f>SUM(ENERO:DICIEMBRE!AD56)</f>
        <v>0</v>
      </c>
      <c r="AE56" s="72">
        <f t="shared" si="25"/>
        <v>0</v>
      </c>
      <c r="AF56" s="24">
        <f>SUM(ENERO:DICIEMBRE!AF56)</f>
        <v>0</v>
      </c>
      <c r="AG56" s="24">
        <f>SUM(ENERO:DICIEMBRE!AG56)</f>
        <v>0</v>
      </c>
      <c r="AH56" s="24">
        <f>SUM(ENERO:DICIEMBRE!AH56)</f>
        <v>0</v>
      </c>
      <c r="AI56" s="24">
        <f>SUM(ENERO:DICIEMBRE!AI56)</f>
        <v>0</v>
      </c>
      <c r="AJ56" s="24">
        <f>SUM(ENERO:DICIEMBRE!AJ56)</f>
        <v>0</v>
      </c>
      <c r="AK56" s="24">
        <f>SUM(ENERO:DICIEMBRE!AK56)</f>
        <v>0</v>
      </c>
      <c r="AL56" s="24">
        <f>SUM(ENERO:DICIEMBRE!AL56)</f>
        <v>0</v>
      </c>
      <c r="AM56" s="24">
        <f>SUM(ENERO:DICIEMBRE!AM56)</f>
        <v>0</v>
      </c>
      <c r="AN56" s="24">
        <f>SUM(ENERO:DICIEMBRE!AN56)</f>
        <v>0</v>
      </c>
      <c r="AO56" s="24">
        <f>SUM(ENERO:DICIEMBRE!AO56)</f>
        <v>0</v>
      </c>
      <c r="AP56" s="24">
        <f>SUM(ENERO:DICIEMBRE!AP56)</f>
        <v>0</v>
      </c>
      <c r="AQ56" s="24">
        <f>SUM(ENERO:DICIEMBRE!AQ56)</f>
        <v>0</v>
      </c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72" t="s">
        <v>98</v>
      </c>
      <c r="B57" s="23">
        <f t="shared" si="23"/>
        <v>0</v>
      </c>
      <c r="C57" s="24">
        <f>SUM(ENERO:DICIEMBRE!C57)</f>
        <v>0</v>
      </c>
      <c r="D57" s="24">
        <f>SUM(ENERO:DICIEMBRE!D57)</f>
        <v>0</v>
      </c>
      <c r="E57" s="24">
        <f>SUM(ENERO:DICIEMBRE!E57)</f>
        <v>0</v>
      </c>
      <c r="F57" s="24">
        <f>SUM(ENERO:DICIEMBRE!F57)</f>
        <v>0</v>
      </c>
      <c r="G57" s="24">
        <f>SUM(ENERO:DICIEMBRE!G57)</f>
        <v>0</v>
      </c>
      <c r="H57" s="24">
        <f>SUM(ENERO:DICIEMBRE!H57)</f>
        <v>0</v>
      </c>
      <c r="I57" s="24">
        <f>SUM(ENERO:DICIEMBRE!I57)</f>
        <v>0</v>
      </c>
      <c r="J57" s="24">
        <f>SUM(ENERO:DICIEMBRE!J57)</f>
        <v>0</v>
      </c>
      <c r="K57" s="24">
        <f>SUM(ENERO:DICIEMBRE!K57)</f>
        <v>0</v>
      </c>
      <c r="L57" s="24">
        <f>SUM(ENERO:DICIEMBRE!L57)</f>
        <v>0</v>
      </c>
      <c r="M57" s="24">
        <f>SUM(ENERO:DICIEMBRE!M57)</f>
        <v>0</v>
      </c>
      <c r="N57" s="24">
        <f>SUM(ENERO:DICIEMBRE!N57)</f>
        <v>0</v>
      </c>
      <c r="O57" s="24">
        <f>SUM(ENERO:DICIEMBRE!O57)</f>
        <v>0</v>
      </c>
      <c r="P57" s="24">
        <f>SUM(ENERO:DICIEMBRE!P57)</f>
        <v>0</v>
      </c>
      <c r="Q57" s="24">
        <f>SUM(ENERO:DICIEMBRE!Q57)</f>
        <v>0</v>
      </c>
      <c r="R57" s="24">
        <f>SUM(ENERO:DICIEMBRE!R57)</f>
        <v>0</v>
      </c>
      <c r="S57" s="24">
        <f>SUM(ENERO:DICIEMBRE!S57)</f>
        <v>0</v>
      </c>
      <c r="T57" s="24">
        <f>SUM(ENERO:DICIEMBRE!T57)</f>
        <v>0</v>
      </c>
      <c r="U57" s="24">
        <f>SUM(ENERO:DICIEMBRE!U57)</f>
        <v>0</v>
      </c>
      <c r="V57" s="24">
        <f>SUM(ENERO:DICIEMBRE!V57)</f>
        <v>0</v>
      </c>
      <c r="W57" s="24">
        <f>SUM(ENERO:DICIEMBRE!W57)</f>
        <v>0</v>
      </c>
      <c r="X57" s="24">
        <f>SUM(ENERO:DICIEMBRE!X57)</f>
        <v>0</v>
      </c>
      <c r="Y57" s="24">
        <f>SUM(ENERO:DICIEMBRE!Y57)</f>
        <v>0</v>
      </c>
      <c r="Z57" s="72">
        <f t="shared" si="24"/>
        <v>0</v>
      </c>
      <c r="AA57" s="24">
        <f>SUM(ENERO:DICIEMBRE!AA57)</f>
        <v>0</v>
      </c>
      <c r="AB57" s="24">
        <f>SUM(ENERO:DICIEMBRE!AB57)</f>
        <v>0</v>
      </c>
      <c r="AC57" s="24">
        <f>SUM(ENERO:DICIEMBRE!AC57)</f>
        <v>0</v>
      </c>
      <c r="AD57" s="24">
        <f>SUM(ENERO:DICIEMBRE!AD57)</f>
        <v>0</v>
      </c>
      <c r="AE57" s="72">
        <f t="shared" si="25"/>
        <v>0</v>
      </c>
      <c r="AF57" s="24">
        <f>SUM(ENERO:DICIEMBRE!AF57)</f>
        <v>0</v>
      </c>
      <c r="AG57" s="24">
        <f>SUM(ENERO:DICIEMBRE!AG57)</f>
        <v>0</v>
      </c>
      <c r="AH57" s="24">
        <f>SUM(ENERO:DICIEMBRE!AH57)</f>
        <v>0</v>
      </c>
      <c r="AI57" s="24">
        <f>SUM(ENERO:DICIEMBRE!AI57)</f>
        <v>0</v>
      </c>
      <c r="AJ57" s="24">
        <f>SUM(ENERO:DICIEMBRE!AJ57)</f>
        <v>0</v>
      </c>
      <c r="AK57" s="24">
        <f>SUM(ENERO:DICIEMBRE!AK57)</f>
        <v>0</v>
      </c>
      <c r="AL57" s="24">
        <f>SUM(ENERO:DICIEMBRE!AL57)</f>
        <v>0</v>
      </c>
      <c r="AM57" s="24">
        <f>SUM(ENERO:DICIEMBRE!AM57)</f>
        <v>0</v>
      </c>
      <c r="AN57" s="24">
        <f>SUM(ENERO:DICIEMBRE!AN57)</f>
        <v>0</v>
      </c>
      <c r="AO57" s="24">
        <f>SUM(ENERO:DICIEMBRE!AO57)</f>
        <v>0</v>
      </c>
      <c r="AP57" s="24">
        <f>SUM(ENERO:DICIEMBRE!AP57)</f>
        <v>0</v>
      </c>
      <c r="AQ57" s="24">
        <f>SUM(ENERO:DICIEMBRE!AQ57)</f>
        <v>0</v>
      </c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72" t="s">
        <v>99</v>
      </c>
      <c r="B58" s="23">
        <f t="shared" si="23"/>
        <v>0</v>
      </c>
      <c r="C58" s="24">
        <f>SUM(ENERO:DICIEMBRE!C58)</f>
        <v>0</v>
      </c>
      <c r="D58" s="24">
        <f>SUM(ENERO:DICIEMBRE!D58)</f>
        <v>0</v>
      </c>
      <c r="E58" s="24">
        <f>SUM(ENERO:DICIEMBRE!E58)</f>
        <v>0</v>
      </c>
      <c r="F58" s="24">
        <f>SUM(ENERO:DICIEMBRE!F58)</f>
        <v>0</v>
      </c>
      <c r="G58" s="24">
        <f>SUM(ENERO:DICIEMBRE!G58)</f>
        <v>0</v>
      </c>
      <c r="H58" s="24">
        <f>SUM(ENERO:DICIEMBRE!H58)</f>
        <v>0</v>
      </c>
      <c r="I58" s="24">
        <f>SUM(ENERO:DICIEMBRE!I58)</f>
        <v>0</v>
      </c>
      <c r="J58" s="24">
        <f>SUM(ENERO:DICIEMBRE!J58)</f>
        <v>0</v>
      </c>
      <c r="K58" s="24">
        <f>SUM(ENERO:DICIEMBRE!K58)</f>
        <v>0</v>
      </c>
      <c r="L58" s="24">
        <f>SUM(ENERO:DICIEMBRE!L58)</f>
        <v>0</v>
      </c>
      <c r="M58" s="24">
        <f>SUM(ENERO:DICIEMBRE!M58)</f>
        <v>0</v>
      </c>
      <c r="N58" s="24">
        <f>SUM(ENERO:DICIEMBRE!N58)</f>
        <v>0</v>
      </c>
      <c r="O58" s="24">
        <f>SUM(ENERO:DICIEMBRE!O58)</f>
        <v>0</v>
      </c>
      <c r="P58" s="24">
        <f>SUM(ENERO:DICIEMBRE!P58)</f>
        <v>0</v>
      </c>
      <c r="Q58" s="24">
        <f>SUM(ENERO:DICIEMBRE!Q58)</f>
        <v>0</v>
      </c>
      <c r="R58" s="24">
        <f>SUM(ENERO:DICIEMBRE!R58)</f>
        <v>0</v>
      </c>
      <c r="S58" s="24">
        <f>SUM(ENERO:DICIEMBRE!S58)</f>
        <v>0</v>
      </c>
      <c r="T58" s="24">
        <f>SUM(ENERO:DICIEMBRE!T58)</f>
        <v>0</v>
      </c>
      <c r="U58" s="24">
        <f>SUM(ENERO:DICIEMBRE!U58)</f>
        <v>0</v>
      </c>
      <c r="V58" s="24">
        <f>SUM(ENERO:DICIEMBRE!V58)</f>
        <v>0</v>
      </c>
      <c r="W58" s="24">
        <f>SUM(ENERO:DICIEMBRE!W58)</f>
        <v>0</v>
      </c>
      <c r="X58" s="24">
        <f>SUM(ENERO:DICIEMBRE!X58)</f>
        <v>0</v>
      </c>
      <c r="Y58" s="24">
        <f>SUM(ENERO:DICIEMBRE!Y58)</f>
        <v>0</v>
      </c>
      <c r="Z58" s="72">
        <f t="shared" si="24"/>
        <v>0</v>
      </c>
      <c r="AA58" s="24">
        <f>SUM(ENERO:DICIEMBRE!AA58)</f>
        <v>0</v>
      </c>
      <c r="AB58" s="24">
        <f>SUM(ENERO:DICIEMBRE!AB58)</f>
        <v>0</v>
      </c>
      <c r="AC58" s="24">
        <f>SUM(ENERO:DICIEMBRE!AC58)</f>
        <v>0</v>
      </c>
      <c r="AD58" s="24">
        <f>SUM(ENERO:DICIEMBRE!AD58)</f>
        <v>0</v>
      </c>
      <c r="AE58" s="72">
        <f t="shared" si="25"/>
        <v>0</v>
      </c>
      <c r="AF58" s="24">
        <f>SUM(ENERO:DICIEMBRE!AF58)</f>
        <v>0</v>
      </c>
      <c r="AG58" s="24">
        <f>SUM(ENERO:DICIEMBRE!AG58)</f>
        <v>0</v>
      </c>
      <c r="AH58" s="24">
        <f>SUM(ENERO:DICIEMBRE!AH58)</f>
        <v>0</v>
      </c>
      <c r="AI58" s="24">
        <f>SUM(ENERO:DICIEMBRE!AI58)</f>
        <v>0</v>
      </c>
      <c r="AJ58" s="24">
        <f>SUM(ENERO:DICIEMBRE!AJ58)</f>
        <v>0</v>
      </c>
      <c r="AK58" s="24">
        <f>SUM(ENERO:DICIEMBRE!AK58)</f>
        <v>0</v>
      </c>
      <c r="AL58" s="24">
        <f>SUM(ENERO:DICIEMBRE!AL58)</f>
        <v>0</v>
      </c>
      <c r="AM58" s="24">
        <f>SUM(ENERO:DICIEMBRE!AM58)</f>
        <v>0</v>
      </c>
      <c r="AN58" s="24">
        <f>SUM(ENERO:DICIEMBRE!AN58)</f>
        <v>0</v>
      </c>
      <c r="AO58" s="24">
        <f>SUM(ENERO:DICIEMBRE!AO58)</f>
        <v>0</v>
      </c>
      <c r="AP58" s="24">
        <f>SUM(ENERO:DICIEMBRE!AP58)</f>
        <v>0</v>
      </c>
      <c r="AQ58" s="24">
        <f>SUM(ENERO:DICIEMBRE!AQ58)</f>
        <v>0</v>
      </c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72" t="s">
        <v>100</v>
      </c>
      <c r="B59" s="23">
        <f t="shared" si="23"/>
        <v>0</v>
      </c>
      <c r="C59" s="24">
        <f>SUM(ENERO:DICIEMBRE!C59)</f>
        <v>0</v>
      </c>
      <c r="D59" s="24">
        <f>SUM(ENERO:DICIEMBRE!D59)</f>
        <v>0</v>
      </c>
      <c r="E59" s="24">
        <f>SUM(ENERO:DICIEMBRE!E59)</f>
        <v>0</v>
      </c>
      <c r="F59" s="24">
        <f>SUM(ENERO:DICIEMBRE!F59)</f>
        <v>0</v>
      </c>
      <c r="G59" s="24">
        <f>SUM(ENERO:DICIEMBRE!G59)</f>
        <v>0</v>
      </c>
      <c r="H59" s="24">
        <f>SUM(ENERO:DICIEMBRE!H59)</f>
        <v>0</v>
      </c>
      <c r="I59" s="24">
        <f>SUM(ENERO:DICIEMBRE!I59)</f>
        <v>0</v>
      </c>
      <c r="J59" s="24">
        <f>SUM(ENERO:DICIEMBRE!J59)</f>
        <v>0</v>
      </c>
      <c r="K59" s="24">
        <f>SUM(ENERO:DICIEMBRE!K59)</f>
        <v>0</v>
      </c>
      <c r="L59" s="24">
        <f>SUM(ENERO:DICIEMBRE!L59)</f>
        <v>0</v>
      </c>
      <c r="M59" s="24">
        <f>SUM(ENERO:DICIEMBRE!M59)</f>
        <v>0</v>
      </c>
      <c r="N59" s="24">
        <f>SUM(ENERO:DICIEMBRE!N59)</f>
        <v>0</v>
      </c>
      <c r="O59" s="24">
        <f>SUM(ENERO:DICIEMBRE!O59)</f>
        <v>0</v>
      </c>
      <c r="P59" s="24">
        <f>SUM(ENERO:DICIEMBRE!P59)</f>
        <v>0</v>
      </c>
      <c r="Q59" s="24">
        <f>SUM(ENERO:DICIEMBRE!Q59)</f>
        <v>0</v>
      </c>
      <c r="R59" s="24">
        <f>SUM(ENERO:DICIEMBRE!R59)</f>
        <v>0</v>
      </c>
      <c r="S59" s="24">
        <f>SUM(ENERO:DICIEMBRE!S59)</f>
        <v>0</v>
      </c>
      <c r="T59" s="24">
        <f>SUM(ENERO:DICIEMBRE!T59)</f>
        <v>0</v>
      </c>
      <c r="U59" s="24">
        <f>SUM(ENERO:DICIEMBRE!U59)</f>
        <v>0</v>
      </c>
      <c r="V59" s="24">
        <f>SUM(ENERO:DICIEMBRE!V59)</f>
        <v>0</v>
      </c>
      <c r="W59" s="24">
        <f>SUM(ENERO:DICIEMBRE!W59)</f>
        <v>0</v>
      </c>
      <c r="X59" s="24">
        <f>SUM(ENERO:DICIEMBRE!X59)</f>
        <v>0</v>
      </c>
      <c r="Y59" s="24">
        <f>SUM(ENERO:DICIEMBRE!Y59)</f>
        <v>0</v>
      </c>
      <c r="Z59" s="72">
        <f t="shared" si="24"/>
        <v>0</v>
      </c>
      <c r="AA59" s="24">
        <f>SUM(ENERO:DICIEMBRE!AA59)</f>
        <v>0</v>
      </c>
      <c r="AB59" s="24">
        <f>SUM(ENERO:DICIEMBRE!AB59)</f>
        <v>0</v>
      </c>
      <c r="AC59" s="24">
        <f>SUM(ENERO:DICIEMBRE!AC59)</f>
        <v>0</v>
      </c>
      <c r="AD59" s="24">
        <f>SUM(ENERO:DICIEMBRE!AD59)</f>
        <v>0</v>
      </c>
      <c r="AE59" s="72">
        <f t="shared" si="25"/>
        <v>0</v>
      </c>
      <c r="AF59" s="24">
        <f>SUM(ENERO:DICIEMBRE!AF59)</f>
        <v>0</v>
      </c>
      <c r="AG59" s="24">
        <f>SUM(ENERO:DICIEMBRE!AG59)</f>
        <v>0</v>
      </c>
      <c r="AH59" s="24">
        <f>SUM(ENERO:DICIEMBRE!AH59)</f>
        <v>0</v>
      </c>
      <c r="AI59" s="24">
        <f>SUM(ENERO:DICIEMBRE!AI59)</f>
        <v>0</v>
      </c>
      <c r="AJ59" s="24">
        <f>SUM(ENERO:DICIEMBRE!AJ59)</f>
        <v>0</v>
      </c>
      <c r="AK59" s="24">
        <f>SUM(ENERO:DICIEMBRE!AK59)</f>
        <v>0</v>
      </c>
      <c r="AL59" s="24">
        <f>SUM(ENERO:DICIEMBRE!AL59)</f>
        <v>0</v>
      </c>
      <c r="AM59" s="24">
        <f>SUM(ENERO:DICIEMBRE!AM59)</f>
        <v>0</v>
      </c>
      <c r="AN59" s="24">
        <f>SUM(ENERO:DICIEMBRE!AN59)</f>
        <v>0</v>
      </c>
      <c r="AO59" s="24">
        <f>SUM(ENERO:DICIEMBRE!AO59)</f>
        <v>0</v>
      </c>
      <c r="AP59" s="24">
        <f>SUM(ENERO:DICIEMBRE!AP59)</f>
        <v>0</v>
      </c>
      <c r="AQ59" s="24">
        <f>SUM(ENERO:DICIEMBRE!AQ59)</f>
        <v>0</v>
      </c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72" t="s">
        <v>101</v>
      </c>
      <c r="B60" s="23">
        <f t="shared" si="23"/>
        <v>0</v>
      </c>
      <c r="C60" s="24">
        <f>SUM(ENERO:DICIEMBRE!C60)</f>
        <v>0</v>
      </c>
      <c r="D60" s="24">
        <f>SUM(ENERO:DICIEMBRE!D60)</f>
        <v>0</v>
      </c>
      <c r="E60" s="24">
        <f>SUM(ENERO:DICIEMBRE!E60)</f>
        <v>0</v>
      </c>
      <c r="F60" s="24">
        <f>SUM(ENERO:DICIEMBRE!F60)</f>
        <v>0</v>
      </c>
      <c r="G60" s="24">
        <f>SUM(ENERO:DICIEMBRE!G60)</f>
        <v>0</v>
      </c>
      <c r="H60" s="24">
        <f>SUM(ENERO:DICIEMBRE!H60)</f>
        <v>0</v>
      </c>
      <c r="I60" s="24">
        <f>SUM(ENERO:DICIEMBRE!I60)</f>
        <v>0</v>
      </c>
      <c r="J60" s="24">
        <f>SUM(ENERO:DICIEMBRE!J60)</f>
        <v>0</v>
      </c>
      <c r="K60" s="24">
        <f>SUM(ENERO:DICIEMBRE!K60)</f>
        <v>0</v>
      </c>
      <c r="L60" s="24">
        <f>SUM(ENERO:DICIEMBRE!L60)</f>
        <v>0</v>
      </c>
      <c r="M60" s="24">
        <f>SUM(ENERO:DICIEMBRE!M60)</f>
        <v>0</v>
      </c>
      <c r="N60" s="24">
        <f>SUM(ENERO:DICIEMBRE!N60)</f>
        <v>0</v>
      </c>
      <c r="O60" s="24">
        <f>SUM(ENERO:DICIEMBRE!O60)</f>
        <v>0</v>
      </c>
      <c r="P60" s="24">
        <f>SUM(ENERO:DICIEMBRE!P60)</f>
        <v>0</v>
      </c>
      <c r="Q60" s="24">
        <f>SUM(ENERO:DICIEMBRE!Q60)</f>
        <v>0</v>
      </c>
      <c r="R60" s="24">
        <f>SUM(ENERO:DICIEMBRE!R60)</f>
        <v>0</v>
      </c>
      <c r="S60" s="24">
        <f>SUM(ENERO:DICIEMBRE!S60)</f>
        <v>0</v>
      </c>
      <c r="T60" s="24">
        <f>SUM(ENERO:DICIEMBRE!T60)</f>
        <v>0</v>
      </c>
      <c r="U60" s="24">
        <f>SUM(ENERO:DICIEMBRE!U60)</f>
        <v>0</v>
      </c>
      <c r="V60" s="24">
        <f>SUM(ENERO:DICIEMBRE!V60)</f>
        <v>0</v>
      </c>
      <c r="W60" s="24">
        <f>SUM(ENERO:DICIEMBRE!W60)</f>
        <v>0</v>
      </c>
      <c r="X60" s="24">
        <f>SUM(ENERO:DICIEMBRE!X60)</f>
        <v>0</v>
      </c>
      <c r="Y60" s="24">
        <f>SUM(ENERO:DICIEMBRE!Y60)</f>
        <v>0</v>
      </c>
      <c r="Z60" s="72">
        <f t="shared" si="24"/>
        <v>0</v>
      </c>
      <c r="AA60" s="24">
        <f>SUM(ENERO:DICIEMBRE!AA60)</f>
        <v>0</v>
      </c>
      <c r="AB60" s="24">
        <f>SUM(ENERO:DICIEMBRE!AB60)</f>
        <v>0</v>
      </c>
      <c r="AC60" s="24">
        <f>SUM(ENERO:DICIEMBRE!AC60)</f>
        <v>0</v>
      </c>
      <c r="AD60" s="24">
        <f>SUM(ENERO:DICIEMBRE!AD60)</f>
        <v>0</v>
      </c>
      <c r="AE60" s="72">
        <f t="shared" si="25"/>
        <v>0</v>
      </c>
      <c r="AF60" s="24">
        <f>SUM(ENERO:DICIEMBRE!AF60)</f>
        <v>0</v>
      </c>
      <c r="AG60" s="24">
        <f>SUM(ENERO:DICIEMBRE!AG60)</f>
        <v>0</v>
      </c>
      <c r="AH60" s="24">
        <f>SUM(ENERO:DICIEMBRE!AH60)</f>
        <v>0</v>
      </c>
      <c r="AI60" s="24">
        <f>SUM(ENERO:DICIEMBRE!AI60)</f>
        <v>0</v>
      </c>
      <c r="AJ60" s="24">
        <f>SUM(ENERO:DICIEMBRE!AJ60)</f>
        <v>0</v>
      </c>
      <c r="AK60" s="24">
        <f>SUM(ENERO:DICIEMBRE!AK60)</f>
        <v>0</v>
      </c>
      <c r="AL60" s="24">
        <f>SUM(ENERO:DICIEMBRE!AL60)</f>
        <v>0</v>
      </c>
      <c r="AM60" s="24">
        <f>SUM(ENERO:DICIEMBRE!AM60)</f>
        <v>0</v>
      </c>
      <c r="AN60" s="24">
        <f>SUM(ENERO:DICIEMBRE!AN60)</f>
        <v>0</v>
      </c>
      <c r="AO60" s="24">
        <f>SUM(ENERO:DICIEMBRE!AO60)</f>
        <v>0</v>
      </c>
      <c r="AP60" s="24">
        <f>SUM(ENERO:DICIEMBRE!AP60)</f>
        <v>0</v>
      </c>
      <c r="AQ60" s="24">
        <f>SUM(ENERO:DICIEMBRE!AQ60)</f>
        <v>0</v>
      </c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72" t="s">
        <v>102</v>
      </c>
      <c r="B61" s="23">
        <f t="shared" si="23"/>
        <v>0</v>
      </c>
      <c r="C61" s="24">
        <f>SUM(ENERO:DICIEMBRE!C61)</f>
        <v>0</v>
      </c>
      <c r="D61" s="24">
        <f>SUM(ENERO:DICIEMBRE!D61)</f>
        <v>0</v>
      </c>
      <c r="E61" s="24">
        <f>SUM(ENERO:DICIEMBRE!E61)</f>
        <v>0</v>
      </c>
      <c r="F61" s="24">
        <f>SUM(ENERO:DICIEMBRE!F61)</f>
        <v>0</v>
      </c>
      <c r="G61" s="24">
        <f>SUM(ENERO:DICIEMBRE!G61)</f>
        <v>0</v>
      </c>
      <c r="H61" s="24">
        <f>SUM(ENERO:DICIEMBRE!H61)</f>
        <v>0</v>
      </c>
      <c r="I61" s="24">
        <f>SUM(ENERO:DICIEMBRE!I61)</f>
        <v>0</v>
      </c>
      <c r="J61" s="24">
        <f>SUM(ENERO:DICIEMBRE!J61)</f>
        <v>0</v>
      </c>
      <c r="K61" s="24">
        <f>SUM(ENERO:DICIEMBRE!K61)</f>
        <v>0</v>
      </c>
      <c r="L61" s="24">
        <f>SUM(ENERO:DICIEMBRE!L61)</f>
        <v>0</v>
      </c>
      <c r="M61" s="24">
        <f>SUM(ENERO:DICIEMBRE!M61)</f>
        <v>0</v>
      </c>
      <c r="N61" s="24">
        <f>SUM(ENERO:DICIEMBRE!N61)</f>
        <v>0</v>
      </c>
      <c r="O61" s="24">
        <f>SUM(ENERO:DICIEMBRE!O61)</f>
        <v>0</v>
      </c>
      <c r="P61" s="24">
        <f>SUM(ENERO:DICIEMBRE!P61)</f>
        <v>0</v>
      </c>
      <c r="Q61" s="24">
        <f>SUM(ENERO:DICIEMBRE!Q61)</f>
        <v>0</v>
      </c>
      <c r="R61" s="24">
        <f>SUM(ENERO:DICIEMBRE!R61)</f>
        <v>0</v>
      </c>
      <c r="S61" s="24">
        <f>SUM(ENERO:DICIEMBRE!S61)</f>
        <v>0</v>
      </c>
      <c r="T61" s="24">
        <f>SUM(ENERO:DICIEMBRE!T61)</f>
        <v>0</v>
      </c>
      <c r="U61" s="24">
        <f>SUM(ENERO:DICIEMBRE!U61)</f>
        <v>0</v>
      </c>
      <c r="V61" s="24">
        <f>SUM(ENERO:DICIEMBRE!V61)</f>
        <v>0</v>
      </c>
      <c r="W61" s="24">
        <f>SUM(ENERO:DICIEMBRE!W61)</f>
        <v>0</v>
      </c>
      <c r="X61" s="24">
        <f>SUM(ENERO:DICIEMBRE!X61)</f>
        <v>0</v>
      </c>
      <c r="Y61" s="24">
        <f>SUM(ENERO:DICIEMBRE!Y61)</f>
        <v>0</v>
      </c>
      <c r="Z61" s="72">
        <f t="shared" si="24"/>
        <v>0</v>
      </c>
      <c r="AA61" s="24">
        <f>SUM(ENERO:DICIEMBRE!AA61)</f>
        <v>0</v>
      </c>
      <c r="AB61" s="24">
        <f>SUM(ENERO:DICIEMBRE!AB61)</f>
        <v>0</v>
      </c>
      <c r="AC61" s="24">
        <f>SUM(ENERO:DICIEMBRE!AC61)</f>
        <v>0</v>
      </c>
      <c r="AD61" s="24">
        <f>SUM(ENERO:DICIEMBRE!AD61)</f>
        <v>0</v>
      </c>
      <c r="AE61" s="72">
        <f t="shared" si="25"/>
        <v>0</v>
      </c>
      <c r="AF61" s="24">
        <f>SUM(ENERO:DICIEMBRE!AF61)</f>
        <v>0</v>
      </c>
      <c r="AG61" s="24">
        <f>SUM(ENERO:DICIEMBRE!AG61)</f>
        <v>0</v>
      </c>
      <c r="AH61" s="24">
        <f>SUM(ENERO:DICIEMBRE!AH61)</f>
        <v>0</v>
      </c>
      <c r="AI61" s="24">
        <f>SUM(ENERO:DICIEMBRE!AI61)</f>
        <v>0</v>
      </c>
      <c r="AJ61" s="24">
        <f>SUM(ENERO:DICIEMBRE!AJ61)</f>
        <v>0</v>
      </c>
      <c r="AK61" s="24">
        <f>SUM(ENERO:DICIEMBRE!AK61)</f>
        <v>0</v>
      </c>
      <c r="AL61" s="24">
        <f>SUM(ENERO:DICIEMBRE!AL61)</f>
        <v>0</v>
      </c>
      <c r="AM61" s="24">
        <f>SUM(ENERO:DICIEMBRE!AM61)</f>
        <v>0</v>
      </c>
      <c r="AN61" s="24">
        <f>SUM(ENERO:DICIEMBRE!AN61)</f>
        <v>0</v>
      </c>
      <c r="AO61" s="24">
        <f>SUM(ENERO:DICIEMBRE!AO61)</f>
        <v>0</v>
      </c>
      <c r="AP61" s="24">
        <f>SUM(ENERO:DICIEMBRE!AP61)</f>
        <v>0</v>
      </c>
      <c r="AQ61" s="24">
        <f>SUM(ENERO:DICIEMBRE!AQ61)</f>
        <v>0</v>
      </c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72" t="s">
        <v>103</v>
      </c>
      <c r="B62" s="23">
        <f t="shared" si="23"/>
        <v>0</v>
      </c>
      <c r="C62" s="24">
        <f>SUM(ENERO:DICIEMBRE!C62)</f>
        <v>0</v>
      </c>
      <c r="D62" s="24">
        <f>SUM(ENERO:DICIEMBRE!D62)</f>
        <v>0</v>
      </c>
      <c r="E62" s="24">
        <f>SUM(ENERO:DICIEMBRE!E62)</f>
        <v>0</v>
      </c>
      <c r="F62" s="24">
        <f>SUM(ENERO:DICIEMBRE!F62)</f>
        <v>0</v>
      </c>
      <c r="G62" s="24">
        <f>SUM(ENERO:DICIEMBRE!G62)</f>
        <v>0</v>
      </c>
      <c r="H62" s="24">
        <f>SUM(ENERO:DICIEMBRE!H62)</f>
        <v>0</v>
      </c>
      <c r="I62" s="24">
        <f>SUM(ENERO:DICIEMBRE!I62)</f>
        <v>0</v>
      </c>
      <c r="J62" s="24">
        <f>SUM(ENERO:DICIEMBRE!J62)</f>
        <v>0</v>
      </c>
      <c r="K62" s="24">
        <f>SUM(ENERO:DICIEMBRE!K62)</f>
        <v>0</v>
      </c>
      <c r="L62" s="24">
        <f>SUM(ENERO:DICIEMBRE!L62)</f>
        <v>0</v>
      </c>
      <c r="M62" s="24">
        <f>SUM(ENERO:DICIEMBRE!M62)</f>
        <v>0</v>
      </c>
      <c r="N62" s="24">
        <f>SUM(ENERO:DICIEMBRE!N62)</f>
        <v>0</v>
      </c>
      <c r="O62" s="24">
        <f>SUM(ENERO:DICIEMBRE!O62)</f>
        <v>0</v>
      </c>
      <c r="P62" s="24">
        <f>SUM(ENERO:DICIEMBRE!P62)</f>
        <v>0</v>
      </c>
      <c r="Q62" s="24">
        <f>SUM(ENERO:DICIEMBRE!Q62)</f>
        <v>0</v>
      </c>
      <c r="R62" s="24">
        <f>SUM(ENERO:DICIEMBRE!R62)</f>
        <v>0</v>
      </c>
      <c r="S62" s="24">
        <f>SUM(ENERO:DICIEMBRE!S62)</f>
        <v>0</v>
      </c>
      <c r="T62" s="24">
        <f>SUM(ENERO:DICIEMBRE!T62)</f>
        <v>0</v>
      </c>
      <c r="U62" s="24">
        <f>SUM(ENERO:DICIEMBRE!U62)</f>
        <v>0</v>
      </c>
      <c r="V62" s="24">
        <f>SUM(ENERO:DICIEMBRE!V62)</f>
        <v>0</v>
      </c>
      <c r="W62" s="24">
        <f>SUM(ENERO:DICIEMBRE!W62)</f>
        <v>0</v>
      </c>
      <c r="X62" s="24">
        <f>SUM(ENERO:DICIEMBRE!X62)</f>
        <v>0</v>
      </c>
      <c r="Y62" s="24">
        <f>SUM(ENERO:DICIEMBRE!Y62)</f>
        <v>0</v>
      </c>
      <c r="Z62" s="72">
        <f t="shared" si="24"/>
        <v>0</v>
      </c>
      <c r="AA62" s="24">
        <f>SUM(ENERO:DICIEMBRE!AA62)</f>
        <v>0</v>
      </c>
      <c r="AB62" s="24">
        <f>SUM(ENERO:DICIEMBRE!AB62)</f>
        <v>0</v>
      </c>
      <c r="AC62" s="24">
        <f>SUM(ENERO:DICIEMBRE!AC62)</f>
        <v>0</v>
      </c>
      <c r="AD62" s="24">
        <f>SUM(ENERO:DICIEMBRE!AD62)</f>
        <v>0</v>
      </c>
      <c r="AE62" s="72">
        <f t="shared" si="25"/>
        <v>0</v>
      </c>
      <c r="AF62" s="24">
        <f>SUM(ENERO:DICIEMBRE!AF62)</f>
        <v>0</v>
      </c>
      <c r="AG62" s="24">
        <f>SUM(ENERO:DICIEMBRE!AG62)</f>
        <v>0</v>
      </c>
      <c r="AH62" s="24">
        <f>SUM(ENERO:DICIEMBRE!AH62)</f>
        <v>0</v>
      </c>
      <c r="AI62" s="24">
        <f>SUM(ENERO:DICIEMBRE!AI62)</f>
        <v>0</v>
      </c>
      <c r="AJ62" s="24">
        <f>SUM(ENERO:DICIEMBRE!AJ62)</f>
        <v>0</v>
      </c>
      <c r="AK62" s="24">
        <f>SUM(ENERO:DICIEMBRE!AK62)</f>
        <v>0</v>
      </c>
      <c r="AL62" s="24">
        <f>SUM(ENERO:DICIEMBRE!AL62)</f>
        <v>0</v>
      </c>
      <c r="AM62" s="24">
        <f>SUM(ENERO:DICIEMBRE!AM62)</f>
        <v>0</v>
      </c>
      <c r="AN62" s="24">
        <f>SUM(ENERO:DICIEMBRE!AN62)</f>
        <v>0</v>
      </c>
      <c r="AO62" s="24">
        <f>SUM(ENERO:DICIEMBRE!AO62)</f>
        <v>0</v>
      </c>
      <c r="AP62" s="24">
        <f>SUM(ENERO:DICIEMBRE!AP62)</f>
        <v>0</v>
      </c>
      <c r="AQ62" s="24">
        <f>SUM(ENERO:DICIEMBRE!AQ62)</f>
        <v>0</v>
      </c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72" t="s">
        <v>104</v>
      </c>
      <c r="B63" s="23">
        <f t="shared" si="23"/>
        <v>0</v>
      </c>
      <c r="C63" s="24">
        <f>SUM(ENERO:DICIEMBRE!C63)</f>
        <v>0</v>
      </c>
      <c r="D63" s="24">
        <f>SUM(ENERO:DICIEMBRE!D63)</f>
        <v>0</v>
      </c>
      <c r="E63" s="24">
        <f>SUM(ENERO:DICIEMBRE!E63)</f>
        <v>0</v>
      </c>
      <c r="F63" s="24">
        <f>SUM(ENERO:DICIEMBRE!F63)</f>
        <v>0</v>
      </c>
      <c r="G63" s="24">
        <f>SUM(ENERO:DICIEMBRE!G63)</f>
        <v>0</v>
      </c>
      <c r="H63" s="24">
        <f>SUM(ENERO:DICIEMBRE!H63)</f>
        <v>0</v>
      </c>
      <c r="I63" s="24">
        <f>SUM(ENERO:DICIEMBRE!I63)</f>
        <v>0</v>
      </c>
      <c r="J63" s="24">
        <f>SUM(ENERO:DICIEMBRE!J63)</f>
        <v>0</v>
      </c>
      <c r="K63" s="24">
        <f>SUM(ENERO:DICIEMBRE!K63)</f>
        <v>0</v>
      </c>
      <c r="L63" s="24">
        <f>SUM(ENERO:DICIEMBRE!L63)</f>
        <v>0</v>
      </c>
      <c r="M63" s="24">
        <f>SUM(ENERO:DICIEMBRE!M63)</f>
        <v>0</v>
      </c>
      <c r="N63" s="24">
        <f>SUM(ENERO:DICIEMBRE!N63)</f>
        <v>0</v>
      </c>
      <c r="O63" s="24">
        <f>SUM(ENERO:DICIEMBRE!O63)</f>
        <v>0</v>
      </c>
      <c r="P63" s="24">
        <f>SUM(ENERO:DICIEMBRE!P63)</f>
        <v>0</v>
      </c>
      <c r="Q63" s="24">
        <f>SUM(ENERO:DICIEMBRE!Q63)</f>
        <v>0</v>
      </c>
      <c r="R63" s="24">
        <f>SUM(ENERO:DICIEMBRE!R63)</f>
        <v>0</v>
      </c>
      <c r="S63" s="24">
        <f>SUM(ENERO:DICIEMBRE!S63)</f>
        <v>0</v>
      </c>
      <c r="T63" s="24">
        <f>SUM(ENERO:DICIEMBRE!T63)</f>
        <v>0</v>
      </c>
      <c r="U63" s="24">
        <f>SUM(ENERO:DICIEMBRE!U63)</f>
        <v>0</v>
      </c>
      <c r="V63" s="24">
        <f>SUM(ENERO:DICIEMBRE!V63)</f>
        <v>0</v>
      </c>
      <c r="W63" s="24">
        <f>SUM(ENERO:DICIEMBRE!W63)</f>
        <v>0</v>
      </c>
      <c r="X63" s="24">
        <f>SUM(ENERO:DICIEMBRE!X63)</f>
        <v>0</v>
      </c>
      <c r="Y63" s="24">
        <f>SUM(ENERO:DICIEMBRE!Y63)</f>
        <v>0</v>
      </c>
      <c r="Z63" s="72">
        <f t="shared" si="24"/>
        <v>0</v>
      </c>
      <c r="AA63" s="24">
        <f>SUM(ENERO:DICIEMBRE!AA63)</f>
        <v>0</v>
      </c>
      <c r="AB63" s="24">
        <f>SUM(ENERO:DICIEMBRE!AB63)</f>
        <v>0</v>
      </c>
      <c r="AC63" s="24">
        <f>SUM(ENERO:DICIEMBRE!AC63)</f>
        <v>0</v>
      </c>
      <c r="AD63" s="24">
        <f>SUM(ENERO:DICIEMBRE!AD63)</f>
        <v>0</v>
      </c>
      <c r="AE63" s="72">
        <f t="shared" si="25"/>
        <v>0</v>
      </c>
      <c r="AF63" s="24">
        <f>SUM(ENERO:DICIEMBRE!AF63)</f>
        <v>0</v>
      </c>
      <c r="AG63" s="24">
        <f>SUM(ENERO:DICIEMBRE!AG63)</f>
        <v>0</v>
      </c>
      <c r="AH63" s="24">
        <f>SUM(ENERO:DICIEMBRE!AH63)</f>
        <v>0</v>
      </c>
      <c r="AI63" s="24">
        <f>SUM(ENERO:DICIEMBRE!AI63)</f>
        <v>0</v>
      </c>
      <c r="AJ63" s="24">
        <f>SUM(ENERO:DICIEMBRE!AJ63)</f>
        <v>0</v>
      </c>
      <c r="AK63" s="24">
        <f>SUM(ENERO:DICIEMBRE!AK63)</f>
        <v>0</v>
      </c>
      <c r="AL63" s="24">
        <f>SUM(ENERO:DICIEMBRE!AL63)</f>
        <v>0</v>
      </c>
      <c r="AM63" s="24">
        <f>SUM(ENERO:DICIEMBRE!AM63)</f>
        <v>0</v>
      </c>
      <c r="AN63" s="24">
        <f>SUM(ENERO:DICIEMBRE!AN63)</f>
        <v>0</v>
      </c>
      <c r="AO63" s="24">
        <f>SUM(ENERO:DICIEMBRE!AO63)</f>
        <v>0</v>
      </c>
      <c r="AP63" s="24">
        <f>SUM(ENERO:DICIEMBRE!AP63)</f>
        <v>0</v>
      </c>
      <c r="AQ63" s="24">
        <f>SUM(ENERO:DICIEMBRE!AQ63)</f>
        <v>0</v>
      </c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72" t="s">
        <v>105</v>
      </c>
      <c r="B64" s="23">
        <f t="shared" si="23"/>
        <v>0</v>
      </c>
      <c r="C64" s="24">
        <f>SUM(ENERO:DICIEMBRE!C64)</f>
        <v>0</v>
      </c>
      <c r="D64" s="24">
        <f>SUM(ENERO:DICIEMBRE!D64)</f>
        <v>0</v>
      </c>
      <c r="E64" s="24">
        <f>SUM(ENERO:DICIEMBRE!E64)</f>
        <v>0</v>
      </c>
      <c r="F64" s="24">
        <f>SUM(ENERO:DICIEMBRE!F64)</f>
        <v>0</v>
      </c>
      <c r="G64" s="24">
        <f>SUM(ENERO:DICIEMBRE!G64)</f>
        <v>0</v>
      </c>
      <c r="H64" s="24">
        <f>SUM(ENERO:DICIEMBRE!H64)</f>
        <v>0</v>
      </c>
      <c r="I64" s="24">
        <f>SUM(ENERO:DICIEMBRE!I64)</f>
        <v>0</v>
      </c>
      <c r="J64" s="24">
        <f>SUM(ENERO:DICIEMBRE!J64)</f>
        <v>0</v>
      </c>
      <c r="K64" s="24">
        <f>SUM(ENERO:DICIEMBRE!K64)</f>
        <v>0</v>
      </c>
      <c r="L64" s="24">
        <f>SUM(ENERO:DICIEMBRE!L64)</f>
        <v>0</v>
      </c>
      <c r="M64" s="24">
        <f>SUM(ENERO:DICIEMBRE!M64)</f>
        <v>0</v>
      </c>
      <c r="N64" s="24">
        <f>SUM(ENERO:DICIEMBRE!N64)</f>
        <v>0</v>
      </c>
      <c r="O64" s="24">
        <f>SUM(ENERO:DICIEMBRE!O64)</f>
        <v>0</v>
      </c>
      <c r="P64" s="24">
        <f>SUM(ENERO:DICIEMBRE!P64)</f>
        <v>0</v>
      </c>
      <c r="Q64" s="24">
        <f>SUM(ENERO:DICIEMBRE!Q64)</f>
        <v>0</v>
      </c>
      <c r="R64" s="24">
        <f>SUM(ENERO:DICIEMBRE!R64)</f>
        <v>0</v>
      </c>
      <c r="S64" s="24">
        <f>SUM(ENERO:DICIEMBRE!S64)</f>
        <v>0</v>
      </c>
      <c r="T64" s="24">
        <f>SUM(ENERO:DICIEMBRE!T64)</f>
        <v>0</v>
      </c>
      <c r="U64" s="24">
        <f>SUM(ENERO:DICIEMBRE!U64)</f>
        <v>0</v>
      </c>
      <c r="V64" s="24">
        <f>SUM(ENERO:DICIEMBRE!V64)</f>
        <v>0</v>
      </c>
      <c r="W64" s="24">
        <f>SUM(ENERO:DICIEMBRE!W64)</f>
        <v>0</v>
      </c>
      <c r="X64" s="24">
        <f>SUM(ENERO:DICIEMBRE!X64)</f>
        <v>0</v>
      </c>
      <c r="Y64" s="24">
        <f>SUM(ENERO:DICIEMBRE!Y64)</f>
        <v>0</v>
      </c>
      <c r="Z64" s="72">
        <f t="shared" si="24"/>
        <v>0</v>
      </c>
      <c r="AA64" s="24">
        <f>SUM(ENERO:DICIEMBRE!AA64)</f>
        <v>0</v>
      </c>
      <c r="AB64" s="24">
        <f>SUM(ENERO:DICIEMBRE!AB64)</f>
        <v>0</v>
      </c>
      <c r="AC64" s="24">
        <f>SUM(ENERO:DICIEMBRE!AC64)</f>
        <v>0</v>
      </c>
      <c r="AD64" s="24">
        <f>SUM(ENERO:DICIEMBRE!AD64)</f>
        <v>0</v>
      </c>
      <c r="AE64" s="72">
        <f t="shared" si="25"/>
        <v>0</v>
      </c>
      <c r="AF64" s="24">
        <f>SUM(ENERO:DICIEMBRE!AF64)</f>
        <v>0</v>
      </c>
      <c r="AG64" s="24">
        <f>SUM(ENERO:DICIEMBRE!AG64)</f>
        <v>0</v>
      </c>
      <c r="AH64" s="24">
        <f>SUM(ENERO:DICIEMBRE!AH64)</f>
        <v>0</v>
      </c>
      <c r="AI64" s="24">
        <f>SUM(ENERO:DICIEMBRE!AI64)</f>
        <v>0</v>
      </c>
      <c r="AJ64" s="24">
        <f>SUM(ENERO:DICIEMBRE!AJ64)</f>
        <v>0</v>
      </c>
      <c r="AK64" s="24">
        <f>SUM(ENERO:DICIEMBRE!AK64)</f>
        <v>0</v>
      </c>
      <c r="AL64" s="24">
        <f>SUM(ENERO:DICIEMBRE!AL64)</f>
        <v>0</v>
      </c>
      <c r="AM64" s="24">
        <f>SUM(ENERO:DICIEMBRE!AM64)</f>
        <v>0</v>
      </c>
      <c r="AN64" s="24">
        <f>SUM(ENERO:DICIEMBRE!AN64)</f>
        <v>0</v>
      </c>
      <c r="AO64" s="24">
        <f>SUM(ENERO:DICIEMBRE!AO64)</f>
        <v>0</v>
      </c>
      <c r="AP64" s="24">
        <f>SUM(ENERO:DICIEMBRE!AP64)</f>
        <v>0</v>
      </c>
      <c r="AQ64" s="24">
        <f>SUM(ENERO:DICIEMBRE!AQ64)</f>
        <v>0</v>
      </c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72" t="s">
        <v>106</v>
      </c>
      <c r="B65" s="23">
        <f t="shared" si="23"/>
        <v>0</v>
      </c>
      <c r="C65" s="24">
        <f>SUM(ENERO:DICIEMBRE!C65)</f>
        <v>0</v>
      </c>
      <c r="D65" s="24">
        <f>SUM(ENERO:DICIEMBRE!D65)</f>
        <v>0</v>
      </c>
      <c r="E65" s="24">
        <f>SUM(ENERO:DICIEMBRE!E65)</f>
        <v>0</v>
      </c>
      <c r="F65" s="24">
        <f>SUM(ENERO:DICIEMBRE!F65)</f>
        <v>0</v>
      </c>
      <c r="G65" s="24">
        <f>SUM(ENERO:DICIEMBRE!G65)</f>
        <v>0</v>
      </c>
      <c r="H65" s="24">
        <f>SUM(ENERO:DICIEMBRE!H65)</f>
        <v>0</v>
      </c>
      <c r="I65" s="24">
        <f>SUM(ENERO:DICIEMBRE!I65)</f>
        <v>0</v>
      </c>
      <c r="J65" s="24">
        <f>SUM(ENERO:DICIEMBRE!J65)</f>
        <v>0</v>
      </c>
      <c r="K65" s="24">
        <f>SUM(ENERO:DICIEMBRE!K65)</f>
        <v>0</v>
      </c>
      <c r="L65" s="24">
        <f>SUM(ENERO:DICIEMBRE!L65)</f>
        <v>0</v>
      </c>
      <c r="M65" s="24">
        <f>SUM(ENERO:DICIEMBRE!M65)</f>
        <v>0</v>
      </c>
      <c r="N65" s="24">
        <f>SUM(ENERO:DICIEMBRE!N65)</f>
        <v>0</v>
      </c>
      <c r="O65" s="24">
        <f>SUM(ENERO:DICIEMBRE!O65)</f>
        <v>0</v>
      </c>
      <c r="P65" s="24">
        <f>SUM(ENERO:DICIEMBRE!P65)</f>
        <v>0</v>
      </c>
      <c r="Q65" s="24">
        <f>SUM(ENERO:DICIEMBRE!Q65)</f>
        <v>0</v>
      </c>
      <c r="R65" s="24">
        <f>SUM(ENERO:DICIEMBRE!R65)</f>
        <v>0</v>
      </c>
      <c r="S65" s="24">
        <f>SUM(ENERO:DICIEMBRE!S65)</f>
        <v>0</v>
      </c>
      <c r="T65" s="24">
        <f>SUM(ENERO:DICIEMBRE!T65)</f>
        <v>0</v>
      </c>
      <c r="U65" s="24">
        <f>SUM(ENERO:DICIEMBRE!U65)</f>
        <v>0</v>
      </c>
      <c r="V65" s="24">
        <f>SUM(ENERO:DICIEMBRE!V65)</f>
        <v>0</v>
      </c>
      <c r="W65" s="24">
        <f>SUM(ENERO:DICIEMBRE!W65)</f>
        <v>0</v>
      </c>
      <c r="X65" s="24">
        <f>SUM(ENERO:DICIEMBRE!X65)</f>
        <v>0</v>
      </c>
      <c r="Y65" s="24">
        <f>SUM(ENERO:DICIEMBRE!Y65)</f>
        <v>0</v>
      </c>
      <c r="Z65" s="72">
        <f t="shared" si="24"/>
        <v>0</v>
      </c>
      <c r="AA65" s="24">
        <f>SUM(ENERO:DICIEMBRE!AA65)</f>
        <v>0</v>
      </c>
      <c r="AB65" s="24">
        <f>SUM(ENERO:DICIEMBRE!AB65)</f>
        <v>0</v>
      </c>
      <c r="AC65" s="24">
        <f>SUM(ENERO:DICIEMBRE!AC65)</f>
        <v>0</v>
      </c>
      <c r="AD65" s="24">
        <f>SUM(ENERO:DICIEMBRE!AD65)</f>
        <v>0</v>
      </c>
      <c r="AE65" s="72">
        <f t="shared" si="25"/>
        <v>0</v>
      </c>
      <c r="AF65" s="24">
        <f>SUM(ENERO:DICIEMBRE!AF65)</f>
        <v>0</v>
      </c>
      <c r="AG65" s="24">
        <f>SUM(ENERO:DICIEMBRE!AG65)</f>
        <v>0</v>
      </c>
      <c r="AH65" s="24">
        <f>SUM(ENERO:DICIEMBRE!AH65)</f>
        <v>0</v>
      </c>
      <c r="AI65" s="24">
        <f>SUM(ENERO:DICIEMBRE!AI65)</f>
        <v>0</v>
      </c>
      <c r="AJ65" s="24">
        <f>SUM(ENERO:DICIEMBRE!AJ65)</f>
        <v>0</v>
      </c>
      <c r="AK65" s="24">
        <f>SUM(ENERO:DICIEMBRE!AK65)</f>
        <v>0</v>
      </c>
      <c r="AL65" s="24">
        <f>SUM(ENERO:DICIEMBRE!AL65)</f>
        <v>0</v>
      </c>
      <c r="AM65" s="24">
        <f>SUM(ENERO:DICIEMBRE!AM65)</f>
        <v>0</v>
      </c>
      <c r="AN65" s="24">
        <f>SUM(ENERO:DICIEMBRE!AN65)</f>
        <v>0</v>
      </c>
      <c r="AO65" s="24">
        <f>SUM(ENERO:DICIEMBRE!AO65)</f>
        <v>0</v>
      </c>
      <c r="AP65" s="24">
        <f>SUM(ENERO:DICIEMBRE!AP65)</f>
        <v>0</v>
      </c>
      <c r="AQ65" s="24">
        <f>SUM(ENERO:DICIEMBRE!AQ65)</f>
        <v>0</v>
      </c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72" t="s">
        <v>107</v>
      </c>
      <c r="B66" s="23">
        <f t="shared" si="23"/>
        <v>0</v>
      </c>
      <c r="C66" s="24">
        <f>SUM(ENERO:DICIEMBRE!C66)</f>
        <v>0</v>
      </c>
      <c r="D66" s="24">
        <f>SUM(ENERO:DICIEMBRE!D66)</f>
        <v>0</v>
      </c>
      <c r="E66" s="24">
        <f>SUM(ENERO:DICIEMBRE!E66)</f>
        <v>0</v>
      </c>
      <c r="F66" s="24">
        <f>SUM(ENERO:DICIEMBRE!F66)</f>
        <v>0</v>
      </c>
      <c r="G66" s="24">
        <f>SUM(ENERO:DICIEMBRE!G66)</f>
        <v>0</v>
      </c>
      <c r="H66" s="24">
        <f>SUM(ENERO:DICIEMBRE!H66)</f>
        <v>0</v>
      </c>
      <c r="I66" s="24">
        <f>SUM(ENERO:DICIEMBRE!I66)</f>
        <v>0</v>
      </c>
      <c r="J66" s="24">
        <f>SUM(ENERO:DICIEMBRE!J66)</f>
        <v>0</v>
      </c>
      <c r="K66" s="24">
        <f>SUM(ENERO:DICIEMBRE!K66)</f>
        <v>0</v>
      </c>
      <c r="L66" s="24">
        <f>SUM(ENERO:DICIEMBRE!L66)</f>
        <v>0</v>
      </c>
      <c r="M66" s="24">
        <f>SUM(ENERO:DICIEMBRE!M66)</f>
        <v>0</v>
      </c>
      <c r="N66" s="24">
        <f>SUM(ENERO:DICIEMBRE!N66)</f>
        <v>0</v>
      </c>
      <c r="O66" s="24">
        <f>SUM(ENERO:DICIEMBRE!O66)</f>
        <v>0</v>
      </c>
      <c r="P66" s="24">
        <f>SUM(ENERO:DICIEMBRE!P66)</f>
        <v>0</v>
      </c>
      <c r="Q66" s="24">
        <f>SUM(ENERO:DICIEMBRE!Q66)</f>
        <v>0</v>
      </c>
      <c r="R66" s="24">
        <f>SUM(ENERO:DICIEMBRE!R66)</f>
        <v>0</v>
      </c>
      <c r="S66" s="24">
        <f>SUM(ENERO:DICIEMBRE!S66)</f>
        <v>0</v>
      </c>
      <c r="T66" s="24">
        <f>SUM(ENERO:DICIEMBRE!T66)</f>
        <v>0</v>
      </c>
      <c r="U66" s="24">
        <f>SUM(ENERO:DICIEMBRE!U66)</f>
        <v>0</v>
      </c>
      <c r="V66" s="24">
        <f>SUM(ENERO:DICIEMBRE!V66)</f>
        <v>0</v>
      </c>
      <c r="W66" s="24">
        <f>SUM(ENERO:DICIEMBRE!W66)</f>
        <v>0</v>
      </c>
      <c r="X66" s="24">
        <f>SUM(ENERO:DICIEMBRE!X66)</f>
        <v>0</v>
      </c>
      <c r="Y66" s="24">
        <f>SUM(ENERO:DICIEMBRE!Y66)</f>
        <v>0</v>
      </c>
      <c r="Z66" s="72">
        <f t="shared" si="24"/>
        <v>0</v>
      </c>
      <c r="AA66" s="24">
        <f>SUM(ENERO:DICIEMBRE!AA66)</f>
        <v>0</v>
      </c>
      <c r="AB66" s="24">
        <f>SUM(ENERO:DICIEMBRE!AB66)</f>
        <v>0</v>
      </c>
      <c r="AC66" s="24">
        <f>SUM(ENERO:DICIEMBRE!AC66)</f>
        <v>0</v>
      </c>
      <c r="AD66" s="24">
        <f>SUM(ENERO:DICIEMBRE!AD66)</f>
        <v>0</v>
      </c>
      <c r="AE66" s="72">
        <f t="shared" si="25"/>
        <v>0</v>
      </c>
      <c r="AF66" s="24">
        <f>SUM(ENERO:DICIEMBRE!AF66)</f>
        <v>0</v>
      </c>
      <c r="AG66" s="24">
        <f>SUM(ENERO:DICIEMBRE!AG66)</f>
        <v>0</v>
      </c>
      <c r="AH66" s="24">
        <f>SUM(ENERO:DICIEMBRE!AH66)</f>
        <v>0</v>
      </c>
      <c r="AI66" s="24">
        <f>SUM(ENERO:DICIEMBRE!AI66)</f>
        <v>0</v>
      </c>
      <c r="AJ66" s="24">
        <f>SUM(ENERO:DICIEMBRE!AJ66)</f>
        <v>0</v>
      </c>
      <c r="AK66" s="24">
        <f>SUM(ENERO:DICIEMBRE!AK66)</f>
        <v>0</v>
      </c>
      <c r="AL66" s="24">
        <f>SUM(ENERO:DICIEMBRE!AL66)</f>
        <v>0</v>
      </c>
      <c r="AM66" s="24">
        <f>SUM(ENERO:DICIEMBRE!AM66)</f>
        <v>0</v>
      </c>
      <c r="AN66" s="24">
        <f>SUM(ENERO:DICIEMBRE!AN66)</f>
        <v>0</v>
      </c>
      <c r="AO66" s="24">
        <f>SUM(ENERO:DICIEMBRE!AO66)</f>
        <v>0</v>
      </c>
      <c r="AP66" s="24">
        <f>SUM(ENERO:DICIEMBRE!AP66)</f>
        <v>0</v>
      </c>
      <c r="AQ66" s="24">
        <f>SUM(ENERO:DICIEMBRE!AQ66)</f>
        <v>0</v>
      </c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72" t="s">
        <v>108</v>
      </c>
      <c r="B67" s="23">
        <f t="shared" si="23"/>
        <v>0</v>
      </c>
      <c r="C67" s="24">
        <f>SUM(ENERO:DICIEMBRE!C67)</f>
        <v>0</v>
      </c>
      <c r="D67" s="24">
        <f>SUM(ENERO:DICIEMBRE!D67)</f>
        <v>0</v>
      </c>
      <c r="E67" s="24">
        <f>SUM(ENERO:DICIEMBRE!E67)</f>
        <v>0</v>
      </c>
      <c r="F67" s="24">
        <f>SUM(ENERO:DICIEMBRE!F67)</f>
        <v>0</v>
      </c>
      <c r="G67" s="24">
        <f>SUM(ENERO:DICIEMBRE!G67)</f>
        <v>0</v>
      </c>
      <c r="H67" s="24">
        <f>SUM(ENERO:DICIEMBRE!H67)</f>
        <v>0</v>
      </c>
      <c r="I67" s="24">
        <f>SUM(ENERO:DICIEMBRE!I67)</f>
        <v>0</v>
      </c>
      <c r="J67" s="24">
        <f>SUM(ENERO:DICIEMBRE!J67)</f>
        <v>0</v>
      </c>
      <c r="K67" s="24">
        <f>SUM(ENERO:DICIEMBRE!K67)</f>
        <v>0</v>
      </c>
      <c r="L67" s="24">
        <f>SUM(ENERO:DICIEMBRE!L67)</f>
        <v>0</v>
      </c>
      <c r="M67" s="24">
        <f>SUM(ENERO:DICIEMBRE!M67)</f>
        <v>0</v>
      </c>
      <c r="N67" s="24">
        <f>SUM(ENERO:DICIEMBRE!N67)</f>
        <v>0</v>
      </c>
      <c r="O67" s="24">
        <f>SUM(ENERO:DICIEMBRE!O67)</f>
        <v>0</v>
      </c>
      <c r="P67" s="24">
        <f>SUM(ENERO:DICIEMBRE!P67)</f>
        <v>0</v>
      </c>
      <c r="Q67" s="24">
        <f>SUM(ENERO:DICIEMBRE!Q67)</f>
        <v>0</v>
      </c>
      <c r="R67" s="24">
        <f>SUM(ENERO:DICIEMBRE!R67)</f>
        <v>0</v>
      </c>
      <c r="S67" s="24">
        <f>SUM(ENERO:DICIEMBRE!S67)</f>
        <v>0</v>
      </c>
      <c r="T67" s="24">
        <f>SUM(ENERO:DICIEMBRE!T67)</f>
        <v>0</v>
      </c>
      <c r="U67" s="24">
        <f>SUM(ENERO:DICIEMBRE!U67)</f>
        <v>0</v>
      </c>
      <c r="V67" s="24">
        <f>SUM(ENERO:DICIEMBRE!V67)</f>
        <v>0</v>
      </c>
      <c r="W67" s="24">
        <f>SUM(ENERO:DICIEMBRE!W67)</f>
        <v>0</v>
      </c>
      <c r="X67" s="24">
        <f>SUM(ENERO:DICIEMBRE!X67)</f>
        <v>0</v>
      </c>
      <c r="Y67" s="24">
        <f>SUM(ENERO:DICIEMBRE!Y67)</f>
        <v>0</v>
      </c>
      <c r="Z67" s="72">
        <f t="shared" si="24"/>
        <v>0</v>
      </c>
      <c r="AA67" s="24">
        <f>SUM(ENERO:DICIEMBRE!AA67)</f>
        <v>0</v>
      </c>
      <c r="AB67" s="24">
        <f>SUM(ENERO:DICIEMBRE!AB67)</f>
        <v>0</v>
      </c>
      <c r="AC67" s="24">
        <f>SUM(ENERO:DICIEMBRE!AC67)</f>
        <v>0</v>
      </c>
      <c r="AD67" s="24">
        <f>SUM(ENERO:DICIEMBRE!AD67)</f>
        <v>0</v>
      </c>
      <c r="AE67" s="72">
        <f t="shared" si="25"/>
        <v>0</v>
      </c>
      <c r="AF67" s="24">
        <f>SUM(ENERO:DICIEMBRE!AF67)</f>
        <v>0</v>
      </c>
      <c r="AG67" s="24">
        <f>SUM(ENERO:DICIEMBRE!AG67)</f>
        <v>0</v>
      </c>
      <c r="AH67" s="24">
        <f>SUM(ENERO:DICIEMBRE!AH67)</f>
        <v>0</v>
      </c>
      <c r="AI67" s="24">
        <f>SUM(ENERO:DICIEMBRE!AI67)</f>
        <v>0</v>
      </c>
      <c r="AJ67" s="24">
        <f>SUM(ENERO:DICIEMBRE!AJ67)</f>
        <v>0</v>
      </c>
      <c r="AK67" s="24">
        <f>SUM(ENERO:DICIEMBRE!AK67)</f>
        <v>0</v>
      </c>
      <c r="AL67" s="24">
        <f>SUM(ENERO:DICIEMBRE!AL67)</f>
        <v>0</v>
      </c>
      <c r="AM67" s="24">
        <f>SUM(ENERO:DICIEMBRE!AM67)</f>
        <v>0</v>
      </c>
      <c r="AN67" s="24">
        <f>SUM(ENERO:DICIEMBRE!AN67)</f>
        <v>0</v>
      </c>
      <c r="AO67" s="24">
        <f>SUM(ENERO:DICIEMBRE!AO67)</f>
        <v>0</v>
      </c>
      <c r="AP67" s="24">
        <f>SUM(ENERO:DICIEMBRE!AP67)</f>
        <v>0</v>
      </c>
      <c r="AQ67" s="24">
        <f>SUM(ENERO:DICIEMBRE!AQ67)</f>
        <v>0</v>
      </c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72" t="s">
        <v>109</v>
      </c>
      <c r="B68" s="23">
        <f t="shared" si="23"/>
        <v>0</v>
      </c>
      <c r="C68" s="24">
        <f>SUM(ENERO:DICIEMBRE!C68)</f>
        <v>0</v>
      </c>
      <c r="D68" s="24">
        <f>SUM(ENERO:DICIEMBRE!D68)</f>
        <v>0</v>
      </c>
      <c r="E68" s="24">
        <f>SUM(ENERO:DICIEMBRE!E68)</f>
        <v>0</v>
      </c>
      <c r="F68" s="24">
        <f>SUM(ENERO:DICIEMBRE!F68)</f>
        <v>0</v>
      </c>
      <c r="G68" s="24">
        <f>SUM(ENERO:DICIEMBRE!G68)</f>
        <v>0</v>
      </c>
      <c r="H68" s="24">
        <f>SUM(ENERO:DICIEMBRE!H68)</f>
        <v>0</v>
      </c>
      <c r="I68" s="24">
        <f>SUM(ENERO:DICIEMBRE!I68)</f>
        <v>0</v>
      </c>
      <c r="J68" s="24">
        <f>SUM(ENERO:DICIEMBRE!J68)</f>
        <v>0</v>
      </c>
      <c r="K68" s="24">
        <f>SUM(ENERO:DICIEMBRE!K68)</f>
        <v>0</v>
      </c>
      <c r="L68" s="24">
        <f>SUM(ENERO:DICIEMBRE!L68)</f>
        <v>0</v>
      </c>
      <c r="M68" s="24">
        <f>SUM(ENERO:DICIEMBRE!M68)</f>
        <v>0</v>
      </c>
      <c r="N68" s="24">
        <f>SUM(ENERO:DICIEMBRE!N68)</f>
        <v>0</v>
      </c>
      <c r="O68" s="24">
        <f>SUM(ENERO:DICIEMBRE!O68)</f>
        <v>0</v>
      </c>
      <c r="P68" s="24">
        <f>SUM(ENERO:DICIEMBRE!P68)</f>
        <v>0</v>
      </c>
      <c r="Q68" s="24">
        <f>SUM(ENERO:DICIEMBRE!Q68)</f>
        <v>0</v>
      </c>
      <c r="R68" s="24">
        <f>SUM(ENERO:DICIEMBRE!R68)</f>
        <v>0</v>
      </c>
      <c r="S68" s="24">
        <f>SUM(ENERO:DICIEMBRE!S68)</f>
        <v>0</v>
      </c>
      <c r="T68" s="24">
        <f>SUM(ENERO:DICIEMBRE!T68)</f>
        <v>0</v>
      </c>
      <c r="U68" s="24">
        <f>SUM(ENERO:DICIEMBRE!U68)</f>
        <v>0</v>
      </c>
      <c r="V68" s="24">
        <f>SUM(ENERO:DICIEMBRE!V68)</f>
        <v>0</v>
      </c>
      <c r="W68" s="24">
        <f>SUM(ENERO:DICIEMBRE!W68)</f>
        <v>0</v>
      </c>
      <c r="X68" s="24">
        <f>SUM(ENERO:DICIEMBRE!X68)</f>
        <v>0</v>
      </c>
      <c r="Y68" s="24">
        <f>SUM(ENERO:DICIEMBRE!Y68)</f>
        <v>0</v>
      </c>
      <c r="Z68" s="72">
        <f t="shared" si="24"/>
        <v>0</v>
      </c>
      <c r="AA68" s="24">
        <f>SUM(ENERO:DICIEMBRE!AA68)</f>
        <v>0</v>
      </c>
      <c r="AB68" s="24">
        <f>SUM(ENERO:DICIEMBRE!AB68)</f>
        <v>0</v>
      </c>
      <c r="AC68" s="24">
        <f>SUM(ENERO:DICIEMBRE!AC68)</f>
        <v>0</v>
      </c>
      <c r="AD68" s="24">
        <f>SUM(ENERO:DICIEMBRE!AD68)</f>
        <v>0</v>
      </c>
      <c r="AE68" s="72">
        <f t="shared" si="25"/>
        <v>0</v>
      </c>
      <c r="AF68" s="24">
        <f>SUM(ENERO:DICIEMBRE!AF68)</f>
        <v>0</v>
      </c>
      <c r="AG68" s="24">
        <f>SUM(ENERO:DICIEMBRE!AG68)</f>
        <v>0</v>
      </c>
      <c r="AH68" s="24">
        <f>SUM(ENERO:DICIEMBRE!AH68)</f>
        <v>0</v>
      </c>
      <c r="AI68" s="24">
        <f>SUM(ENERO:DICIEMBRE!AI68)</f>
        <v>0</v>
      </c>
      <c r="AJ68" s="24">
        <f>SUM(ENERO:DICIEMBRE!AJ68)</f>
        <v>0</v>
      </c>
      <c r="AK68" s="24">
        <f>SUM(ENERO:DICIEMBRE!AK68)</f>
        <v>0</v>
      </c>
      <c r="AL68" s="24">
        <f>SUM(ENERO:DICIEMBRE!AL68)</f>
        <v>0</v>
      </c>
      <c r="AM68" s="24">
        <f>SUM(ENERO:DICIEMBRE!AM68)</f>
        <v>0</v>
      </c>
      <c r="AN68" s="24">
        <f>SUM(ENERO:DICIEMBRE!AN68)</f>
        <v>0</v>
      </c>
      <c r="AO68" s="24">
        <f>SUM(ENERO:DICIEMBRE!AO68)</f>
        <v>0</v>
      </c>
      <c r="AP68" s="24">
        <f>SUM(ENERO:DICIEMBRE!AP68)</f>
        <v>0</v>
      </c>
      <c r="AQ68" s="24">
        <f>SUM(ENERO:DICIEMBRE!AQ68)</f>
        <v>0</v>
      </c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72" t="s">
        <v>110</v>
      </c>
      <c r="B69" s="23">
        <f t="shared" si="23"/>
        <v>0</v>
      </c>
      <c r="C69" s="24">
        <f>SUM(ENERO:DICIEMBRE!C69)</f>
        <v>0</v>
      </c>
      <c r="D69" s="24">
        <f>SUM(ENERO:DICIEMBRE!D69)</f>
        <v>0</v>
      </c>
      <c r="E69" s="24">
        <f>SUM(ENERO:DICIEMBRE!E69)</f>
        <v>0</v>
      </c>
      <c r="F69" s="24">
        <f>SUM(ENERO:DICIEMBRE!F69)</f>
        <v>0</v>
      </c>
      <c r="G69" s="24">
        <f>SUM(ENERO:DICIEMBRE!G69)</f>
        <v>0</v>
      </c>
      <c r="H69" s="24">
        <f>SUM(ENERO:DICIEMBRE!H69)</f>
        <v>0</v>
      </c>
      <c r="I69" s="24">
        <f>SUM(ENERO:DICIEMBRE!I69)</f>
        <v>0</v>
      </c>
      <c r="J69" s="24">
        <f>SUM(ENERO:DICIEMBRE!J69)</f>
        <v>0</v>
      </c>
      <c r="K69" s="24">
        <f>SUM(ENERO:DICIEMBRE!K69)</f>
        <v>0</v>
      </c>
      <c r="L69" s="24">
        <f>SUM(ENERO:DICIEMBRE!L69)</f>
        <v>0</v>
      </c>
      <c r="M69" s="24">
        <f>SUM(ENERO:DICIEMBRE!M69)</f>
        <v>0</v>
      </c>
      <c r="N69" s="24">
        <f>SUM(ENERO:DICIEMBRE!N69)</f>
        <v>0</v>
      </c>
      <c r="O69" s="24">
        <f>SUM(ENERO:DICIEMBRE!O69)</f>
        <v>0</v>
      </c>
      <c r="P69" s="24">
        <f>SUM(ENERO:DICIEMBRE!P69)</f>
        <v>0</v>
      </c>
      <c r="Q69" s="24">
        <f>SUM(ENERO:DICIEMBRE!Q69)</f>
        <v>0</v>
      </c>
      <c r="R69" s="24">
        <f>SUM(ENERO:DICIEMBRE!R69)</f>
        <v>0</v>
      </c>
      <c r="S69" s="24">
        <f>SUM(ENERO:DICIEMBRE!S69)</f>
        <v>0</v>
      </c>
      <c r="T69" s="24">
        <f>SUM(ENERO:DICIEMBRE!T69)</f>
        <v>0</v>
      </c>
      <c r="U69" s="24">
        <f>SUM(ENERO:DICIEMBRE!U69)</f>
        <v>0</v>
      </c>
      <c r="V69" s="24">
        <f>SUM(ENERO:DICIEMBRE!V69)</f>
        <v>0</v>
      </c>
      <c r="W69" s="24">
        <f>SUM(ENERO:DICIEMBRE!W69)</f>
        <v>0</v>
      </c>
      <c r="X69" s="24">
        <f>SUM(ENERO:DICIEMBRE!X69)</f>
        <v>0</v>
      </c>
      <c r="Y69" s="24">
        <f>SUM(ENERO:DICIEMBRE!Y69)</f>
        <v>0</v>
      </c>
      <c r="Z69" s="72">
        <f t="shared" si="24"/>
        <v>0</v>
      </c>
      <c r="AA69" s="24">
        <f>SUM(ENERO:DICIEMBRE!AA69)</f>
        <v>0</v>
      </c>
      <c r="AB69" s="24">
        <f>SUM(ENERO:DICIEMBRE!AB69)</f>
        <v>0</v>
      </c>
      <c r="AC69" s="24">
        <f>SUM(ENERO:DICIEMBRE!AC69)</f>
        <v>0</v>
      </c>
      <c r="AD69" s="24">
        <f>SUM(ENERO:DICIEMBRE!AD69)</f>
        <v>0</v>
      </c>
      <c r="AE69" s="72">
        <f t="shared" si="25"/>
        <v>0</v>
      </c>
      <c r="AF69" s="24">
        <f>SUM(ENERO:DICIEMBRE!AF69)</f>
        <v>0</v>
      </c>
      <c r="AG69" s="24">
        <f>SUM(ENERO:DICIEMBRE!AG69)</f>
        <v>0</v>
      </c>
      <c r="AH69" s="24">
        <f>SUM(ENERO:DICIEMBRE!AH69)</f>
        <v>0</v>
      </c>
      <c r="AI69" s="24">
        <f>SUM(ENERO:DICIEMBRE!AI69)</f>
        <v>0</v>
      </c>
      <c r="AJ69" s="24">
        <f>SUM(ENERO:DICIEMBRE!AJ69)</f>
        <v>0</v>
      </c>
      <c r="AK69" s="24">
        <f>SUM(ENERO:DICIEMBRE!AK69)</f>
        <v>0</v>
      </c>
      <c r="AL69" s="24">
        <f>SUM(ENERO:DICIEMBRE!AL69)</f>
        <v>0</v>
      </c>
      <c r="AM69" s="24">
        <f>SUM(ENERO:DICIEMBRE!AM69)</f>
        <v>0</v>
      </c>
      <c r="AN69" s="24">
        <f>SUM(ENERO:DICIEMBRE!AN69)</f>
        <v>0</v>
      </c>
      <c r="AO69" s="24">
        <f>SUM(ENERO:DICIEMBRE!AO69)</f>
        <v>0</v>
      </c>
      <c r="AP69" s="24">
        <f>SUM(ENERO:DICIEMBRE!AP69)</f>
        <v>0</v>
      </c>
      <c r="AQ69" s="24">
        <f>SUM(ENERO:DICIEMBRE!AQ69)</f>
        <v>0</v>
      </c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72" t="s">
        <v>111</v>
      </c>
      <c r="B70" s="23">
        <f t="shared" si="23"/>
        <v>5</v>
      </c>
      <c r="C70" s="24">
        <f>SUM(ENERO:DICIEMBRE!C70)</f>
        <v>0</v>
      </c>
      <c r="D70" s="24">
        <f>SUM(ENERO:DICIEMBRE!D70)</f>
        <v>0</v>
      </c>
      <c r="E70" s="24">
        <f>SUM(ENERO:DICIEMBRE!E70)</f>
        <v>0</v>
      </c>
      <c r="F70" s="24">
        <f>SUM(ENERO:DICIEMBRE!F70)</f>
        <v>0</v>
      </c>
      <c r="G70" s="24">
        <f>SUM(ENERO:DICIEMBRE!G70)</f>
        <v>0</v>
      </c>
      <c r="H70" s="24">
        <f>SUM(ENERO:DICIEMBRE!H70)</f>
        <v>0</v>
      </c>
      <c r="I70" s="24">
        <f>SUM(ENERO:DICIEMBRE!I70)</f>
        <v>0</v>
      </c>
      <c r="J70" s="24">
        <f>SUM(ENERO:DICIEMBRE!J70)</f>
        <v>0</v>
      </c>
      <c r="K70" s="24">
        <f>SUM(ENERO:DICIEMBRE!K70)</f>
        <v>1</v>
      </c>
      <c r="L70" s="24">
        <f>SUM(ENERO:DICIEMBRE!L70)</f>
        <v>0</v>
      </c>
      <c r="M70" s="24">
        <f>SUM(ENERO:DICIEMBRE!M70)</f>
        <v>1</v>
      </c>
      <c r="N70" s="24">
        <f>SUM(ENERO:DICIEMBRE!N70)</f>
        <v>1</v>
      </c>
      <c r="O70" s="24">
        <f>SUM(ENERO:DICIEMBRE!O70)</f>
        <v>0</v>
      </c>
      <c r="P70" s="24">
        <f>SUM(ENERO:DICIEMBRE!P70)</f>
        <v>1</v>
      </c>
      <c r="Q70" s="24">
        <f>SUM(ENERO:DICIEMBRE!Q70)</f>
        <v>1</v>
      </c>
      <c r="R70" s="24">
        <f>SUM(ENERO:DICIEMBRE!R70)</f>
        <v>0</v>
      </c>
      <c r="S70" s="24">
        <f>SUM(ENERO:DICIEMBRE!S70)</f>
        <v>0</v>
      </c>
      <c r="T70" s="24">
        <f>SUM(ENERO:DICIEMBRE!T70)</f>
        <v>0</v>
      </c>
      <c r="U70" s="24">
        <f>SUM(ENERO:DICIEMBRE!U70)</f>
        <v>5</v>
      </c>
      <c r="V70" s="24">
        <f>SUM(ENERO:DICIEMBRE!V70)</f>
        <v>0</v>
      </c>
      <c r="W70" s="24">
        <f>SUM(ENERO:DICIEMBRE!W70)</f>
        <v>0</v>
      </c>
      <c r="X70" s="24">
        <f>SUM(ENERO:DICIEMBRE!X70)</f>
        <v>0</v>
      </c>
      <c r="Y70" s="24">
        <f>SUM(ENERO:DICIEMBRE!Y70)</f>
        <v>0</v>
      </c>
      <c r="Z70" s="72">
        <f t="shared" si="24"/>
        <v>0</v>
      </c>
      <c r="AA70" s="24">
        <f>SUM(ENERO:DICIEMBRE!AA70)</f>
        <v>0</v>
      </c>
      <c r="AB70" s="24">
        <f>SUM(ENERO:DICIEMBRE!AB70)</f>
        <v>0</v>
      </c>
      <c r="AC70" s="24">
        <f>SUM(ENERO:DICIEMBRE!AC70)</f>
        <v>0</v>
      </c>
      <c r="AD70" s="24">
        <f>SUM(ENERO:DICIEMBRE!AD70)</f>
        <v>0</v>
      </c>
      <c r="AE70" s="72">
        <f t="shared" si="25"/>
        <v>0</v>
      </c>
      <c r="AF70" s="24">
        <f>SUM(ENERO:DICIEMBRE!AF70)</f>
        <v>0</v>
      </c>
      <c r="AG70" s="24">
        <f>SUM(ENERO:DICIEMBRE!AG70)</f>
        <v>0</v>
      </c>
      <c r="AH70" s="24">
        <f>SUM(ENERO:DICIEMBRE!AH70)</f>
        <v>0</v>
      </c>
      <c r="AI70" s="24">
        <f>SUM(ENERO:DICIEMBRE!AI70)</f>
        <v>0</v>
      </c>
      <c r="AJ70" s="24">
        <f>SUM(ENERO:DICIEMBRE!AJ70)</f>
        <v>1</v>
      </c>
      <c r="AK70" s="24">
        <f>SUM(ENERO:DICIEMBRE!AK70)</f>
        <v>0</v>
      </c>
      <c r="AL70" s="24">
        <f>SUM(ENERO:DICIEMBRE!AL70)</f>
        <v>4</v>
      </c>
      <c r="AM70" s="24">
        <f>SUM(ENERO:DICIEMBRE!AM70)</f>
        <v>1</v>
      </c>
      <c r="AN70" s="24">
        <f>SUM(ENERO:DICIEMBRE!AN70)</f>
        <v>0</v>
      </c>
      <c r="AO70" s="24">
        <f>SUM(ENERO:DICIEMBRE!AO70)</f>
        <v>0</v>
      </c>
      <c r="AP70" s="24">
        <f>SUM(ENERO:DICIEMBRE!AP70)</f>
        <v>0</v>
      </c>
      <c r="AQ70" s="24">
        <f>SUM(ENERO:DICIEMBRE!AQ70)</f>
        <v>0</v>
      </c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24">
        <f>SUM(ENERO:DICIEMBRE!C71)</f>
        <v>0</v>
      </c>
      <c r="D71" s="24">
        <f>SUM(ENERO:DICIEMBRE!D71)</f>
        <v>0</v>
      </c>
      <c r="E71" s="24">
        <f>SUM(ENERO:DICIEMBRE!E71)</f>
        <v>0</v>
      </c>
      <c r="F71" s="24">
        <f>SUM(ENERO:DICIEMBRE!F71)</f>
        <v>0</v>
      </c>
      <c r="G71" s="24">
        <f>SUM(ENERO:DICIEMBRE!G71)</f>
        <v>0</v>
      </c>
      <c r="H71" s="24">
        <f>SUM(ENERO:DICIEMBRE!H71)</f>
        <v>0</v>
      </c>
      <c r="I71" s="24">
        <f>SUM(ENERO:DICIEMBRE!I71)</f>
        <v>0</v>
      </c>
      <c r="J71" s="24">
        <f>SUM(ENERO:DICIEMBRE!J71)</f>
        <v>0</v>
      </c>
      <c r="K71" s="24">
        <f>SUM(ENERO:DICIEMBRE!K71)</f>
        <v>0</v>
      </c>
      <c r="L71" s="24">
        <f>SUM(ENERO:DICIEMBRE!L71)</f>
        <v>0</v>
      </c>
      <c r="M71" s="24">
        <f>SUM(ENERO:DICIEMBRE!M71)</f>
        <v>0</v>
      </c>
      <c r="N71" s="24">
        <f>SUM(ENERO:DICIEMBRE!N71)</f>
        <v>0</v>
      </c>
      <c r="O71" s="24">
        <f>SUM(ENERO:DICIEMBRE!O71)</f>
        <v>0</v>
      </c>
      <c r="P71" s="24">
        <f>SUM(ENERO:DICIEMBRE!P71)</f>
        <v>0</v>
      </c>
      <c r="Q71" s="24">
        <f>SUM(ENERO:DICIEMBRE!Q71)</f>
        <v>0</v>
      </c>
      <c r="R71" s="24">
        <f>SUM(ENERO:DICIEMBRE!R71)</f>
        <v>0</v>
      </c>
      <c r="S71" s="24">
        <f>SUM(ENERO:DICIEMBRE!S71)</f>
        <v>0</v>
      </c>
      <c r="T71" s="24">
        <f>SUM(ENERO:DICIEMBRE!T71)</f>
        <v>0</v>
      </c>
      <c r="U71" s="24">
        <f>SUM(ENERO:DICIEMBRE!U71)</f>
        <v>0</v>
      </c>
      <c r="V71" s="24">
        <f>SUM(ENERO:DICIEMBRE!V71)</f>
        <v>0</v>
      </c>
      <c r="W71" s="24">
        <f>SUM(ENERO:DICIEMBRE!W71)</f>
        <v>0</v>
      </c>
      <c r="X71" s="24">
        <f>SUM(ENERO:DICIEMBRE!X71)</f>
        <v>0</v>
      </c>
      <c r="Y71" s="24">
        <f>SUM(ENERO:DICIEMBRE!Y71)</f>
        <v>0</v>
      </c>
      <c r="Z71" s="72">
        <f t="shared" si="24"/>
        <v>0</v>
      </c>
      <c r="AA71" s="24">
        <f>SUM(ENERO:DICIEMBRE!AA71)</f>
        <v>0</v>
      </c>
      <c r="AB71" s="24">
        <f>SUM(ENERO:DICIEMBRE!AB71)</f>
        <v>0</v>
      </c>
      <c r="AC71" s="24">
        <f>SUM(ENERO:DICIEMBRE!AC71)</f>
        <v>0</v>
      </c>
      <c r="AD71" s="24">
        <f>SUM(ENERO:DICIEMBRE!AD71)</f>
        <v>0</v>
      </c>
      <c r="AE71" s="72">
        <f t="shared" si="25"/>
        <v>0</v>
      </c>
      <c r="AF71" s="24">
        <f>SUM(ENERO:DICIEMBRE!AF71)</f>
        <v>0</v>
      </c>
      <c r="AG71" s="24">
        <f>SUM(ENERO:DICIEMBRE!AG71)</f>
        <v>0</v>
      </c>
      <c r="AH71" s="24">
        <f>SUM(ENERO:DICIEMBRE!AH71)</f>
        <v>0</v>
      </c>
      <c r="AI71" s="24">
        <f>SUM(ENERO:DICIEMBRE!AI71)</f>
        <v>0</v>
      </c>
      <c r="AJ71" s="24">
        <f>SUM(ENERO:DICIEMBRE!AJ71)</f>
        <v>0</v>
      </c>
      <c r="AK71" s="24">
        <f>SUM(ENERO:DICIEMBRE!AK71)</f>
        <v>0</v>
      </c>
      <c r="AL71" s="24">
        <f>SUM(ENERO:DICIEMBRE!AL71)</f>
        <v>0</v>
      </c>
      <c r="AM71" s="24">
        <f>SUM(ENERO:DICIEMBRE!AM71)</f>
        <v>0</v>
      </c>
      <c r="AN71" s="24">
        <f>SUM(ENERO:DICIEMBRE!AN71)</f>
        <v>0</v>
      </c>
      <c r="AO71" s="24">
        <f>SUM(ENERO:DICIEMBRE!AO71)</f>
        <v>0</v>
      </c>
      <c r="AP71" s="24">
        <f>SUM(ENERO:DICIEMBRE!AP71)</f>
        <v>0</v>
      </c>
      <c r="AQ71" s="24">
        <f>SUM(ENERO:DICIEMBRE!AQ71)</f>
        <v>0</v>
      </c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78" t="s">
        <v>113</v>
      </c>
      <c r="B72" s="23">
        <f t="shared" si="23"/>
        <v>0</v>
      </c>
      <c r="C72" s="24">
        <f>SUM(ENERO:DICIEMBRE!C72)</f>
        <v>0</v>
      </c>
      <c r="D72" s="24">
        <f>SUM(ENERO:DICIEMBRE!D72)</f>
        <v>0</v>
      </c>
      <c r="E72" s="24">
        <f>SUM(ENERO:DICIEMBRE!E72)</f>
        <v>0</v>
      </c>
      <c r="F72" s="24">
        <f>SUM(ENERO:DICIEMBRE!F72)</f>
        <v>0</v>
      </c>
      <c r="G72" s="24">
        <f>SUM(ENERO:DICIEMBRE!G72)</f>
        <v>0</v>
      </c>
      <c r="H72" s="24">
        <f>SUM(ENERO:DICIEMBRE!H72)</f>
        <v>0</v>
      </c>
      <c r="I72" s="24">
        <f>SUM(ENERO:DICIEMBRE!I72)</f>
        <v>0</v>
      </c>
      <c r="J72" s="24">
        <f>SUM(ENERO:DICIEMBRE!J72)</f>
        <v>0</v>
      </c>
      <c r="K72" s="24">
        <f>SUM(ENERO:DICIEMBRE!K72)</f>
        <v>0</v>
      </c>
      <c r="L72" s="24">
        <f>SUM(ENERO:DICIEMBRE!L72)</f>
        <v>0</v>
      </c>
      <c r="M72" s="24">
        <f>SUM(ENERO:DICIEMBRE!M72)</f>
        <v>0</v>
      </c>
      <c r="N72" s="24">
        <f>SUM(ENERO:DICIEMBRE!N72)</f>
        <v>0</v>
      </c>
      <c r="O72" s="24">
        <f>SUM(ENERO:DICIEMBRE!O72)</f>
        <v>0</v>
      </c>
      <c r="P72" s="24">
        <f>SUM(ENERO:DICIEMBRE!P72)</f>
        <v>0</v>
      </c>
      <c r="Q72" s="24">
        <f>SUM(ENERO:DICIEMBRE!Q72)</f>
        <v>0</v>
      </c>
      <c r="R72" s="24">
        <f>SUM(ENERO:DICIEMBRE!R72)</f>
        <v>0</v>
      </c>
      <c r="S72" s="24">
        <f>SUM(ENERO:DICIEMBRE!S72)</f>
        <v>0</v>
      </c>
      <c r="T72" s="24">
        <f>SUM(ENERO:DICIEMBRE!T72)</f>
        <v>0</v>
      </c>
      <c r="U72" s="24">
        <f>SUM(ENERO:DICIEMBRE!U72)</f>
        <v>0</v>
      </c>
      <c r="V72" s="24">
        <f>SUM(ENERO:DICIEMBRE!V72)</f>
        <v>0</v>
      </c>
      <c r="W72" s="24">
        <f>SUM(ENERO:DICIEMBRE!W72)</f>
        <v>0</v>
      </c>
      <c r="X72" s="24">
        <f>SUM(ENERO:DICIEMBRE!X72)</f>
        <v>0</v>
      </c>
      <c r="Y72" s="24">
        <f>SUM(ENERO:DICIEMBRE!Y72)</f>
        <v>0</v>
      </c>
      <c r="Z72" s="72">
        <f t="shared" si="24"/>
        <v>0</v>
      </c>
      <c r="AA72" s="24">
        <f>SUM(ENERO:DICIEMBRE!AA72)</f>
        <v>0</v>
      </c>
      <c r="AB72" s="24">
        <f>SUM(ENERO:DICIEMBRE!AB72)</f>
        <v>0</v>
      </c>
      <c r="AC72" s="24">
        <f>SUM(ENERO:DICIEMBRE!AC72)</f>
        <v>0</v>
      </c>
      <c r="AD72" s="24">
        <f>SUM(ENERO:DICIEMBRE!AD72)</f>
        <v>0</v>
      </c>
      <c r="AE72" s="72">
        <f t="shared" si="25"/>
        <v>0</v>
      </c>
      <c r="AF72" s="24">
        <f>SUM(ENERO:DICIEMBRE!AF72)</f>
        <v>0</v>
      </c>
      <c r="AG72" s="24">
        <f>SUM(ENERO:DICIEMBRE!AG72)</f>
        <v>0</v>
      </c>
      <c r="AH72" s="24">
        <f>SUM(ENERO:DICIEMBRE!AH72)</f>
        <v>0</v>
      </c>
      <c r="AI72" s="24">
        <f>SUM(ENERO:DICIEMBRE!AI72)</f>
        <v>0</v>
      </c>
      <c r="AJ72" s="24">
        <f>SUM(ENERO:DICIEMBRE!AJ72)</f>
        <v>0</v>
      </c>
      <c r="AK72" s="24">
        <f>SUM(ENERO:DICIEMBRE!AK72)</f>
        <v>0</v>
      </c>
      <c r="AL72" s="24">
        <f>SUM(ENERO:DICIEMBRE!AL72)</f>
        <v>0</v>
      </c>
      <c r="AM72" s="24">
        <f>SUM(ENERO:DICIEMBRE!AM72)</f>
        <v>0</v>
      </c>
      <c r="AN72" s="24">
        <f>SUM(ENERO:DICIEMBRE!AN72)</f>
        <v>0</v>
      </c>
      <c r="AO72" s="24">
        <f>SUM(ENERO:DICIEMBRE!AO72)</f>
        <v>0</v>
      </c>
      <c r="AP72" s="24">
        <f>SUM(ENERO:DICIEMBRE!AP72)</f>
        <v>0</v>
      </c>
      <c r="AQ72" s="24">
        <f>SUM(ENERO:DICIEMBRE!AQ72)</f>
        <v>0</v>
      </c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72" t="s">
        <v>114</v>
      </c>
      <c r="B73" s="23">
        <f t="shared" si="23"/>
        <v>0</v>
      </c>
      <c r="C73" s="24">
        <f>SUM(ENERO:DICIEMBRE!C73)</f>
        <v>0</v>
      </c>
      <c r="D73" s="24">
        <f>SUM(ENERO:DICIEMBRE!D73)</f>
        <v>0</v>
      </c>
      <c r="E73" s="24">
        <f>SUM(ENERO:DICIEMBRE!E73)</f>
        <v>0</v>
      </c>
      <c r="F73" s="24">
        <f>SUM(ENERO:DICIEMBRE!F73)</f>
        <v>0</v>
      </c>
      <c r="G73" s="24">
        <f>SUM(ENERO:DICIEMBRE!G73)</f>
        <v>0</v>
      </c>
      <c r="H73" s="24">
        <f>SUM(ENERO:DICIEMBRE!H73)</f>
        <v>0</v>
      </c>
      <c r="I73" s="24">
        <f>SUM(ENERO:DICIEMBRE!I73)</f>
        <v>0</v>
      </c>
      <c r="J73" s="24">
        <f>SUM(ENERO:DICIEMBRE!J73)</f>
        <v>0</v>
      </c>
      <c r="K73" s="24">
        <f>SUM(ENERO:DICIEMBRE!K73)</f>
        <v>0</v>
      </c>
      <c r="L73" s="24">
        <f>SUM(ENERO:DICIEMBRE!L73)</f>
        <v>0</v>
      </c>
      <c r="M73" s="24">
        <f>SUM(ENERO:DICIEMBRE!M73)</f>
        <v>0</v>
      </c>
      <c r="N73" s="24">
        <f>SUM(ENERO:DICIEMBRE!N73)</f>
        <v>0</v>
      </c>
      <c r="O73" s="24">
        <f>SUM(ENERO:DICIEMBRE!O73)</f>
        <v>0</v>
      </c>
      <c r="P73" s="24">
        <f>SUM(ENERO:DICIEMBRE!P73)</f>
        <v>0</v>
      </c>
      <c r="Q73" s="24">
        <f>SUM(ENERO:DICIEMBRE!Q73)</f>
        <v>0</v>
      </c>
      <c r="R73" s="24">
        <f>SUM(ENERO:DICIEMBRE!R73)</f>
        <v>0</v>
      </c>
      <c r="S73" s="24">
        <f>SUM(ENERO:DICIEMBRE!S73)</f>
        <v>0</v>
      </c>
      <c r="T73" s="24">
        <f>SUM(ENERO:DICIEMBRE!T73)</f>
        <v>0</v>
      </c>
      <c r="U73" s="24">
        <f>SUM(ENERO:DICIEMBRE!U73)</f>
        <v>0</v>
      </c>
      <c r="V73" s="24">
        <f>SUM(ENERO:DICIEMBRE!V73)</f>
        <v>0</v>
      </c>
      <c r="W73" s="24">
        <f>SUM(ENERO:DICIEMBRE!W73)</f>
        <v>0</v>
      </c>
      <c r="X73" s="24">
        <f>SUM(ENERO:DICIEMBRE!X73)</f>
        <v>0</v>
      </c>
      <c r="Y73" s="24">
        <f>SUM(ENERO:DICIEMBRE!Y73)</f>
        <v>0</v>
      </c>
      <c r="Z73" s="72">
        <f t="shared" si="24"/>
        <v>0</v>
      </c>
      <c r="AA73" s="24">
        <f>SUM(ENERO:DICIEMBRE!AA73)</f>
        <v>0</v>
      </c>
      <c r="AB73" s="24">
        <f>SUM(ENERO:DICIEMBRE!AB73)</f>
        <v>0</v>
      </c>
      <c r="AC73" s="24">
        <f>SUM(ENERO:DICIEMBRE!AC73)</f>
        <v>0</v>
      </c>
      <c r="AD73" s="24">
        <f>SUM(ENERO:DICIEMBRE!AD73)</f>
        <v>0</v>
      </c>
      <c r="AE73" s="72">
        <f t="shared" si="25"/>
        <v>0</v>
      </c>
      <c r="AF73" s="24">
        <f>SUM(ENERO:DICIEMBRE!AF73)</f>
        <v>0</v>
      </c>
      <c r="AG73" s="24">
        <f>SUM(ENERO:DICIEMBRE!AG73)</f>
        <v>0</v>
      </c>
      <c r="AH73" s="24">
        <f>SUM(ENERO:DICIEMBRE!AH73)</f>
        <v>0</v>
      </c>
      <c r="AI73" s="24">
        <f>SUM(ENERO:DICIEMBRE!AI73)</f>
        <v>0</v>
      </c>
      <c r="AJ73" s="24">
        <f>SUM(ENERO:DICIEMBRE!AJ73)</f>
        <v>0</v>
      </c>
      <c r="AK73" s="24">
        <f>SUM(ENERO:DICIEMBRE!AK73)</f>
        <v>0</v>
      </c>
      <c r="AL73" s="24">
        <f>SUM(ENERO:DICIEMBRE!AL73)</f>
        <v>0</v>
      </c>
      <c r="AM73" s="24">
        <f>SUM(ENERO:DICIEMBRE!AM73)</f>
        <v>0</v>
      </c>
      <c r="AN73" s="24">
        <f>SUM(ENERO:DICIEMBRE!AN73)</f>
        <v>0</v>
      </c>
      <c r="AO73" s="24">
        <f>SUM(ENERO:DICIEMBRE!AO73)</f>
        <v>0</v>
      </c>
      <c r="AP73" s="24">
        <f>SUM(ENERO:DICIEMBRE!AP73)</f>
        <v>0</v>
      </c>
      <c r="AQ73" s="24">
        <f>SUM(ENERO:DICIEMBRE!AQ73)</f>
        <v>0</v>
      </c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72" t="s">
        <v>115</v>
      </c>
      <c r="B74" s="23">
        <f t="shared" si="23"/>
        <v>0</v>
      </c>
      <c r="C74" s="24">
        <f>SUM(ENERO:DICIEMBRE!C74)</f>
        <v>0</v>
      </c>
      <c r="D74" s="24">
        <f>SUM(ENERO:DICIEMBRE!D74)</f>
        <v>0</v>
      </c>
      <c r="E74" s="24">
        <f>SUM(ENERO:DICIEMBRE!E74)</f>
        <v>0</v>
      </c>
      <c r="F74" s="24">
        <f>SUM(ENERO:DICIEMBRE!F74)</f>
        <v>0</v>
      </c>
      <c r="G74" s="24">
        <f>SUM(ENERO:DICIEMBRE!G74)</f>
        <v>0</v>
      </c>
      <c r="H74" s="24">
        <f>SUM(ENERO:DICIEMBRE!H74)</f>
        <v>0</v>
      </c>
      <c r="I74" s="24">
        <f>SUM(ENERO:DICIEMBRE!I74)</f>
        <v>0</v>
      </c>
      <c r="J74" s="24">
        <f>SUM(ENERO:DICIEMBRE!J74)</f>
        <v>0</v>
      </c>
      <c r="K74" s="24">
        <f>SUM(ENERO:DICIEMBRE!K74)</f>
        <v>0</v>
      </c>
      <c r="L74" s="24">
        <f>SUM(ENERO:DICIEMBRE!L74)</f>
        <v>0</v>
      </c>
      <c r="M74" s="24">
        <f>SUM(ENERO:DICIEMBRE!M74)</f>
        <v>0</v>
      </c>
      <c r="N74" s="24">
        <f>SUM(ENERO:DICIEMBRE!N74)</f>
        <v>0</v>
      </c>
      <c r="O74" s="24">
        <f>SUM(ENERO:DICIEMBRE!O74)</f>
        <v>0</v>
      </c>
      <c r="P74" s="24">
        <f>SUM(ENERO:DICIEMBRE!P74)</f>
        <v>0</v>
      </c>
      <c r="Q74" s="24">
        <f>SUM(ENERO:DICIEMBRE!Q74)</f>
        <v>0</v>
      </c>
      <c r="R74" s="24">
        <f>SUM(ENERO:DICIEMBRE!R74)</f>
        <v>0</v>
      </c>
      <c r="S74" s="24">
        <f>SUM(ENERO:DICIEMBRE!S74)</f>
        <v>0</v>
      </c>
      <c r="T74" s="24">
        <f>SUM(ENERO:DICIEMBRE!T74)</f>
        <v>0</v>
      </c>
      <c r="U74" s="24">
        <f>SUM(ENERO:DICIEMBRE!U74)</f>
        <v>0</v>
      </c>
      <c r="V74" s="24">
        <f>SUM(ENERO:DICIEMBRE!V74)</f>
        <v>0</v>
      </c>
      <c r="W74" s="24">
        <f>SUM(ENERO:DICIEMBRE!W74)</f>
        <v>0</v>
      </c>
      <c r="X74" s="24">
        <f>SUM(ENERO:DICIEMBRE!X74)</f>
        <v>0</v>
      </c>
      <c r="Y74" s="24">
        <f>SUM(ENERO:DICIEMBRE!Y74)</f>
        <v>0</v>
      </c>
      <c r="Z74" s="72">
        <f t="shared" si="24"/>
        <v>0</v>
      </c>
      <c r="AA74" s="24">
        <f>SUM(ENERO:DICIEMBRE!AA74)</f>
        <v>0</v>
      </c>
      <c r="AB74" s="24">
        <f>SUM(ENERO:DICIEMBRE!AB74)</f>
        <v>0</v>
      </c>
      <c r="AC74" s="24">
        <f>SUM(ENERO:DICIEMBRE!AC74)</f>
        <v>0</v>
      </c>
      <c r="AD74" s="24">
        <f>SUM(ENERO:DICIEMBRE!AD74)</f>
        <v>0</v>
      </c>
      <c r="AE74" s="72">
        <f t="shared" si="25"/>
        <v>0</v>
      </c>
      <c r="AF74" s="24">
        <f>SUM(ENERO:DICIEMBRE!AF74)</f>
        <v>0</v>
      </c>
      <c r="AG74" s="24">
        <f>SUM(ENERO:DICIEMBRE!AG74)</f>
        <v>0</v>
      </c>
      <c r="AH74" s="24">
        <f>SUM(ENERO:DICIEMBRE!AH74)</f>
        <v>0</v>
      </c>
      <c r="AI74" s="24">
        <f>SUM(ENERO:DICIEMBRE!AI74)</f>
        <v>0</v>
      </c>
      <c r="AJ74" s="24">
        <f>SUM(ENERO:DICIEMBRE!AJ74)</f>
        <v>0</v>
      </c>
      <c r="AK74" s="24">
        <f>SUM(ENERO:DICIEMBRE!AK74)</f>
        <v>0</v>
      </c>
      <c r="AL74" s="24">
        <f>SUM(ENERO:DICIEMBRE!AL74)</f>
        <v>0</v>
      </c>
      <c r="AM74" s="24">
        <f>SUM(ENERO:DICIEMBRE!AM74)</f>
        <v>0</v>
      </c>
      <c r="AN74" s="24">
        <f>SUM(ENERO:DICIEMBRE!AN74)</f>
        <v>0</v>
      </c>
      <c r="AO74" s="24">
        <f>SUM(ENERO:DICIEMBRE!AO74)</f>
        <v>0</v>
      </c>
      <c r="AP74" s="24">
        <f>SUM(ENERO:DICIEMBRE!AP74)</f>
        <v>0</v>
      </c>
      <c r="AQ74" s="24">
        <f>SUM(ENERO:DICIEMBRE!AQ74)</f>
        <v>0</v>
      </c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72" t="s">
        <v>116</v>
      </c>
      <c r="B75" s="23">
        <f t="shared" si="23"/>
        <v>0</v>
      </c>
      <c r="C75" s="24">
        <f>SUM(ENERO:DICIEMBRE!C75)</f>
        <v>0</v>
      </c>
      <c r="D75" s="24">
        <f>SUM(ENERO:DICIEMBRE!D75)</f>
        <v>0</v>
      </c>
      <c r="E75" s="24">
        <f>SUM(ENERO:DICIEMBRE!E75)</f>
        <v>0</v>
      </c>
      <c r="F75" s="24">
        <f>SUM(ENERO:DICIEMBRE!F75)</f>
        <v>0</v>
      </c>
      <c r="G75" s="24">
        <f>SUM(ENERO:DICIEMBRE!G75)</f>
        <v>0</v>
      </c>
      <c r="H75" s="24">
        <f>SUM(ENERO:DICIEMBRE!H75)</f>
        <v>0</v>
      </c>
      <c r="I75" s="24">
        <f>SUM(ENERO:DICIEMBRE!I75)</f>
        <v>0</v>
      </c>
      <c r="J75" s="24">
        <f>SUM(ENERO:DICIEMBRE!J75)</f>
        <v>0</v>
      </c>
      <c r="K75" s="24">
        <f>SUM(ENERO:DICIEMBRE!K75)</f>
        <v>0</v>
      </c>
      <c r="L75" s="24">
        <f>SUM(ENERO:DICIEMBRE!L75)</f>
        <v>0</v>
      </c>
      <c r="M75" s="24">
        <f>SUM(ENERO:DICIEMBRE!M75)</f>
        <v>0</v>
      </c>
      <c r="N75" s="24">
        <f>SUM(ENERO:DICIEMBRE!N75)</f>
        <v>0</v>
      </c>
      <c r="O75" s="24">
        <f>SUM(ENERO:DICIEMBRE!O75)</f>
        <v>0</v>
      </c>
      <c r="P75" s="24">
        <f>SUM(ENERO:DICIEMBRE!P75)</f>
        <v>0</v>
      </c>
      <c r="Q75" s="24">
        <f>SUM(ENERO:DICIEMBRE!Q75)</f>
        <v>0</v>
      </c>
      <c r="R75" s="24">
        <f>SUM(ENERO:DICIEMBRE!R75)</f>
        <v>0</v>
      </c>
      <c r="S75" s="24">
        <f>SUM(ENERO:DICIEMBRE!S75)</f>
        <v>0</v>
      </c>
      <c r="T75" s="24">
        <f>SUM(ENERO:DICIEMBRE!T75)</f>
        <v>0</v>
      </c>
      <c r="U75" s="24">
        <f>SUM(ENERO:DICIEMBRE!U75)</f>
        <v>0</v>
      </c>
      <c r="V75" s="24">
        <f>SUM(ENERO:DICIEMBRE!V75)</f>
        <v>0</v>
      </c>
      <c r="W75" s="24">
        <f>SUM(ENERO:DICIEMBRE!W75)</f>
        <v>0</v>
      </c>
      <c r="X75" s="24">
        <f>SUM(ENERO:DICIEMBRE!X75)</f>
        <v>0</v>
      </c>
      <c r="Y75" s="24">
        <f>SUM(ENERO:DICIEMBRE!Y75)</f>
        <v>0</v>
      </c>
      <c r="Z75" s="72">
        <f t="shared" si="24"/>
        <v>0</v>
      </c>
      <c r="AA75" s="24">
        <f>SUM(ENERO:DICIEMBRE!AA75)</f>
        <v>0</v>
      </c>
      <c r="AB75" s="24">
        <f>SUM(ENERO:DICIEMBRE!AB75)</f>
        <v>0</v>
      </c>
      <c r="AC75" s="24">
        <f>SUM(ENERO:DICIEMBRE!AC75)</f>
        <v>0</v>
      </c>
      <c r="AD75" s="24">
        <f>SUM(ENERO:DICIEMBRE!AD75)</f>
        <v>0</v>
      </c>
      <c r="AE75" s="72">
        <f t="shared" si="25"/>
        <v>0</v>
      </c>
      <c r="AF75" s="24">
        <f>SUM(ENERO:DICIEMBRE!AF75)</f>
        <v>0</v>
      </c>
      <c r="AG75" s="24">
        <f>SUM(ENERO:DICIEMBRE!AG75)</f>
        <v>0</v>
      </c>
      <c r="AH75" s="24">
        <f>SUM(ENERO:DICIEMBRE!AH75)</f>
        <v>0</v>
      </c>
      <c r="AI75" s="24">
        <f>SUM(ENERO:DICIEMBRE!AI75)</f>
        <v>0</v>
      </c>
      <c r="AJ75" s="24">
        <f>SUM(ENERO:DICIEMBRE!AJ75)</f>
        <v>0</v>
      </c>
      <c r="AK75" s="24">
        <f>SUM(ENERO:DICIEMBRE!AK75)</f>
        <v>0</v>
      </c>
      <c r="AL75" s="24">
        <f>SUM(ENERO:DICIEMBRE!AL75)</f>
        <v>0</v>
      </c>
      <c r="AM75" s="24">
        <f>SUM(ENERO:DICIEMBRE!AM75)</f>
        <v>0</v>
      </c>
      <c r="AN75" s="24">
        <f>SUM(ENERO:DICIEMBRE!AN75)</f>
        <v>0</v>
      </c>
      <c r="AO75" s="24">
        <f>SUM(ENERO:DICIEMBRE!AO75)</f>
        <v>0</v>
      </c>
      <c r="AP75" s="24">
        <f>SUM(ENERO:DICIEMBRE!AP75)</f>
        <v>0</v>
      </c>
      <c r="AQ75" s="24">
        <f>SUM(ENERO:DICIEMBRE!AQ75)</f>
        <v>0</v>
      </c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72" t="s">
        <v>117</v>
      </c>
      <c r="B76" s="23">
        <f t="shared" si="23"/>
        <v>0</v>
      </c>
      <c r="C76" s="24">
        <f>SUM(ENERO:DICIEMBRE!C76)</f>
        <v>0</v>
      </c>
      <c r="D76" s="24">
        <f>SUM(ENERO:DICIEMBRE!D76)</f>
        <v>0</v>
      </c>
      <c r="E76" s="24">
        <f>SUM(ENERO:DICIEMBRE!E76)</f>
        <v>0</v>
      </c>
      <c r="F76" s="24">
        <f>SUM(ENERO:DICIEMBRE!F76)</f>
        <v>0</v>
      </c>
      <c r="G76" s="24">
        <f>SUM(ENERO:DICIEMBRE!G76)</f>
        <v>0</v>
      </c>
      <c r="H76" s="24">
        <f>SUM(ENERO:DICIEMBRE!H76)</f>
        <v>0</v>
      </c>
      <c r="I76" s="24">
        <f>SUM(ENERO:DICIEMBRE!I76)</f>
        <v>0</v>
      </c>
      <c r="J76" s="24">
        <f>SUM(ENERO:DICIEMBRE!J76)</f>
        <v>0</v>
      </c>
      <c r="K76" s="24">
        <f>SUM(ENERO:DICIEMBRE!K76)</f>
        <v>0</v>
      </c>
      <c r="L76" s="24">
        <f>SUM(ENERO:DICIEMBRE!L76)</f>
        <v>0</v>
      </c>
      <c r="M76" s="24">
        <f>SUM(ENERO:DICIEMBRE!M76)</f>
        <v>0</v>
      </c>
      <c r="N76" s="24">
        <f>SUM(ENERO:DICIEMBRE!N76)</f>
        <v>0</v>
      </c>
      <c r="O76" s="24">
        <f>SUM(ENERO:DICIEMBRE!O76)</f>
        <v>0</v>
      </c>
      <c r="P76" s="24">
        <f>SUM(ENERO:DICIEMBRE!P76)</f>
        <v>0</v>
      </c>
      <c r="Q76" s="24">
        <f>SUM(ENERO:DICIEMBRE!Q76)</f>
        <v>0</v>
      </c>
      <c r="R76" s="24">
        <f>SUM(ENERO:DICIEMBRE!R76)</f>
        <v>0</v>
      </c>
      <c r="S76" s="24">
        <f>SUM(ENERO:DICIEMBRE!S76)</f>
        <v>0</v>
      </c>
      <c r="T76" s="24">
        <f>SUM(ENERO:DICIEMBRE!T76)</f>
        <v>0</v>
      </c>
      <c r="U76" s="24">
        <f>SUM(ENERO:DICIEMBRE!U76)</f>
        <v>0</v>
      </c>
      <c r="V76" s="24">
        <f>SUM(ENERO:DICIEMBRE!V76)</f>
        <v>0</v>
      </c>
      <c r="W76" s="24">
        <f>SUM(ENERO:DICIEMBRE!W76)</f>
        <v>0</v>
      </c>
      <c r="X76" s="24">
        <f>SUM(ENERO:DICIEMBRE!X76)</f>
        <v>0</v>
      </c>
      <c r="Y76" s="24">
        <f>SUM(ENERO:DICIEMBRE!Y76)</f>
        <v>0</v>
      </c>
      <c r="Z76" s="72">
        <f t="shared" si="24"/>
        <v>0</v>
      </c>
      <c r="AA76" s="24">
        <f>SUM(ENERO:DICIEMBRE!AA76)</f>
        <v>0</v>
      </c>
      <c r="AB76" s="24">
        <f>SUM(ENERO:DICIEMBRE!AB76)</f>
        <v>0</v>
      </c>
      <c r="AC76" s="24">
        <f>SUM(ENERO:DICIEMBRE!AC76)</f>
        <v>0</v>
      </c>
      <c r="AD76" s="24">
        <f>SUM(ENERO:DICIEMBRE!AD76)</f>
        <v>0</v>
      </c>
      <c r="AE76" s="72">
        <f t="shared" si="25"/>
        <v>0</v>
      </c>
      <c r="AF76" s="24">
        <f>SUM(ENERO:DICIEMBRE!AF76)</f>
        <v>0</v>
      </c>
      <c r="AG76" s="24">
        <f>SUM(ENERO:DICIEMBRE!AG76)</f>
        <v>0</v>
      </c>
      <c r="AH76" s="24">
        <f>SUM(ENERO:DICIEMBRE!AH76)</f>
        <v>0</v>
      </c>
      <c r="AI76" s="24">
        <f>SUM(ENERO:DICIEMBRE!AI76)</f>
        <v>0</v>
      </c>
      <c r="AJ76" s="24">
        <f>SUM(ENERO:DICIEMBRE!AJ76)</f>
        <v>0</v>
      </c>
      <c r="AK76" s="24">
        <f>SUM(ENERO:DICIEMBRE!AK76)</f>
        <v>0</v>
      </c>
      <c r="AL76" s="24">
        <f>SUM(ENERO:DICIEMBRE!AL76)</f>
        <v>0</v>
      </c>
      <c r="AM76" s="24">
        <f>SUM(ENERO:DICIEMBRE!AM76)</f>
        <v>0</v>
      </c>
      <c r="AN76" s="24">
        <f>SUM(ENERO:DICIEMBRE!AN76)</f>
        <v>0</v>
      </c>
      <c r="AO76" s="24">
        <f>SUM(ENERO:DICIEMBRE!AO76)</f>
        <v>0</v>
      </c>
      <c r="AP76" s="24">
        <f>SUM(ENERO:DICIEMBRE!AP76)</f>
        <v>0</v>
      </c>
      <c r="AQ76" s="24">
        <f>SUM(ENERO:DICIEMBRE!AQ76)</f>
        <v>0</v>
      </c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72" t="s">
        <v>118</v>
      </c>
      <c r="B77" s="23">
        <f t="shared" si="23"/>
        <v>0</v>
      </c>
      <c r="C77" s="24">
        <f>SUM(ENERO:DICIEMBRE!C77)</f>
        <v>0</v>
      </c>
      <c r="D77" s="24">
        <f>SUM(ENERO:DICIEMBRE!D77)</f>
        <v>0</v>
      </c>
      <c r="E77" s="24">
        <f>SUM(ENERO:DICIEMBRE!E77)</f>
        <v>0</v>
      </c>
      <c r="F77" s="24">
        <f>SUM(ENERO:DICIEMBRE!F77)</f>
        <v>0</v>
      </c>
      <c r="G77" s="24">
        <f>SUM(ENERO:DICIEMBRE!G77)</f>
        <v>0</v>
      </c>
      <c r="H77" s="24">
        <f>SUM(ENERO:DICIEMBRE!H77)</f>
        <v>0</v>
      </c>
      <c r="I77" s="24">
        <f>SUM(ENERO:DICIEMBRE!I77)</f>
        <v>0</v>
      </c>
      <c r="J77" s="24">
        <f>SUM(ENERO:DICIEMBRE!J77)</f>
        <v>0</v>
      </c>
      <c r="K77" s="24">
        <f>SUM(ENERO:DICIEMBRE!K77)</f>
        <v>0</v>
      </c>
      <c r="L77" s="24">
        <f>SUM(ENERO:DICIEMBRE!L77)</f>
        <v>0</v>
      </c>
      <c r="M77" s="24">
        <f>SUM(ENERO:DICIEMBRE!M77)</f>
        <v>0</v>
      </c>
      <c r="N77" s="24">
        <f>SUM(ENERO:DICIEMBRE!N77)</f>
        <v>0</v>
      </c>
      <c r="O77" s="24">
        <f>SUM(ENERO:DICIEMBRE!O77)</f>
        <v>0</v>
      </c>
      <c r="P77" s="24">
        <f>SUM(ENERO:DICIEMBRE!P77)</f>
        <v>0</v>
      </c>
      <c r="Q77" s="24">
        <f>SUM(ENERO:DICIEMBRE!Q77)</f>
        <v>0</v>
      </c>
      <c r="R77" s="24">
        <f>SUM(ENERO:DICIEMBRE!R77)</f>
        <v>0</v>
      </c>
      <c r="S77" s="24">
        <f>SUM(ENERO:DICIEMBRE!S77)</f>
        <v>0</v>
      </c>
      <c r="T77" s="24">
        <f>SUM(ENERO:DICIEMBRE!T77)</f>
        <v>0</v>
      </c>
      <c r="U77" s="24">
        <f>SUM(ENERO:DICIEMBRE!U77)</f>
        <v>0</v>
      </c>
      <c r="V77" s="24">
        <f>SUM(ENERO:DICIEMBRE!V77)</f>
        <v>0</v>
      </c>
      <c r="W77" s="24">
        <f>SUM(ENERO:DICIEMBRE!W77)</f>
        <v>0</v>
      </c>
      <c r="X77" s="24">
        <f>SUM(ENERO:DICIEMBRE!X77)</f>
        <v>0</v>
      </c>
      <c r="Y77" s="24">
        <f>SUM(ENERO:DICIEMBRE!Y77)</f>
        <v>0</v>
      </c>
      <c r="Z77" s="72">
        <f t="shared" si="24"/>
        <v>0</v>
      </c>
      <c r="AA77" s="24">
        <f>SUM(ENERO:DICIEMBRE!AA77)</f>
        <v>0</v>
      </c>
      <c r="AB77" s="24">
        <f>SUM(ENERO:DICIEMBRE!AB77)</f>
        <v>0</v>
      </c>
      <c r="AC77" s="24">
        <f>SUM(ENERO:DICIEMBRE!AC77)</f>
        <v>0</v>
      </c>
      <c r="AD77" s="24">
        <f>SUM(ENERO:DICIEMBRE!AD77)</f>
        <v>0</v>
      </c>
      <c r="AE77" s="72">
        <f t="shared" si="25"/>
        <v>0</v>
      </c>
      <c r="AF77" s="24">
        <f>SUM(ENERO:DICIEMBRE!AF77)</f>
        <v>0</v>
      </c>
      <c r="AG77" s="24">
        <f>SUM(ENERO:DICIEMBRE!AG77)</f>
        <v>0</v>
      </c>
      <c r="AH77" s="24">
        <f>SUM(ENERO:DICIEMBRE!AH77)</f>
        <v>0</v>
      </c>
      <c r="AI77" s="24">
        <f>SUM(ENERO:DICIEMBRE!AI77)</f>
        <v>0</v>
      </c>
      <c r="AJ77" s="24">
        <f>SUM(ENERO:DICIEMBRE!AJ77)</f>
        <v>0</v>
      </c>
      <c r="AK77" s="24">
        <f>SUM(ENERO:DICIEMBRE!AK77)</f>
        <v>0</v>
      </c>
      <c r="AL77" s="24">
        <f>SUM(ENERO:DICIEMBRE!AL77)</f>
        <v>0</v>
      </c>
      <c r="AM77" s="24">
        <f>SUM(ENERO:DICIEMBRE!AM77)</f>
        <v>0</v>
      </c>
      <c r="AN77" s="24">
        <f>SUM(ENERO:DICIEMBRE!AN77)</f>
        <v>0</v>
      </c>
      <c r="AO77" s="24">
        <f>SUM(ENERO:DICIEMBRE!AO77)</f>
        <v>0</v>
      </c>
      <c r="AP77" s="24">
        <f>SUM(ENERO:DICIEMBRE!AP77)</f>
        <v>0</v>
      </c>
      <c r="AQ77" s="24">
        <f>SUM(ENERO:DICIEMBRE!AQ77)</f>
        <v>0</v>
      </c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72" t="s">
        <v>119</v>
      </c>
      <c r="B78" s="23">
        <f t="shared" si="23"/>
        <v>0</v>
      </c>
      <c r="C78" s="24">
        <f>SUM(ENERO:DICIEMBRE!C78)</f>
        <v>0</v>
      </c>
      <c r="D78" s="24">
        <f>SUM(ENERO:DICIEMBRE!D78)</f>
        <v>0</v>
      </c>
      <c r="E78" s="24">
        <f>SUM(ENERO:DICIEMBRE!E78)</f>
        <v>0</v>
      </c>
      <c r="F78" s="24">
        <f>SUM(ENERO:DICIEMBRE!F78)</f>
        <v>0</v>
      </c>
      <c r="G78" s="24">
        <f>SUM(ENERO:DICIEMBRE!G78)</f>
        <v>0</v>
      </c>
      <c r="H78" s="24">
        <f>SUM(ENERO:DICIEMBRE!H78)</f>
        <v>0</v>
      </c>
      <c r="I78" s="24">
        <f>SUM(ENERO:DICIEMBRE!I78)</f>
        <v>0</v>
      </c>
      <c r="J78" s="24">
        <f>SUM(ENERO:DICIEMBRE!J78)</f>
        <v>0</v>
      </c>
      <c r="K78" s="24">
        <f>SUM(ENERO:DICIEMBRE!K78)</f>
        <v>0</v>
      </c>
      <c r="L78" s="24">
        <f>SUM(ENERO:DICIEMBRE!L78)</f>
        <v>0</v>
      </c>
      <c r="M78" s="24">
        <f>SUM(ENERO:DICIEMBRE!M78)</f>
        <v>0</v>
      </c>
      <c r="N78" s="24">
        <f>SUM(ENERO:DICIEMBRE!N78)</f>
        <v>0</v>
      </c>
      <c r="O78" s="24">
        <f>SUM(ENERO:DICIEMBRE!O78)</f>
        <v>0</v>
      </c>
      <c r="P78" s="24">
        <f>SUM(ENERO:DICIEMBRE!P78)</f>
        <v>0</v>
      </c>
      <c r="Q78" s="24">
        <f>SUM(ENERO:DICIEMBRE!Q78)</f>
        <v>0</v>
      </c>
      <c r="R78" s="24">
        <f>SUM(ENERO:DICIEMBRE!R78)</f>
        <v>0</v>
      </c>
      <c r="S78" s="24">
        <f>SUM(ENERO:DICIEMBRE!S78)</f>
        <v>0</v>
      </c>
      <c r="T78" s="24">
        <f>SUM(ENERO:DICIEMBRE!T78)</f>
        <v>0</v>
      </c>
      <c r="U78" s="24">
        <f>SUM(ENERO:DICIEMBRE!U78)</f>
        <v>0</v>
      </c>
      <c r="V78" s="24">
        <f>SUM(ENERO:DICIEMBRE!V78)</f>
        <v>0</v>
      </c>
      <c r="W78" s="24">
        <f>SUM(ENERO:DICIEMBRE!W78)</f>
        <v>0</v>
      </c>
      <c r="X78" s="24">
        <f>SUM(ENERO:DICIEMBRE!X78)</f>
        <v>0</v>
      </c>
      <c r="Y78" s="24">
        <f>SUM(ENERO:DICIEMBRE!Y78)</f>
        <v>0</v>
      </c>
      <c r="Z78" s="72">
        <f t="shared" si="24"/>
        <v>0</v>
      </c>
      <c r="AA78" s="24">
        <f>SUM(ENERO:DICIEMBRE!AA78)</f>
        <v>0</v>
      </c>
      <c r="AB78" s="24">
        <f>SUM(ENERO:DICIEMBRE!AB78)</f>
        <v>0</v>
      </c>
      <c r="AC78" s="24">
        <f>SUM(ENERO:DICIEMBRE!AC78)</f>
        <v>0</v>
      </c>
      <c r="AD78" s="24">
        <f>SUM(ENERO:DICIEMBRE!AD78)</f>
        <v>0</v>
      </c>
      <c r="AE78" s="72">
        <f t="shared" si="25"/>
        <v>0</v>
      </c>
      <c r="AF78" s="24">
        <f>SUM(ENERO:DICIEMBRE!AF78)</f>
        <v>0</v>
      </c>
      <c r="AG78" s="24">
        <f>SUM(ENERO:DICIEMBRE!AG78)</f>
        <v>0</v>
      </c>
      <c r="AH78" s="24">
        <f>SUM(ENERO:DICIEMBRE!AH78)</f>
        <v>0</v>
      </c>
      <c r="AI78" s="24">
        <f>SUM(ENERO:DICIEMBRE!AI78)</f>
        <v>0</v>
      </c>
      <c r="AJ78" s="24">
        <f>SUM(ENERO:DICIEMBRE!AJ78)</f>
        <v>0</v>
      </c>
      <c r="AK78" s="24">
        <f>SUM(ENERO:DICIEMBRE!AK78)</f>
        <v>0</v>
      </c>
      <c r="AL78" s="24">
        <f>SUM(ENERO:DICIEMBRE!AL78)</f>
        <v>0</v>
      </c>
      <c r="AM78" s="24">
        <f>SUM(ENERO:DICIEMBRE!AM78)</f>
        <v>0</v>
      </c>
      <c r="AN78" s="24">
        <f>SUM(ENERO:DICIEMBRE!AN78)</f>
        <v>0</v>
      </c>
      <c r="AO78" s="24">
        <f>SUM(ENERO:DICIEMBRE!AO78)</f>
        <v>0</v>
      </c>
      <c r="AP78" s="24">
        <f>SUM(ENERO:DICIEMBRE!AP78)</f>
        <v>0</v>
      </c>
      <c r="AQ78" s="24">
        <f>SUM(ENERO:DICIEMBRE!AQ78)</f>
        <v>0</v>
      </c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72" t="s">
        <v>120</v>
      </c>
      <c r="B79" s="23">
        <f t="shared" si="23"/>
        <v>0</v>
      </c>
      <c r="C79" s="24">
        <f>SUM(ENERO:DICIEMBRE!C79)</f>
        <v>0</v>
      </c>
      <c r="D79" s="24">
        <f>SUM(ENERO:DICIEMBRE!D79)</f>
        <v>0</v>
      </c>
      <c r="E79" s="24">
        <f>SUM(ENERO:DICIEMBRE!E79)</f>
        <v>0</v>
      </c>
      <c r="F79" s="24">
        <f>SUM(ENERO:DICIEMBRE!F79)</f>
        <v>0</v>
      </c>
      <c r="G79" s="24">
        <f>SUM(ENERO:DICIEMBRE!G79)</f>
        <v>0</v>
      </c>
      <c r="H79" s="24">
        <f>SUM(ENERO:DICIEMBRE!H79)</f>
        <v>0</v>
      </c>
      <c r="I79" s="24">
        <f>SUM(ENERO:DICIEMBRE!I79)</f>
        <v>0</v>
      </c>
      <c r="J79" s="24">
        <f>SUM(ENERO:DICIEMBRE!J79)</f>
        <v>0</v>
      </c>
      <c r="K79" s="24">
        <f>SUM(ENERO:DICIEMBRE!K79)</f>
        <v>0</v>
      </c>
      <c r="L79" s="24">
        <f>SUM(ENERO:DICIEMBRE!L79)</f>
        <v>0</v>
      </c>
      <c r="M79" s="24">
        <f>SUM(ENERO:DICIEMBRE!M79)</f>
        <v>0</v>
      </c>
      <c r="N79" s="24">
        <f>SUM(ENERO:DICIEMBRE!N79)</f>
        <v>0</v>
      </c>
      <c r="O79" s="24">
        <f>SUM(ENERO:DICIEMBRE!O79)</f>
        <v>0</v>
      </c>
      <c r="P79" s="24">
        <f>SUM(ENERO:DICIEMBRE!P79)</f>
        <v>0</v>
      </c>
      <c r="Q79" s="24">
        <f>SUM(ENERO:DICIEMBRE!Q79)</f>
        <v>0</v>
      </c>
      <c r="R79" s="24">
        <f>SUM(ENERO:DICIEMBRE!R79)</f>
        <v>0</v>
      </c>
      <c r="S79" s="24">
        <f>SUM(ENERO:DICIEMBRE!S79)</f>
        <v>0</v>
      </c>
      <c r="T79" s="24">
        <f>SUM(ENERO:DICIEMBRE!T79)</f>
        <v>0</v>
      </c>
      <c r="U79" s="24">
        <f>SUM(ENERO:DICIEMBRE!U79)</f>
        <v>0</v>
      </c>
      <c r="V79" s="24">
        <f>SUM(ENERO:DICIEMBRE!V79)</f>
        <v>0</v>
      </c>
      <c r="W79" s="24">
        <f>SUM(ENERO:DICIEMBRE!W79)</f>
        <v>0</v>
      </c>
      <c r="X79" s="24">
        <f>SUM(ENERO:DICIEMBRE!X79)</f>
        <v>0</v>
      </c>
      <c r="Y79" s="24">
        <f>SUM(ENERO:DICIEMBRE!Y79)</f>
        <v>0</v>
      </c>
      <c r="Z79" s="72">
        <f t="shared" si="24"/>
        <v>0</v>
      </c>
      <c r="AA79" s="24">
        <f>SUM(ENERO:DICIEMBRE!AA79)</f>
        <v>0</v>
      </c>
      <c r="AB79" s="24">
        <f>SUM(ENERO:DICIEMBRE!AB79)</f>
        <v>0</v>
      </c>
      <c r="AC79" s="24">
        <f>SUM(ENERO:DICIEMBRE!AC79)</f>
        <v>0</v>
      </c>
      <c r="AD79" s="24">
        <f>SUM(ENERO:DICIEMBRE!AD79)</f>
        <v>0</v>
      </c>
      <c r="AE79" s="72">
        <f t="shared" si="25"/>
        <v>0</v>
      </c>
      <c r="AF79" s="24">
        <f>SUM(ENERO:DICIEMBRE!AF79)</f>
        <v>0</v>
      </c>
      <c r="AG79" s="24">
        <f>SUM(ENERO:DICIEMBRE!AG79)</f>
        <v>0</v>
      </c>
      <c r="AH79" s="24">
        <f>SUM(ENERO:DICIEMBRE!AH79)</f>
        <v>0</v>
      </c>
      <c r="AI79" s="24">
        <f>SUM(ENERO:DICIEMBRE!AI79)</f>
        <v>0</v>
      </c>
      <c r="AJ79" s="24">
        <f>SUM(ENERO:DICIEMBRE!AJ79)</f>
        <v>0</v>
      </c>
      <c r="AK79" s="24">
        <f>SUM(ENERO:DICIEMBRE!AK79)</f>
        <v>0</v>
      </c>
      <c r="AL79" s="24">
        <f>SUM(ENERO:DICIEMBRE!AL79)</f>
        <v>0</v>
      </c>
      <c r="AM79" s="24">
        <f>SUM(ENERO:DICIEMBRE!AM79)</f>
        <v>0</v>
      </c>
      <c r="AN79" s="24">
        <f>SUM(ENERO:DICIEMBRE!AN79)</f>
        <v>0</v>
      </c>
      <c r="AO79" s="24">
        <f>SUM(ENERO:DICIEMBRE!AO79)</f>
        <v>0</v>
      </c>
      <c r="AP79" s="24">
        <f>SUM(ENERO:DICIEMBRE!AP79)</f>
        <v>0</v>
      </c>
      <c r="AQ79" s="24">
        <f>SUM(ENERO:DICIEMBRE!AQ79)</f>
        <v>0</v>
      </c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103</v>
      </c>
      <c r="C80" s="24">
        <f>SUM(ENERO:DICIEMBRE!C80)</f>
        <v>0</v>
      </c>
      <c r="D80" s="24">
        <f>SUM(ENERO:DICIEMBRE!D80)</f>
        <v>0</v>
      </c>
      <c r="E80" s="24">
        <f>SUM(ENERO:DICIEMBRE!E80)</f>
        <v>0</v>
      </c>
      <c r="F80" s="24">
        <f>SUM(ENERO:DICIEMBRE!F80)</f>
        <v>0</v>
      </c>
      <c r="G80" s="24">
        <f>SUM(ENERO:DICIEMBRE!G80)</f>
        <v>1</v>
      </c>
      <c r="H80" s="24">
        <f>SUM(ENERO:DICIEMBRE!H80)</f>
        <v>0</v>
      </c>
      <c r="I80" s="24">
        <f>SUM(ENERO:DICIEMBRE!I80)</f>
        <v>5</v>
      </c>
      <c r="J80" s="24">
        <f>SUM(ENERO:DICIEMBRE!J80)</f>
        <v>2</v>
      </c>
      <c r="K80" s="24">
        <f>SUM(ENERO:DICIEMBRE!K80)</f>
        <v>3</v>
      </c>
      <c r="L80" s="24">
        <f>SUM(ENERO:DICIEMBRE!L80)</f>
        <v>2</v>
      </c>
      <c r="M80" s="24">
        <f>SUM(ENERO:DICIEMBRE!M80)</f>
        <v>8</v>
      </c>
      <c r="N80" s="24">
        <f>SUM(ENERO:DICIEMBRE!N80)</f>
        <v>3</v>
      </c>
      <c r="O80" s="24">
        <f>SUM(ENERO:DICIEMBRE!O80)</f>
        <v>19</v>
      </c>
      <c r="P80" s="24">
        <f>SUM(ENERO:DICIEMBRE!P80)</f>
        <v>12</v>
      </c>
      <c r="Q80" s="24">
        <f>SUM(ENERO:DICIEMBRE!Q80)</f>
        <v>13</v>
      </c>
      <c r="R80" s="24">
        <f>SUM(ENERO:DICIEMBRE!R80)</f>
        <v>13</v>
      </c>
      <c r="S80" s="24">
        <f>SUM(ENERO:DICIEMBRE!S80)</f>
        <v>22</v>
      </c>
      <c r="T80" s="24">
        <f>SUM(ENERO:DICIEMBRE!T80)</f>
        <v>50</v>
      </c>
      <c r="U80" s="24">
        <f>SUM(ENERO:DICIEMBRE!U80)</f>
        <v>53</v>
      </c>
      <c r="V80" s="24">
        <f>SUM(ENERO:DICIEMBRE!V80)</f>
        <v>0</v>
      </c>
      <c r="W80" s="24">
        <f>SUM(ENERO:DICIEMBRE!W80)</f>
        <v>33</v>
      </c>
      <c r="X80" s="24">
        <f>SUM(ENERO:DICIEMBRE!X80)</f>
        <v>0</v>
      </c>
      <c r="Y80" s="24">
        <f>SUM(ENERO:DICIEMBRE!Y80)</f>
        <v>0</v>
      </c>
      <c r="Z80" s="72">
        <f t="shared" si="24"/>
        <v>0</v>
      </c>
      <c r="AA80" s="24">
        <f>SUM(ENERO:DICIEMBRE!AA80)</f>
        <v>0</v>
      </c>
      <c r="AB80" s="24">
        <f>SUM(ENERO:DICIEMBRE!AB80)</f>
        <v>0</v>
      </c>
      <c r="AC80" s="24">
        <f>SUM(ENERO:DICIEMBRE!AC80)</f>
        <v>0</v>
      </c>
      <c r="AD80" s="24">
        <f>SUM(ENERO:DICIEMBRE!AD80)</f>
        <v>0</v>
      </c>
      <c r="AE80" s="72">
        <f t="shared" si="25"/>
        <v>0</v>
      </c>
      <c r="AF80" s="24">
        <f>SUM(ENERO:DICIEMBRE!AF80)</f>
        <v>0</v>
      </c>
      <c r="AG80" s="24">
        <f>SUM(ENERO:DICIEMBRE!AG80)</f>
        <v>0</v>
      </c>
      <c r="AH80" s="24">
        <f>SUM(ENERO:DICIEMBRE!AH80)</f>
        <v>0</v>
      </c>
      <c r="AI80" s="24">
        <f>SUM(ENERO:DICIEMBRE!AI80)</f>
        <v>0</v>
      </c>
      <c r="AJ80" s="24">
        <f>SUM(ENERO:DICIEMBRE!AJ80)</f>
        <v>0</v>
      </c>
      <c r="AK80" s="24">
        <f>SUM(ENERO:DICIEMBRE!AK80)</f>
        <v>90</v>
      </c>
      <c r="AL80" s="24">
        <f>SUM(ENERO:DICIEMBRE!AL80)</f>
        <v>13</v>
      </c>
      <c r="AM80" s="24">
        <f>SUM(ENERO:DICIEMBRE!AM80)</f>
        <v>1</v>
      </c>
      <c r="AN80" s="24">
        <f>SUM(ENERO:DICIEMBRE!AN80)</f>
        <v>0</v>
      </c>
      <c r="AO80" s="24">
        <f>SUM(ENERO:DICIEMBRE!AO80)</f>
        <v>0</v>
      </c>
      <c r="AP80" s="24">
        <f>SUM(ENERO:DICIEMBRE!AP80)</f>
        <v>0</v>
      </c>
      <c r="AQ80" s="24">
        <f>SUM(ENERO:DICIEMBRE!AQ80)</f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78" t="s">
        <v>122</v>
      </c>
      <c r="B81" s="23">
        <f t="shared" si="23"/>
        <v>0</v>
      </c>
      <c r="C81" s="24">
        <f>SUM(ENERO:DICIEMBRE!C81)</f>
        <v>0</v>
      </c>
      <c r="D81" s="24">
        <f>SUM(ENERO:DICIEMBRE!D81)</f>
        <v>0</v>
      </c>
      <c r="E81" s="24">
        <f>SUM(ENERO:DICIEMBRE!E81)</f>
        <v>0</v>
      </c>
      <c r="F81" s="24">
        <f>SUM(ENERO:DICIEMBRE!F81)</f>
        <v>0</v>
      </c>
      <c r="G81" s="24">
        <f>SUM(ENERO:DICIEMBRE!G81)</f>
        <v>0</v>
      </c>
      <c r="H81" s="24">
        <f>SUM(ENERO:DICIEMBRE!H81)</f>
        <v>0</v>
      </c>
      <c r="I81" s="24">
        <f>SUM(ENERO:DICIEMBRE!I81)</f>
        <v>0</v>
      </c>
      <c r="J81" s="24">
        <f>SUM(ENERO:DICIEMBRE!J81)</f>
        <v>0</v>
      </c>
      <c r="K81" s="24">
        <f>SUM(ENERO:DICIEMBRE!K81)</f>
        <v>0</v>
      </c>
      <c r="L81" s="24">
        <f>SUM(ENERO:DICIEMBRE!L81)</f>
        <v>0</v>
      </c>
      <c r="M81" s="24">
        <f>SUM(ENERO:DICIEMBRE!M81)</f>
        <v>0</v>
      </c>
      <c r="N81" s="24">
        <f>SUM(ENERO:DICIEMBRE!N81)</f>
        <v>0</v>
      </c>
      <c r="O81" s="24">
        <f>SUM(ENERO:DICIEMBRE!O81)</f>
        <v>0</v>
      </c>
      <c r="P81" s="24">
        <f>SUM(ENERO:DICIEMBRE!P81)</f>
        <v>0</v>
      </c>
      <c r="Q81" s="24">
        <f>SUM(ENERO:DICIEMBRE!Q81)</f>
        <v>0</v>
      </c>
      <c r="R81" s="24">
        <f>SUM(ENERO:DICIEMBRE!R81)</f>
        <v>0</v>
      </c>
      <c r="S81" s="24">
        <f>SUM(ENERO:DICIEMBRE!S81)</f>
        <v>0</v>
      </c>
      <c r="T81" s="24">
        <f>SUM(ENERO:DICIEMBRE!T81)</f>
        <v>0</v>
      </c>
      <c r="U81" s="24">
        <f>SUM(ENERO:DICIEMBRE!U81)</f>
        <v>0</v>
      </c>
      <c r="V81" s="24">
        <f>SUM(ENERO:DICIEMBRE!V81)</f>
        <v>0</v>
      </c>
      <c r="W81" s="24">
        <f>SUM(ENERO:DICIEMBRE!W81)</f>
        <v>0</v>
      </c>
      <c r="X81" s="24">
        <f>SUM(ENERO:DICIEMBRE!X81)</f>
        <v>0</v>
      </c>
      <c r="Y81" s="24">
        <f>SUM(ENERO:DICIEMBRE!Y81)</f>
        <v>0</v>
      </c>
      <c r="Z81" s="72">
        <f t="shared" si="24"/>
        <v>0</v>
      </c>
      <c r="AA81" s="24">
        <f>SUM(ENERO:DICIEMBRE!AA81)</f>
        <v>0</v>
      </c>
      <c r="AB81" s="24">
        <f>SUM(ENERO:DICIEMBRE!AB81)</f>
        <v>0</v>
      </c>
      <c r="AC81" s="24">
        <f>SUM(ENERO:DICIEMBRE!AC81)</f>
        <v>0</v>
      </c>
      <c r="AD81" s="24">
        <f>SUM(ENERO:DICIEMBRE!AD81)</f>
        <v>0</v>
      </c>
      <c r="AE81" s="72">
        <f t="shared" si="25"/>
        <v>0</v>
      </c>
      <c r="AF81" s="24">
        <f>SUM(ENERO:DICIEMBRE!AF81)</f>
        <v>0</v>
      </c>
      <c r="AG81" s="24">
        <f>SUM(ENERO:DICIEMBRE!AG81)</f>
        <v>0</v>
      </c>
      <c r="AH81" s="24">
        <f>SUM(ENERO:DICIEMBRE!AH81)</f>
        <v>0</v>
      </c>
      <c r="AI81" s="24">
        <f>SUM(ENERO:DICIEMBRE!AI81)</f>
        <v>0</v>
      </c>
      <c r="AJ81" s="24">
        <f>SUM(ENERO:DICIEMBRE!AJ81)</f>
        <v>0</v>
      </c>
      <c r="AK81" s="24">
        <f>SUM(ENERO:DICIEMBRE!AK81)</f>
        <v>0</v>
      </c>
      <c r="AL81" s="24">
        <f>SUM(ENERO:DICIEMBRE!AL81)</f>
        <v>0</v>
      </c>
      <c r="AM81" s="24">
        <f>SUM(ENERO:DICIEMBRE!AM81)</f>
        <v>0</v>
      </c>
      <c r="AN81" s="24">
        <f>SUM(ENERO:DICIEMBRE!AN81)</f>
        <v>0</v>
      </c>
      <c r="AO81" s="24">
        <f>SUM(ENERO:DICIEMBRE!AO81)</f>
        <v>0</v>
      </c>
      <c r="AP81" s="24">
        <f>SUM(ENERO:DICIEMBRE!AP81)</f>
        <v>0</v>
      </c>
      <c r="AQ81" s="24">
        <f>SUM(ENERO:DICIEMBRE!AQ81)</f>
        <v>0</v>
      </c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78" t="s">
        <v>123</v>
      </c>
      <c r="B82" s="23">
        <f t="shared" si="23"/>
        <v>1</v>
      </c>
      <c r="C82" s="24">
        <f>SUM(ENERO:DICIEMBRE!C82)</f>
        <v>0</v>
      </c>
      <c r="D82" s="24">
        <f>SUM(ENERO:DICIEMBRE!D82)</f>
        <v>1</v>
      </c>
      <c r="E82" s="24">
        <f>SUM(ENERO:DICIEMBRE!E82)</f>
        <v>0</v>
      </c>
      <c r="F82" s="24">
        <f>SUM(ENERO:DICIEMBRE!F82)</f>
        <v>0</v>
      </c>
      <c r="G82" s="24">
        <f>SUM(ENERO:DICIEMBRE!G82)</f>
        <v>0</v>
      </c>
      <c r="H82" s="24">
        <f>SUM(ENERO:DICIEMBRE!H82)</f>
        <v>0</v>
      </c>
      <c r="I82" s="24">
        <f>SUM(ENERO:DICIEMBRE!I82)</f>
        <v>0</v>
      </c>
      <c r="J82" s="24">
        <f>SUM(ENERO:DICIEMBRE!J82)</f>
        <v>0</v>
      </c>
      <c r="K82" s="24">
        <f>SUM(ENERO:DICIEMBRE!K82)</f>
        <v>0</v>
      </c>
      <c r="L82" s="24">
        <f>SUM(ENERO:DICIEMBRE!L82)</f>
        <v>0</v>
      </c>
      <c r="M82" s="24">
        <f>SUM(ENERO:DICIEMBRE!M82)</f>
        <v>0</v>
      </c>
      <c r="N82" s="24">
        <f>SUM(ENERO:DICIEMBRE!N82)</f>
        <v>0</v>
      </c>
      <c r="O82" s="24">
        <f>SUM(ENERO:DICIEMBRE!O82)</f>
        <v>0</v>
      </c>
      <c r="P82" s="24">
        <f>SUM(ENERO:DICIEMBRE!P82)</f>
        <v>0</v>
      </c>
      <c r="Q82" s="24">
        <f>SUM(ENERO:DICIEMBRE!Q82)</f>
        <v>0</v>
      </c>
      <c r="R82" s="24">
        <f>SUM(ENERO:DICIEMBRE!R82)</f>
        <v>0</v>
      </c>
      <c r="S82" s="24">
        <f>SUM(ENERO:DICIEMBRE!S82)</f>
        <v>0</v>
      </c>
      <c r="T82" s="24">
        <f>SUM(ENERO:DICIEMBRE!T82)</f>
        <v>0</v>
      </c>
      <c r="U82" s="24">
        <f>SUM(ENERO:DICIEMBRE!U82)</f>
        <v>1</v>
      </c>
      <c r="V82" s="24">
        <f>SUM(ENERO:DICIEMBRE!V82)</f>
        <v>0</v>
      </c>
      <c r="W82" s="24">
        <f>SUM(ENERO:DICIEMBRE!W82)</f>
        <v>0</v>
      </c>
      <c r="X82" s="24">
        <f>SUM(ENERO:DICIEMBRE!X82)</f>
        <v>0</v>
      </c>
      <c r="Y82" s="24">
        <f>SUM(ENERO:DICIEMBRE!Y82)</f>
        <v>0</v>
      </c>
      <c r="Z82" s="72">
        <f t="shared" si="24"/>
        <v>0</v>
      </c>
      <c r="AA82" s="24">
        <f>SUM(ENERO:DICIEMBRE!AA82)</f>
        <v>0</v>
      </c>
      <c r="AB82" s="24">
        <f>SUM(ENERO:DICIEMBRE!AB82)</f>
        <v>0</v>
      </c>
      <c r="AC82" s="24">
        <f>SUM(ENERO:DICIEMBRE!AC82)</f>
        <v>0</v>
      </c>
      <c r="AD82" s="24">
        <f>SUM(ENERO:DICIEMBRE!AD82)</f>
        <v>0</v>
      </c>
      <c r="AE82" s="72">
        <f t="shared" si="25"/>
        <v>0</v>
      </c>
      <c r="AF82" s="24">
        <f>SUM(ENERO:DICIEMBRE!AF82)</f>
        <v>0</v>
      </c>
      <c r="AG82" s="24">
        <f>SUM(ENERO:DICIEMBRE!AG82)</f>
        <v>0</v>
      </c>
      <c r="AH82" s="24">
        <f>SUM(ENERO:DICIEMBRE!AH82)</f>
        <v>0</v>
      </c>
      <c r="AI82" s="24">
        <f>SUM(ENERO:DICIEMBRE!AI82)</f>
        <v>0</v>
      </c>
      <c r="AJ82" s="24">
        <f>SUM(ENERO:DICIEMBRE!AJ82)</f>
        <v>0</v>
      </c>
      <c r="AK82" s="24">
        <f>SUM(ENERO:DICIEMBRE!AK82)</f>
        <v>1</v>
      </c>
      <c r="AL82" s="24">
        <f>SUM(ENERO:DICIEMBRE!AL82)</f>
        <v>0</v>
      </c>
      <c r="AM82" s="24">
        <f>SUM(ENERO:DICIEMBRE!AM82)</f>
        <v>1</v>
      </c>
      <c r="AN82" s="24">
        <f>SUM(ENERO:DICIEMBRE!AN82)</f>
        <v>0</v>
      </c>
      <c r="AO82" s="24">
        <f>SUM(ENERO:DICIEMBRE!AO82)</f>
        <v>0</v>
      </c>
      <c r="AP82" s="24">
        <f>SUM(ENERO:DICIEMBRE!AP82)</f>
        <v>0</v>
      </c>
      <c r="AQ82" s="24">
        <f>SUM(ENERO:DICIEMBRE!AQ82)</f>
        <v>0</v>
      </c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78" t="s">
        <v>124</v>
      </c>
      <c r="B83" s="23">
        <f t="shared" si="23"/>
        <v>3</v>
      </c>
      <c r="C83" s="24">
        <f>SUM(ENERO:DICIEMBRE!C83)</f>
        <v>0</v>
      </c>
      <c r="D83" s="24">
        <f>SUM(ENERO:DICIEMBRE!D83)</f>
        <v>0</v>
      </c>
      <c r="E83" s="24">
        <f>SUM(ENERO:DICIEMBRE!E83)</f>
        <v>0</v>
      </c>
      <c r="F83" s="24">
        <f>SUM(ENERO:DICIEMBRE!F83)</f>
        <v>0</v>
      </c>
      <c r="G83" s="24">
        <f>SUM(ENERO:DICIEMBRE!G83)</f>
        <v>0</v>
      </c>
      <c r="H83" s="24">
        <f>SUM(ENERO:DICIEMBRE!H83)</f>
        <v>0</v>
      </c>
      <c r="I83" s="24">
        <f>SUM(ENERO:DICIEMBRE!I83)</f>
        <v>0</v>
      </c>
      <c r="J83" s="24">
        <f>SUM(ENERO:DICIEMBRE!J83)</f>
        <v>1</v>
      </c>
      <c r="K83" s="24">
        <f>SUM(ENERO:DICIEMBRE!K83)</f>
        <v>0</v>
      </c>
      <c r="L83" s="24">
        <f>SUM(ENERO:DICIEMBRE!L83)</f>
        <v>1</v>
      </c>
      <c r="M83" s="24">
        <f>SUM(ENERO:DICIEMBRE!M83)</f>
        <v>0</v>
      </c>
      <c r="N83" s="24">
        <f>SUM(ENERO:DICIEMBRE!N83)</f>
        <v>0</v>
      </c>
      <c r="O83" s="24">
        <f>SUM(ENERO:DICIEMBRE!O83)</f>
        <v>0</v>
      </c>
      <c r="P83" s="24">
        <f>SUM(ENERO:DICIEMBRE!P83)</f>
        <v>0</v>
      </c>
      <c r="Q83" s="24">
        <f>SUM(ENERO:DICIEMBRE!Q83)</f>
        <v>0</v>
      </c>
      <c r="R83" s="24">
        <f>SUM(ENERO:DICIEMBRE!R83)</f>
        <v>0</v>
      </c>
      <c r="S83" s="24">
        <f>SUM(ENERO:DICIEMBRE!S83)</f>
        <v>1</v>
      </c>
      <c r="T83" s="24">
        <f>SUM(ENERO:DICIEMBRE!T83)</f>
        <v>0</v>
      </c>
      <c r="U83" s="24">
        <f>SUM(ENERO:DICIEMBRE!U83)</f>
        <v>3</v>
      </c>
      <c r="V83" s="24">
        <f>SUM(ENERO:DICIEMBRE!V83)</f>
        <v>0</v>
      </c>
      <c r="W83" s="24">
        <f>SUM(ENERO:DICIEMBRE!W83)</f>
        <v>0</v>
      </c>
      <c r="X83" s="24">
        <f>SUM(ENERO:DICIEMBRE!X83)</f>
        <v>0</v>
      </c>
      <c r="Y83" s="24">
        <f>SUM(ENERO:DICIEMBRE!Y83)</f>
        <v>0</v>
      </c>
      <c r="Z83" s="72">
        <f t="shared" si="24"/>
        <v>0</v>
      </c>
      <c r="AA83" s="24">
        <f>SUM(ENERO:DICIEMBRE!AA83)</f>
        <v>0</v>
      </c>
      <c r="AB83" s="24">
        <f>SUM(ENERO:DICIEMBRE!AB83)</f>
        <v>0</v>
      </c>
      <c r="AC83" s="24">
        <f>SUM(ENERO:DICIEMBRE!AC83)</f>
        <v>0</v>
      </c>
      <c r="AD83" s="24">
        <f>SUM(ENERO:DICIEMBRE!AD83)</f>
        <v>0</v>
      </c>
      <c r="AE83" s="72">
        <f t="shared" si="25"/>
        <v>0</v>
      </c>
      <c r="AF83" s="24">
        <f>SUM(ENERO:DICIEMBRE!AF83)</f>
        <v>0</v>
      </c>
      <c r="AG83" s="24">
        <f>SUM(ENERO:DICIEMBRE!AG83)</f>
        <v>0</v>
      </c>
      <c r="AH83" s="24">
        <f>SUM(ENERO:DICIEMBRE!AH83)</f>
        <v>0</v>
      </c>
      <c r="AI83" s="24">
        <f>SUM(ENERO:DICIEMBRE!AI83)</f>
        <v>0</v>
      </c>
      <c r="AJ83" s="24">
        <f>SUM(ENERO:DICIEMBRE!AJ83)</f>
        <v>0</v>
      </c>
      <c r="AK83" s="24">
        <f>SUM(ENERO:DICIEMBRE!AK83)</f>
        <v>1</v>
      </c>
      <c r="AL83" s="24">
        <f>SUM(ENERO:DICIEMBRE!AL83)</f>
        <v>2</v>
      </c>
      <c r="AM83" s="24">
        <f>SUM(ENERO:DICIEMBRE!AM83)</f>
        <v>1</v>
      </c>
      <c r="AN83" s="24">
        <f>SUM(ENERO:DICIEMBRE!AN83)</f>
        <v>0</v>
      </c>
      <c r="AO83" s="24">
        <f>SUM(ENERO:DICIEMBRE!AO83)</f>
        <v>0</v>
      </c>
      <c r="AP83" s="24">
        <f>SUM(ENERO:DICIEMBRE!AP83)</f>
        <v>0</v>
      </c>
      <c r="AQ83" s="24">
        <f>SUM(ENERO:DICIEMBRE!AQ83)</f>
        <v>0</v>
      </c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72" t="s">
        <v>125</v>
      </c>
      <c r="B84" s="23">
        <f t="shared" si="23"/>
        <v>0</v>
      </c>
      <c r="C84" s="24">
        <f>SUM(ENERO:DICIEMBRE!C84)</f>
        <v>0</v>
      </c>
      <c r="D84" s="24">
        <f>SUM(ENERO:DICIEMBRE!D84)</f>
        <v>0</v>
      </c>
      <c r="E84" s="24">
        <f>SUM(ENERO:DICIEMBRE!E84)</f>
        <v>0</v>
      </c>
      <c r="F84" s="24">
        <f>SUM(ENERO:DICIEMBRE!F84)</f>
        <v>0</v>
      </c>
      <c r="G84" s="24">
        <f>SUM(ENERO:DICIEMBRE!G84)</f>
        <v>0</v>
      </c>
      <c r="H84" s="24">
        <f>SUM(ENERO:DICIEMBRE!H84)</f>
        <v>0</v>
      </c>
      <c r="I84" s="24">
        <f>SUM(ENERO:DICIEMBRE!I84)</f>
        <v>0</v>
      </c>
      <c r="J84" s="24">
        <f>SUM(ENERO:DICIEMBRE!J84)</f>
        <v>0</v>
      </c>
      <c r="K84" s="24">
        <f>SUM(ENERO:DICIEMBRE!K84)</f>
        <v>0</v>
      </c>
      <c r="L84" s="24">
        <f>SUM(ENERO:DICIEMBRE!L84)</f>
        <v>0</v>
      </c>
      <c r="M84" s="24">
        <f>SUM(ENERO:DICIEMBRE!M84)</f>
        <v>0</v>
      </c>
      <c r="N84" s="24">
        <f>SUM(ENERO:DICIEMBRE!N84)</f>
        <v>0</v>
      </c>
      <c r="O84" s="24">
        <f>SUM(ENERO:DICIEMBRE!O84)</f>
        <v>0</v>
      </c>
      <c r="P84" s="24">
        <f>SUM(ENERO:DICIEMBRE!P84)</f>
        <v>0</v>
      </c>
      <c r="Q84" s="24">
        <f>SUM(ENERO:DICIEMBRE!Q84)</f>
        <v>0</v>
      </c>
      <c r="R84" s="24">
        <f>SUM(ENERO:DICIEMBRE!R84)</f>
        <v>0</v>
      </c>
      <c r="S84" s="24">
        <f>SUM(ENERO:DICIEMBRE!S84)</f>
        <v>0</v>
      </c>
      <c r="T84" s="24">
        <f>SUM(ENERO:DICIEMBRE!T84)</f>
        <v>0</v>
      </c>
      <c r="U84" s="24">
        <f>SUM(ENERO:DICIEMBRE!U84)</f>
        <v>0</v>
      </c>
      <c r="V84" s="24">
        <f>SUM(ENERO:DICIEMBRE!V84)</f>
        <v>0</v>
      </c>
      <c r="W84" s="24">
        <f>SUM(ENERO:DICIEMBRE!W84)</f>
        <v>0</v>
      </c>
      <c r="X84" s="24">
        <f>SUM(ENERO:DICIEMBRE!X84)</f>
        <v>0</v>
      </c>
      <c r="Y84" s="24">
        <f>SUM(ENERO:DICIEMBRE!Y84)</f>
        <v>0</v>
      </c>
      <c r="Z84" s="72">
        <f t="shared" si="24"/>
        <v>0</v>
      </c>
      <c r="AA84" s="24">
        <f>SUM(ENERO:DICIEMBRE!AA84)</f>
        <v>0</v>
      </c>
      <c r="AB84" s="24">
        <f>SUM(ENERO:DICIEMBRE!AB84)</f>
        <v>0</v>
      </c>
      <c r="AC84" s="24">
        <f>SUM(ENERO:DICIEMBRE!AC84)</f>
        <v>0</v>
      </c>
      <c r="AD84" s="24">
        <f>SUM(ENERO:DICIEMBRE!AD84)</f>
        <v>0</v>
      </c>
      <c r="AE84" s="72">
        <f t="shared" si="25"/>
        <v>0</v>
      </c>
      <c r="AF84" s="24">
        <f>SUM(ENERO:DICIEMBRE!AF84)</f>
        <v>0</v>
      </c>
      <c r="AG84" s="24">
        <f>SUM(ENERO:DICIEMBRE!AG84)</f>
        <v>0</v>
      </c>
      <c r="AH84" s="24">
        <f>SUM(ENERO:DICIEMBRE!AH84)</f>
        <v>0</v>
      </c>
      <c r="AI84" s="24">
        <f>SUM(ENERO:DICIEMBRE!AI84)</f>
        <v>0</v>
      </c>
      <c r="AJ84" s="24">
        <f>SUM(ENERO:DICIEMBRE!AJ84)</f>
        <v>0</v>
      </c>
      <c r="AK84" s="24">
        <f>SUM(ENERO:DICIEMBRE!AK84)</f>
        <v>0</v>
      </c>
      <c r="AL84" s="24">
        <f>SUM(ENERO:DICIEMBRE!AL84)</f>
        <v>0</v>
      </c>
      <c r="AM84" s="24">
        <f>SUM(ENERO:DICIEMBRE!AM84)</f>
        <v>0</v>
      </c>
      <c r="AN84" s="24">
        <f>SUM(ENERO:DICIEMBRE!AN84)</f>
        <v>0</v>
      </c>
      <c r="AO84" s="24">
        <f>SUM(ENERO:DICIEMBRE!AO84)</f>
        <v>0</v>
      </c>
      <c r="AP84" s="24">
        <f>SUM(ENERO:DICIEMBRE!AP84)</f>
        <v>0</v>
      </c>
      <c r="AQ84" s="24">
        <f>SUM(ENERO:DICIEMBRE!AQ84)</f>
        <v>0</v>
      </c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72" t="s">
        <v>126</v>
      </c>
      <c r="B85" s="23">
        <f t="shared" si="23"/>
        <v>0</v>
      </c>
      <c r="C85" s="24">
        <f>SUM(ENERO:DICIEMBRE!C85)</f>
        <v>0</v>
      </c>
      <c r="D85" s="24">
        <f>SUM(ENERO:DICIEMBRE!D85)</f>
        <v>0</v>
      </c>
      <c r="E85" s="24">
        <f>SUM(ENERO:DICIEMBRE!E85)</f>
        <v>0</v>
      </c>
      <c r="F85" s="24">
        <f>SUM(ENERO:DICIEMBRE!F85)</f>
        <v>0</v>
      </c>
      <c r="G85" s="24">
        <f>SUM(ENERO:DICIEMBRE!G85)</f>
        <v>0</v>
      </c>
      <c r="H85" s="24">
        <f>SUM(ENERO:DICIEMBRE!H85)</f>
        <v>0</v>
      </c>
      <c r="I85" s="24">
        <f>SUM(ENERO:DICIEMBRE!I85)</f>
        <v>0</v>
      </c>
      <c r="J85" s="24">
        <f>SUM(ENERO:DICIEMBRE!J85)</f>
        <v>0</v>
      </c>
      <c r="K85" s="24">
        <f>SUM(ENERO:DICIEMBRE!K85)</f>
        <v>0</v>
      </c>
      <c r="L85" s="24">
        <f>SUM(ENERO:DICIEMBRE!L85)</f>
        <v>0</v>
      </c>
      <c r="M85" s="24">
        <f>SUM(ENERO:DICIEMBRE!M85)</f>
        <v>0</v>
      </c>
      <c r="N85" s="24">
        <f>SUM(ENERO:DICIEMBRE!N85)</f>
        <v>0</v>
      </c>
      <c r="O85" s="24">
        <f>SUM(ENERO:DICIEMBRE!O85)</f>
        <v>0</v>
      </c>
      <c r="P85" s="24">
        <f>SUM(ENERO:DICIEMBRE!P85)</f>
        <v>0</v>
      </c>
      <c r="Q85" s="24">
        <f>SUM(ENERO:DICIEMBRE!Q85)</f>
        <v>0</v>
      </c>
      <c r="R85" s="24">
        <f>SUM(ENERO:DICIEMBRE!R85)</f>
        <v>0</v>
      </c>
      <c r="S85" s="24">
        <f>SUM(ENERO:DICIEMBRE!S85)</f>
        <v>0</v>
      </c>
      <c r="T85" s="24">
        <f>SUM(ENERO:DICIEMBRE!T85)</f>
        <v>0</v>
      </c>
      <c r="U85" s="24">
        <f>SUM(ENERO:DICIEMBRE!U85)</f>
        <v>0</v>
      </c>
      <c r="V85" s="24">
        <f>SUM(ENERO:DICIEMBRE!V85)</f>
        <v>0</v>
      </c>
      <c r="W85" s="24">
        <f>SUM(ENERO:DICIEMBRE!W85)</f>
        <v>0</v>
      </c>
      <c r="X85" s="24">
        <f>SUM(ENERO:DICIEMBRE!X85)</f>
        <v>0</v>
      </c>
      <c r="Y85" s="24">
        <f>SUM(ENERO:DICIEMBRE!Y85)</f>
        <v>0</v>
      </c>
      <c r="Z85" s="72">
        <f t="shared" si="24"/>
        <v>0</v>
      </c>
      <c r="AA85" s="24">
        <f>SUM(ENERO:DICIEMBRE!AA85)</f>
        <v>0</v>
      </c>
      <c r="AB85" s="24">
        <f>SUM(ENERO:DICIEMBRE!AB85)</f>
        <v>0</v>
      </c>
      <c r="AC85" s="24">
        <f>SUM(ENERO:DICIEMBRE!AC85)</f>
        <v>0</v>
      </c>
      <c r="AD85" s="24">
        <f>SUM(ENERO:DICIEMBRE!AD85)</f>
        <v>0</v>
      </c>
      <c r="AE85" s="72">
        <f t="shared" si="25"/>
        <v>0</v>
      </c>
      <c r="AF85" s="24">
        <f>SUM(ENERO:DICIEMBRE!AF85)</f>
        <v>0</v>
      </c>
      <c r="AG85" s="24">
        <f>SUM(ENERO:DICIEMBRE!AG85)</f>
        <v>0</v>
      </c>
      <c r="AH85" s="24">
        <f>SUM(ENERO:DICIEMBRE!AH85)</f>
        <v>0</v>
      </c>
      <c r="AI85" s="24">
        <f>SUM(ENERO:DICIEMBRE!AI85)</f>
        <v>0</v>
      </c>
      <c r="AJ85" s="24">
        <f>SUM(ENERO:DICIEMBRE!AJ85)</f>
        <v>0</v>
      </c>
      <c r="AK85" s="24">
        <f>SUM(ENERO:DICIEMBRE!AK85)</f>
        <v>0</v>
      </c>
      <c r="AL85" s="24">
        <f>SUM(ENERO:DICIEMBRE!AL85)</f>
        <v>0</v>
      </c>
      <c r="AM85" s="24">
        <f>SUM(ENERO:DICIEMBRE!AM85)</f>
        <v>0</v>
      </c>
      <c r="AN85" s="24">
        <f>SUM(ENERO:DICIEMBRE!AN85)</f>
        <v>0</v>
      </c>
      <c r="AO85" s="24">
        <f>SUM(ENERO:DICIEMBRE!AO85)</f>
        <v>0</v>
      </c>
      <c r="AP85" s="24">
        <f>SUM(ENERO:DICIEMBRE!AP85)</f>
        <v>0</v>
      </c>
      <c r="AQ85" s="24">
        <f>SUM(ENERO:DICIEMBRE!AQ85)</f>
        <v>0</v>
      </c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72" t="s">
        <v>127</v>
      </c>
      <c r="B86" s="23">
        <f t="shared" si="23"/>
        <v>0</v>
      </c>
      <c r="C86" s="24">
        <f>SUM(ENERO:DICIEMBRE!C86)</f>
        <v>0</v>
      </c>
      <c r="D86" s="24">
        <f>SUM(ENERO:DICIEMBRE!D86)</f>
        <v>0</v>
      </c>
      <c r="E86" s="24">
        <f>SUM(ENERO:DICIEMBRE!E86)</f>
        <v>0</v>
      </c>
      <c r="F86" s="24">
        <f>SUM(ENERO:DICIEMBRE!F86)</f>
        <v>0</v>
      </c>
      <c r="G86" s="24">
        <f>SUM(ENERO:DICIEMBRE!G86)</f>
        <v>0</v>
      </c>
      <c r="H86" s="24">
        <f>SUM(ENERO:DICIEMBRE!H86)</f>
        <v>0</v>
      </c>
      <c r="I86" s="24">
        <f>SUM(ENERO:DICIEMBRE!I86)</f>
        <v>0</v>
      </c>
      <c r="J86" s="24">
        <f>SUM(ENERO:DICIEMBRE!J86)</f>
        <v>0</v>
      </c>
      <c r="K86" s="24">
        <f>SUM(ENERO:DICIEMBRE!K86)</f>
        <v>0</v>
      </c>
      <c r="L86" s="24">
        <f>SUM(ENERO:DICIEMBRE!L86)</f>
        <v>0</v>
      </c>
      <c r="M86" s="24">
        <f>SUM(ENERO:DICIEMBRE!M86)</f>
        <v>0</v>
      </c>
      <c r="N86" s="24">
        <f>SUM(ENERO:DICIEMBRE!N86)</f>
        <v>0</v>
      </c>
      <c r="O86" s="24">
        <f>SUM(ENERO:DICIEMBRE!O86)</f>
        <v>0</v>
      </c>
      <c r="P86" s="24">
        <f>SUM(ENERO:DICIEMBRE!P86)</f>
        <v>0</v>
      </c>
      <c r="Q86" s="24">
        <f>SUM(ENERO:DICIEMBRE!Q86)</f>
        <v>0</v>
      </c>
      <c r="R86" s="24">
        <f>SUM(ENERO:DICIEMBRE!R86)</f>
        <v>0</v>
      </c>
      <c r="S86" s="24">
        <f>SUM(ENERO:DICIEMBRE!S86)</f>
        <v>0</v>
      </c>
      <c r="T86" s="24">
        <f>SUM(ENERO:DICIEMBRE!T86)</f>
        <v>0</v>
      </c>
      <c r="U86" s="24">
        <f>SUM(ENERO:DICIEMBRE!U86)</f>
        <v>0</v>
      </c>
      <c r="V86" s="24">
        <f>SUM(ENERO:DICIEMBRE!V86)</f>
        <v>0</v>
      </c>
      <c r="W86" s="24">
        <f>SUM(ENERO:DICIEMBRE!W86)</f>
        <v>0</v>
      </c>
      <c r="X86" s="24">
        <f>SUM(ENERO:DICIEMBRE!X86)</f>
        <v>0</v>
      </c>
      <c r="Y86" s="24">
        <f>SUM(ENERO:DICIEMBRE!Y86)</f>
        <v>0</v>
      </c>
      <c r="Z86" s="72">
        <f t="shared" si="24"/>
        <v>0</v>
      </c>
      <c r="AA86" s="24">
        <f>SUM(ENERO:DICIEMBRE!AA86)</f>
        <v>0</v>
      </c>
      <c r="AB86" s="24">
        <f>SUM(ENERO:DICIEMBRE!AB86)</f>
        <v>0</v>
      </c>
      <c r="AC86" s="24">
        <f>SUM(ENERO:DICIEMBRE!AC86)</f>
        <v>0</v>
      </c>
      <c r="AD86" s="24">
        <f>SUM(ENERO:DICIEMBRE!AD86)</f>
        <v>0</v>
      </c>
      <c r="AE86" s="72">
        <f t="shared" si="25"/>
        <v>0</v>
      </c>
      <c r="AF86" s="24">
        <f>SUM(ENERO:DICIEMBRE!AF86)</f>
        <v>0</v>
      </c>
      <c r="AG86" s="24">
        <f>SUM(ENERO:DICIEMBRE!AG86)</f>
        <v>0</v>
      </c>
      <c r="AH86" s="24">
        <f>SUM(ENERO:DICIEMBRE!AH86)</f>
        <v>0</v>
      </c>
      <c r="AI86" s="24">
        <f>SUM(ENERO:DICIEMBRE!AI86)</f>
        <v>0</v>
      </c>
      <c r="AJ86" s="24">
        <f>SUM(ENERO:DICIEMBRE!AJ86)</f>
        <v>0</v>
      </c>
      <c r="AK86" s="24">
        <f>SUM(ENERO:DICIEMBRE!AK86)</f>
        <v>0</v>
      </c>
      <c r="AL86" s="24">
        <f>SUM(ENERO:DICIEMBRE!AL86)</f>
        <v>0</v>
      </c>
      <c r="AM86" s="24">
        <f>SUM(ENERO:DICIEMBRE!AM86)</f>
        <v>0</v>
      </c>
      <c r="AN86" s="24">
        <f>SUM(ENERO:DICIEMBRE!AN86)</f>
        <v>0</v>
      </c>
      <c r="AO86" s="24">
        <f>SUM(ENERO:DICIEMBRE!AO86)</f>
        <v>0</v>
      </c>
      <c r="AP86" s="24">
        <f>SUM(ENERO:DICIEMBRE!AP86)</f>
        <v>0</v>
      </c>
      <c r="AQ86" s="24">
        <f>SUM(ENERO:DICIEMBRE!AQ86)</f>
        <v>0</v>
      </c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72" t="s">
        <v>128</v>
      </c>
      <c r="B87" s="23">
        <f t="shared" si="23"/>
        <v>0</v>
      </c>
      <c r="C87" s="24">
        <f>SUM(ENERO:DICIEMBRE!C87)</f>
        <v>0</v>
      </c>
      <c r="D87" s="24">
        <f>SUM(ENERO:DICIEMBRE!D87)</f>
        <v>0</v>
      </c>
      <c r="E87" s="24">
        <f>SUM(ENERO:DICIEMBRE!E87)</f>
        <v>0</v>
      </c>
      <c r="F87" s="24">
        <f>SUM(ENERO:DICIEMBRE!F87)</f>
        <v>0</v>
      </c>
      <c r="G87" s="24">
        <f>SUM(ENERO:DICIEMBRE!G87)</f>
        <v>0</v>
      </c>
      <c r="H87" s="24">
        <f>SUM(ENERO:DICIEMBRE!H87)</f>
        <v>0</v>
      </c>
      <c r="I87" s="24">
        <f>SUM(ENERO:DICIEMBRE!I87)</f>
        <v>0</v>
      </c>
      <c r="J87" s="24">
        <f>SUM(ENERO:DICIEMBRE!J87)</f>
        <v>0</v>
      </c>
      <c r="K87" s="24">
        <f>SUM(ENERO:DICIEMBRE!K87)</f>
        <v>0</v>
      </c>
      <c r="L87" s="24">
        <f>SUM(ENERO:DICIEMBRE!L87)</f>
        <v>0</v>
      </c>
      <c r="M87" s="24">
        <f>SUM(ENERO:DICIEMBRE!M87)</f>
        <v>0</v>
      </c>
      <c r="N87" s="24">
        <f>SUM(ENERO:DICIEMBRE!N87)</f>
        <v>0</v>
      </c>
      <c r="O87" s="24">
        <f>SUM(ENERO:DICIEMBRE!O87)</f>
        <v>0</v>
      </c>
      <c r="P87" s="24">
        <f>SUM(ENERO:DICIEMBRE!P87)</f>
        <v>0</v>
      </c>
      <c r="Q87" s="24">
        <f>SUM(ENERO:DICIEMBRE!Q87)</f>
        <v>0</v>
      </c>
      <c r="R87" s="24">
        <f>SUM(ENERO:DICIEMBRE!R87)</f>
        <v>0</v>
      </c>
      <c r="S87" s="24">
        <f>SUM(ENERO:DICIEMBRE!S87)</f>
        <v>0</v>
      </c>
      <c r="T87" s="24">
        <f>SUM(ENERO:DICIEMBRE!T87)</f>
        <v>0</v>
      </c>
      <c r="U87" s="24">
        <f>SUM(ENERO:DICIEMBRE!U87)</f>
        <v>0</v>
      </c>
      <c r="V87" s="24">
        <f>SUM(ENERO:DICIEMBRE!V87)</f>
        <v>0</v>
      </c>
      <c r="W87" s="24">
        <f>SUM(ENERO:DICIEMBRE!W87)</f>
        <v>0</v>
      </c>
      <c r="X87" s="24">
        <f>SUM(ENERO:DICIEMBRE!X87)</f>
        <v>0</v>
      </c>
      <c r="Y87" s="24">
        <f>SUM(ENERO:DICIEMBRE!Y87)</f>
        <v>0</v>
      </c>
      <c r="Z87" s="72">
        <f t="shared" si="24"/>
        <v>0</v>
      </c>
      <c r="AA87" s="24">
        <f>SUM(ENERO:DICIEMBRE!AA87)</f>
        <v>0</v>
      </c>
      <c r="AB87" s="24">
        <f>SUM(ENERO:DICIEMBRE!AB87)</f>
        <v>0</v>
      </c>
      <c r="AC87" s="24">
        <f>SUM(ENERO:DICIEMBRE!AC87)</f>
        <v>0</v>
      </c>
      <c r="AD87" s="24">
        <f>SUM(ENERO:DICIEMBRE!AD87)</f>
        <v>0</v>
      </c>
      <c r="AE87" s="72">
        <f t="shared" si="25"/>
        <v>0</v>
      </c>
      <c r="AF87" s="24">
        <f>SUM(ENERO:DICIEMBRE!AF87)</f>
        <v>0</v>
      </c>
      <c r="AG87" s="24">
        <f>SUM(ENERO:DICIEMBRE!AG87)</f>
        <v>0</v>
      </c>
      <c r="AH87" s="24">
        <f>SUM(ENERO:DICIEMBRE!AH87)</f>
        <v>0</v>
      </c>
      <c r="AI87" s="24">
        <f>SUM(ENERO:DICIEMBRE!AI87)</f>
        <v>0</v>
      </c>
      <c r="AJ87" s="24">
        <f>SUM(ENERO:DICIEMBRE!AJ87)</f>
        <v>0</v>
      </c>
      <c r="AK87" s="24">
        <f>SUM(ENERO:DICIEMBRE!AK87)</f>
        <v>0</v>
      </c>
      <c r="AL87" s="24">
        <f>SUM(ENERO:DICIEMBRE!AL87)</f>
        <v>0</v>
      </c>
      <c r="AM87" s="24">
        <f>SUM(ENERO:DICIEMBRE!AM87)</f>
        <v>0</v>
      </c>
      <c r="AN87" s="24">
        <f>SUM(ENERO:DICIEMBRE!AN87)</f>
        <v>0</v>
      </c>
      <c r="AO87" s="24">
        <f>SUM(ENERO:DICIEMBRE!AO87)</f>
        <v>0</v>
      </c>
      <c r="AP87" s="24">
        <f>SUM(ENERO:DICIEMBRE!AP87)</f>
        <v>0</v>
      </c>
      <c r="AQ87" s="24">
        <f>SUM(ENERO:DICIEMBRE!AQ87)</f>
        <v>0</v>
      </c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72" t="s">
        <v>129</v>
      </c>
      <c r="B88" s="23">
        <f t="shared" si="23"/>
        <v>0</v>
      </c>
      <c r="C88" s="24">
        <f>SUM(ENERO:DICIEMBRE!C88)</f>
        <v>0</v>
      </c>
      <c r="D88" s="24">
        <f>SUM(ENERO:DICIEMBRE!D88)</f>
        <v>0</v>
      </c>
      <c r="E88" s="24">
        <f>SUM(ENERO:DICIEMBRE!E88)</f>
        <v>0</v>
      </c>
      <c r="F88" s="24">
        <f>SUM(ENERO:DICIEMBRE!F88)</f>
        <v>0</v>
      </c>
      <c r="G88" s="24">
        <f>SUM(ENERO:DICIEMBRE!G88)</f>
        <v>0</v>
      </c>
      <c r="H88" s="24">
        <f>SUM(ENERO:DICIEMBRE!H88)</f>
        <v>0</v>
      </c>
      <c r="I88" s="24">
        <f>SUM(ENERO:DICIEMBRE!I88)</f>
        <v>0</v>
      </c>
      <c r="J88" s="24">
        <f>SUM(ENERO:DICIEMBRE!J88)</f>
        <v>0</v>
      </c>
      <c r="K88" s="24">
        <f>SUM(ENERO:DICIEMBRE!K88)</f>
        <v>0</v>
      </c>
      <c r="L88" s="24">
        <f>SUM(ENERO:DICIEMBRE!L88)</f>
        <v>0</v>
      </c>
      <c r="M88" s="24">
        <f>SUM(ENERO:DICIEMBRE!M88)</f>
        <v>0</v>
      </c>
      <c r="N88" s="24">
        <f>SUM(ENERO:DICIEMBRE!N88)</f>
        <v>0</v>
      </c>
      <c r="O88" s="24">
        <f>SUM(ENERO:DICIEMBRE!O88)</f>
        <v>0</v>
      </c>
      <c r="P88" s="24">
        <f>SUM(ENERO:DICIEMBRE!P88)</f>
        <v>0</v>
      </c>
      <c r="Q88" s="24">
        <f>SUM(ENERO:DICIEMBRE!Q88)</f>
        <v>0</v>
      </c>
      <c r="R88" s="24">
        <f>SUM(ENERO:DICIEMBRE!R88)</f>
        <v>0</v>
      </c>
      <c r="S88" s="24">
        <f>SUM(ENERO:DICIEMBRE!S88)</f>
        <v>0</v>
      </c>
      <c r="T88" s="24">
        <f>SUM(ENERO:DICIEMBRE!T88)</f>
        <v>0</v>
      </c>
      <c r="U88" s="24">
        <f>SUM(ENERO:DICIEMBRE!U88)</f>
        <v>0</v>
      </c>
      <c r="V88" s="24">
        <f>SUM(ENERO:DICIEMBRE!V88)</f>
        <v>0</v>
      </c>
      <c r="W88" s="24">
        <f>SUM(ENERO:DICIEMBRE!W88)</f>
        <v>0</v>
      </c>
      <c r="X88" s="24">
        <f>SUM(ENERO:DICIEMBRE!X88)</f>
        <v>0</v>
      </c>
      <c r="Y88" s="24">
        <f>SUM(ENERO:DICIEMBRE!Y88)</f>
        <v>0</v>
      </c>
      <c r="Z88" s="72">
        <f t="shared" si="24"/>
        <v>0</v>
      </c>
      <c r="AA88" s="24">
        <f>SUM(ENERO:DICIEMBRE!AA88)</f>
        <v>0</v>
      </c>
      <c r="AB88" s="24">
        <f>SUM(ENERO:DICIEMBRE!AB88)</f>
        <v>0</v>
      </c>
      <c r="AC88" s="24">
        <f>SUM(ENERO:DICIEMBRE!AC88)</f>
        <v>0</v>
      </c>
      <c r="AD88" s="24">
        <f>SUM(ENERO:DICIEMBRE!AD88)</f>
        <v>0</v>
      </c>
      <c r="AE88" s="72">
        <f t="shared" si="25"/>
        <v>0</v>
      </c>
      <c r="AF88" s="24">
        <f>SUM(ENERO:DICIEMBRE!AF88)</f>
        <v>0</v>
      </c>
      <c r="AG88" s="24">
        <f>SUM(ENERO:DICIEMBRE!AG88)</f>
        <v>0</v>
      </c>
      <c r="AH88" s="24">
        <f>SUM(ENERO:DICIEMBRE!AH88)</f>
        <v>0</v>
      </c>
      <c r="AI88" s="24">
        <f>SUM(ENERO:DICIEMBRE!AI88)</f>
        <v>0</v>
      </c>
      <c r="AJ88" s="24">
        <f>SUM(ENERO:DICIEMBRE!AJ88)</f>
        <v>0</v>
      </c>
      <c r="AK88" s="24">
        <f>SUM(ENERO:DICIEMBRE!AK88)</f>
        <v>0</v>
      </c>
      <c r="AL88" s="24">
        <f>SUM(ENERO:DICIEMBRE!AL88)</f>
        <v>0</v>
      </c>
      <c r="AM88" s="24">
        <f>SUM(ENERO:DICIEMBRE!AM88)</f>
        <v>0</v>
      </c>
      <c r="AN88" s="24">
        <f>SUM(ENERO:DICIEMBRE!AN88)</f>
        <v>0</v>
      </c>
      <c r="AO88" s="24">
        <f>SUM(ENERO:DICIEMBRE!AO88)</f>
        <v>0</v>
      </c>
      <c r="AP88" s="24">
        <f>SUM(ENERO:DICIEMBRE!AP88)</f>
        <v>0</v>
      </c>
      <c r="AQ88" s="24">
        <f>SUM(ENERO:DICIEMBRE!AQ88)</f>
        <v>0</v>
      </c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72" t="s">
        <v>130</v>
      </c>
      <c r="B89" s="23">
        <f t="shared" si="23"/>
        <v>0</v>
      </c>
      <c r="C89" s="24">
        <f>SUM(ENERO:DICIEMBRE!C89)</f>
        <v>0</v>
      </c>
      <c r="D89" s="24">
        <f>SUM(ENERO:DICIEMBRE!D89)</f>
        <v>0</v>
      </c>
      <c r="E89" s="24">
        <f>SUM(ENERO:DICIEMBRE!E89)</f>
        <v>0</v>
      </c>
      <c r="F89" s="24">
        <f>SUM(ENERO:DICIEMBRE!F89)</f>
        <v>0</v>
      </c>
      <c r="G89" s="24">
        <f>SUM(ENERO:DICIEMBRE!G89)</f>
        <v>0</v>
      </c>
      <c r="H89" s="24">
        <f>SUM(ENERO:DICIEMBRE!H89)</f>
        <v>0</v>
      </c>
      <c r="I89" s="24">
        <f>SUM(ENERO:DICIEMBRE!I89)</f>
        <v>0</v>
      </c>
      <c r="J89" s="24">
        <f>SUM(ENERO:DICIEMBRE!J89)</f>
        <v>0</v>
      </c>
      <c r="K89" s="24">
        <f>SUM(ENERO:DICIEMBRE!K89)</f>
        <v>0</v>
      </c>
      <c r="L89" s="24">
        <f>SUM(ENERO:DICIEMBRE!L89)</f>
        <v>0</v>
      </c>
      <c r="M89" s="24">
        <f>SUM(ENERO:DICIEMBRE!M89)</f>
        <v>0</v>
      </c>
      <c r="N89" s="24">
        <f>SUM(ENERO:DICIEMBRE!N89)</f>
        <v>0</v>
      </c>
      <c r="O89" s="24">
        <f>SUM(ENERO:DICIEMBRE!O89)</f>
        <v>0</v>
      </c>
      <c r="P89" s="24">
        <f>SUM(ENERO:DICIEMBRE!P89)</f>
        <v>0</v>
      </c>
      <c r="Q89" s="24">
        <f>SUM(ENERO:DICIEMBRE!Q89)</f>
        <v>0</v>
      </c>
      <c r="R89" s="24">
        <f>SUM(ENERO:DICIEMBRE!R89)</f>
        <v>0</v>
      </c>
      <c r="S89" s="24">
        <f>SUM(ENERO:DICIEMBRE!S89)</f>
        <v>0</v>
      </c>
      <c r="T89" s="24">
        <f>SUM(ENERO:DICIEMBRE!T89)</f>
        <v>0</v>
      </c>
      <c r="U89" s="24">
        <f>SUM(ENERO:DICIEMBRE!U89)</f>
        <v>0</v>
      </c>
      <c r="V89" s="24">
        <f>SUM(ENERO:DICIEMBRE!V89)</f>
        <v>0</v>
      </c>
      <c r="W89" s="24">
        <f>SUM(ENERO:DICIEMBRE!W89)</f>
        <v>0</v>
      </c>
      <c r="X89" s="24">
        <f>SUM(ENERO:DICIEMBRE!X89)</f>
        <v>0</v>
      </c>
      <c r="Y89" s="24">
        <f>SUM(ENERO:DICIEMBRE!Y89)</f>
        <v>0</v>
      </c>
      <c r="Z89" s="72">
        <f t="shared" si="24"/>
        <v>0</v>
      </c>
      <c r="AA89" s="24">
        <f>SUM(ENERO:DICIEMBRE!AA89)</f>
        <v>0</v>
      </c>
      <c r="AB89" s="24">
        <f>SUM(ENERO:DICIEMBRE!AB89)</f>
        <v>0</v>
      </c>
      <c r="AC89" s="24">
        <f>SUM(ENERO:DICIEMBRE!AC89)</f>
        <v>0</v>
      </c>
      <c r="AD89" s="24">
        <f>SUM(ENERO:DICIEMBRE!AD89)</f>
        <v>0</v>
      </c>
      <c r="AE89" s="72">
        <f t="shared" si="25"/>
        <v>0</v>
      </c>
      <c r="AF89" s="24">
        <f>SUM(ENERO:DICIEMBRE!AF89)</f>
        <v>0</v>
      </c>
      <c r="AG89" s="24">
        <f>SUM(ENERO:DICIEMBRE!AG89)</f>
        <v>0</v>
      </c>
      <c r="AH89" s="24">
        <f>SUM(ENERO:DICIEMBRE!AH89)</f>
        <v>0</v>
      </c>
      <c r="AI89" s="24">
        <f>SUM(ENERO:DICIEMBRE!AI89)</f>
        <v>0</v>
      </c>
      <c r="AJ89" s="24">
        <f>SUM(ENERO:DICIEMBRE!AJ89)</f>
        <v>0</v>
      </c>
      <c r="AK89" s="24">
        <f>SUM(ENERO:DICIEMBRE!AK89)</f>
        <v>0</v>
      </c>
      <c r="AL89" s="24">
        <f>SUM(ENERO:DICIEMBRE!AL89)</f>
        <v>0</v>
      </c>
      <c r="AM89" s="24">
        <f>SUM(ENERO:DICIEMBRE!AM89)</f>
        <v>0</v>
      </c>
      <c r="AN89" s="24">
        <f>SUM(ENERO:DICIEMBRE!AN89)</f>
        <v>0</v>
      </c>
      <c r="AO89" s="24">
        <f>SUM(ENERO:DICIEMBRE!AO89)</f>
        <v>0</v>
      </c>
      <c r="AP89" s="24">
        <f>SUM(ENERO:DICIEMBRE!AP89)</f>
        <v>0</v>
      </c>
      <c r="AQ89" s="24">
        <f>SUM(ENERO:DICIEMBRE!AQ89)</f>
        <v>0</v>
      </c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72" t="s">
        <v>131</v>
      </c>
      <c r="B90" s="23">
        <f t="shared" si="23"/>
        <v>0</v>
      </c>
      <c r="C90" s="24">
        <f>SUM(ENERO:DICIEMBRE!C90)</f>
        <v>0</v>
      </c>
      <c r="D90" s="24">
        <f>SUM(ENERO:DICIEMBRE!D90)</f>
        <v>0</v>
      </c>
      <c r="E90" s="24">
        <f>SUM(ENERO:DICIEMBRE!E90)</f>
        <v>0</v>
      </c>
      <c r="F90" s="24">
        <f>SUM(ENERO:DICIEMBRE!F90)</f>
        <v>0</v>
      </c>
      <c r="G90" s="24">
        <f>SUM(ENERO:DICIEMBRE!G90)</f>
        <v>0</v>
      </c>
      <c r="H90" s="24">
        <f>SUM(ENERO:DICIEMBRE!H90)</f>
        <v>0</v>
      </c>
      <c r="I90" s="24">
        <f>SUM(ENERO:DICIEMBRE!I90)</f>
        <v>0</v>
      </c>
      <c r="J90" s="24">
        <f>SUM(ENERO:DICIEMBRE!J90)</f>
        <v>0</v>
      </c>
      <c r="K90" s="24">
        <f>SUM(ENERO:DICIEMBRE!K90)</f>
        <v>0</v>
      </c>
      <c r="L90" s="24">
        <f>SUM(ENERO:DICIEMBRE!L90)</f>
        <v>0</v>
      </c>
      <c r="M90" s="24">
        <f>SUM(ENERO:DICIEMBRE!M90)</f>
        <v>0</v>
      </c>
      <c r="N90" s="24">
        <f>SUM(ENERO:DICIEMBRE!N90)</f>
        <v>0</v>
      </c>
      <c r="O90" s="24">
        <f>SUM(ENERO:DICIEMBRE!O90)</f>
        <v>0</v>
      </c>
      <c r="P90" s="24">
        <f>SUM(ENERO:DICIEMBRE!P90)</f>
        <v>0</v>
      </c>
      <c r="Q90" s="24">
        <f>SUM(ENERO:DICIEMBRE!Q90)</f>
        <v>0</v>
      </c>
      <c r="R90" s="24">
        <f>SUM(ENERO:DICIEMBRE!R90)</f>
        <v>0</v>
      </c>
      <c r="S90" s="24">
        <f>SUM(ENERO:DICIEMBRE!S90)</f>
        <v>0</v>
      </c>
      <c r="T90" s="24">
        <f>SUM(ENERO:DICIEMBRE!T90)</f>
        <v>0</v>
      </c>
      <c r="U90" s="24">
        <f>SUM(ENERO:DICIEMBRE!U90)</f>
        <v>0</v>
      </c>
      <c r="V90" s="24">
        <f>SUM(ENERO:DICIEMBRE!V90)</f>
        <v>0</v>
      </c>
      <c r="W90" s="24">
        <f>SUM(ENERO:DICIEMBRE!W90)</f>
        <v>0</v>
      </c>
      <c r="X90" s="24">
        <f>SUM(ENERO:DICIEMBRE!X90)</f>
        <v>0</v>
      </c>
      <c r="Y90" s="24">
        <f>SUM(ENERO:DICIEMBRE!Y90)</f>
        <v>0</v>
      </c>
      <c r="Z90" s="72">
        <f t="shared" si="24"/>
        <v>0</v>
      </c>
      <c r="AA90" s="24">
        <f>SUM(ENERO:DICIEMBRE!AA90)</f>
        <v>0</v>
      </c>
      <c r="AB90" s="24">
        <f>SUM(ENERO:DICIEMBRE!AB90)</f>
        <v>0</v>
      </c>
      <c r="AC90" s="24">
        <f>SUM(ENERO:DICIEMBRE!AC90)</f>
        <v>0</v>
      </c>
      <c r="AD90" s="24">
        <f>SUM(ENERO:DICIEMBRE!AD90)</f>
        <v>0</v>
      </c>
      <c r="AE90" s="72">
        <f t="shared" si="25"/>
        <v>0</v>
      </c>
      <c r="AF90" s="24">
        <f>SUM(ENERO:DICIEMBRE!AF90)</f>
        <v>0</v>
      </c>
      <c r="AG90" s="24">
        <f>SUM(ENERO:DICIEMBRE!AG90)</f>
        <v>0</v>
      </c>
      <c r="AH90" s="24">
        <f>SUM(ENERO:DICIEMBRE!AH90)</f>
        <v>0</v>
      </c>
      <c r="AI90" s="24">
        <f>SUM(ENERO:DICIEMBRE!AI90)</f>
        <v>0</v>
      </c>
      <c r="AJ90" s="24">
        <f>SUM(ENERO:DICIEMBRE!AJ90)</f>
        <v>0</v>
      </c>
      <c r="AK90" s="24">
        <f>SUM(ENERO:DICIEMBRE!AK90)</f>
        <v>0</v>
      </c>
      <c r="AL90" s="24">
        <f>SUM(ENERO:DICIEMBRE!AL90)</f>
        <v>0</v>
      </c>
      <c r="AM90" s="24">
        <f>SUM(ENERO:DICIEMBRE!AM90)</f>
        <v>0</v>
      </c>
      <c r="AN90" s="24">
        <f>SUM(ENERO:DICIEMBRE!AN90)</f>
        <v>0</v>
      </c>
      <c r="AO90" s="24">
        <f>SUM(ENERO:DICIEMBRE!AO90)</f>
        <v>0</v>
      </c>
      <c r="AP90" s="24">
        <f>SUM(ENERO:DICIEMBRE!AP90)</f>
        <v>0</v>
      </c>
      <c r="AQ90" s="24">
        <f>SUM(ENERO:DICIEMBRE!AQ90)</f>
        <v>0</v>
      </c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72" t="s">
        <v>132</v>
      </c>
      <c r="B91" s="23">
        <f t="shared" si="23"/>
        <v>100</v>
      </c>
      <c r="C91" s="24">
        <f>SUM(ENERO:DICIEMBRE!C91)</f>
        <v>0</v>
      </c>
      <c r="D91" s="24">
        <f>SUM(ENERO:DICIEMBRE!D91)</f>
        <v>0</v>
      </c>
      <c r="E91" s="24">
        <f>SUM(ENERO:DICIEMBRE!E91)</f>
        <v>0</v>
      </c>
      <c r="F91" s="24">
        <f>SUM(ENERO:DICIEMBRE!F91)</f>
        <v>0</v>
      </c>
      <c r="G91" s="24">
        <f>SUM(ENERO:DICIEMBRE!G91)</f>
        <v>0</v>
      </c>
      <c r="H91" s="24">
        <f>SUM(ENERO:DICIEMBRE!H91)</f>
        <v>0</v>
      </c>
      <c r="I91" s="24">
        <f>SUM(ENERO:DICIEMBRE!I91)</f>
        <v>3</v>
      </c>
      <c r="J91" s="24">
        <f>SUM(ENERO:DICIEMBRE!J91)</f>
        <v>0</v>
      </c>
      <c r="K91" s="24">
        <f>SUM(ENERO:DICIEMBRE!K91)</f>
        <v>2</v>
      </c>
      <c r="L91" s="24">
        <f>SUM(ENERO:DICIEMBRE!L91)</f>
        <v>2</v>
      </c>
      <c r="M91" s="24">
        <f>SUM(ENERO:DICIEMBRE!M91)</f>
        <v>5</v>
      </c>
      <c r="N91" s="24">
        <f>SUM(ENERO:DICIEMBRE!N91)</f>
        <v>12</v>
      </c>
      <c r="O91" s="24">
        <f>SUM(ENERO:DICIEMBRE!O91)</f>
        <v>8</v>
      </c>
      <c r="P91" s="24">
        <f>SUM(ENERO:DICIEMBRE!P91)</f>
        <v>20</v>
      </c>
      <c r="Q91" s="24">
        <f>SUM(ENERO:DICIEMBRE!Q91)</f>
        <v>20</v>
      </c>
      <c r="R91" s="24">
        <f>SUM(ENERO:DICIEMBRE!R91)</f>
        <v>11</v>
      </c>
      <c r="S91" s="24">
        <f>SUM(ENERO:DICIEMBRE!S91)</f>
        <v>17</v>
      </c>
      <c r="T91" s="24">
        <f>SUM(ENERO:DICIEMBRE!T91)</f>
        <v>51</v>
      </c>
      <c r="U91" s="24">
        <f>SUM(ENERO:DICIEMBRE!U91)</f>
        <v>49</v>
      </c>
      <c r="V91" s="24">
        <f>SUM(ENERO:DICIEMBRE!V91)</f>
        <v>0</v>
      </c>
      <c r="W91" s="24">
        <f>SUM(ENERO:DICIEMBRE!W91)</f>
        <v>8</v>
      </c>
      <c r="X91" s="24">
        <f>SUM(ENERO:DICIEMBRE!X91)</f>
        <v>0</v>
      </c>
      <c r="Y91" s="24">
        <f>SUM(ENERO:DICIEMBRE!Y91)</f>
        <v>0</v>
      </c>
      <c r="Z91" s="72">
        <f t="shared" si="24"/>
        <v>0</v>
      </c>
      <c r="AA91" s="24">
        <f>SUM(ENERO:DICIEMBRE!AA91)</f>
        <v>0</v>
      </c>
      <c r="AB91" s="24">
        <f>SUM(ENERO:DICIEMBRE!AB91)</f>
        <v>0</v>
      </c>
      <c r="AC91" s="24">
        <f>SUM(ENERO:DICIEMBRE!AC91)</f>
        <v>0</v>
      </c>
      <c r="AD91" s="24">
        <f>SUM(ENERO:DICIEMBRE!AD91)</f>
        <v>0</v>
      </c>
      <c r="AE91" s="72">
        <f t="shared" si="25"/>
        <v>0</v>
      </c>
      <c r="AF91" s="24">
        <f>SUM(ENERO:DICIEMBRE!AF91)</f>
        <v>0</v>
      </c>
      <c r="AG91" s="24">
        <f>SUM(ENERO:DICIEMBRE!AG91)</f>
        <v>0</v>
      </c>
      <c r="AH91" s="24">
        <f>SUM(ENERO:DICIEMBRE!AH91)</f>
        <v>0</v>
      </c>
      <c r="AI91" s="24">
        <f>SUM(ENERO:DICIEMBRE!AI91)</f>
        <v>0</v>
      </c>
      <c r="AJ91" s="24">
        <f>SUM(ENERO:DICIEMBRE!AJ91)</f>
        <v>1</v>
      </c>
      <c r="AK91" s="24">
        <f>SUM(ENERO:DICIEMBRE!AK91)</f>
        <v>99</v>
      </c>
      <c r="AL91" s="24">
        <f>SUM(ENERO:DICIEMBRE!AL91)</f>
        <v>0</v>
      </c>
      <c r="AM91" s="24">
        <f>SUM(ENERO:DICIEMBRE!AM91)</f>
        <v>0</v>
      </c>
      <c r="AN91" s="24">
        <f>SUM(ENERO:DICIEMBRE!AN91)</f>
        <v>0</v>
      </c>
      <c r="AO91" s="24">
        <f>SUM(ENERO:DICIEMBRE!AO91)</f>
        <v>0</v>
      </c>
      <c r="AP91" s="24">
        <f>SUM(ENERO:DICIEMBRE!AP91)</f>
        <v>0</v>
      </c>
      <c r="AQ91" s="24">
        <f>SUM(ENERO:DICIEMBRE!AQ91)</f>
        <v>0</v>
      </c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72" t="s">
        <v>133</v>
      </c>
      <c r="B92" s="23">
        <f t="shared" si="23"/>
        <v>0</v>
      </c>
      <c r="C92" s="24">
        <f>SUM(ENERO:DICIEMBRE!C92)</f>
        <v>0</v>
      </c>
      <c r="D92" s="24">
        <f>SUM(ENERO:DICIEMBRE!D92)</f>
        <v>0</v>
      </c>
      <c r="E92" s="24">
        <f>SUM(ENERO:DICIEMBRE!E92)</f>
        <v>0</v>
      </c>
      <c r="F92" s="24">
        <f>SUM(ENERO:DICIEMBRE!F92)</f>
        <v>0</v>
      </c>
      <c r="G92" s="24">
        <f>SUM(ENERO:DICIEMBRE!G92)</f>
        <v>0</v>
      </c>
      <c r="H92" s="24">
        <f>SUM(ENERO:DICIEMBRE!H92)</f>
        <v>0</v>
      </c>
      <c r="I92" s="24">
        <f>SUM(ENERO:DICIEMBRE!I92)</f>
        <v>0</v>
      </c>
      <c r="J92" s="24">
        <f>SUM(ENERO:DICIEMBRE!J92)</f>
        <v>0</v>
      </c>
      <c r="K92" s="24">
        <f>SUM(ENERO:DICIEMBRE!K92)</f>
        <v>0</v>
      </c>
      <c r="L92" s="24">
        <f>SUM(ENERO:DICIEMBRE!L92)</f>
        <v>0</v>
      </c>
      <c r="M92" s="24">
        <f>SUM(ENERO:DICIEMBRE!M92)</f>
        <v>0</v>
      </c>
      <c r="N92" s="24">
        <f>SUM(ENERO:DICIEMBRE!N92)</f>
        <v>0</v>
      </c>
      <c r="O92" s="24">
        <f>SUM(ENERO:DICIEMBRE!O92)</f>
        <v>0</v>
      </c>
      <c r="P92" s="24">
        <f>SUM(ENERO:DICIEMBRE!P92)</f>
        <v>0</v>
      </c>
      <c r="Q92" s="24">
        <f>SUM(ENERO:DICIEMBRE!Q92)</f>
        <v>0</v>
      </c>
      <c r="R92" s="24">
        <f>SUM(ENERO:DICIEMBRE!R92)</f>
        <v>0</v>
      </c>
      <c r="S92" s="24">
        <f>SUM(ENERO:DICIEMBRE!S92)</f>
        <v>0</v>
      </c>
      <c r="T92" s="24">
        <f>SUM(ENERO:DICIEMBRE!T92)</f>
        <v>0</v>
      </c>
      <c r="U92" s="24">
        <f>SUM(ENERO:DICIEMBRE!U92)</f>
        <v>0</v>
      </c>
      <c r="V92" s="24">
        <f>SUM(ENERO:DICIEMBRE!V92)</f>
        <v>0</v>
      </c>
      <c r="W92" s="24">
        <f>SUM(ENERO:DICIEMBRE!W92)</f>
        <v>0</v>
      </c>
      <c r="X92" s="24">
        <f>SUM(ENERO:DICIEMBRE!X92)</f>
        <v>0</v>
      </c>
      <c r="Y92" s="24">
        <f>SUM(ENERO:DICIEMBRE!Y92)</f>
        <v>0</v>
      </c>
      <c r="Z92" s="72">
        <f t="shared" si="24"/>
        <v>0</v>
      </c>
      <c r="AA92" s="24">
        <f>SUM(ENERO:DICIEMBRE!AA92)</f>
        <v>0</v>
      </c>
      <c r="AB92" s="24">
        <f>SUM(ENERO:DICIEMBRE!AB92)</f>
        <v>0</v>
      </c>
      <c r="AC92" s="24">
        <f>SUM(ENERO:DICIEMBRE!AC92)</f>
        <v>0</v>
      </c>
      <c r="AD92" s="24">
        <f>SUM(ENERO:DICIEMBRE!AD92)</f>
        <v>0</v>
      </c>
      <c r="AE92" s="72">
        <f t="shared" si="25"/>
        <v>0</v>
      </c>
      <c r="AF92" s="24">
        <f>SUM(ENERO:DICIEMBRE!AF92)</f>
        <v>0</v>
      </c>
      <c r="AG92" s="24">
        <f>SUM(ENERO:DICIEMBRE!AG92)</f>
        <v>0</v>
      </c>
      <c r="AH92" s="24">
        <f>SUM(ENERO:DICIEMBRE!AH92)</f>
        <v>0</v>
      </c>
      <c r="AI92" s="24">
        <f>SUM(ENERO:DICIEMBRE!AI92)</f>
        <v>0</v>
      </c>
      <c r="AJ92" s="24">
        <f>SUM(ENERO:DICIEMBRE!AJ92)</f>
        <v>0</v>
      </c>
      <c r="AK92" s="24">
        <f>SUM(ENERO:DICIEMBRE!AK92)</f>
        <v>0</v>
      </c>
      <c r="AL92" s="24">
        <f>SUM(ENERO:DICIEMBRE!AL92)</f>
        <v>0</v>
      </c>
      <c r="AM92" s="24">
        <f>SUM(ENERO:DICIEMBRE!AM92)</f>
        <v>0</v>
      </c>
      <c r="AN92" s="24">
        <f>SUM(ENERO:DICIEMBRE!AN92)</f>
        <v>0</v>
      </c>
      <c r="AO92" s="24">
        <f>SUM(ENERO:DICIEMBRE!AO92)</f>
        <v>0</v>
      </c>
      <c r="AP92" s="24">
        <f>SUM(ENERO:DICIEMBRE!AP92)</f>
        <v>0</v>
      </c>
      <c r="AQ92" s="24">
        <f>SUM(ENERO:DICIEMBRE!AQ92)</f>
        <v>0</v>
      </c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72" t="s">
        <v>134</v>
      </c>
      <c r="B93" s="23">
        <f t="shared" si="23"/>
        <v>0</v>
      </c>
      <c r="C93" s="24">
        <f>SUM(ENERO:DICIEMBRE!C93)</f>
        <v>0</v>
      </c>
      <c r="D93" s="24">
        <f>SUM(ENERO:DICIEMBRE!D93)</f>
        <v>0</v>
      </c>
      <c r="E93" s="24">
        <f>SUM(ENERO:DICIEMBRE!E93)</f>
        <v>0</v>
      </c>
      <c r="F93" s="24">
        <f>SUM(ENERO:DICIEMBRE!F93)</f>
        <v>0</v>
      </c>
      <c r="G93" s="24">
        <f>SUM(ENERO:DICIEMBRE!G93)</f>
        <v>0</v>
      </c>
      <c r="H93" s="24">
        <f>SUM(ENERO:DICIEMBRE!H93)</f>
        <v>0</v>
      </c>
      <c r="I93" s="24">
        <f>SUM(ENERO:DICIEMBRE!I93)</f>
        <v>0</v>
      </c>
      <c r="J93" s="24">
        <f>SUM(ENERO:DICIEMBRE!J93)</f>
        <v>0</v>
      </c>
      <c r="K93" s="24">
        <f>SUM(ENERO:DICIEMBRE!K93)</f>
        <v>0</v>
      </c>
      <c r="L93" s="24">
        <f>SUM(ENERO:DICIEMBRE!L93)</f>
        <v>0</v>
      </c>
      <c r="M93" s="24">
        <f>SUM(ENERO:DICIEMBRE!M93)</f>
        <v>0</v>
      </c>
      <c r="N93" s="24">
        <f>SUM(ENERO:DICIEMBRE!N93)</f>
        <v>0</v>
      </c>
      <c r="O93" s="24">
        <f>SUM(ENERO:DICIEMBRE!O93)</f>
        <v>0</v>
      </c>
      <c r="P93" s="24">
        <f>SUM(ENERO:DICIEMBRE!P93)</f>
        <v>0</v>
      </c>
      <c r="Q93" s="24">
        <f>SUM(ENERO:DICIEMBRE!Q93)</f>
        <v>0</v>
      </c>
      <c r="R93" s="24">
        <f>SUM(ENERO:DICIEMBRE!R93)</f>
        <v>0</v>
      </c>
      <c r="S93" s="24">
        <f>SUM(ENERO:DICIEMBRE!S93)</f>
        <v>0</v>
      </c>
      <c r="T93" s="24">
        <f>SUM(ENERO:DICIEMBRE!T93)</f>
        <v>0</v>
      </c>
      <c r="U93" s="24">
        <f>SUM(ENERO:DICIEMBRE!U93)</f>
        <v>0</v>
      </c>
      <c r="V93" s="24">
        <f>SUM(ENERO:DICIEMBRE!V93)</f>
        <v>0</v>
      </c>
      <c r="W93" s="24">
        <f>SUM(ENERO:DICIEMBRE!W93)</f>
        <v>0</v>
      </c>
      <c r="X93" s="24">
        <f>SUM(ENERO:DICIEMBRE!X93)</f>
        <v>0</v>
      </c>
      <c r="Y93" s="24">
        <f>SUM(ENERO:DICIEMBRE!Y93)</f>
        <v>0</v>
      </c>
      <c r="Z93" s="72">
        <f t="shared" si="24"/>
        <v>0</v>
      </c>
      <c r="AA93" s="24">
        <f>SUM(ENERO:DICIEMBRE!AA93)</f>
        <v>0</v>
      </c>
      <c r="AB93" s="24">
        <f>SUM(ENERO:DICIEMBRE!AB93)</f>
        <v>0</v>
      </c>
      <c r="AC93" s="24">
        <f>SUM(ENERO:DICIEMBRE!AC93)</f>
        <v>0</v>
      </c>
      <c r="AD93" s="24">
        <f>SUM(ENERO:DICIEMBRE!AD93)</f>
        <v>0</v>
      </c>
      <c r="AE93" s="72">
        <f t="shared" si="25"/>
        <v>0</v>
      </c>
      <c r="AF93" s="24">
        <f>SUM(ENERO:DICIEMBRE!AF93)</f>
        <v>0</v>
      </c>
      <c r="AG93" s="24">
        <f>SUM(ENERO:DICIEMBRE!AG93)</f>
        <v>0</v>
      </c>
      <c r="AH93" s="24">
        <f>SUM(ENERO:DICIEMBRE!AH93)</f>
        <v>0</v>
      </c>
      <c r="AI93" s="24">
        <f>SUM(ENERO:DICIEMBRE!AI93)</f>
        <v>0</v>
      </c>
      <c r="AJ93" s="24">
        <f>SUM(ENERO:DICIEMBRE!AJ93)</f>
        <v>0</v>
      </c>
      <c r="AK93" s="24">
        <f>SUM(ENERO:DICIEMBRE!AK93)</f>
        <v>0</v>
      </c>
      <c r="AL93" s="24">
        <f>SUM(ENERO:DICIEMBRE!AL93)</f>
        <v>0</v>
      </c>
      <c r="AM93" s="24">
        <f>SUM(ENERO:DICIEMBRE!AM93)</f>
        <v>0</v>
      </c>
      <c r="AN93" s="24">
        <f>SUM(ENERO:DICIEMBRE!AN93)</f>
        <v>0</v>
      </c>
      <c r="AO93" s="24">
        <f>SUM(ENERO:DICIEMBRE!AO93)</f>
        <v>0</v>
      </c>
      <c r="AP93" s="24">
        <f>SUM(ENERO:DICIEMBRE!AP93)</f>
        <v>0</v>
      </c>
      <c r="AQ93" s="24">
        <f>SUM(ENERO:DICIEMBRE!AQ93)</f>
        <v>0</v>
      </c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72" t="s">
        <v>135</v>
      </c>
      <c r="B94" s="23">
        <f t="shared" si="23"/>
        <v>0</v>
      </c>
      <c r="C94" s="24">
        <f>SUM(ENERO:DICIEMBRE!C94)</f>
        <v>0</v>
      </c>
      <c r="D94" s="24">
        <f>SUM(ENERO:DICIEMBRE!D94)</f>
        <v>0</v>
      </c>
      <c r="E94" s="24">
        <f>SUM(ENERO:DICIEMBRE!E94)</f>
        <v>0</v>
      </c>
      <c r="F94" s="24">
        <f>SUM(ENERO:DICIEMBRE!F94)</f>
        <v>0</v>
      </c>
      <c r="G94" s="24">
        <f>SUM(ENERO:DICIEMBRE!G94)</f>
        <v>0</v>
      </c>
      <c r="H94" s="24">
        <f>SUM(ENERO:DICIEMBRE!H94)</f>
        <v>0</v>
      </c>
      <c r="I94" s="24">
        <f>SUM(ENERO:DICIEMBRE!I94)</f>
        <v>0</v>
      </c>
      <c r="J94" s="24">
        <f>SUM(ENERO:DICIEMBRE!J94)</f>
        <v>0</v>
      </c>
      <c r="K94" s="24">
        <f>SUM(ENERO:DICIEMBRE!K94)</f>
        <v>0</v>
      </c>
      <c r="L94" s="24">
        <f>SUM(ENERO:DICIEMBRE!L94)</f>
        <v>0</v>
      </c>
      <c r="M94" s="24">
        <f>SUM(ENERO:DICIEMBRE!M94)</f>
        <v>0</v>
      </c>
      <c r="N94" s="24">
        <f>SUM(ENERO:DICIEMBRE!N94)</f>
        <v>0</v>
      </c>
      <c r="O94" s="24">
        <f>SUM(ENERO:DICIEMBRE!O94)</f>
        <v>0</v>
      </c>
      <c r="P94" s="24">
        <f>SUM(ENERO:DICIEMBRE!P94)</f>
        <v>0</v>
      </c>
      <c r="Q94" s="24">
        <f>SUM(ENERO:DICIEMBRE!Q94)</f>
        <v>0</v>
      </c>
      <c r="R94" s="24">
        <f>SUM(ENERO:DICIEMBRE!R94)</f>
        <v>0</v>
      </c>
      <c r="S94" s="24">
        <f>SUM(ENERO:DICIEMBRE!S94)</f>
        <v>0</v>
      </c>
      <c r="T94" s="24">
        <f>SUM(ENERO:DICIEMBRE!T94)</f>
        <v>0</v>
      </c>
      <c r="U94" s="24">
        <f>SUM(ENERO:DICIEMBRE!U94)</f>
        <v>0</v>
      </c>
      <c r="V94" s="24">
        <f>SUM(ENERO:DICIEMBRE!V94)</f>
        <v>0</v>
      </c>
      <c r="W94" s="24">
        <f>SUM(ENERO:DICIEMBRE!W94)</f>
        <v>0</v>
      </c>
      <c r="X94" s="24">
        <f>SUM(ENERO:DICIEMBRE!X94)</f>
        <v>0</v>
      </c>
      <c r="Y94" s="24">
        <f>SUM(ENERO:DICIEMBRE!Y94)</f>
        <v>0</v>
      </c>
      <c r="Z94" s="72">
        <f t="shared" si="24"/>
        <v>0</v>
      </c>
      <c r="AA94" s="24">
        <f>SUM(ENERO:DICIEMBRE!AA94)</f>
        <v>0</v>
      </c>
      <c r="AB94" s="24">
        <f>SUM(ENERO:DICIEMBRE!AB94)</f>
        <v>0</v>
      </c>
      <c r="AC94" s="24">
        <f>SUM(ENERO:DICIEMBRE!AC94)</f>
        <v>0</v>
      </c>
      <c r="AD94" s="24">
        <f>SUM(ENERO:DICIEMBRE!AD94)</f>
        <v>0</v>
      </c>
      <c r="AE94" s="72">
        <f t="shared" si="25"/>
        <v>0</v>
      </c>
      <c r="AF94" s="24">
        <f>SUM(ENERO:DICIEMBRE!AF94)</f>
        <v>0</v>
      </c>
      <c r="AG94" s="24">
        <f>SUM(ENERO:DICIEMBRE!AG94)</f>
        <v>0</v>
      </c>
      <c r="AH94" s="24">
        <f>SUM(ENERO:DICIEMBRE!AH94)</f>
        <v>0</v>
      </c>
      <c r="AI94" s="24">
        <f>SUM(ENERO:DICIEMBRE!AI94)</f>
        <v>0</v>
      </c>
      <c r="AJ94" s="24">
        <f>SUM(ENERO:DICIEMBRE!AJ94)</f>
        <v>0</v>
      </c>
      <c r="AK94" s="24">
        <f>SUM(ENERO:DICIEMBRE!AK94)</f>
        <v>0</v>
      </c>
      <c r="AL94" s="24">
        <f>SUM(ENERO:DICIEMBRE!AL94)</f>
        <v>0</v>
      </c>
      <c r="AM94" s="24">
        <f>SUM(ENERO:DICIEMBRE!AM94)</f>
        <v>0</v>
      </c>
      <c r="AN94" s="24">
        <f>SUM(ENERO:DICIEMBRE!AN94)</f>
        <v>0</v>
      </c>
      <c r="AO94" s="24">
        <f>SUM(ENERO:DICIEMBRE!AO94)</f>
        <v>0</v>
      </c>
      <c r="AP94" s="24">
        <f>SUM(ENERO:DICIEMBRE!AP94)</f>
        <v>0</v>
      </c>
      <c r="AQ94" s="24">
        <f>SUM(ENERO:DICIEMBRE!AQ94)</f>
        <v>0</v>
      </c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24">
        <f>SUM(ENERO:DICIEMBRE!C95)</f>
        <v>0</v>
      </c>
      <c r="D95" s="24">
        <f>SUM(ENERO:DICIEMBRE!D95)</f>
        <v>0</v>
      </c>
      <c r="E95" s="24">
        <f>SUM(ENERO:DICIEMBRE!E95)</f>
        <v>0</v>
      </c>
      <c r="F95" s="24">
        <f>SUM(ENERO:DICIEMBRE!F95)</f>
        <v>0</v>
      </c>
      <c r="G95" s="24">
        <f>SUM(ENERO:DICIEMBRE!G95)</f>
        <v>0</v>
      </c>
      <c r="H95" s="24">
        <f>SUM(ENERO:DICIEMBRE!H95)</f>
        <v>0</v>
      </c>
      <c r="I95" s="24">
        <f>SUM(ENERO:DICIEMBRE!I95)</f>
        <v>0</v>
      </c>
      <c r="J95" s="24">
        <f>SUM(ENERO:DICIEMBRE!J95)</f>
        <v>0</v>
      </c>
      <c r="K95" s="24">
        <f>SUM(ENERO:DICIEMBRE!K95)</f>
        <v>0</v>
      </c>
      <c r="L95" s="24">
        <f>SUM(ENERO:DICIEMBRE!L95)</f>
        <v>0</v>
      </c>
      <c r="M95" s="24">
        <f>SUM(ENERO:DICIEMBRE!M95)</f>
        <v>0</v>
      </c>
      <c r="N95" s="24">
        <f>SUM(ENERO:DICIEMBRE!N95)</f>
        <v>0</v>
      </c>
      <c r="O95" s="24">
        <f>SUM(ENERO:DICIEMBRE!O95)</f>
        <v>0</v>
      </c>
      <c r="P95" s="24">
        <f>SUM(ENERO:DICIEMBRE!P95)</f>
        <v>0</v>
      </c>
      <c r="Q95" s="24">
        <f>SUM(ENERO:DICIEMBRE!Q95)</f>
        <v>0</v>
      </c>
      <c r="R95" s="24">
        <f>SUM(ENERO:DICIEMBRE!R95)</f>
        <v>0</v>
      </c>
      <c r="S95" s="24">
        <f>SUM(ENERO:DICIEMBRE!S95)</f>
        <v>0</v>
      </c>
      <c r="T95" s="24">
        <f>SUM(ENERO:DICIEMBRE!T95)</f>
        <v>0</v>
      </c>
      <c r="U95" s="24">
        <f>SUM(ENERO:DICIEMBRE!U95)</f>
        <v>0</v>
      </c>
      <c r="V95" s="24">
        <f>SUM(ENERO:DICIEMBRE!V95)</f>
        <v>0</v>
      </c>
      <c r="W95" s="24">
        <f>SUM(ENERO:DICIEMBRE!W95)</f>
        <v>0</v>
      </c>
      <c r="X95" s="24">
        <f>SUM(ENERO:DICIEMBRE!X95)</f>
        <v>0</v>
      </c>
      <c r="Y95" s="24">
        <f>SUM(ENERO:DICIEMBRE!Y95)</f>
        <v>0</v>
      </c>
      <c r="Z95" s="72">
        <f t="shared" si="24"/>
        <v>0</v>
      </c>
      <c r="AA95" s="24">
        <f>SUM(ENERO:DICIEMBRE!AA95)</f>
        <v>0</v>
      </c>
      <c r="AB95" s="24">
        <f>SUM(ENERO:DICIEMBRE!AB95)</f>
        <v>0</v>
      </c>
      <c r="AC95" s="24">
        <f>SUM(ENERO:DICIEMBRE!AC95)</f>
        <v>0</v>
      </c>
      <c r="AD95" s="24">
        <f>SUM(ENERO:DICIEMBRE!AD95)</f>
        <v>0</v>
      </c>
      <c r="AE95" s="72">
        <f t="shared" si="25"/>
        <v>0</v>
      </c>
      <c r="AF95" s="24">
        <f>SUM(ENERO:DICIEMBRE!AF95)</f>
        <v>0</v>
      </c>
      <c r="AG95" s="24">
        <f>SUM(ENERO:DICIEMBRE!AG95)</f>
        <v>0</v>
      </c>
      <c r="AH95" s="24">
        <f>SUM(ENERO:DICIEMBRE!AH95)</f>
        <v>0</v>
      </c>
      <c r="AI95" s="24">
        <f>SUM(ENERO:DICIEMBRE!AI95)</f>
        <v>0</v>
      </c>
      <c r="AJ95" s="24">
        <f>SUM(ENERO:DICIEMBRE!AJ95)</f>
        <v>0</v>
      </c>
      <c r="AK95" s="24">
        <f>SUM(ENERO:DICIEMBRE!AK95)</f>
        <v>0</v>
      </c>
      <c r="AL95" s="24">
        <f>SUM(ENERO:DICIEMBRE!AL95)</f>
        <v>0</v>
      </c>
      <c r="AM95" s="24">
        <f>SUM(ENERO:DICIEMBRE!AM95)</f>
        <v>0</v>
      </c>
      <c r="AN95" s="24">
        <f>SUM(ENERO:DICIEMBRE!AN95)</f>
        <v>0</v>
      </c>
      <c r="AO95" s="24">
        <f>SUM(ENERO:DICIEMBRE!AO95)</f>
        <v>0</v>
      </c>
      <c r="AP95" s="24">
        <f>SUM(ENERO:DICIEMBRE!AP95)</f>
        <v>0</v>
      </c>
      <c r="AQ95" s="24">
        <f>SUM(ENERO:DICIEMBRE!AQ95)</f>
        <v>0</v>
      </c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24">
        <f>SUM(ENERO:DICIEMBRE!C96)</f>
        <v>0</v>
      </c>
      <c r="D96" s="24">
        <f>SUM(ENERO:DICIEMBRE!D96)</f>
        <v>0</v>
      </c>
      <c r="E96" s="24">
        <f>SUM(ENERO:DICIEMBRE!E96)</f>
        <v>0</v>
      </c>
      <c r="F96" s="24">
        <f>SUM(ENERO:DICIEMBRE!F96)</f>
        <v>0</v>
      </c>
      <c r="G96" s="24">
        <f>SUM(ENERO:DICIEMBRE!G96)</f>
        <v>0</v>
      </c>
      <c r="H96" s="24">
        <f>SUM(ENERO:DICIEMBRE!H96)</f>
        <v>0</v>
      </c>
      <c r="I96" s="24">
        <f>SUM(ENERO:DICIEMBRE!I96)</f>
        <v>0</v>
      </c>
      <c r="J96" s="24">
        <f>SUM(ENERO:DICIEMBRE!J96)</f>
        <v>0</v>
      </c>
      <c r="K96" s="24">
        <f>SUM(ENERO:DICIEMBRE!K96)</f>
        <v>0</v>
      </c>
      <c r="L96" s="24">
        <f>SUM(ENERO:DICIEMBRE!L96)</f>
        <v>0</v>
      </c>
      <c r="M96" s="24">
        <f>SUM(ENERO:DICIEMBRE!M96)</f>
        <v>0</v>
      </c>
      <c r="N96" s="24">
        <f>SUM(ENERO:DICIEMBRE!N96)</f>
        <v>0</v>
      </c>
      <c r="O96" s="24">
        <f>SUM(ENERO:DICIEMBRE!O96)</f>
        <v>0</v>
      </c>
      <c r="P96" s="24">
        <f>SUM(ENERO:DICIEMBRE!P96)</f>
        <v>0</v>
      </c>
      <c r="Q96" s="24">
        <f>SUM(ENERO:DICIEMBRE!Q96)</f>
        <v>0</v>
      </c>
      <c r="R96" s="24">
        <f>SUM(ENERO:DICIEMBRE!R96)</f>
        <v>0</v>
      </c>
      <c r="S96" s="24">
        <f>SUM(ENERO:DICIEMBRE!S96)</f>
        <v>0</v>
      </c>
      <c r="T96" s="24">
        <f>SUM(ENERO:DICIEMBRE!T96)</f>
        <v>0</v>
      </c>
      <c r="U96" s="24">
        <f>SUM(ENERO:DICIEMBRE!U96)</f>
        <v>0</v>
      </c>
      <c r="V96" s="24">
        <f>SUM(ENERO:DICIEMBRE!V96)</f>
        <v>0</v>
      </c>
      <c r="W96" s="24">
        <f>SUM(ENERO:DICIEMBRE!W96)</f>
        <v>0</v>
      </c>
      <c r="X96" s="24">
        <f>SUM(ENERO:DICIEMBRE!X96)</f>
        <v>0</v>
      </c>
      <c r="Y96" s="24">
        <f>SUM(ENERO:DICIEMBRE!Y96)</f>
        <v>0</v>
      </c>
      <c r="Z96" s="72">
        <f t="shared" si="24"/>
        <v>0</v>
      </c>
      <c r="AA96" s="24">
        <f>SUM(ENERO:DICIEMBRE!AA96)</f>
        <v>0</v>
      </c>
      <c r="AB96" s="24">
        <f>SUM(ENERO:DICIEMBRE!AB96)</f>
        <v>0</v>
      </c>
      <c r="AC96" s="24">
        <f>SUM(ENERO:DICIEMBRE!AC96)</f>
        <v>0</v>
      </c>
      <c r="AD96" s="24">
        <f>SUM(ENERO:DICIEMBRE!AD96)</f>
        <v>0</v>
      </c>
      <c r="AE96" s="72">
        <f t="shared" si="25"/>
        <v>0</v>
      </c>
      <c r="AF96" s="24">
        <f>SUM(ENERO:DICIEMBRE!AF96)</f>
        <v>0</v>
      </c>
      <c r="AG96" s="24">
        <f>SUM(ENERO:DICIEMBRE!AG96)</f>
        <v>0</v>
      </c>
      <c r="AH96" s="24">
        <f>SUM(ENERO:DICIEMBRE!AH96)</f>
        <v>0</v>
      </c>
      <c r="AI96" s="24">
        <f>SUM(ENERO:DICIEMBRE!AI96)</f>
        <v>0</v>
      </c>
      <c r="AJ96" s="24">
        <f>SUM(ENERO:DICIEMBRE!AJ96)</f>
        <v>0</v>
      </c>
      <c r="AK96" s="24">
        <f>SUM(ENERO:DICIEMBRE!AK96)</f>
        <v>0</v>
      </c>
      <c r="AL96" s="24">
        <f>SUM(ENERO:DICIEMBRE!AL96)</f>
        <v>0</v>
      </c>
      <c r="AM96" s="24">
        <f>SUM(ENERO:DICIEMBRE!AM96)</f>
        <v>0</v>
      </c>
      <c r="AN96" s="24">
        <f>SUM(ENERO:DICIEMBRE!AN96)</f>
        <v>0</v>
      </c>
      <c r="AO96" s="24">
        <f>SUM(ENERO:DICIEMBRE!AO96)</f>
        <v>0</v>
      </c>
      <c r="AP96" s="24">
        <f>SUM(ENERO:DICIEMBRE!AP96)</f>
        <v>0</v>
      </c>
      <c r="AQ96" s="24">
        <f>SUM(ENERO:DICIEMBRE!AQ96)</f>
        <v>0</v>
      </c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81" t="s">
        <v>5</v>
      </c>
      <c r="B97" s="82">
        <f>SUM(C97:S97)</f>
        <v>248</v>
      </c>
      <c r="C97" s="83">
        <f>SUM(C37:C96)</f>
        <v>1</v>
      </c>
      <c r="D97" s="84">
        <f>SUM(D37:D96)</f>
        <v>1</v>
      </c>
      <c r="E97" s="84">
        <f t="shared" ref="E97:AP97" si="28">SUM(E37:E96)</f>
        <v>0</v>
      </c>
      <c r="F97" s="84">
        <f t="shared" si="28"/>
        <v>1</v>
      </c>
      <c r="G97" s="84">
        <f t="shared" si="28"/>
        <v>1</v>
      </c>
      <c r="H97" s="85">
        <f t="shared" si="28"/>
        <v>0</v>
      </c>
      <c r="I97" s="84">
        <f t="shared" si="28"/>
        <v>8</v>
      </c>
      <c r="J97" s="84">
        <f t="shared" si="28"/>
        <v>4</v>
      </c>
      <c r="K97" s="84">
        <f t="shared" si="28"/>
        <v>7</v>
      </c>
      <c r="L97" s="84">
        <f t="shared" si="28"/>
        <v>7</v>
      </c>
      <c r="M97" s="84">
        <f t="shared" si="28"/>
        <v>17</v>
      </c>
      <c r="N97" s="84">
        <f t="shared" si="28"/>
        <v>17</v>
      </c>
      <c r="O97" s="84">
        <f t="shared" si="28"/>
        <v>30</v>
      </c>
      <c r="P97" s="84">
        <f t="shared" si="28"/>
        <v>36</v>
      </c>
      <c r="Q97" s="84">
        <f t="shared" si="28"/>
        <v>38</v>
      </c>
      <c r="R97" s="84">
        <f t="shared" si="28"/>
        <v>26</v>
      </c>
      <c r="S97" s="86">
        <f t="shared" si="28"/>
        <v>54</v>
      </c>
      <c r="T97" s="83">
        <f t="shared" si="28"/>
        <v>118</v>
      </c>
      <c r="U97" s="86">
        <f t="shared" si="28"/>
        <v>130</v>
      </c>
      <c r="V97" s="83">
        <f t="shared" si="28"/>
        <v>0</v>
      </c>
      <c r="W97" s="86">
        <f t="shared" si="28"/>
        <v>46</v>
      </c>
      <c r="X97" s="83">
        <f t="shared" si="28"/>
        <v>0</v>
      </c>
      <c r="Y97" s="86">
        <f t="shared" si="28"/>
        <v>0</v>
      </c>
      <c r="Z97" s="87">
        <f t="shared" si="28"/>
        <v>1</v>
      </c>
      <c r="AA97" s="83">
        <f t="shared" si="28"/>
        <v>0</v>
      </c>
      <c r="AB97" s="84">
        <f t="shared" si="28"/>
        <v>1</v>
      </c>
      <c r="AC97" s="84">
        <f t="shared" si="28"/>
        <v>0</v>
      </c>
      <c r="AD97" s="85">
        <f t="shared" si="28"/>
        <v>0</v>
      </c>
      <c r="AE97" s="87">
        <f t="shared" si="28"/>
        <v>0</v>
      </c>
      <c r="AF97" s="83">
        <f t="shared" si="28"/>
        <v>0</v>
      </c>
      <c r="AG97" s="84">
        <f t="shared" si="28"/>
        <v>0</v>
      </c>
      <c r="AH97" s="84">
        <f t="shared" si="28"/>
        <v>0</v>
      </c>
      <c r="AI97" s="88">
        <f t="shared" si="28"/>
        <v>0</v>
      </c>
      <c r="AJ97" s="86">
        <f>SUM(AJ37:AJ96)</f>
        <v>3</v>
      </c>
      <c r="AK97" s="86">
        <f>SUM(AK37:AK96)</f>
        <v>200</v>
      </c>
      <c r="AL97" s="89">
        <f>SUM(AL37:AL96)</f>
        <v>45</v>
      </c>
      <c r="AM97" s="86">
        <f t="shared" si="28"/>
        <v>4</v>
      </c>
      <c r="AN97" s="86">
        <f t="shared" si="28"/>
        <v>0</v>
      </c>
      <c r="AO97" s="86">
        <f t="shared" si="28"/>
        <v>0</v>
      </c>
      <c r="AP97" s="86">
        <f t="shared" si="28"/>
        <v>0</v>
      </c>
      <c r="AQ97" s="86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90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3826" t="s">
        <v>4</v>
      </c>
      <c r="B99" s="3827"/>
      <c r="C99" s="3826" t="s">
        <v>37</v>
      </c>
      <c r="D99" s="3832"/>
      <c r="E99" s="3827"/>
      <c r="F99" s="3834" t="s">
        <v>139</v>
      </c>
      <c r="G99" s="3835"/>
      <c r="H99" s="3835"/>
      <c r="I99" s="3835"/>
      <c r="J99" s="3835"/>
      <c r="K99" s="3835"/>
      <c r="L99" s="3835"/>
      <c r="M99" s="3835"/>
      <c r="N99" s="3835"/>
      <c r="O99" s="3835"/>
      <c r="P99" s="3835"/>
      <c r="Q99" s="3835"/>
      <c r="R99" s="3835"/>
      <c r="S99" s="3835"/>
      <c r="T99" s="3835"/>
      <c r="U99" s="3835"/>
      <c r="V99" s="3835"/>
      <c r="W99" s="3835"/>
      <c r="X99" s="3835"/>
      <c r="Y99" s="3835"/>
      <c r="Z99" s="3835"/>
      <c r="AA99" s="3835"/>
      <c r="AB99" s="3835"/>
      <c r="AC99" s="3835"/>
      <c r="AD99" s="3835"/>
      <c r="AE99" s="3835"/>
      <c r="AF99" s="3835"/>
      <c r="AG99" s="3835"/>
      <c r="AH99" s="3835"/>
      <c r="AI99" s="3835"/>
      <c r="AJ99" s="3835"/>
      <c r="AK99" s="3835"/>
      <c r="AL99" s="3835"/>
      <c r="AM99" s="3836"/>
      <c r="AN99" s="3816" t="s">
        <v>140</v>
      </c>
      <c r="AO99" s="3785"/>
      <c r="AP99" s="3838" t="s">
        <v>141</v>
      </c>
      <c r="AQ99" s="3785" t="s">
        <v>142</v>
      </c>
      <c r="AR99" s="3787" t="s">
        <v>10</v>
      </c>
      <c r="AS99" s="3785" t="s">
        <v>11</v>
      </c>
      <c r="AT99" s="3787" t="s">
        <v>143</v>
      </c>
      <c r="AU99" s="3785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3813" t="s">
        <v>13</v>
      </c>
      <c r="G100" s="3815"/>
      <c r="H100" s="3813" t="s">
        <v>14</v>
      </c>
      <c r="I100" s="3815"/>
      <c r="J100" s="3813" t="s">
        <v>50</v>
      </c>
      <c r="K100" s="3815"/>
      <c r="L100" s="3813" t="s">
        <v>51</v>
      </c>
      <c r="M100" s="3815"/>
      <c r="N100" s="3813" t="s">
        <v>17</v>
      </c>
      <c r="O100" s="3815"/>
      <c r="P100" s="3834" t="s">
        <v>18</v>
      </c>
      <c r="Q100" s="3844"/>
      <c r="R100" s="3834" t="s">
        <v>19</v>
      </c>
      <c r="S100" s="3844"/>
      <c r="T100" s="3834" t="s">
        <v>20</v>
      </c>
      <c r="U100" s="3844"/>
      <c r="V100" s="3834" t="s">
        <v>21</v>
      </c>
      <c r="W100" s="3844"/>
      <c r="X100" s="3834" t="s">
        <v>22</v>
      </c>
      <c r="Y100" s="3844"/>
      <c r="Z100" s="3834" t="s">
        <v>23</v>
      </c>
      <c r="AA100" s="3844"/>
      <c r="AB100" s="3834" t="s">
        <v>24</v>
      </c>
      <c r="AC100" s="3844"/>
      <c r="AD100" s="3834" t="s">
        <v>25</v>
      </c>
      <c r="AE100" s="3844"/>
      <c r="AF100" s="3834" t="s">
        <v>26</v>
      </c>
      <c r="AG100" s="3844"/>
      <c r="AH100" s="3834" t="s">
        <v>27</v>
      </c>
      <c r="AI100" s="3844"/>
      <c r="AJ100" s="3834" t="s">
        <v>28</v>
      </c>
      <c r="AK100" s="3844"/>
      <c r="AL100" s="3834" t="s">
        <v>29</v>
      </c>
      <c r="AM100" s="3836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66" t="s">
        <v>44</v>
      </c>
      <c r="D101" s="94" t="s">
        <v>30</v>
      </c>
      <c r="E101" s="95" t="s">
        <v>31</v>
      </c>
      <c r="F101" s="96" t="s">
        <v>30</v>
      </c>
      <c r="G101" s="97" t="s">
        <v>31</v>
      </c>
      <c r="H101" s="96" t="s">
        <v>30</v>
      </c>
      <c r="I101" s="97" t="s">
        <v>31</v>
      </c>
      <c r="J101" s="96" t="s">
        <v>30</v>
      </c>
      <c r="K101" s="97" t="s">
        <v>31</v>
      </c>
      <c r="L101" s="96" t="s">
        <v>30</v>
      </c>
      <c r="M101" s="97" t="s">
        <v>31</v>
      </c>
      <c r="N101" s="96" t="s">
        <v>30</v>
      </c>
      <c r="O101" s="97" t="s">
        <v>31</v>
      </c>
      <c r="P101" s="96" t="s">
        <v>30</v>
      </c>
      <c r="Q101" s="97" t="s">
        <v>31</v>
      </c>
      <c r="R101" s="96" t="s">
        <v>30</v>
      </c>
      <c r="S101" s="97" t="s">
        <v>31</v>
      </c>
      <c r="T101" s="96" t="s">
        <v>30</v>
      </c>
      <c r="U101" s="97" t="s">
        <v>31</v>
      </c>
      <c r="V101" s="96" t="s">
        <v>30</v>
      </c>
      <c r="W101" s="97" t="s">
        <v>31</v>
      </c>
      <c r="X101" s="96" t="s">
        <v>30</v>
      </c>
      <c r="Y101" s="97" t="s">
        <v>31</v>
      </c>
      <c r="Z101" s="96" t="s">
        <v>30</v>
      </c>
      <c r="AA101" s="97" t="s">
        <v>31</v>
      </c>
      <c r="AB101" s="96" t="s">
        <v>30</v>
      </c>
      <c r="AC101" s="97" t="s">
        <v>31</v>
      </c>
      <c r="AD101" s="96" t="s">
        <v>30</v>
      </c>
      <c r="AE101" s="97" t="s">
        <v>31</v>
      </c>
      <c r="AF101" s="96" t="s">
        <v>30</v>
      </c>
      <c r="AG101" s="97" t="s">
        <v>31</v>
      </c>
      <c r="AH101" s="96" t="s">
        <v>30</v>
      </c>
      <c r="AI101" s="97" t="s">
        <v>31</v>
      </c>
      <c r="AJ101" s="96" t="s">
        <v>30</v>
      </c>
      <c r="AK101" s="97" t="s">
        <v>31</v>
      </c>
      <c r="AL101" s="96" t="s">
        <v>30</v>
      </c>
      <c r="AM101" s="98" t="s">
        <v>31</v>
      </c>
      <c r="AN101" s="99" t="s">
        <v>145</v>
      </c>
      <c r="AO101" s="100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3853" t="s">
        <v>149</v>
      </c>
      <c r="B102" s="3854"/>
      <c r="C102" s="101">
        <f>SUM(D102+E102)</f>
        <v>849</v>
      </c>
      <c r="D102" s="102">
        <f>SUM(F102+H102+J102+L102+N102+P102+R102+T102+V102+X102+Z102+AB102+AD102+AF102+AH102+AJ102+AL102)</f>
        <v>340</v>
      </c>
      <c r="E102" s="103">
        <f>SUM(G102+I102+K102+M102+O102+Q102+S102+U102+W102+Y102+AA102+AC102+AE102+AG102+AI102+AK102+AM102)</f>
        <v>509</v>
      </c>
      <c r="F102" s="24">
        <f>SUM(ENERO:DICIEMBRE!F102)</f>
        <v>0</v>
      </c>
      <c r="G102" s="24">
        <f>SUM(ENERO:DICIEMBRE!G102)</f>
        <v>0</v>
      </c>
      <c r="H102" s="24">
        <f>SUM(ENERO:DICIEMBRE!H102)</f>
        <v>0</v>
      </c>
      <c r="I102" s="24">
        <f>SUM(ENERO:DICIEMBRE!I102)</f>
        <v>0</v>
      </c>
      <c r="J102" s="24">
        <f>SUM(ENERO:DICIEMBRE!J102)</f>
        <v>0</v>
      </c>
      <c r="K102" s="24">
        <f>SUM(ENERO:DICIEMBRE!K102)</f>
        <v>0</v>
      </c>
      <c r="L102" s="24">
        <f>SUM(ENERO:DICIEMBRE!L102)</f>
        <v>4</v>
      </c>
      <c r="M102" s="24">
        <f>SUM(ENERO:DICIEMBRE!M102)</f>
        <v>2</v>
      </c>
      <c r="N102" s="24">
        <f>SUM(ENERO:DICIEMBRE!N102)</f>
        <v>8</v>
      </c>
      <c r="O102" s="24">
        <f>SUM(ENERO:DICIEMBRE!O102)</f>
        <v>11</v>
      </c>
      <c r="P102" s="24">
        <f>SUM(ENERO:DICIEMBRE!P102)</f>
        <v>1</v>
      </c>
      <c r="Q102" s="24">
        <f>SUM(ENERO:DICIEMBRE!Q102)</f>
        <v>12</v>
      </c>
      <c r="R102" s="24">
        <f>SUM(ENERO:DICIEMBRE!R102)</f>
        <v>9</v>
      </c>
      <c r="S102" s="24">
        <f>SUM(ENERO:DICIEMBRE!S102)</f>
        <v>17</v>
      </c>
      <c r="T102" s="24">
        <f>SUM(ENERO:DICIEMBRE!T102)</f>
        <v>3</v>
      </c>
      <c r="U102" s="24">
        <f>SUM(ENERO:DICIEMBRE!U102)</f>
        <v>35</v>
      </c>
      <c r="V102" s="24">
        <f>SUM(ENERO:DICIEMBRE!V102)</f>
        <v>8</v>
      </c>
      <c r="W102" s="24">
        <f>SUM(ENERO:DICIEMBRE!W102)</f>
        <v>50</v>
      </c>
      <c r="X102" s="24">
        <f>SUM(ENERO:DICIEMBRE!X102)</f>
        <v>15</v>
      </c>
      <c r="Y102" s="24">
        <f>SUM(ENERO:DICIEMBRE!Y102)</f>
        <v>43</v>
      </c>
      <c r="Z102" s="24">
        <f>SUM(ENERO:DICIEMBRE!Z102)</f>
        <v>11</v>
      </c>
      <c r="AA102" s="24">
        <f>SUM(ENERO:DICIEMBRE!AA102)</f>
        <v>38</v>
      </c>
      <c r="AB102" s="24">
        <f>SUM(ENERO:DICIEMBRE!AB102)</f>
        <v>30</v>
      </c>
      <c r="AC102" s="24">
        <f>SUM(ENERO:DICIEMBRE!AC102)</f>
        <v>47</v>
      </c>
      <c r="AD102" s="24">
        <f>SUM(ENERO:DICIEMBRE!AD102)</f>
        <v>47</v>
      </c>
      <c r="AE102" s="24">
        <f>SUM(ENERO:DICIEMBRE!AE102)</f>
        <v>62</v>
      </c>
      <c r="AF102" s="24">
        <f>SUM(ENERO:DICIEMBRE!AF102)</f>
        <v>45</v>
      </c>
      <c r="AG102" s="24">
        <f>SUM(ENERO:DICIEMBRE!AG102)</f>
        <v>47</v>
      </c>
      <c r="AH102" s="24">
        <f>SUM(ENERO:DICIEMBRE!AH102)</f>
        <v>47</v>
      </c>
      <c r="AI102" s="24">
        <f>SUM(ENERO:DICIEMBRE!AI102)</f>
        <v>45</v>
      </c>
      <c r="AJ102" s="24">
        <f>SUM(ENERO:DICIEMBRE!AJ102)</f>
        <v>52</v>
      </c>
      <c r="AK102" s="24">
        <f>SUM(ENERO:DICIEMBRE!AK102)</f>
        <v>55</v>
      </c>
      <c r="AL102" s="24">
        <f>SUM(ENERO:DICIEMBRE!AL102)</f>
        <v>60</v>
      </c>
      <c r="AM102" s="24">
        <f>SUM(ENERO:DICIEMBRE!AM102)</f>
        <v>45</v>
      </c>
      <c r="AN102" s="24">
        <f>SUM(ENERO:DICIEMBRE!AN102)</f>
        <v>73</v>
      </c>
      <c r="AO102" s="24">
        <f>SUM(ENERO:DICIEMBRE!AO102)</f>
        <v>352</v>
      </c>
      <c r="AP102" s="24">
        <f>SUM(ENERO:DICIEMBRE!AP102)</f>
        <v>849</v>
      </c>
      <c r="AQ102" s="24">
        <f>SUM(ENERO:DICIEMBRE!AQ102)</f>
        <v>313</v>
      </c>
      <c r="AR102" s="24">
        <f>SUM(ENERO:DICIEMBRE!AR102)</f>
        <v>0</v>
      </c>
      <c r="AS102" s="24">
        <f>SUM(ENERO:DICIEMBRE!AS102)</f>
        <v>0</v>
      </c>
      <c r="AT102" s="24">
        <f>SUM(ENERO:DICIEMBRE!AT102)</f>
        <v>487</v>
      </c>
      <c r="AU102" s="24">
        <f>SUM(ENERO:DICIEMBRE!AU102)</f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3787" t="s">
        <v>150</v>
      </c>
      <c r="B103" s="104" t="s">
        <v>151</v>
      </c>
      <c r="C103" s="105">
        <f>SUM(D103:E103)</f>
        <v>0</v>
      </c>
      <c r="D103" s="106"/>
      <c r="E103" s="103">
        <f>SUM(K103+M103+O103+Q103+S103+U103+W103+Y103+AA103+AC103+AE103+AG103+AI103+AK103+AM103)</f>
        <v>0</v>
      </c>
      <c r="F103" s="24">
        <f>SUM(ENERO:DICIEMBRE!F103)</f>
        <v>0</v>
      </c>
      <c r="G103" s="24">
        <f>SUM(ENERO:DICIEMBRE!G103)</f>
        <v>0</v>
      </c>
      <c r="H103" s="24">
        <f>SUM(ENERO:DICIEMBRE!H103)</f>
        <v>0</v>
      </c>
      <c r="I103" s="24">
        <f>SUM(ENERO:DICIEMBRE!I103)</f>
        <v>0</v>
      </c>
      <c r="J103" s="24">
        <f>SUM(ENERO:DICIEMBRE!J103)</f>
        <v>0</v>
      </c>
      <c r="K103" s="24">
        <f>SUM(ENERO:DICIEMBRE!K103)</f>
        <v>0</v>
      </c>
      <c r="L103" s="24">
        <f>SUM(ENERO:DICIEMBRE!L103)</f>
        <v>0</v>
      </c>
      <c r="M103" s="24">
        <f>SUM(ENERO:DICIEMBRE!M103)</f>
        <v>0</v>
      </c>
      <c r="N103" s="24">
        <f>SUM(ENERO:DICIEMBRE!N103)</f>
        <v>0</v>
      </c>
      <c r="O103" s="24">
        <f>SUM(ENERO:DICIEMBRE!O103)</f>
        <v>0</v>
      </c>
      <c r="P103" s="24">
        <f>SUM(ENERO:DICIEMBRE!P103)</f>
        <v>0</v>
      </c>
      <c r="Q103" s="24">
        <f>SUM(ENERO:DICIEMBRE!Q103)</f>
        <v>0</v>
      </c>
      <c r="R103" s="24">
        <f>SUM(ENERO:DICIEMBRE!R103)</f>
        <v>0</v>
      </c>
      <c r="S103" s="24">
        <f>SUM(ENERO:DICIEMBRE!S103)</f>
        <v>0</v>
      </c>
      <c r="T103" s="24">
        <f>SUM(ENERO:DICIEMBRE!T103)</f>
        <v>0</v>
      </c>
      <c r="U103" s="24">
        <f>SUM(ENERO:DICIEMBRE!U103)</f>
        <v>0</v>
      </c>
      <c r="V103" s="24">
        <f>SUM(ENERO:DICIEMBRE!V103)</f>
        <v>0</v>
      </c>
      <c r="W103" s="24">
        <f>SUM(ENERO:DICIEMBRE!W103)</f>
        <v>0</v>
      </c>
      <c r="X103" s="24">
        <f>SUM(ENERO:DICIEMBRE!X103)</f>
        <v>0</v>
      </c>
      <c r="Y103" s="24">
        <f>SUM(ENERO:DICIEMBRE!Y103)</f>
        <v>0</v>
      </c>
      <c r="Z103" s="24">
        <f>SUM(ENERO:DICIEMBRE!Z103)</f>
        <v>0</v>
      </c>
      <c r="AA103" s="24">
        <f>SUM(ENERO:DICIEMBRE!AA103)</f>
        <v>0</v>
      </c>
      <c r="AB103" s="24">
        <f>SUM(ENERO:DICIEMBRE!AB103)</f>
        <v>0</v>
      </c>
      <c r="AC103" s="24">
        <f>SUM(ENERO:DICIEMBRE!AC103)</f>
        <v>0</v>
      </c>
      <c r="AD103" s="24">
        <f>SUM(ENERO:DICIEMBRE!AD103)</f>
        <v>0</v>
      </c>
      <c r="AE103" s="24">
        <f>SUM(ENERO:DICIEMBRE!AE103)</f>
        <v>0</v>
      </c>
      <c r="AF103" s="24">
        <f>SUM(ENERO:DICIEMBRE!AF103)</f>
        <v>0</v>
      </c>
      <c r="AG103" s="24">
        <f>SUM(ENERO:DICIEMBRE!AG103)</f>
        <v>0</v>
      </c>
      <c r="AH103" s="24">
        <f>SUM(ENERO:DICIEMBRE!AH103)</f>
        <v>0</v>
      </c>
      <c r="AI103" s="24">
        <f>SUM(ENERO:DICIEMBRE!AI103)</f>
        <v>0</v>
      </c>
      <c r="AJ103" s="24">
        <f>SUM(ENERO:DICIEMBRE!AJ103)</f>
        <v>0</v>
      </c>
      <c r="AK103" s="24">
        <f>SUM(ENERO:DICIEMBRE!AK103)</f>
        <v>0</v>
      </c>
      <c r="AL103" s="24">
        <f>SUM(ENERO:DICIEMBRE!AL103)</f>
        <v>0</v>
      </c>
      <c r="AM103" s="24">
        <f>SUM(ENERO:DICIEMBRE!AM103)</f>
        <v>0</v>
      </c>
      <c r="AN103" s="24">
        <f>SUM(ENERO:DICIEMBRE!AN103)</f>
        <v>0</v>
      </c>
      <c r="AO103" s="24">
        <f>SUM(ENERO:DICIEMBRE!AO103)</f>
        <v>0</v>
      </c>
      <c r="AP103" s="24">
        <f>SUM(ENERO:DICIEMBRE!AP103)</f>
        <v>0</v>
      </c>
      <c r="AQ103" s="24">
        <f>SUM(ENERO:DICIEMBRE!AQ103)</f>
        <v>0</v>
      </c>
      <c r="AR103" s="24">
        <f>SUM(ENERO:DICIEMBRE!AR103)</f>
        <v>0</v>
      </c>
      <c r="AS103" s="24">
        <f>SUM(ENERO:DICIEMBRE!AS103)</f>
        <v>0</v>
      </c>
      <c r="AT103" s="24">
        <f>SUM(ENERO:DICIEMBRE!AT103)</f>
        <v>0</v>
      </c>
      <c r="AU103" s="24">
        <f>SUM(ENERO:DICIEMBRE!AU103)</f>
        <v>0</v>
      </c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78" t="s">
        <v>152</v>
      </c>
      <c r="C104" s="109">
        <f t="shared" ref="C104:C110" si="35">SUM(D104+E104)</f>
        <v>0</v>
      </c>
      <c r="D104" s="110">
        <f>SUM(F104+H104+J104+L104+N104+P104+R104+T104+V104+X104+Z104+AB104+AD104+AF104+AH104+AJ104+AL104)</f>
        <v>0</v>
      </c>
      <c r="E104" s="111">
        <f>SUM(G104+I104+K104+M104+O104+Q104+S104+U104+W104+Y104+AA104+AC104+AE104+AG104+AI104+AK104+AM104)</f>
        <v>0</v>
      </c>
      <c r="F104" s="24">
        <f>SUM(ENERO:DICIEMBRE!F104)</f>
        <v>0</v>
      </c>
      <c r="G104" s="24">
        <f>SUM(ENERO:DICIEMBRE!G104)</f>
        <v>0</v>
      </c>
      <c r="H104" s="24">
        <f>SUM(ENERO:DICIEMBRE!H104)</f>
        <v>0</v>
      </c>
      <c r="I104" s="24">
        <f>SUM(ENERO:DICIEMBRE!I104)</f>
        <v>0</v>
      </c>
      <c r="J104" s="24">
        <f>SUM(ENERO:DICIEMBRE!J104)</f>
        <v>0</v>
      </c>
      <c r="K104" s="24">
        <f>SUM(ENERO:DICIEMBRE!K104)</f>
        <v>0</v>
      </c>
      <c r="L104" s="24">
        <f>SUM(ENERO:DICIEMBRE!L104)</f>
        <v>0</v>
      </c>
      <c r="M104" s="24">
        <f>SUM(ENERO:DICIEMBRE!M104)</f>
        <v>0</v>
      </c>
      <c r="N104" s="24">
        <f>SUM(ENERO:DICIEMBRE!N104)</f>
        <v>0</v>
      </c>
      <c r="O104" s="24">
        <f>SUM(ENERO:DICIEMBRE!O104)</f>
        <v>0</v>
      </c>
      <c r="P104" s="24">
        <f>SUM(ENERO:DICIEMBRE!P104)</f>
        <v>0</v>
      </c>
      <c r="Q104" s="24">
        <f>SUM(ENERO:DICIEMBRE!Q104)</f>
        <v>0</v>
      </c>
      <c r="R104" s="24">
        <f>SUM(ENERO:DICIEMBRE!R104)</f>
        <v>0</v>
      </c>
      <c r="S104" s="24">
        <f>SUM(ENERO:DICIEMBRE!S104)</f>
        <v>0</v>
      </c>
      <c r="T104" s="24">
        <f>SUM(ENERO:DICIEMBRE!T104)</f>
        <v>0</v>
      </c>
      <c r="U104" s="24">
        <f>SUM(ENERO:DICIEMBRE!U104)</f>
        <v>0</v>
      </c>
      <c r="V104" s="24">
        <f>SUM(ENERO:DICIEMBRE!V104)</f>
        <v>0</v>
      </c>
      <c r="W104" s="24">
        <f>SUM(ENERO:DICIEMBRE!W104)</f>
        <v>0</v>
      </c>
      <c r="X104" s="24">
        <f>SUM(ENERO:DICIEMBRE!X104)</f>
        <v>0</v>
      </c>
      <c r="Y104" s="24">
        <f>SUM(ENERO:DICIEMBRE!Y104)</f>
        <v>0</v>
      </c>
      <c r="Z104" s="24">
        <f>SUM(ENERO:DICIEMBRE!Z104)</f>
        <v>0</v>
      </c>
      <c r="AA104" s="24">
        <f>SUM(ENERO:DICIEMBRE!AA104)</f>
        <v>0</v>
      </c>
      <c r="AB104" s="24">
        <f>SUM(ENERO:DICIEMBRE!AB104)</f>
        <v>0</v>
      </c>
      <c r="AC104" s="24">
        <f>SUM(ENERO:DICIEMBRE!AC104)</f>
        <v>0</v>
      </c>
      <c r="AD104" s="24">
        <f>SUM(ENERO:DICIEMBRE!AD104)</f>
        <v>0</v>
      </c>
      <c r="AE104" s="24">
        <f>SUM(ENERO:DICIEMBRE!AE104)</f>
        <v>0</v>
      </c>
      <c r="AF104" s="24">
        <f>SUM(ENERO:DICIEMBRE!AF104)</f>
        <v>0</v>
      </c>
      <c r="AG104" s="24">
        <f>SUM(ENERO:DICIEMBRE!AG104)</f>
        <v>0</v>
      </c>
      <c r="AH104" s="24">
        <f>SUM(ENERO:DICIEMBRE!AH104)</f>
        <v>0</v>
      </c>
      <c r="AI104" s="24">
        <f>SUM(ENERO:DICIEMBRE!AI104)</f>
        <v>0</v>
      </c>
      <c r="AJ104" s="24">
        <f>SUM(ENERO:DICIEMBRE!AJ104)</f>
        <v>0</v>
      </c>
      <c r="AK104" s="24">
        <f>SUM(ENERO:DICIEMBRE!AK104)</f>
        <v>0</v>
      </c>
      <c r="AL104" s="24">
        <f>SUM(ENERO:DICIEMBRE!AL104)</f>
        <v>0</v>
      </c>
      <c r="AM104" s="24">
        <f>SUM(ENERO:DICIEMBRE!AM104)</f>
        <v>0</v>
      </c>
      <c r="AN104" s="24">
        <f>SUM(ENERO:DICIEMBRE!AN104)</f>
        <v>0</v>
      </c>
      <c r="AO104" s="24">
        <f>SUM(ENERO:DICIEMBRE!AO104)</f>
        <v>0</v>
      </c>
      <c r="AP104" s="24">
        <f>SUM(ENERO:DICIEMBRE!AP104)</f>
        <v>0</v>
      </c>
      <c r="AQ104" s="24">
        <f>SUM(ENERO:DICIEMBRE!AQ104)</f>
        <v>0</v>
      </c>
      <c r="AR104" s="24">
        <f>SUM(ENERO:DICIEMBRE!AR104)</f>
        <v>0</v>
      </c>
      <c r="AS104" s="24">
        <f>SUM(ENERO:DICIEMBRE!AS104)</f>
        <v>0</v>
      </c>
      <c r="AT104" s="24">
        <f>SUM(ENERO:DICIEMBRE!AT104)</f>
        <v>0</v>
      </c>
      <c r="AU104" s="24">
        <f>SUM(ENERO:DICIEMBRE!AU104)</f>
        <v>0</v>
      </c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112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24">
        <f>SUM(ENERO:DICIEMBRE!F105)</f>
        <v>0</v>
      </c>
      <c r="G105" s="24">
        <f>SUM(ENERO:DICIEMBRE!G105)</f>
        <v>0</v>
      </c>
      <c r="H105" s="24">
        <f>SUM(ENERO:DICIEMBRE!H105)</f>
        <v>0</v>
      </c>
      <c r="I105" s="24">
        <f>SUM(ENERO:DICIEMBRE!I105)</f>
        <v>0</v>
      </c>
      <c r="J105" s="24">
        <f>SUM(ENERO:DICIEMBRE!J105)</f>
        <v>0</v>
      </c>
      <c r="K105" s="24">
        <f>SUM(ENERO:DICIEMBRE!K105)</f>
        <v>0</v>
      </c>
      <c r="L105" s="24">
        <f>SUM(ENERO:DICIEMBRE!L105)</f>
        <v>0</v>
      </c>
      <c r="M105" s="24">
        <f>SUM(ENERO:DICIEMBRE!M105)</f>
        <v>0</v>
      </c>
      <c r="N105" s="24">
        <f>SUM(ENERO:DICIEMBRE!N105)</f>
        <v>0</v>
      </c>
      <c r="O105" s="24">
        <f>SUM(ENERO:DICIEMBRE!O105)</f>
        <v>0</v>
      </c>
      <c r="P105" s="24">
        <f>SUM(ENERO:DICIEMBRE!P105)</f>
        <v>0</v>
      </c>
      <c r="Q105" s="24">
        <f>SUM(ENERO:DICIEMBRE!Q105)</f>
        <v>0</v>
      </c>
      <c r="R105" s="24">
        <f>SUM(ENERO:DICIEMBRE!R105)</f>
        <v>0</v>
      </c>
      <c r="S105" s="24">
        <f>SUM(ENERO:DICIEMBRE!S105)</f>
        <v>0</v>
      </c>
      <c r="T105" s="24">
        <f>SUM(ENERO:DICIEMBRE!T105)</f>
        <v>0</v>
      </c>
      <c r="U105" s="24">
        <f>SUM(ENERO:DICIEMBRE!U105)</f>
        <v>0</v>
      </c>
      <c r="V105" s="24">
        <f>SUM(ENERO:DICIEMBRE!V105)</f>
        <v>0</v>
      </c>
      <c r="W105" s="24">
        <f>SUM(ENERO:DICIEMBRE!W105)</f>
        <v>0</v>
      </c>
      <c r="X105" s="24">
        <f>SUM(ENERO:DICIEMBRE!X105)</f>
        <v>0</v>
      </c>
      <c r="Y105" s="24">
        <f>SUM(ENERO:DICIEMBRE!Y105)</f>
        <v>0</v>
      </c>
      <c r="Z105" s="24">
        <f>SUM(ENERO:DICIEMBRE!Z105)</f>
        <v>0</v>
      </c>
      <c r="AA105" s="24">
        <f>SUM(ENERO:DICIEMBRE!AA105)</f>
        <v>0</v>
      </c>
      <c r="AB105" s="24">
        <f>SUM(ENERO:DICIEMBRE!AB105)</f>
        <v>0</v>
      </c>
      <c r="AC105" s="24">
        <f>SUM(ENERO:DICIEMBRE!AC105)</f>
        <v>0</v>
      </c>
      <c r="AD105" s="24">
        <f>SUM(ENERO:DICIEMBRE!AD105)</f>
        <v>0</v>
      </c>
      <c r="AE105" s="24">
        <f>SUM(ENERO:DICIEMBRE!AE105)</f>
        <v>0</v>
      </c>
      <c r="AF105" s="24">
        <f>SUM(ENERO:DICIEMBRE!AF105)</f>
        <v>0</v>
      </c>
      <c r="AG105" s="24">
        <f>SUM(ENERO:DICIEMBRE!AG105)</f>
        <v>0</v>
      </c>
      <c r="AH105" s="24">
        <f>SUM(ENERO:DICIEMBRE!AH105)</f>
        <v>0</v>
      </c>
      <c r="AI105" s="24">
        <f>SUM(ENERO:DICIEMBRE!AI105)</f>
        <v>0</v>
      </c>
      <c r="AJ105" s="24">
        <f>SUM(ENERO:DICIEMBRE!AJ105)</f>
        <v>0</v>
      </c>
      <c r="AK105" s="24">
        <f>SUM(ENERO:DICIEMBRE!AK105)</f>
        <v>0</v>
      </c>
      <c r="AL105" s="24">
        <f>SUM(ENERO:DICIEMBRE!AL105)</f>
        <v>0</v>
      </c>
      <c r="AM105" s="24">
        <f>SUM(ENERO:DICIEMBRE!AM105)</f>
        <v>0</v>
      </c>
      <c r="AN105" s="24">
        <f>SUM(ENERO:DICIEMBRE!AN105)</f>
        <v>0</v>
      </c>
      <c r="AO105" s="24">
        <f>SUM(ENERO:DICIEMBRE!AO105)</f>
        <v>0</v>
      </c>
      <c r="AP105" s="24">
        <f>SUM(ENERO:DICIEMBRE!AP105)</f>
        <v>0</v>
      </c>
      <c r="AQ105" s="24">
        <f>SUM(ENERO:DICIEMBRE!AQ105)</f>
        <v>0</v>
      </c>
      <c r="AR105" s="24">
        <f>SUM(ENERO:DICIEMBRE!AR105)</f>
        <v>0</v>
      </c>
      <c r="AS105" s="24">
        <f>SUM(ENERO:DICIEMBRE!AS105)</f>
        <v>0</v>
      </c>
      <c r="AT105" s="24">
        <f>SUM(ENERO:DICIEMBRE!AT105)</f>
        <v>0</v>
      </c>
      <c r="AU105" s="24">
        <f>SUM(ENERO:DICIEMBRE!AU105)</f>
        <v>0</v>
      </c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2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2</v>
      </c>
      <c r="F106" s="24">
        <f>SUM(ENERO:DICIEMBRE!F106)</f>
        <v>0</v>
      </c>
      <c r="G106" s="24">
        <f>SUM(ENERO:DICIEMBRE!G106)</f>
        <v>0</v>
      </c>
      <c r="H106" s="24">
        <f>SUM(ENERO:DICIEMBRE!H106)</f>
        <v>0</v>
      </c>
      <c r="I106" s="24">
        <f>SUM(ENERO:DICIEMBRE!I106)</f>
        <v>0</v>
      </c>
      <c r="J106" s="24">
        <f>SUM(ENERO:DICIEMBRE!J106)</f>
        <v>0</v>
      </c>
      <c r="K106" s="24">
        <f>SUM(ENERO:DICIEMBRE!K106)</f>
        <v>1</v>
      </c>
      <c r="L106" s="24">
        <f>SUM(ENERO:DICIEMBRE!L106)</f>
        <v>0</v>
      </c>
      <c r="M106" s="24">
        <f>SUM(ENERO:DICIEMBRE!M106)</f>
        <v>1</v>
      </c>
      <c r="N106" s="24">
        <f>SUM(ENERO:DICIEMBRE!N106)</f>
        <v>0</v>
      </c>
      <c r="O106" s="24">
        <f>SUM(ENERO:DICIEMBRE!O106)</f>
        <v>0</v>
      </c>
      <c r="P106" s="24">
        <f>SUM(ENERO:DICIEMBRE!P106)</f>
        <v>0</v>
      </c>
      <c r="Q106" s="24">
        <f>SUM(ENERO:DICIEMBRE!Q106)</f>
        <v>0</v>
      </c>
      <c r="R106" s="24">
        <f>SUM(ENERO:DICIEMBRE!R106)</f>
        <v>0</v>
      </c>
      <c r="S106" s="24">
        <f>SUM(ENERO:DICIEMBRE!S106)</f>
        <v>0</v>
      </c>
      <c r="T106" s="24">
        <f>SUM(ENERO:DICIEMBRE!T106)</f>
        <v>0</v>
      </c>
      <c r="U106" s="24">
        <f>SUM(ENERO:DICIEMBRE!U106)</f>
        <v>0</v>
      </c>
      <c r="V106" s="24">
        <f>SUM(ENERO:DICIEMBRE!V106)</f>
        <v>0</v>
      </c>
      <c r="W106" s="24">
        <f>SUM(ENERO:DICIEMBRE!W106)</f>
        <v>0</v>
      </c>
      <c r="X106" s="24">
        <f>SUM(ENERO:DICIEMBRE!X106)</f>
        <v>0</v>
      </c>
      <c r="Y106" s="24">
        <f>SUM(ENERO:DICIEMBRE!Y106)</f>
        <v>0</v>
      </c>
      <c r="Z106" s="24">
        <f>SUM(ENERO:DICIEMBRE!Z106)</f>
        <v>0</v>
      </c>
      <c r="AA106" s="24">
        <f>SUM(ENERO:DICIEMBRE!AA106)</f>
        <v>0</v>
      </c>
      <c r="AB106" s="24">
        <f>SUM(ENERO:DICIEMBRE!AB106)</f>
        <v>0</v>
      </c>
      <c r="AC106" s="24">
        <f>SUM(ENERO:DICIEMBRE!AC106)</f>
        <v>0</v>
      </c>
      <c r="AD106" s="24">
        <f>SUM(ENERO:DICIEMBRE!AD106)</f>
        <v>0</v>
      </c>
      <c r="AE106" s="24">
        <f>SUM(ENERO:DICIEMBRE!AE106)</f>
        <v>0</v>
      </c>
      <c r="AF106" s="24">
        <f>SUM(ENERO:DICIEMBRE!AF106)</f>
        <v>0</v>
      </c>
      <c r="AG106" s="24">
        <f>SUM(ENERO:DICIEMBRE!AG106)</f>
        <v>0</v>
      </c>
      <c r="AH106" s="24">
        <f>SUM(ENERO:DICIEMBRE!AH106)</f>
        <v>0</v>
      </c>
      <c r="AI106" s="24">
        <f>SUM(ENERO:DICIEMBRE!AI106)</f>
        <v>0</v>
      </c>
      <c r="AJ106" s="24">
        <f>SUM(ENERO:DICIEMBRE!AJ106)</f>
        <v>0</v>
      </c>
      <c r="AK106" s="24">
        <f>SUM(ENERO:DICIEMBRE!AK106)</f>
        <v>0</v>
      </c>
      <c r="AL106" s="24">
        <f>SUM(ENERO:DICIEMBRE!AL106)</f>
        <v>0</v>
      </c>
      <c r="AM106" s="24">
        <f>SUM(ENERO:DICIEMBRE!AM106)</f>
        <v>0</v>
      </c>
      <c r="AN106" s="24">
        <f>SUM(ENERO:DICIEMBRE!AN106)</f>
        <v>0</v>
      </c>
      <c r="AO106" s="24">
        <f>SUM(ENERO:DICIEMBRE!AO106)</f>
        <v>2</v>
      </c>
      <c r="AP106" s="24">
        <f>SUM(ENERO:DICIEMBRE!AP106)</f>
        <v>2</v>
      </c>
      <c r="AQ106" s="24">
        <f>SUM(ENERO:DICIEMBRE!AQ106)</f>
        <v>2</v>
      </c>
      <c r="AR106" s="24">
        <f>SUM(ENERO:DICIEMBRE!AR106)</f>
        <v>0</v>
      </c>
      <c r="AS106" s="24">
        <f>SUM(ENERO:DICIEMBRE!AS106)</f>
        <v>0</v>
      </c>
      <c r="AT106" s="24">
        <f>SUM(ENERO:DICIEMBRE!AT106)</f>
        <v>0</v>
      </c>
      <c r="AU106" s="24">
        <f>SUM(ENERO:DICIEMBRE!AU106)</f>
        <v>0</v>
      </c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3845" t="s">
        <v>155</v>
      </c>
      <c r="B107" s="3846"/>
      <c r="C107" s="120">
        <f t="shared" si="35"/>
        <v>1</v>
      </c>
      <c r="D107" s="110">
        <f t="shared" si="36"/>
        <v>0</v>
      </c>
      <c r="E107" s="111">
        <f t="shared" si="36"/>
        <v>1</v>
      </c>
      <c r="F107" s="24">
        <f>SUM(ENERO:DICIEMBRE!F107)</f>
        <v>0</v>
      </c>
      <c r="G107" s="24">
        <f>SUM(ENERO:DICIEMBRE!G107)</f>
        <v>0</v>
      </c>
      <c r="H107" s="24">
        <f>SUM(ENERO:DICIEMBRE!H107)</f>
        <v>0</v>
      </c>
      <c r="I107" s="24">
        <f>SUM(ENERO:DICIEMBRE!I107)</f>
        <v>0</v>
      </c>
      <c r="J107" s="24">
        <f>SUM(ENERO:DICIEMBRE!J107)</f>
        <v>0</v>
      </c>
      <c r="K107" s="24">
        <f>SUM(ENERO:DICIEMBRE!K107)</f>
        <v>0</v>
      </c>
      <c r="L107" s="24">
        <f>SUM(ENERO:DICIEMBRE!L107)</f>
        <v>0</v>
      </c>
      <c r="M107" s="24">
        <f>SUM(ENERO:DICIEMBRE!M107)</f>
        <v>0</v>
      </c>
      <c r="N107" s="24">
        <f>SUM(ENERO:DICIEMBRE!N107)</f>
        <v>0</v>
      </c>
      <c r="O107" s="24">
        <f>SUM(ENERO:DICIEMBRE!O107)</f>
        <v>0</v>
      </c>
      <c r="P107" s="24">
        <f>SUM(ENERO:DICIEMBRE!P107)</f>
        <v>0</v>
      </c>
      <c r="Q107" s="24">
        <f>SUM(ENERO:DICIEMBRE!Q107)</f>
        <v>0</v>
      </c>
      <c r="R107" s="24">
        <f>SUM(ENERO:DICIEMBRE!R107)</f>
        <v>0</v>
      </c>
      <c r="S107" s="24">
        <f>SUM(ENERO:DICIEMBRE!S107)</f>
        <v>0</v>
      </c>
      <c r="T107" s="24">
        <f>SUM(ENERO:DICIEMBRE!T107)</f>
        <v>0</v>
      </c>
      <c r="U107" s="24">
        <f>SUM(ENERO:DICIEMBRE!U107)</f>
        <v>0</v>
      </c>
      <c r="V107" s="24">
        <f>SUM(ENERO:DICIEMBRE!V107)</f>
        <v>0</v>
      </c>
      <c r="W107" s="24">
        <f>SUM(ENERO:DICIEMBRE!W107)</f>
        <v>0</v>
      </c>
      <c r="X107" s="24">
        <f>SUM(ENERO:DICIEMBRE!X107)</f>
        <v>0</v>
      </c>
      <c r="Y107" s="24">
        <f>SUM(ENERO:DICIEMBRE!Y107)</f>
        <v>0</v>
      </c>
      <c r="Z107" s="24">
        <f>SUM(ENERO:DICIEMBRE!Z107)</f>
        <v>0</v>
      </c>
      <c r="AA107" s="24">
        <f>SUM(ENERO:DICIEMBRE!AA107)</f>
        <v>0</v>
      </c>
      <c r="AB107" s="24">
        <f>SUM(ENERO:DICIEMBRE!AB107)</f>
        <v>0</v>
      </c>
      <c r="AC107" s="24">
        <f>SUM(ENERO:DICIEMBRE!AC107)</f>
        <v>0</v>
      </c>
      <c r="AD107" s="24">
        <f>SUM(ENERO:DICIEMBRE!AD107)</f>
        <v>0</v>
      </c>
      <c r="AE107" s="24">
        <f>SUM(ENERO:DICIEMBRE!AE107)</f>
        <v>0</v>
      </c>
      <c r="AF107" s="24">
        <f>SUM(ENERO:DICIEMBRE!AF107)</f>
        <v>0</v>
      </c>
      <c r="AG107" s="24">
        <f>SUM(ENERO:DICIEMBRE!AG107)</f>
        <v>0</v>
      </c>
      <c r="AH107" s="24">
        <f>SUM(ENERO:DICIEMBRE!AH107)</f>
        <v>0</v>
      </c>
      <c r="AI107" s="24">
        <f>SUM(ENERO:DICIEMBRE!AI107)</f>
        <v>1</v>
      </c>
      <c r="AJ107" s="24">
        <f>SUM(ENERO:DICIEMBRE!AJ107)</f>
        <v>0</v>
      </c>
      <c r="AK107" s="24">
        <f>SUM(ENERO:DICIEMBRE!AK107)</f>
        <v>0</v>
      </c>
      <c r="AL107" s="24">
        <f>SUM(ENERO:DICIEMBRE!AL107)</f>
        <v>0</v>
      </c>
      <c r="AM107" s="24">
        <f>SUM(ENERO:DICIEMBRE!AM107)</f>
        <v>0</v>
      </c>
      <c r="AN107" s="24">
        <f>SUM(ENERO:DICIEMBRE!AN107)</f>
        <v>1</v>
      </c>
      <c r="AO107" s="24">
        <f>SUM(ENERO:DICIEMBRE!AO107)</f>
        <v>0</v>
      </c>
      <c r="AP107" s="24">
        <f>SUM(ENERO:DICIEMBRE!AP107)</f>
        <v>1</v>
      </c>
      <c r="AQ107" s="24">
        <f>SUM(ENERO:DICIEMBRE!AQ107)</f>
        <v>1</v>
      </c>
      <c r="AR107" s="24">
        <f>SUM(ENERO:DICIEMBRE!AR107)</f>
        <v>0</v>
      </c>
      <c r="AS107" s="24">
        <f>SUM(ENERO:DICIEMBRE!AS107)</f>
        <v>0</v>
      </c>
      <c r="AT107" s="24">
        <f>SUM(ENERO:DICIEMBRE!AT107)</f>
        <v>1</v>
      </c>
      <c r="AU107" s="24">
        <f>SUM(ENERO:DICIEMBRE!AU107)</f>
        <v>0</v>
      </c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3847" t="s">
        <v>156</v>
      </c>
      <c r="B108" s="3848"/>
      <c r="C108" s="121">
        <f t="shared" si="35"/>
        <v>0</v>
      </c>
      <c r="D108" s="122">
        <f t="shared" si="36"/>
        <v>0</v>
      </c>
      <c r="E108" s="111">
        <f t="shared" si="36"/>
        <v>0</v>
      </c>
      <c r="F108" s="24">
        <f>SUM(ENERO:DICIEMBRE!F108)</f>
        <v>0</v>
      </c>
      <c r="G108" s="24">
        <f>SUM(ENERO:DICIEMBRE!G108)</f>
        <v>0</v>
      </c>
      <c r="H108" s="24">
        <f>SUM(ENERO:DICIEMBRE!H108)</f>
        <v>0</v>
      </c>
      <c r="I108" s="24">
        <f>SUM(ENERO:DICIEMBRE!I108)</f>
        <v>0</v>
      </c>
      <c r="J108" s="24">
        <f>SUM(ENERO:DICIEMBRE!J108)</f>
        <v>0</v>
      </c>
      <c r="K108" s="24">
        <f>SUM(ENERO:DICIEMBRE!K108)</f>
        <v>0</v>
      </c>
      <c r="L108" s="24">
        <f>SUM(ENERO:DICIEMBRE!L108)</f>
        <v>0</v>
      </c>
      <c r="M108" s="24">
        <f>SUM(ENERO:DICIEMBRE!M108)</f>
        <v>0</v>
      </c>
      <c r="N108" s="24">
        <f>SUM(ENERO:DICIEMBRE!N108)</f>
        <v>0</v>
      </c>
      <c r="O108" s="24">
        <f>SUM(ENERO:DICIEMBRE!O108)</f>
        <v>0</v>
      </c>
      <c r="P108" s="24">
        <f>SUM(ENERO:DICIEMBRE!P108)</f>
        <v>0</v>
      </c>
      <c r="Q108" s="24">
        <f>SUM(ENERO:DICIEMBRE!Q108)</f>
        <v>0</v>
      </c>
      <c r="R108" s="24">
        <f>SUM(ENERO:DICIEMBRE!R108)</f>
        <v>0</v>
      </c>
      <c r="S108" s="24">
        <f>SUM(ENERO:DICIEMBRE!S108)</f>
        <v>0</v>
      </c>
      <c r="T108" s="24">
        <f>SUM(ENERO:DICIEMBRE!T108)</f>
        <v>0</v>
      </c>
      <c r="U108" s="24">
        <f>SUM(ENERO:DICIEMBRE!U108)</f>
        <v>0</v>
      </c>
      <c r="V108" s="24">
        <f>SUM(ENERO:DICIEMBRE!V108)</f>
        <v>0</v>
      </c>
      <c r="W108" s="24">
        <f>SUM(ENERO:DICIEMBRE!W108)</f>
        <v>0</v>
      </c>
      <c r="X108" s="24">
        <f>SUM(ENERO:DICIEMBRE!X108)</f>
        <v>0</v>
      </c>
      <c r="Y108" s="24">
        <f>SUM(ENERO:DICIEMBRE!Y108)</f>
        <v>0</v>
      </c>
      <c r="Z108" s="24">
        <f>SUM(ENERO:DICIEMBRE!Z108)</f>
        <v>0</v>
      </c>
      <c r="AA108" s="24">
        <f>SUM(ENERO:DICIEMBRE!AA108)</f>
        <v>0</v>
      </c>
      <c r="AB108" s="24">
        <f>SUM(ENERO:DICIEMBRE!AB108)</f>
        <v>0</v>
      </c>
      <c r="AC108" s="24">
        <f>SUM(ENERO:DICIEMBRE!AC108)</f>
        <v>0</v>
      </c>
      <c r="AD108" s="24">
        <f>SUM(ENERO:DICIEMBRE!AD108)</f>
        <v>0</v>
      </c>
      <c r="AE108" s="24">
        <f>SUM(ENERO:DICIEMBRE!AE108)</f>
        <v>0</v>
      </c>
      <c r="AF108" s="24">
        <f>SUM(ENERO:DICIEMBRE!AF108)</f>
        <v>0</v>
      </c>
      <c r="AG108" s="24">
        <f>SUM(ENERO:DICIEMBRE!AG108)</f>
        <v>0</v>
      </c>
      <c r="AH108" s="24">
        <f>SUM(ENERO:DICIEMBRE!AH108)</f>
        <v>0</v>
      </c>
      <c r="AI108" s="24">
        <f>SUM(ENERO:DICIEMBRE!AI108)</f>
        <v>0</v>
      </c>
      <c r="AJ108" s="24">
        <f>SUM(ENERO:DICIEMBRE!AJ108)</f>
        <v>0</v>
      </c>
      <c r="AK108" s="24">
        <f>SUM(ENERO:DICIEMBRE!AK108)</f>
        <v>0</v>
      </c>
      <c r="AL108" s="24">
        <f>SUM(ENERO:DICIEMBRE!AL108)</f>
        <v>0</v>
      </c>
      <c r="AM108" s="24">
        <f>SUM(ENERO:DICIEMBRE!AM108)</f>
        <v>0</v>
      </c>
      <c r="AN108" s="24">
        <f>SUM(ENERO:DICIEMBRE!AN108)</f>
        <v>0</v>
      </c>
      <c r="AO108" s="24">
        <f>SUM(ENERO:DICIEMBRE!AO108)</f>
        <v>0</v>
      </c>
      <c r="AP108" s="24">
        <f>SUM(ENERO:DICIEMBRE!AP108)</f>
        <v>0</v>
      </c>
      <c r="AQ108" s="24">
        <f>SUM(ENERO:DICIEMBRE!AQ108)</f>
        <v>0</v>
      </c>
      <c r="AR108" s="24">
        <f>SUM(ENERO:DICIEMBRE!AR108)</f>
        <v>0</v>
      </c>
      <c r="AS108" s="24">
        <f>SUM(ENERO:DICIEMBRE!AS108)</f>
        <v>0</v>
      </c>
      <c r="AT108" s="24">
        <f>SUM(ENERO:DICIEMBRE!AT108)</f>
        <v>0</v>
      </c>
      <c r="AU108" s="24">
        <f>SUM(ENERO:DICIEMBRE!AU108)</f>
        <v>0</v>
      </c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3845" t="s">
        <v>157</v>
      </c>
      <c r="B109" s="3846"/>
      <c r="C109" s="120">
        <f t="shared" si="35"/>
        <v>0</v>
      </c>
      <c r="D109" s="110">
        <f t="shared" si="36"/>
        <v>0</v>
      </c>
      <c r="E109" s="111">
        <f t="shared" si="36"/>
        <v>0</v>
      </c>
      <c r="F109" s="24">
        <f>SUM(ENERO:DICIEMBRE!F109)</f>
        <v>0</v>
      </c>
      <c r="G109" s="24">
        <f>SUM(ENERO:DICIEMBRE!G109)</f>
        <v>0</v>
      </c>
      <c r="H109" s="24">
        <f>SUM(ENERO:DICIEMBRE!H109)</f>
        <v>0</v>
      </c>
      <c r="I109" s="24">
        <f>SUM(ENERO:DICIEMBRE!I109)</f>
        <v>0</v>
      </c>
      <c r="J109" s="24">
        <f>SUM(ENERO:DICIEMBRE!J109)</f>
        <v>0</v>
      </c>
      <c r="K109" s="24">
        <f>SUM(ENERO:DICIEMBRE!K109)</f>
        <v>0</v>
      </c>
      <c r="L109" s="24">
        <f>SUM(ENERO:DICIEMBRE!L109)</f>
        <v>0</v>
      </c>
      <c r="M109" s="24">
        <f>SUM(ENERO:DICIEMBRE!M109)</f>
        <v>0</v>
      </c>
      <c r="N109" s="24">
        <f>SUM(ENERO:DICIEMBRE!N109)</f>
        <v>0</v>
      </c>
      <c r="O109" s="24">
        <f>SUM(ENERO:DICIEMBRE!O109)</f>
        <v>0</v>
      </c>
      <c r="P109" s="24">
        <f>SUM(ENERO:DICIEMBRE!P109)</f>
        <v>0</v>
      </c>
      <c r="Q109" s="24">
        <f>SUM(ENERO:DICIEMBRE!Q109)</f>
        <v>0</v>
      </c>
      <c r="R109" s="24">
        <f>SUM(ENERO:DICIEMBRE!R109)</f>
        <v>0</v>
      </c>
      <c r="S109" s="24">
        <f>SUM(ENERO:DICIEMBRE!S109)</f>
        <v>0</v>
      </c>
      <c r="T109" s="24">
        <f>SUM(ENERO:DICIEMBRE!T109)</f>
        <v>0</v>
      </c>
      <c r="U109" s="24">
        <f>SUM(ENERO:DICIEMBRE!U109)</f>
        <v>0</v>
      </c>
      <c r="V109" s="24">
        <f>SUM(ENERO:DICIEMBRE!V109)</f>
        <v>0</v>
      </c>
      <c r="W109" s="24">
        <f>SUM(ENERO:DICIEMBRE!W109)</f>
        <v>0</v>
      </c>
      <c r="X109" s="24">
        <f>SUM(ENERO:DICIEMBRE!X109)</f>
        <v>0</v>
      </c>
      <c r="Y109" s="24">
        <f>SUM(ENERO:DICIEMBRE!Y109)</f>
        <v>0</v>
      </c>
      <c r="Z109" s="24">
        <f>SUM(ENERO:DICIEMBRE!Z109)</f>
        <v>0</v>
      </c>
      <c r="AA109" s="24">
        <f>SUM(ENERO:DICIEMBRE!AA109)</f>
        <v>0</v>
      </c>
      <c r="AB109" s="24">
        <f>SUM(ENERO:DICIEMBRE!AB109)</f>
        <v>0</v>
      </c>
      <c r="AC109" s="24">
        <f>SUM(ENERO:DICIEMBRE!AC109)</f>
        <v>0</v>
      </c>
      <c r="AD109" s="24">
        <f>SUM(ENERO:DICIEMBRE!AD109)</f>
        <v>0</v>
      </c>
      <c r="AE109" s="24">
        <f>SUM(ENERO:DICIEMBRE!AE109)</f>
        <v>0</v>
      </c>
      <c r="AF109" s="24">
        <f>SUM(ENERO:DICIEMBRE!AF109)</f>
        <v>0</v>
      </c>
      <c r="AG109" s="24">
        <f>SUM(ENERO:DICIEMBRE!AG109)</f>
        <v>0</v>
      </c>
      <c r="AH109" s="24">
        <f>SUM(ENERO:DICIEMBRE!AH109)</f>
        <v>0</v>
      </c>
      <c r="AI109" s="24">
        <f>SUM(ENERO:DICIEMBRE!AI109)</f>
        <v>0</v>
      </c>
      <c r="AJ109" s="24">
        <f>SUM(ENERO:DICIEMBRE!AJ109)</f>
        <v>0</v>
      </c>
      <c r="AK109" s="24">
        <f>SUM(ENERO:DICIEMBRE!AK109)</f>
        <v>0</v>
      </c>
      <c r="AL109" s="24">
        <f>SUM(ENERO:DICIEMBRE!AL109)</f>
        <v>0</v>
      </c>
      <c r="AM109" s="24">
        <f>SUM(ENERO:DICIEMBRE!AM109)</f>
        <v>0</v>
      </c>
      <c r="AN109" s="24">
        <f>SUM(ENERO:DICIEMBRE!AN109)</f>
        <v>0</v>
      </c>
      <c r="AO109" s="24">
        <f>SUM(ENERO:DICIEMBRE!AO109)</f>
        <v>0</v>
      </c>
      <c r="AP109" s="24">
        <f>SUM(ENERO:DICIEMBRE!AP109)</f>
        <v>0</v>
      </c>
      <c r="AQ109" s="24">
        <f>SUM(ENERO:DICIEMBRE!AQ109)</f>
        <v>0</v>
      </c>
      <c r="AR109" s="24">
        <f>SUM(ENERO:DICIEMBRE!AR109)</f>
        <v>0</v>
      </c>
      <c r="AS109" s="24">
        <f>SUM(ENERO:DICIEMBRE!AS109)</f>
        <v>0</v>
      </c>
      <c r="AT109" s="24">
        <f>SUM(ENERO:DICIEMBRE!AT109)</f>
        <v>0</v>
      </c>
      <c r="AU109" s="24">
        <f>SUM(ENERO:DICIEMBRE!AU109)</f>
        <v>0</v>
      </c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3849" t="s">
        <v>158</v>
      </c>
      <c r="B110" s="3850"/>
      <c r="C110" s="123">
        <f t="shared" si="35"/>
        <v>0</v>
      </c>
      <c r="D110" s="124">
        <f t="shared" si="36"/>
        <v>0</v>
      </c>
      <c r="E110" s="125">
        <f t="shared" si="36"/>
        <v>0</v>
      </c>
      <c r="F110" s="24">
        <f>SUM(ENERO:DICIEMBRE!F110)</f>
        <v>0</v>
      </c>
      <c r="G110" s="24">
        <f>SUM(ENERO:DICIEMBRE!G110)</f>
        <v>0</v>
      </c>
      <c r="H110" s="24">
        <f>SUM(ENERO:DICIEMBRE!H110)</f>
        <v>0</v>
      </c>
      <c r="I110" s="24">
        <f>SUM(ENERO:DICIEMBRE!I110)</f>
        <v>0</v>
      </c>
      <c r="J110" s="24">
        <f>SUM(ENERO:DICIEMBRE!J110)</f>
        <v>0</v>
      </c>
      <c r="K110" s="24">
        <f>SUM(ENERO:DICIEMBRE!K110)</f>
        <v>0</v>
      </c>
      <c r="L110" s="24">
        <f>SUM(ENERO:DICIEMBRE!L110)</f>
        <v>0</v>
      </c>
      <c r="M110" s="24">
        <f>SUM(ENERO:DICIEMBRE!M110)</f>
        <v>0</v>
      </c>
      <c r="N110" s="24">
        <f>SUM(ENERO:DICIEMBRE!N110)</f>
        <v>0</v>
      </c>
      <c r="O110" s="24">
        <f>SUM(ENERO:DICIEMBRE!O110)</f>
        <v>0</v>
      </c>
      <c r="P110" s="24">
        <f>SUM(ENERO:DICIEMBRE!P110)</f>
        <v>0</v>
      </c>
      <c r="Q110" s="24">
        <f>SUM(ENERO:DICIEMBRE!Q110)</f>
        <v>0</v>
      </c>
      <c r="R110" s="24">
        <f>SUM(ENERO:DICIEMBRE!R110)</f>
        <v>0</v>
      </c>
      <c r="S110" s="24">
        <f>SUM(ENERO:DICIEMBRE!S110)</f>
        <v>0</v>
      </c>
      <c r="T110" s="24">
        <f>SUM(ENERO:DICIEMBRE!T110)</f>
        <v>0</v>
      </c>
      <c r="U110" s="24">
        <f>SUM(ENERO:DICIEMBRE!U110)</f>
        <v>0</v>
      </c>
      <c r="V110" s="24">
        <f>SUM(ENERO:DICIEMBRE!V110)</f>
        <v>0</v>
      </c>
      <c r="W110" s="24">
        <f>SUM(ENERO:DICIEMBRE!W110)</f>
        <v>0</v>
      </c>
      <c r="X110" s="24">
        <f>SUM(ENERO:DICIEMBRE!X110)</f>
        <v>0</v>
      </c>
      <c r="Y110" s="24">
        <f>SUM(ENERO:DICIEMBRE!Y110)</f>
        <v>0</v>
      </c>
      <c r="Z110" s="24">
        <f>SUM(ENERO:DICIEMBRE!Z110)</f>
        <v>0</v>
      </c>
      <c r="AA110" s="24">
        <f>SUM(ENERO:DICIEMBRE!AA110)</f>
        <v>0</v>
      </c>
      <c r="AB110" s="24">
        <f>SUM(ENERO:DICIEMBRE!AB110)</f>
        <v>0</v>
      </c>
      <c r="AC110" s="24">
        <f>SUM(ENERO:DICIEMBRE!AC110)</f>
        <v>0</v>
      </c>
      <c r="AD110" s="24">
        <f>SUM(ENERO:DICIEMBRE!AD110)</f>
        <v>0</v>
      </c>
      <c r="AE110" s="24">
        <f>SUM(ENERO:DICIEMBRE!AE110)</f>
        <v>0</v>
      </c>
      <c r="AF110" s="24">
        <f>SUM(ENERO:DICIEMBRE!AF110)</f>
        <v>0</v>
      </c>
      <c r="AG110" s="24">
        <f>SUM(ENERO:DICIEMBRE!AG110)</f>
        <v>0</v>
      </c>
      <c r="AH110" s="24">
        <f>SUM(ENERO:DICIEMBRE!AH110)</f>
        <v>0</v>
      </c>
      <c r="AI110" s="24">
        <f>SUM(ENERO:DICIEMBRE!AI110)</f>
        <v>0</v>
      </c>
      <c r="AJ110" s="24">
        <f>SUM(ENERO:DICIEMBRE!AJ110)</f>
        <v>0</v>
      </c>
      <c r="AK110" s="24">
        <f>SUM(ENERO:DICIEMBRE!AK110)</f>
        <v>0</v>
      </c>
      <c r="AL110" s="24">
        <f>SUM(ENERO:DICIEMBRE!AL110)</f>
        <v>0</v>
      </c>
      <c r="AM110" s="24">
        <f>SUM(ENERO:DICIEMBRE!AM110)</f>
        <v>0</v>
      </c>
      <c r="AN110" s="24">
        <f>SUM(ENERO:DICIEMBRE!AN110)</f>
        <v>0</v>
      </c>
      <c r="AO110" s="24">
        <f>SUM(ENERO:DICIEMBRE!AO110)</f>
        <v>0</v>
      </c>
      <c r="AP110" s="24">
        <f>SUM(ENERO:DICIEMBRE!AP110)</f>
        <v>0</v>
      </c>
      <c r="AQ110" s="24">
        <f>SUM(ENERO:DICIEMBRE!AQ110)</f>
        <v>0</v>
      </c>
      <c r="AR110" s="24">
        <f>SUM(ENERO:DICIEMBRE!AR110)</f>
        <v>0</v>
      </c>
      <c r="AS110" s="24">
        <f>SUM(ENERO:DICIEMBRE!AS110)</f>
        <v>0</v>
      </c>
      <c r="AT110" s="24">
        <f>SUM(ENERO:DICIEMBRE!AT110)</f>
        <v>0</v>
      </c>
      <c r="AU110" s="24">
        <f>SUM(ENERO:DICIEMBRE!AU110)</f>
        <v>0</v>
      </c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3813" t="s">
        <v>5</v>
      </c>
      <c r="B111" s="3815"/>
      <c r="C111" s="126">
        <f t="shared" ref="C111:AU111" si="37">SUM(C102:C110)</f>
        <v>852</v>
      </c>
      <c r="D111" s="127">
        <f t="shared" si="37"/>
        <v>340</v>
      </c>
      <c r="E111" s="115">
        <f t="shared" si="37"/>
        <v>512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130">
        <f t="shared" si="37"/>
        <v>0</v>
      </c>
      <c r="K111" s="131">
        <f t="shared" si="37"/>
        <v>1</v>
      </c>
      <c r="L111" s="130">
        <f t="shared" si="37"/>
        <v>4</v>
      </c>
      <c r="M111" s="131">
        <f t="shared" si="37"/>
        <v>3</v>
      </c>
      <c r="N111" s="130">
        <f t="shared" si="37"/>
        <v>8</v>
      </c>
      <c r="O111" s="131">
        <f t="shared" si="37"/>
        <v>11</v>
      </c>
      <c r="P111" s="130">
        <f t="shared" si="37"/>
        <v>1</v>
      </c>
      <c r="Q111" s="131">
        <f t="shared" si="37"/>
        <v>12</v>
      </c>
      <c r="R111" s="130">
        <f t="shared" si="37"/>
        <v>9</v>
      </c>
      <c r="S111" s="131">
        <f t="shared" si="37"/>
        <v>17</v>
      </c>
      <c r="T111" s="130">
        <f t="shared" si="37"/>
        <v>3</v>
      </c>
      <c r="U111" s="131">
        <f t="shared" si="37"/>
        <v>35</v>
      </c>
      <c r="V111" s="130">
        <f t="shared" si="37"/>
        <v>8</v>
      </c>
      <c r="W111" s="131">
        <f t="shared" si="37"/>
        <v>50</v>
      </c>
      <c r="X111" s="130">
        <f t="shared" si="37"/>
        <v>15</v>
      </c>
      <c r="Y111" s="131">
        <f t="shared" si="37"/>
        <v>43</v>
      </c>
      <c r="Z111" s="130">
        <f t="shared" si="37"/>
        <v>11</v>
      </c>
      <c r="AA111" s="131">
        <f t="shared" si="37"/>
        <v>38</v>
      </c>
      <c r="AB111" s="130">
        <f t="shared" si="37"/>
        <v>30</v>
      </c>
      <c r="AC111" s="131">
        <f t="shared" si="37"/>
        <v>47</v>
      </c>
      <c r="AD111" s="130">
        <f t="shared" si="37"/>
        <v>47</v>
      </c>
      <c r="AE111" s="131">
        <f t="shared" si="37"/>
        <v>62</v>
      </c>
      <c r="AF111" s="130">
        <f t="shared" si="37"/>
        <v>45</v>
      </c>
      <c r="AG111" s="131">
        <f t="shared" si="37"/>
        <v>47</v>
      </c>
      <c r="AH111" s="130">
        <f t="shared" si="37"/>
        <v>47</v>
      </c>
      <c r="AI111" s="131">
        <f t="shared" si="37"/>
        <v>46</v>
      </c>
      <c r="AJ111" s="130">
        <f t="shared" si="37"/>
        <v>52</v>
      </c>
      <c r="AK111" s="131">
        <f t="shared" si="37"/>
        <v>55</v>
      </c>
      <c r="AL111" s="132">
        <f t="shared" si="37"/>
        <v>60</v>
      </c>
      <c r="AM111" s="133">
        <f t="shared" si="37"/>
        <v>45</v>
      </c>
      <c r="AN111" s="134">
        <f>SUM(AN102:AN110)</f>
        <v>74</v>
      </c>
      <c r="AO111" s="129">
        <f>SUM(AO102:AO110)</f>
        <v>354</v>
      </c>
      <c r="AP111" s="134">
        <f t="shared" si="37"/>
        <v>852</v>
      </c>
      <c r="AQ111" s="129">
        <f t="shared" si="37"/>
        <v>316</v>
      </c>
      <c r="AR111" s="135">
        <f t="shared" si="37"/>
        <v>0</v>
      </c>
      <c r="AS111" s="129">
        <f t="shared" si="37"/>
        <v>0</v>
      </c>
      <c r="AT111" s="129">
        <f t="shared" si="37"/>
        <v>488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137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x14ac:dyDescent="0.2">
      <c r="A114" s="3851" t="s">
        <v>161</v>
      </c>
      <c r="B114" s="3813" t="s">
        <v>5</v>
      </c>
      <c r="C114" s="3814"/>
      <c r="D114" s="3815"/>
      <c r="E114" s="3813" t="s">
        <v>162</v>
      </c>
      <c r="F114" s="3814"/>
      <c r="G114" s="3814"/>
      <c r="H114" s="3814"/>
      <c r="I114" s="3814"/>
      <c r="J114" s="3814"/>
      <c r="K114" s="3814"/>
      <c r="L114" s="3814"/>
      <c r="M114" s="3814"/>
      <c r="N114" s="3814"/>
      <c r="O114" s="3814"/>
      <c r="P114" s="3859"/>
      <c r="Q114" s="3860" t="s">
        <v>163</v>
      </c>
      <c r="R114" s="3862" t="s">
        <v>164</v>
      </c>
      <c r="S114" s="3862" t="s">
        <v>165</v>
      </c>
      <c r="T114" s="3862" t="s">
        <v>166</v>
      </c>
      <c r="U114" s="3862" t="s">
        <v>167</v>
      </c>
      <c r="V114" s="3857" t="s">
        <v>10</v>
      </c>
      <c r="W114" s="3785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142" t="s">
        <v>44</v>
      </c>
      <c r="C115" s="143" t="s">
        <v>30</v>
      </c>
      <c r="D115" s="69" t="s">
        <v>31</v>
      </c>
      <c r="E115" s="59" t="s">
        <v>177</v>
      </c>
      <c r="F115" s="60" t="s">
        <v>178</v>
      </c>
      <c r="G115" s="60" t="s">
        <v>179</v>
      </c>
      <c r="H115" s="60" t="s">
        <v>180</v>
      </c>
      <c r="I115" s="60" t="s">
        <v>181</v>
      </c>
      <c r="J115" s="60" t="s">
        <v>182</v>
      </c>
      <c r="K115" s="60" t="s">
        <v>183</v>
      </c>
      <c r="L115" s="60" t="s">
        <v>184</v>
      </c>
      <c r="M115" s="60" t="s">
        <v>185</v>
      </c>
      <c r="N115" s="60" t="s">
        <v>186</v>
      </c>
      <c r="O115" s="60" t="s">
        <v>187</v>
      </c>
      <c r="P115" s="144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145" t="s">
        <v>189</v>
      </c>
      <c r="B116" s="23">
        <f>SUM(E116:P116)</f>
        <v>0</v>
      </c>
      <c r="C116" s="24">
        <f>SUM(ENERO:DICIEMBRE!C116)</f>
        <v>0</v>
      </c>
      <c r="D116" s="24">
        <f>SUM(ENERO:DICIEMBRE!D116)</f>
        <v>0</v>
      </c>
      <c r="E116" s="24">
        <f>SUM(ENERO:DICIEMBRE!E116)</f>
        <v>0</v>
      </c>
      <c r="F116" s="24">
        <f>SUM(ENERO:DICIEMBRE!F116)</f>
        <v>0</v>
      </c>
      <c r="G116" s="24">
        <f>SUM(ENERO:DICIEMBRE!G116)</f>
        <v>0</v>
      </c>
      <c r="H116" s="24">
        <f>SUM(ENERO:DICIEMBRE!H116)</f>
        <v>0</v>
      </c>
      <c r="I116" s="24">
        <f>SUM(ENERO:DICIEMBRE!I116)</f>
        <v>0</v>
      </c>
      <c r="J116" s="24">
        <f>SUM(ENERO:DICIEMBRE!J116)</f>
        <v>0</v>
      </c>
      <c r="K116" s="24">
        <f>SUM(ENERO:DICIEMBRE!K116)</f>
        <v>0</v>
      </c>
      <c r="L116" s="24">
        <f>SUM(ENERO:DICIEMBRE!L116)</f>
        <v>0</v>
      </c>
      <c r="M116" s="24">
        <f>SUM(ENERO:DICIEMBRE!M116)</f>
        <v>0</v>
      </c>
      <c r="N116" s="24">
        <f>SUM(ENERO:DICIEMBRE!N116)</f>
        <v>0</v>
      </c>
      <c r="O116" s="24">
        <f>SUM(ENERO:DICIEMBRE!O116)</f>
        <v>0</v>
      </c>
      <c r="P116" s="24">
        <f>SUM(ENERO:DICIEMBRE!P116)</f>
        <v>0</v>
      </c>
      <c r="Q116" s="24">
        <f>SUM(ENERO:DICIEMBRE!Q116)</f>
        <v>0</v>
      </c>
      <c r="R116" s="24">
        <f>SUM(ENERO:DICIEMBRE!R116)</f>
        <v>0</v>
      </c>
      <c r="S116" s="24">
        <f>SUM(ENERO:DICIEMBRE!S116)</f>
        <v>0</v>
      </c>
      <c r="T116" s="24">
        <f>SUM(ENERO:DICIEMBRE!T116)</f>
        <v>0</v>
      </c>
      <c r="U116" s="24">
        <f>SUM(ENERO:DICIEMBRE!U116)</f>
        <v>0</v>
      </c>
      <c r="V116" s="24">
        <f>SUM(ENERO:DICIEMBRE!V116)</f>
        <v>0</v>
      </c>
      <c r="W116" s="24">
        <f>SUM(ENERO:DICIEMBRE!W116)</f>
        <v>0</v>
      </c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145" t="s">
        <v>190</v>
      </c>
      <c r="B117" s="23">
        <f>SUM(E117:P117)</f>
        <v>0</v>
      </c>
      <c r="C117" s="24">
        <f>SUM(ENERO:DICIEMBRE!C117)</f>
        <v>0</v>
      </c>
      <c r="D117" s="24">
        <f>SUM(ENERO:DICIEMBRE!D117)</f>
        <v>0</v>
      </c>
      <c r="E117" s="24">
        <f>SUM(ENERO:DICIEMBRE!E117)</f>
        <v>0</v>
      </c>
      <c r="F117" s="24">
        <f>SUM(ENERO:DICIEMBRE!F117)</f>
        <v>0</v>
      </c>
      <c r="G117" s="24">
        <f>SUM(ENERO:DICIEMBRE!G117)</f>
        <v>0</v>
      </c>
      <c r="H117" s="24">
        <f>SUM(ENERO:DICIEMBRE!H117)</f>
        <v>0</v>
      </c>
      <c r="I117" s="24">
        <f>SUM(ENERO:DICIEMBRE!I117)</f>
        <v>0</v>
      </c>
      <c r="J117" s="24">
        <f>SUM(ENERO:DICIEMBRE!J117)</f>
        <v>0</v>
      </c>
      <c r="K117" s="24">
        <f>SUM(ENERO:DICIEMBRE!K117)</f>
        <v>0</v>
      </c>
      <c r="L117" s="24">
        <f>SUM(ENERO:DICIEMBRE!L117)</f>
        <v>0</v>
      </c>
      <c r="M117" s="24">
        <f>SUM(ENERO:DICIEMBRE!M117)</f>
        <v>0</v>
      </c>
      <c r="N117" s="24">
        <f>SUM(ENERO:DICIEMBRE!N117)</f>
        <v>0</v>
      </c>
      <c r="O117" s="24">
        <f>SUM(ENERO:DICIEMBRE!O117)</f>
        <v>0</v>
      </c>
      <c r="P117" s="24">
        <f>SUM(ENERO:DICIEMBRE!P117)</f>
        <v>0</v>
      </c>
      <c r="Q117" s="24">
        <f>SUM(ENERO:DICIEMBRE!Q117)</f>
        <v>0</v>
      </c>
      <c r="R117" s="24">
        <f>SUM(ENERO:DICIEMBRE!R117)</f>
        <v>0</v>
      </c>
      <c r="S117" s="24">
        <f>SUM(ENERO:DICIEMBRE!S117)</f>
        <v>0</v>
      </c>
      <c r="T117" s="24">
        <f>SUM(ENERO:DICIEMBRE!T117)</f>
        <v>0</v>
      </c>
      <c r="U117" s="24">
        <f>SUM(ENERO:DICIEMBRE!U117)</f>
        <v>0</v>
      </c>
      <c r="V117" s="24">
        <f>SUM(ENERO:DICIEMBRE!V117)</f>
        <v>0</v>
      </c>
      <c r="W117" s="24">
        <f>SUM(ENERO:DICIEMBRE!W117)</f>
        <v>0</v>
      </c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145" t="s">
        <v>191</v>
      </c>
      <c r="B118" s="23">
        <f>SUM(E118:P118)</f>
        <v>0</v>
      </c>
      <c r="C118" s="24">
        <f>SUM(ENERO:DICIEMBRE!C118)</f>
        <v>0</v>
      </c>
      <c r="D118" s="24">
        <f>SUM(ENERO:DICIEMBRE!D118)</f>
        <v>0</v>
      </c>
      <c r="E118" s="24">
        <f>SUM(ENERO:DICIEMBRE!E118)</f>
        <v>0</v>
      </c>
      <c r="F118" s="24">
        <f>SUM(ENERO:DICIEMBRE!F118)</f>
        <v>0</v>
      </c>
      <c r="G118" s="24">
        <f>SUM(ENERO:DICIEMBRE!G118)</f>
        <v>0</v>
      </c>
      <c r="H118" s="24">
        <f>SUM(ENERO:DICIEMBRE!H118)</f>
        <v>0</v>
      </c>
      <c r="I118" s="24">
        <f>SUM(ENERO:DICIEMBRE!I118)</f>
        <v>0</v>
      </c>
      <c r="J118" s="24">
        <f>SUM(ENERO:DICIEMBRE!J118)</f>
        <v>0</v>
      </c>
      <c r="K118" s="24">
        <f>SUM(ENERO:DICIEMBRE!K118)</f>
        <v>0</v>
      </c>
      <c r="L118" s="24">
        <f>SUM(ENERO:DICIEMBRE!L118)</f>
        <v>0</v>
      </c>
      <c r="M118" s="24">
        <f>SUM(ENERO:DICIEMBRE!M118)</f>
        <v>0</v>
      </c>
      <c r="N118" s="24">
        <f>SUM(ENERO:DICIEMBRE!N118)</f>
        <v>0</v>
      </c>
      <c r="O118" s="24">
        <f>SUM(ENERO:DICIEMBRE!O118)</f>
        <v>0</v>
      </c>
      <c r="P118" s="24">
        <f>SUM(ENERO:DICIEMBRE!P118)</f>
        <v>0</v>
      </c>
      <c r="Q118" s="24">
        <f>SUM(ENERO:DICIEMBRE!Q118)</f>
        <v>0</v>
      </c>
      <c r="R118" s="24">
        <f>SUM(ENERO:DICIEMBRE!R118)</f>
        <v>0</v>
      </c>
      <c r="S118" s="24">
        <f>SUM(ENERO:DICIEMBRE!S118)</f>
        <v>0</v>
      </c>
      <c r="T118" s="24">
        <f>SUM(ENERO:DICIEMBRE!T118)</f>
        <v>0</v>
      </c>
      <c r="U118" s="24">
        <f>SUM(ENERO:DICIEMBRE!U118)</f>
        <v>0</v>
      </c>
      <c r="V118" s="24">
        <f>SUM(ENERO:DICIEMBRE!V118)</f>
        <v>0</v>
      </c>
      <c r="W118" s="24">
        <f>SUM(ENERO:DICIEMBRE!W118)</f>
        <v>0</v>
      </c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147" t="s">
        <v>5</v>
      </c>
      <c r="B119" s="148">
        <f t="shared" ref="B119:W119" si="42">SUM(B116:B118)</f>
        <v>0</v>
      </c>
      <c r="C119" s="149">
        <f t="shared" si="42"/>
        <v>0</v>
      </c>
      <c r="D119" s="150">
        <f t="shared" si="42"/>
        <v>0</v>
      </c>
      <c r="E119" s="101">
        <f t="shared" si="42"/>
        <v>0</v>
      </c>
      <c r="F119" s="151">
        <f t="shared" si="42"/>
        <v>0</v>
      </c>
      <c r="G119" s="151">
        <f t="shared" si="42"/>
        <v>0</v>
      </c>
      <c r="H119" s="151">
        <f t="shared" si="42"/>
        <v>0</v>
      </c>
      <c r="I119" s="151">
        <f t="shared" si="42"/>
        <v>0</v>
      </c>
      <c r="J119" s="151">
        <f t="shared" si="42"/>
        <v>0</v>
      </c>
      <c r="K119" s="151">
        <f t="shared" si="42"/>
        <v>0</v>
      </c>
      <c r="L119" s="151">
        <f t="shared" si="42"/>
        <v>0</v>
      </c>
      <c r="M119" s="151">
        <f t="shared" si="42"/>
        <v>0</v>
      </c>
      <c r="N119" s="151">
        <f t="shared" si="42"/>
        <v>0</v>
      </c>
      <c r="O119" s="151">
        <f t="shared" si="42"/>
        <v>0</v>
      </c>
      <c r="P119" s="152">
        <f t="shared" si="42"/>
        <v>0</v>
      </c>
      <c r="Q119" s="153">
        <f t="shared" si="42"/>
        <v>0</v>
      </c>
      <c r="R119" s="154">
        <f t="shared" si="42"/>
        <v>0</v>
      </c>
      <c r="S119" s="154">
        <f t="shared" si="42"/>
        <v>0</v>
      </c>
      <c r="T119" s="154">
        <f>SUM(T116:T118)</f>
        <v>0</v>
      </c>
      <c r="U119" s="154">
        <f t="shared" si="42"/>
        <v>0</v>
      </c>
      <c r="V119" s="155">
        <f t="shared" si="42"/>
        <v>0</v>
      </c>
      <c r="W119" s="155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156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157"/>
      <c r="N120" s="157"/>
      <c r="O120" s="157"/>
      <c r="P120" s="157"/>
      <c r="Q120" s="157"/>
      <c r="R120" s="158"/>
      <c r="S120" s="159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x14ac:dyDescent="0.2">
      <c r="A121" s="3851" t="s">
        <v>161</v>
      </c>
      <c r="B121" s="3813" t="s">
        <v>5</v>
      </c>
      <c r="C121" s="3814"/>
      <c r="D121" s="3815"/>
      <c r="E121" s="3813" t="s">
        <v>162</v>
      </c>
      <c r="F121" s="3814"/>
      <c r="G121" s="3814"/>
      <c r="H121" s="3814"/>
      <c r="I121" s="3814"/>
      <c r="J121" s="3814"/>
      <c r="K121" s="3814"/>
      <c r="L121" s="3859"/>
      <c r="M121" s="3860" t="s">
        <v>193</v>
      </c>
      <c r="N121" s="3862" t="s">
        <v>163</v>
      </c>
      <c r="O121" s="3862" t="s">
        <v>141</v>
      </c>
      <c r="P121" s="3862" t="s">
        <v>194</v>
      </c>
      <c r="Q121" s="3862" t="s">
        <v>195</v>
      </c>
      <c r="R121" s="3862" t="s">
        <v>196</v>
      </c>
      <c r="S121" s="3862" t="s">
        <v>10</v>
      </c>
      <c r="T121" s="3785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160" t="s">
        <v>44</v>
      </c>
      <c r="C122" s="160" t="s">
        <v>30</v>
      </c>
      <c r="D122" s="161" t="s">
        <v>31</v>
      </c>
      <c r="E122" s="59" t="s">
        <v>198</v>
      </c>
      <c r="F122" s="60" t="s">
        <v>183</v>
      </c>
      <c r="G122" s="60" t="s">
        <v>199</v>
      </c>
      <c r="H122" s="60" t="s">
        <v>200</v>
      </c>
      <c r="I122" s="60" t="s">
        <v>186</v>
      </c>
      <c r="J122" s="60" t="s">
        <v>201</v>
      </c>
      <c r="K122" s="60" t="s">
        <v>202</v>
      </c>
      <c r="L122" s="144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24">
        <f>SUM(ENERO:DICIEMBRE!C123)</f>
        <v>0</v>
      </c>
      <c r="D123" s="24">
        <f>SUM(ENERO:DICIEMBRE!D123)</f>
        <v>0</v>
      </c>
      <c r="E123" s="24">
        <f>SUM(ENERO:DICIEMBRE!E123)</f>
        <v>0</v>
      </c>
      <c r="F123" s="24">
        <f>SUM(ENERO:DICIEMBRE!F123)</f>
        <v>0</v>
      </c>
      <c r="G123" s="24">
        <f>SUM(ENERO:DICIEMBRE!G123)</f>
        <v>0</v>
      </c>
      <c r="H123" s="24">
        <f>SUM(ENERO:DICIEMBRE!H123)</f>
        <v>0</v>
      </c>
      <c r="I123" s="24">
        <f>SUM(ENERO:DICIEMBRE!I123)</f>
        <v>0</v>
      </c>
      <c r="J123" s="24">
        <f>SUM(ENERO:DICIEMBRE!J123)</f>
        <v>0</v>
      </c>
      <c r="K123" s="24">
        <f>SUM(ENERO:DICIEMBRE!K123)</f>
        <v>0</v>
      </c>
      <c r="L123" s="24">
        <f>SUM(ENERO:DICIEMBRE!L123)</f>
        <v>0</v>
      </c>
      <c r="M123" s="24">
        <f>SUM(ENERO:DICIEMBRE!M123)</f>
        <v>0</v>
      </c>
      <c r="N123" s="24">
        <f>SUM(ENERO:DICIEMBRE!N123)</f>
        <v>0</v>
      </c>
      <c r="O123" s="24">
        <f>SUM(ENERO:DICIEMBRE!O123)</f>
        <v>0</v>
      </c>
      <c r="P123" s="24">
        <f>SUM(ENERO:DICIEMBRE!P123)</f>
        <v>0</v>
      </c>
      <c r="Q123" s="24">
        <f>SUM(ENERO:DICIEMBRE!Q123)</f>
        <v>0</v>
      </c>
      <c r="R123" s="24">
        <f>SUM(ENERO:DICIEMBRE!R123)</f>
        <v>0</v>
      </c>
      <c r="S123" s="24">
        <f>SUM(ENERO:DICIEMBRE!S123)</f>
        <v>0</v>
      </c>
      <c r="T123" s="24">
        <f>SUM(ENERO:DICIEMBRE!T123)</f>
        <v>0</v>
      </c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145" t="s">
        <v>204</v>
      </c>
      <c r="B124" s="163">
        <f>SUM(E124:L124)</f>
        <v>0</v>
      </c>
      <c r="C124" s="24">
        <f>SUM(ENERO:DICIEMBRE!C124)</f>
        <v>0</v>
      </c>
      <c r="D124" s="24">
        <f>SUM(ENERO:DICIEMBRE!D124)</f>
        <v>0</v>
      </c>
      <c r="E124" s="24">
        <f>SUM(ENERO:DICIEMBRE!E124)</f>
        <v>0</v>
      </c>
      <c r="F124" s="24">
        <f>SUM(ENERO:DICIEMBRE!F124)</f>
        <v>0</v>
      </c>
      <c r="G124" s="24">
        <f>SUM(ENERO:DICIEMBRE!G124)</f>
        <v>0</v>
      </c>
      <c r="H124" s="24">
        <f>SUM(ENERO:DICIEMBRE!H124)</f>
        <v>0</v>
      </c>
      <c r="I124" s="24">
        <f>SUM(ENERO:DICIEMBRE!I124)</f>
        <v>0</v>
      </c>
      <c r="J124" s="24">
        <f>SUM(ENERO:DICIEMBRE!J124)</f>
        <v>0</v>
      </c>
      <c r="K124" s="24">
        <f>SUM(ENERO:DICIEMBRE!K124)</f>
        <v>0</v>
      </c>
      <c r="L124" s="24">
        <f>SUM(ENERO:DICIEMBRE!L124)</f>
        <v>0</v>
      </c>
      <c r="M124" s="24">
        <f>SUM(ENERO:DICIEMBRE!M124)</f>
        <v>0</v>
      </c>
      <c r="N124" s="24">
        <f>SUM(ENERO:DICIEMBRE!N124)</f>
        <v>0</v>
      </c>
      <c r="O124" s="24">
        <f>SUM(ENERO:DICIEMBRE!O124)</f>
        <v>0</v>
      </c>
      <c r="P124" s="24">
        <f>SUM(ENERO:DICIEMBRE!P124)</f>
        <v>0</v>
      </c>
      <c r="Q124" s="24">
        <f>SUM(ENERO:DICIEMBRE!Q124)</f>
        <v>0</v>
      </c>
      <c r="R124" s="24">
        <f>SUM(ENERO:DICIEMBRE!R124)</f>
        <v>0</v>
      </c>
      <c r="S124" s="24">
        <f>SUM(ENERO:DICIEMBRE!S124)</f>
        <v>0</v>
      </c>
      <c r="T124" s="24">
        <f>SUM(ENERO:DICIEMBRE!T124)</f>
        <v>0</v>
      </c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147" t="s">
        <v>5</v>
      </c>
      <c r="B125" s="148">
        <f t="shared" ref="B125:T125" si="45">SUM(B123:B124)</f>
        <v>0</v>
      </c>
      <c r="C125" s="165">
        <f t="shared" si="45"/>
        <v>0</v>
      </c>
      <c r="D125" s="166">
        <f t="shared" si="45"/>
        <v>0</v>
      </c>
      <c r="E125" s="101">
        <f t="shared" si="45"/>
        <v>0</v>
      </c>
      <c r="F125" s="151">
        <f t="shared" si="45"/>
        <v>0</v>
      </c>
      <c r="G125" s="151">
        <f t="shared" si="45"/>
        <v>0</v>
      </c>
      <c r="H125" s="151">
        <f t="shared" si="45"/>
        <v>0</v>
      </c>
      <c r="I125" s="151">
        <f t="shared" si="45"/>
        <v>0</v>
      </c>
      <c r="J125" s="151">
        <f t="shared" si="45"/>
        <v>0</v>
      </c>
      <c r="K125" s="151">
        <f t="shared" si="45"/>
        <v>0</v>
      </c>
      <c r="L125" s="152">
        <f t="shared" si="45"/>
        <v>0</v>
      </c>
      <c r="M125" s="153">
        <f t="shared" si="45"/>
        <v>0</v>
      </c>
      <c r="N125" s="151">
        <f t="shared" si="45"/>
        <v>0</v>
      </c>
      <c r="O125" s="151">
        <f t="shared" si="45"/>
        <v>0</v>
      </c>
      <c r="P125" s="154">
        <f t="shared" si="45"/>
        <v>0</v>
      </c>
      <c r="Q125" s="154">
        <f t="shared" si="45"/>
        <v>0</v>
      </c>
      <c r="R125" s="154">
        <f>SUM(R123:R124)</f>
        <v>0</v>
      </c>
      <c r="S125" s="154">
        <f t="shared" si="45"/>
        <v>0</v>
      </c>
      <c r="T125" s="155">
        <f t="shared" si="45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168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x14ac:dyDescent="0.2">
      <c r="A128" s="3864" t="s">
        <v>207</v>
      </c>
      <c r="B128" s="3864" t="s">
        <v>208</v>
      </c>
      <c r="C128" s="3834" t="s">
        <v>209</v>
      </c>
      <c r="D128" s="3835"/>
      <c r="E128" s="3835"/>
      <c r="F128" s="3835"/>
      <c r="G128" s="3835"/>
      <c r="H128" s="3835"/>
      <c r="I128" s="3835"/>
      <c r="J128" s="3835"/>
      <c r="K128" s="3835"/>
      <c r="L128" s="3835"/>
      <c r="M128" s="3835"/>
      <c r="N128" s="3835"/>
      <c r="O128" s="3835"/>
      <c r="P128" s="3835"/>
      <c r="Q128" s="3835"/>
      <c r="R128" s="3835"/>
      <c r="S128" s="3844"/>
      <c r="T128" s="3866" t="s">
        <v>49</v>
      </c>
      <c r="U128" s="3867"/>
      <c r="V128" s="3868" t="s">
        <v>210</v>
      </c>
      <c r="W128" s="3838" t="s">
        <v>211</v>
      </c>
      <c r="X128" s="3862" t="s">
        <v>10</v>
      </c>
      <c r="Y128" s="3862" t="s">
        <v>11</v>
      </c>
      <c r="Z128" s="3857" t="s">
        <v>212</v>
      </c>
      <c r="AA128" s="3857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59" t="s">
        <v>13</v>
      </c>
      <c r="D129" s="60" t="s">
        <v>14</v>
      </c>
      <c r="E129" s="60" t="s">
        <v>50</v>
      </c>
      <c r="F129" s="60" t="s">
        <v>51</v>
      </c>
      <c r="G129" s="60" t="s">
        <v>17</v>
      </c>
      <c r="H129" s="60" t="s">
        <v>18</v>
      </c>
      <c r="I129" s="60" t="s">
        <v>19</v>
      </c>
      <c r="J129" s="60" t="s">
        <v>20</v>
      </c>
      <c r="K129" s="60" t="s">
        <v>21</v>
      </c>
      <c r="L129" s="60" t="s">
        <v>22</v>
      </c>
      <c r="M129" s="60" t="s">
        <v>23</v>
      </c>
      <c r="N129" s="60" t="s">
        <v>24</v>
      </c>
      <c r="O129" s="60" t="s">
        <v>25</v>
      </c>
      <c r="P129" s="60" t="s">
        <v>26</v>
      </c>
      <c r="Q129" s="60" t="s">
        <v>27</v>
      </c>
      <c r="R129" s="60" t="s">
        <v>28</v>
      </c>
      <c r="S129" s="64" t="s">
        <v>29</v>
      </c>
      <c r="T129" s="62" t="s">
        <v>30</v>
      </c>
      <c r="U129" s="170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171" t="s">
        <v>214</v>
      </c>
      <c r="B130" s="172">
        <f>SUM(C130:S130)</f>
        <v>21</v>
      </c>
      <c r="C130" s="24">
        <f>SUM(ENERO:DICIEMBRE!C130)</f>
        <v>0</v>
      </c>
      <c r="D130" s="24">
        <f>SUM(ENERO:DICIEMBRE!D130)</f>
        <v>0</v>
      </c>
      <c r="E130" s="24">
        <f>SUM(ENERO:DICIEMBRE!E130)</f>
        <v>6</v>
      </c>
      <c r="F130" s="24">
        <f>SUM(ENERO:DICIEMBRE!F130)</f>
        <v>9</v>
      </c>
      <c r="G130" s="24">
        <f>SUM(ENERO:DICIEMBRE!G130)</f>
        <v>0</v>
      </c>
      <c r="H130" s="24">
        <f>SUM(ENERO:DICIEMBRE!H130)</f>
        <v>2</v>
      </c>
      <c r="I130" s="24">
        <f>SUM(ENERO:DICIEMBRE!I130)</f>
        <v>1</v>
      </c>
      <c r="J130" s="24">
        <f>SUM(ENERO:DICIEMBRE!J130)</f>
        <v>2</v>
      </c>
      <c r="K130" s="24">
        <f>SUM(ENERO:DICIEMBRE!K130)</f>
        <v>0</v>
      </c>
      <c r="L130" s="24">
        <f>SUM(ENERO:DICIEMBRE!L130)</f>
        <v>0</v>
      </c>
      <c r="M130" s="24">
        <f>SUM(ENERO:DICIEMBRE!M130)</f>
        <v>1</v>
      </c>
      <c r="N130" s="24">
        <f>SUM(ENERO:DICIEMBRE!N130)</f>
        <v>0</v>
      </c>
      <c r="O130" s="24">
        <f>SUM(ENERO:DICIEMBRE!O130)</f>
        <v>0</v>
      </c>
      <c r="P130" s="24">
        <f>SUM(ENERO:DICIEMBRE!P130)</f>
        <v>0</v>
      </c>
      <c r="Q130" s="24">
        <f>SUM(ENERO:DICIEMBRE!Q130)</f>
        <v>0</v>
      </c>
      <c r="R130" s="24">
        <f>SUM(ENERO:DICIEMBRE!R130)</f>
        <v>0</v>
      </c>
      <c r="S130" s="24">
        <f>SUM(ENERO:DICIEMBRE!S130)</f>
        <v>0</v>
      </c>
      <c r="T130" s="24">
        <f>SUM(ENERO:DICIEMBRE!T130)</f>
        <v>5</v>
      </c>
      <c r="U130" s="24">
        <f>SUM(ENERO:DICIEMBRE!U130)</f>
        <v>16</v>
      </c>
      <c r="V130" s="24">
        <f>SUM(ENERO:DICIEMBRE!V130)</f>
        <v>0</v>
      </c>
      <c r="W130" s="24">
        <f>SUM(ENERO:DICIEMBRE!W130)</f>
        <v>0</v>
      </c>
      <c r="X130" s="24">
        <f>SUM(ENERO:DICIEMBRE!X130)</f>
        <v>0</v>
      </c>
      <c r="Y130" s="24">
        <f>SUM(ENERO:DICIEMBRE!Y130)</f>
        <v>0</v>
      </c>
      <c r="Z130" s="24">
        <f>SUM(ENERO:DICIEMBRE!Z130)</f>
        <v>0</v>
      </c>
      <c r="AA130" s="24">
        <f>SUM(ENERO:DICIEMBRE!AA130)</f>
        <v>0</v>
      </c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6">IF(X130&gt;$B130,1,0)</f>
        <v>0</v>
      </c>
      <c r="CO130" s="5">
        <f t="shared" si="46"/>
        <v>0</v>
      </c>
      <c r="CP130" s="5">
        <f t="shared" si="46"/>
        <v>0</v>
      </c>
    </row>
    <row r="131" spans="1:94" s="5" customFormat="1" x14ac:dyDescent="0.2">
      <c r="A131" s="175" t="s">
        <v>207</v>
      </c>
      <c r="B131" s="176">
        <f>SUM(C131:S131)</f>
        <v>10</v>
      </c>
      <c r="C131" s="24">
        <f>SUM(ENERO:DICIEMBRE!C131)</f>
        <v>0</v>
      </c>
      <c r="D131" s="24">
        <f>SUM(ENERO:DICIEMBRE!D131)</f>
        <v>0</v>
      </c>
      <c r="E131" s="24">
        <f>SUM(ENERO:DICIEMBRE!E131)</f>
        <v>0</v>
      </c>
      <c r="F131" s="24">
        <f>SUM(ENERO:DICIEMBRE!F131)</f>
        <v>1</v>
      </c>
      <c r="G131" s="24">
        <f>SUM(ENERO:DICIEMBRE!G131)</f>
        <v>1</v>
      </c>
      <c r="H131" s="24">
        <f>SUM(ENERO:DICIEMBRE!H131)</f>
        <v>0</v>
      </c>
      <c r="I131" s="24">
        <f>SUM(ENERO:DICIEMBRE!I131)</f>
        <v>1</v>
      </c>
      <c r="J131" s="24">
        <f>SUM(ENERO:DICIEMBRE!J131)</f>
        <v>3</v>
      </c>
      <c r="K131" s="24">
        <f>SUM(ENERO:DICIEMBRE!K131)</f>
        <v>1</v>
      </c>
      <c r="L131" s="24">
        <f>SUM(ENERO:DICIEMBRE!L131)</f>
        <v>0</v>
      </c>
      <c r="M131" s="24">
        <f>SUM(ENERO:DICIEMBRE!M131)</f>
        <v>1</v>
      </c>
      <c r="N131" s="24">
        <f>SUM(ENERO:DICIEMBRE!N131)</f>
        <v>0</v>
      </c>
      <c r="O131" s="24">
        <f>SUM(ENERO:DICIEMBRE!O131)</f>
        <v>1</v>
      </c>
      <c r="P131" s="24">
        <f>SUM(ENERO:DICIEMBRE!P131)</f>
        <v>0</v>
      </c>
      <c r="Q131" s="24">
        <f>SUM(ENERO:DICIEMBRE!Q131)</f>
        <v>1</v>
      </c>
      <c r="R131" s="24">
        <f>SUM(ENERO:DICIEMBRE!R131)</f>
        <v>0</v>
      </c>
      <c r="S131" s="24">
        <f>SUM(ENERO:DICIEMBRE!S131)</f>
        <v>0</v>
      </c>
      <c r="T131" s="24">
        <f>SUM(ENERO:DICIEMBRE!T131)</f>
        <v>2</v>
      </c>
      <c r="U131" s="24">
        <f>SUM(ENERO:DICIEMBRE!U131)</f>
        <v>8</v>
      </c>
      <c r="V131" s="24">
        <f>SUM(ENERO:DICIEMBRE!V131)</f>
        <v>0</v>
      </c>
      <c r="W131" s="24">
        <f>SUM(ENERO:DICIEMBRE!W131)</f>
        <v>0</v>
      </c>
      <c r="X131" s="24">
        <f>SUM(ENERO:DICIEMBRE!X131)</f>
        <v>0</v>
      </c>
      <c r="Y131" s="24">
        <f>SUM(ENERO:DICIEMBRE!Y131)</f>
        <v>0</v>
      </c>
      <c r="Z131" s="24">
        <f>SUM(ENERO:DICIEMBRE!Z131)</f>
        <v>0</v>
      </c>
      <c r="AA131" s="24">
        <f>SUM(ENERO:DICIEMBRE!AA131)</f>
        <v>0</v>
      </c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7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6"/>
        <v>0</v>
      </c>
      <c r="CO131" s="5">
        <f t="shared" si="46"/>
        <v>0</v>
      </c>
      <c r="CP131" s="5">
        <f t="shared" si="46"/>
        <v>0</v>
      </c>
    </row>
    <row r="132" spans="1:94" s="5" customFormat="1" x14ac:dyDescent="0.2">
      <c r="A132" s="177" t="s">
        <v>215</v>
      </c>
      <c r="B132" s="178">
        <f>SUM(C132:S132)</f>
        <v>0</v>
      </c>
      <c r="C132" s="24">
        <f>SUM(ENERO:DICIEMBRE!C132)</f>
        <v>0</v>
      </c>
      <c r="D132" s="24">
        <f>SUM(ENERO:DICIEMBRE!D132)</f>
        <v>0</v>
      </c>
      <c r="E132" s="24">
        <f>SUM(ENERO:DICIEMBRE!E132)</f>
        <v>0</v>
      </c>
      <c r="F132" s="24">
        <f>SUM(ENERO:DICIEMBRE!F132)</f>
        <v>0</v>
      </c>
      <c r="G132" s="24">
        <f>SUM(ENERO:DICIEMBRE!G132)</f>
        <v>0</v>
      </c>
      <c r="H132" s="24">
        <f>SUM(ENERO:DICIEMBRE!H132)</f>
        <v>0</v>
      </c>
      <c r="I132" s="24">
        <f>SUM(ENERO:DICIEMBRE!I132)</f>
        <v>0</v>
      </c>
      <c r="J132" s="24">
        <f>SUM(ENERO:DICIEMBRE!J132)</f>
        <v>0</v>
      </c>
      <c r="K132" s="24">
        <f>SUM(ENERO:DICIEMBRE!K132)</f>
        <v>0</v>
      </c>
      <c r="L132" s="24">
        <f>SUM(ENERO:DICIEMBRE!L132)</f>
        <v>0</v>
      </c>
      <c r="M132" s="24">
        <f>SUM(ENERO:DICIEMBRE!M132)</f>
        <v>0</v>
      </c>
      <c r="N132" s="24">
        <f>SUM(ENERO:DICIEMBRE!N132)</f>
        <v>0</v>
      </c>
      <c r="O132" s="24">
        <f>SUM(ENERO:DICIEMBRE!O132)</f>
        <v>0</v>
      </c>
      <c r="P132" s="24">
        <f>SUM(ENERO:DICIEMBRE!P132)</f>
        <v>0</v>
      </c>
      <c r="Q132" s="24">
        <f>SUM(ENERO:DICIEMBRE!Q132)</f>
        <v>0</v>
      </c>
      <c r="R132" s="24">
        <f>SUM(ENERO:DICIEMBRE!R132)</f>
        <v>0</v>
      </c>
      <c r="S132" s="24">
        <f>SUM(ENERO:DICIEMBRE!S132)</f>
        <v>0</v>
      </c>
      <c r="T132" s="24">
        <f>SUM(ENERO:DICIEMBRE!T132)</f>
        <v>0</v>
      </c>
      <c r="U132" s="24">
        <f>SUM(ENERO:DICIEMBRE!U132)</f>
        <v>0</v>
      </c>
      <c r="V132" s="24">
        <f>SUM(ENERO:DICIEMBRE!V132)</f>
        <v>0</v>
      </c>
      <c r="W132" s="24">
        <f>SUM(ENERO:DICIEMBRE!W132)</f>
        <v>0</v>
      </c>
      <c r="X132" s="24">
        <f>SUM(ENERO:DICIEMBRE!X132)</f>
        <v>0</v>
      </c>
      <c r="Y132" s="24">
        <f>SUM(ENERO:DICIEMBRE!Y132)</f>
        <v>0</v>
      </c>
      <c r="Z132" s="24">
        <f>SUM(ENERO:DICIEMBRE!Z132)</f>
        <v>0</v>
      </c>
      <c r="AA132" s="24">
        <f>SUM(ENERO:DICIEMBRE!AA132)</f>
        <v>0</v>
      </c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7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6"/>
        <v>0</v>
      </c>
      <c r="CO132" s="5">
        <f t="shared" si="46"/>
        <v>0</v>
      </c>
      <c r="CP132" s="5">
        <f t="shared" si="46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x14ac:dyDescent="0.2">
      <c r="A134" s="3870" t="s">
        <v>55</v>
      </c>
      <c r="B134" s="3873" t="s">
        <v>4</v>
      </c>
      <c r="C134" s="3811" t="s">
        <v>5</v>
      </c>
      <c r="D134" s="3817"/>
      <c r="E134" s="3785"/>
      <c r="F134" s="3834" t="s">
        <v>217</v>
      </c>
      <c r="G134" s="3835"/>
      <c r="H134" s="3835"/>
      <c r="I134" s="3835"/>
      <c r="J134" s="3835"/>
      <c r="K134" s="3835"/>
      <c r="L134" s="3835"/>
      <c r="M134" s="3835"/>
      <c r="N134" s="3835"/>
      <c r="O134" s="3835"/>
      <c r="P134" s="3835"/>
      <c r="Q134" s="3835"/>
      <c r="R134" s="3835"/>
      <c r="S134" s="3835"/>
      <c r="T134" s="3835"/>
      <c r="U134" s="3835"/>
      <c r="V134" s="3835"/>
      <c r="W134" s="3835"/>
      <c r="X134" s="3835"/>
      <c r="Y134" s="3835"/>
      <c r="Z134" s="3835"/>
      <c r="AA134" s="3835"/>
      <c r="AB134" s="3835"/>
      <c r="AC134" s="3835"/>
      <c r="AD134" s="3835"/>
      <c r="AE134" s="3835"/>
      <c r="AF134" s="3835"/>
      <c r="AG134" s="3835"/>
      <c r="AH134" s="3835"/>
      <c r="AI134" s="3835"/>
      <c r="AJ134" s="3835"/>
      <c r="AK134" s="3835"/>
      <c r="AL134" s="3835"/>
      <c r="AM134" s="3844"/>
      <c r="AN134" s="3787" t="s">
        <v>167</v>
      </c>
      <c r="AO134" s="3787" t="s">
        <v>10</v>
      </c>
      <c r="AP134" s="3787" t="s">
        <v>11</v>
      </c>
      <c r="AQ134" s="3787" t="s">
        <v>212</v>
      </c>
      <c r="AR134" s="3787" t="s">
        <v>213</v>
      </c>
    </row>
    <row r="135" spans="1:94" s="5" customFormat="1" x14ac:dyDescent="0.2">
      <c r="A135" s="3871"/>
      <c r="B135" s="3874"/>
      <c r="C135" s="3812"/>
      <c r="D135" s="3876"/>
      <c r="E135" s="3786"/>
      <c r="F135" s="3825" t="s">
        <v>13</v>
      </c>
      <c r="G135" s="3825"/>
      <c r="H135" s="3815" t="s">
        <v>14</v>
      </c>
      <c r="I135" s="3825"/>
      <c r="J135" s="3815" t="s">
        <v>50</v>
      </c>
      <c r="K135" s="3825"/>
      <c r="L135" s="3814" t="s">
        <v>51</v>
      </c>
      <c r="M135" s="3877"/>
      <c r="N135" s="3878" t="s">
        <v>17</v>
      </c>
      <c r="O135" s="3815"/>
      <c r="P135" s="3813" t="s">
        <v>18</v>
      </c>
      <c r="Q135" s="3815"/>
      <c r="R135" s="3817" t="s">
        <v>19</v>
      </c>
      <c r="S135" s="3785"/>
      <c r="T135" s="3814" t="s">
        <v>20</v>
      </c>
      <c r="U135" s="3815"/>
      <c r="V135" s="3813" t="s">
        <v>21</v>
      </c>
      <c r="W135" s="3815"/>
      <c r="X135" s="3814" t="s">
        <v>22</v>
      </c>
      <c r="Y135" s="3815"/>
      <c r="Z135" s="3814" t="s">
        <v>23</v>
      </c>
      <c r="AA135" s="3815"/>
      <c r="AB135" s="3877" t="s">
        <v>24</v>
      </c>
      <c r="AC135" s="3879"/>
      <c r="AD135" s="3814" t="s">
        <v>25</v>
      </c>
      <c r="AE135" s="3815"/>
      <c r="AF135" s="3814" t="s">
        <v>26</v>
      </c>
      <c r="AG135" s="3815"/>
      <c r="AH135" s="3814" t="s">
        <v>27</v>
      </c>
      <c r="AI135" s="3815"/>
      <c r="AJ135" s="3814" t="s">
        <v>28</v>
      </c>
      <c r="AK135" s="3815"/>
      <c r="AL135" s="3814" t="s">
        <v>29</v>
      </c>
      <c r="AM135" s="3815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66" t="s">
        <v>44</v>
      </c>
      <c r="D136" s="185" t="s">
        <v>30</v>
      </c>
      <c r="E136" s="64" t="s">
        <v>31</v>
      </c>
      <c r="F136" s="59" t="s">
        <v>30</v>
      </c>
      <c r="G136" s="64" t="s">
        <v>31</v>
      </c>
      <c r="H136" s="59" t="s">
        <v>30</v>
      </c>
      <c r="I136" s="64" t="s">
        <v>31</v>
      </c>
      <c r="J136" s="59" t="s">
        <v>30</v>
      </c>
      <c r="K136" s="64" t="s">
        <v>31</v>
      </c>
      <c r="L136" s="185" t="s">
        <v>30</v>
      </c>
      <c r="M136" s="60" t="s">
        <v>31</v>
      </c>
      <c r="N136" s="60" t="s">
        <v>30</v>
      </c>
      <c r="O136" s="61" t="s">
        <v>31</v>
      </c>
      <c r="P136" s="59" t="s">
        <v>30</v>
      </c>
      <c r="Q136" s="61" t="s">
        <v>31</v>
      </c>
      <c r="R136" s="185" t="s">
        <v>30</v>
      </c>
      <c r="S136" s="61" t="s">
        <v>31</v>
      </c>
      <c r="T136" s="185" t="s">
        <v>30</v>
      </c>
      <c r="U136" s="61" t="s">
        <v>31</v>
      </c>
      <c r="V136" s="59" t="s">
        <v>30</v>
      </c>
      <c r="W136" s="61" t="s">
        <v>31</v>
      </c>
      <c r="X136" s="185" t="s">
        <v>30</v>
      </c>
      <c r="Y136" s="61" t="s">
        <v>31</v>
      </c>
      <c r="Z136" s="185" t="s">
        <v>30</v>
      </c>
      <c r="AA136" s="61" t="s">
        <v>31</v>
      </c>
      <c r="AB136" s="185" t="s">
        <v>30</v>
      </c>
      <c r="AC136" s="61" t="s">
        <v>31</v>
      </c>
      <c r="AD136" s="185" t="s">
        <v>30</v>
      </c>
      <c r="AE136" s="61" t="s">
        <v>31</v>
      </c>
      <c r="AF136" s="185" t="s">
        <v>30</v>
      </c>
      <c r="AG136" s="61" t="s">
        <v>31</v>
      </c>
      <c r="AH136" s="185" t="s">
        <v>30</v>
      </c>
      <c r="AI136" s="61" t="s">
        <v>31</v>
      </c>
      <c r="AJ136" s="185" t="s">
        <v>30</v>
      </c>
      <c r="AK136" s="61" t="s">
        <v>31</v>
      </c>
      <c r="AL136" s="185" t="s">
        <v>30</v>
      </c>
      <c r="AM136" s="61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3787" t="s">
        <v>218</v>
      </c>
      <c r="B137" s="186" t="s">
        <v>32</v>
      </c>
      <c r="C137" s="187">
        <f t="shared" ref="C137:C158" si="48">SUM(D137:E137)</f>
        <v>0</v>
      </c>
      <c r="D137" s="188">
        <f t="shared" ref="D137:E146" si="49">SUM(F137+H137+J137+L137+N137+P137+R137+T137+V137+X137+Z137+AB137+AD137+AF137+AH137+AJ137+AL137)</f>
        <v>0</v>
      </c>
      <c r="E137" s="189">
        <f t="shared" si="49"/>
        <v>0</v>
      </c>
      <c r="F137" s="24">
        <f>SUM(ENERO:DICIEMBRE!F137)</f>
        <v>0</v>
      </c>
      <c r="G137" s="24">
        <f>SUM(ENERO:DICIEMBRE!G137)</f>
        <v>0</v>
      </c>
      <c r="H137" s="24">
        <f>SUM(ENERO:DICIEMBRE!H137)</f>
        <v>0</v>
      </c>
      <c r="I137" s="24">
        <f>SUM(ENERO:DICIEMBRE!I137)</f>
        <v>0</v>
      </c>
      <c r="J137" s="24">
        <f>SUM(ENERO:DICIEMBRE!J137)</f>
        <v>0</v>
      </c>
      <c r="K137" s="24">
        <f>SUM(ENERO:DICIEMBRE!K137)</f>
        <v>0</v>
      </c>
      <c r="L137" s="24">
        <f>SUM(ENERO:DICIEMBRE!L137)</f>
        <v>0</v>
      </c>
      <c r="M137" s="24">
        <f>SUM(ENERO:DICIEMBRE!M137)</f>
        <v>0</v>
      </c>
      <c r="N137" s="24">
        <f>SUM(ENERO:DICIEMBRE!N137)</f>
        <v>0</v>
      </c>
      <c r="O137" s="24">
        <f>SUM(ENERO:DICIEMBRE!O137)</f>
        <v>0</v>
      </c>
      <c r="P137" s="24">
        <f>SUM(ENERO:DICIEMBRE!P137)</f>
        <v>0</v>
      </c>
      <c r="Q137" s="24">
        <f>SUM(ENERO:DICIEMBRE!Q137)</f>
        <v>0</v>
      </c>
      <c r="R137" s="24">
        <f>SUM(ENERO:DICIEMBRE!R137)</f>
        <v>0</v>
      </c>
      <c r="S137" s="24">
        <f>SUM(ENERO:DICIEMBRE!S137)</f>
        <v>0</v>
      </c>
      <c r="T137" s="24">
        <f>SUM(ENERO:DICIEMBRE!T137)</f>
        <v>0</v>
      </c>
      <c r="U137" s="24">
        <f>SUM(ENERO:DICIEMBRE!U137)</f>
        <v>0</v>
      </c>
      <c r="V137" s="24">
        <f>SUM(ENERO:DICIEMBRE!V137)</f>
        <v>0</v>
      </c>
      <c r="W137" s="24">
        <f>SUM(ENERO:DICIEMBRE!W137)</f>
        <v>0</v>
      </c>
      <c r="X137" s="24">
        <f>SUM(ENERO:DICIEMBRE!X137)</f>
        <v>0</v>
      </c>
      <c r="Y137" s="24">
        <f>SUM(ENERO:DICIEMBRE!Y137)</f>
        <v>0</v>
      </c>
      <c r="Z137" s="24">
        <f>SUM(ENERO:DICIEMBRE!Z137)</f>
        <v>0</v>
      </c>
      <c r="AA137" s="24">
        <f>SUM(ENERO:DICIEMBRE!AA137)</f>
        <v>0</v>
      </c>
      <c r="AB137" s="24">
        <f>SUM(ENERO:DICIEMBRE!AB137)</f>
        <v>0</v>
      </c>
      <c r="AC137" s="24">
        <f>SUM(ENERO:DICIEMBRE!AC137)</f>
        <v>0</v>
      </c>
      <c r="AD137" s="24">
        <f>SUM(ENERO:DICIEMBRE!AD137)</f>
        <v>0</v>
      </c>
      <c r="AE137" s="24">
        <f>SUM(ENERO:DICIEMBRE!AE137)</f>
        <v>0</v>
      </c>
      <c r="AF137" s="24">
        <f>SUM(ENERO:DICIEMBRE!AF137)</f>
        <v>0</v>
      </c>
      <c r="AG137" s="24">
        <f>SUM(ENERO:DICIEMBRE!AG137)</f>
        <v>0</v>
      </c>
      <c r="AH137" s="24">
        <f>SUM(ENERO:DICIEMBRE!AH137)</f>
        <v>0</v>
      </c>
      <c r="AI137" s="24">
        <f>SUM(ENERO:DICIEMBRE!AI137)</f>
        <v>0</v>
      </c>
      <c r="AJ137" s="24">
        <f>SUM(ENERO:DICIEMBRE!AJ137)</f>
        <v>0</v>
      </c>
      <c r="AK137" s="24">
        <f>SUM(ENERO:DICIEMBRE!AK137)</f>
        <v>0</v>
      </c>
      <c r="AL137" s="24">
        <f>SUM(ENERO:DICIEMBRE!AL137)</f>
        <v>0</v>
      </c>
      <c r="AM137" s="24">
        <f>SUM(ENERO:DICIEMBRE!AM137)</f>
        <v>0</v>
      </c>
      <c r="AN137" s="24">
        <f>SUM(ENERO:DICIEMBRE!AN137)</f>
        <v>0</v>
      </c>
      <c r="AO137" s="24">
        <f>SUM(ENERO:DICIEMBRE!AO137)</f>
        <v>0</v>
      </c>
      <c r="AP137" s="24">
        <f>SUM(ENERO:DICIEMBRE!AP137)</f>
        <v>0</v>
      </c>
      <c r="AQ137" s="24">
        <f>SUM(ENERO:DICIEMBRE!AQ137)</f>
        <v>0</v>
      </c>
      <c r="AR137" s="24">
        <f>SUM(ENERO:DICIEMBRE!AR137)</f>
        <v>0</v>
      </c>
      <c r="AS137" s="5" t="str">
        <f t="shared" ref="AS137:AS157" si="50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1">IF(CL137=1," *.Las Acciones de Pueblos Originarios no pueden superar el total de Acciones ","")</f>
        <v/>
      </c>
      <c r="CC137" s="5" t="str">
        <f t="shared" ref="CC137:CC157" si="52">IF(CM137=1," *.Las Acciones de Migrantes no pueden superar el total de Acciones ","")</f>
        <v/>
      </c>
      <c r="CD137" s="5" t="str">
        <f t="shared" ref="CD137:CD157" si="53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190" t="s">
        <v>219</v>
      </c>
      <c r="C138" s="191">
        <f t="shared" si="48"/>
        <v>25</v>
      </c>
      <c r="D138" s="192">
        <f t="shared" si="49"/>
        <v>3</v>
      </c>
      <c r="E138" s="193">
        <f t="shared" si="49"/>
        <v>22</v>
      </c>
      <c r="F138" s="24">
        <f>SUM(ENERO:DICIEMBRE!F138)</f>
        <v>0</v>
      </c>
      <c r="G138" s="24">
        <f>SUM(ENERO:DICIEMBRE!G138)</f>
        <v>0</v>
      </c>
      <c r="H138" s="24">
        <f>SUM(ENERO:DICIEMBRE!H138)</f>
        <v>0</v>
      </c>
      <c r="I138" s="24">
        <f>SUM(ENERO:DICIEMBRE!I138)</f>
        <v>0</v>
      </c>
      <c r="J138" s="24">
        <f>SUM(ENERO:DICIEMBRE!J138)</f>
        <v>0</v>
      </c>
      <c r="K138" s="24">
        <f>SUM(ENERO:DICIEMBRE!K138)</f>
        <v>0</v>
      </c>
      <c r="L138" s="24">
        <f>SUM(ENERO:DICIEMBRE!L138)</f>
        <v>1</v>
      </c>
      <c r="M138" s="24">
        <f>SUM(ENERO:DICIEMBRE!M138)</f>
        <v>7</v>
      </c>
      <c r="N138" s="24">
        <f>SUM(ENERO:DICIEMBRE!N138)</f>
        <v>0</v>
      </c>
      <c r="O138" s="24">
        <f>SUM(ENERO:DICIEMBRE!O138)</f>
        <v>0</v>
      </c>
      <c r="P138" s="24">
        <f>SUM(ENERO:DICIEMBRE!P138)</f>
        <v>2</v>
      </c>
      <c r="Q138" s="24">
        <f>SUM(ENERO:DICIEMBRE!Q138)</f>
        <v>11</v>
      </c>
      <c r="R138" s="24">
        <f>SUM(ENERO:DICIEMBRE!R138)</f>
        <v>0</v>
      </c>
      <c r="S138" s="24">
        <f>SUM(ENERO:DICIEMBRE!S138)</f>
        <v>0</v>
      </c>
      <c r="T138" s="24">
        <f>SUM(ENERO:DICIEMBRE!T138)</f>
        <v>0</v>
      </c>
      <c r="U138" s="24">
        <f>SUM(ENERO:DICIEMBRE!U138)</f>
        <v>2</v>
      </c>
      <c r="V138" s="24">
        <f>SUM(ENERO:DICIEMBRE!V138)</f>
        <v>0</v>
      </c>
      <c r="W138" s="24">
        <f>SUM(ENERO:DICIEMBRE!W138)</f>
        <v>1</v>
      </c>
      <c r="X138" s="24">
        <f>SUM(ENERO:DICIEMBRE!X138)</f>
        <v>0</v>
      </c>
      <c r="Y138" s="24">
        <f>SUM(ENERO:DICIEMBRE!Y138)</f>
        <v>0</v>
      </c>
      <c r="Z138" s="24">
        <f>SUM(ENERO:DICIEMBRE!Z138)</f>
        <v>0</v>
      </c>
      <c r="AA138" s="24">
        <f>SUM(ENERO:DICIEMBRE!AA138)</f>
        <v>0</v>
      </c>
      <c r="AB138" s="24">
        <f>SUM(ENERO:DICIEMBRE!AB138)</f>
        <v>0</v>
      </c>
      <c r="AC138" s="24">
        <f>SUM(ENERO:DICIEMBRE!AC138)</f>
        <v>1</v>
      </c>
      <c r="AD138" s="24">
        <f>SUM(ENERO:DICIEMBRE!AD138)</f>
        <v>0</v>
      </c>
      <c r="AE138" s="24">
        <f>SUM(ENERO:DICIEMBRE!AE138)</f>
        <v>0</v>
      </c>
      <c r="AF138" s="24">
        <f>SUM(ENERO:DICIEMBRE!AF138)</f>
        <v>0</v>
      </c>
      <c r="AG138" s="24">
        <f>SUM(ENERO:DICIEMBRE!AG138)</f>
        <v>0</v>
      </c>
      <c r="AH138" s="24">
        <f>SUM(ENERO:DICIEMBRE!AH138)</f>
        <v>0</v>
      </c>
      <c r="AI138" s="24">
        <f>SUM(ENERO:DICIEMBRE!AI138)</f>
        <v>0</v>
      </c>
      <c r="AJ138" s="24">
        <f>SUM(ENERO:DICIEMBRE!AJ138)</f>
        <v>0</v>
      </c>
      <c r="AK138" s="24">
        <f>SUM(ENERO:DICIEMBRE!AK138)</f>
        <v>0</v>
      </c>
      <c r="AL138" s="24">
        <f>SUM(ENERO:DICIEMBRE!AL138)</f>
        <v>0</v>
      </c>
      <c r="AM138" s="24">
        <f>SUM(ENERO:DICIEMBRE!AM138)</f>
        <v>0</v>
      </c>
      <c r="AN138" s="24">
        <f>SUM(ENERO:DICIEMBRE!AN138)</f>
        <v>0</v>
      </c>
      <c r="AO138" s="24">
        <f>SUM(ENERO:DICIEMBRE!AO138)</f>
        <v>0</v>
      </c>
      <c r="AP138" s="24">
        <f>SUM(ENERO:DICIEMBRE!AP138)</f>
        <v>0</v>
      </c>
      <c r="AQ138" s="24">
        <f>SUM(ENERO:DICIEMBRE!AQ138)</f>
        <v>0</v>
      </c>
      <c r="AR138" s="24">
        <f>SUM(ENERO:DICIEMBRE!AR138)</f>
        <v>0</v>
      </c>
      <c r="AS138" s="5" t="str">
        <f t="shared" si="50"/>
        <v/>
      </c>
      <c r="CA138" s="5" t="str">
        <f t="shared" ref="CA138:CA157" si="54">IF(CK138=1," *Las Acciones de NNA Mejor Niñez deben estar en el grupo etareo (hasta los 24 años)","")</f>
        <v/>
      </c>
      <c r="CB138" s="5" t="str">
        <f t="shared" si="51"/>
        <v/>
      </c>
      <c r="CC138" s="5" t="str">
        <f t="shared" si="52"/>
        <v/>
      </c>
      <c r="CD138" s="5" t="str">
        <f t="shared" si="53"/>
        <v/>
      </c>
      <c r="CG138" s="5" t="str">
        <f t="shared" ref="CG138:CG157" si="55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6">IF(SUM(F138:O138)&lt;AN138,1,0)</f>
        <v>0</v>
      </c>
      <c r="CL138" s="5">
        <f t="shared" ref="CL138:CN157" si="57">IF(AO138&gt;$C138,1,0)</f>
        <v>0</v>
      </c>
      <c r="CM138" s="5">
        <f t="shared" si="57"/>
        <v>0</v>
      </c>
      <c r="CN138" s="5">
        <f t="shared" si="57"/>
        <v>0</v>
      </c>
    </row>
    <row r="139" spans="1:94" s="5" customFormat="1" x14ac:dyDescent="0.2">
      <c r="A139" s="3798"/>
      <c r="B139" s="190" t="s">
        <v>33</v>
      </c>
      <c r="C139" s="191">
        <f t="shared" si="48"/>
        <v>0</v>
      </c>
      <c r="D139" s="192">
        <f t="shared" si="49"/>
        <v>0</v>
      </c>
      <c r="E139" s="193">
        <f t="shared" si="49"/>
        <v>0</v>
      </c>
      <c r="F139" s="24">
        <f>SUM(ENERO:DICIEMBRE!F139)</f>
        <v>0</v>
      </c>
      <c r="G139" s="24">
        <f>SUM(ENERO:DICIEMBRE!G139)</f>
        <v>0</v>
      </c>
      <c r="H139" s="24">
        <f>SUM(ENERO:DICIEMBRE!H139)</f>
        <v>0</v>
      </c>
      <c r="I139" s="24">
        <f>SUM(ENERO:DICIEMBRE!I139)</f>
        <v>0</v>
      </c>
      <c r="J139" s="24">
        <f>SUM(ENERO:DICIEMBRE!J139)</f>
        <v>0</v>
      </c>
      <c r="K139" s="24">
        <f>SUM(ENERO:DICIEMBRE!K139)</f>
        <v>0</v>
      </c>
      <c r="L139" s="24">
        <f>SUM(ENERO:DICIEMBRE!L139)</f>
        <v>0</v>
      </c>
      <c r="M139" s="24">
        <f>SUM(ENERO:DICIEMBRE!M139)</f>
        <v>0</v>
      </c>
      <c r="N139" s="24">
        <f>SUM(ENERO:DICIEMBRE!N139)</f>
        <v>0</v>
      </c>
      <c r="O139" s="24">
        <f>SUM(ENERO:DICIEMBRE!O139)</f>
        <v>0</v>
      </c>
      <c r="P139" s="24">
        <f>SUM(ENERO:DICIEMBRE!P139)</f>
        <v>0</v>
      </c>
      <c r="Q139" s="24">
        <f>SUM(ENERO:DICIEMBRE!Q139)</f>
        <v>0</v>
      </c>
      <c r="R139" s="24">
        <f>SUM(ENERO:DICIEMBRE!R139)</f>
        <v>0</v>
      </c>
      <c r="S139" s="24">
        <f>SUM(ENERO:DICIEMBRE!S139)</f>
        <v>0</v>
      </c>
      <c r="T139" s="24">
        <f>SUM(ENERO:DICIEMBRE!T139)</f>
        <v>0</v>
      </c>
      <c r="U139" s="24">
        <f>SUM(ENERO:DICIEMBRE!U139)</f>
        <v>0</v>
      </c>
      <c r="V139" s="24">
        <f>SUM(ENERO:DICIEMBRE!V139)</f>
        <v>0</v>
      </c>
      <c r="W139" s="24">
        <f>SUM(ENERO:DICIEMBRE!W139)</f>
        <v>0</v>
      </c>
      <c r="X139" s="24">
        <f>SUM(ENERO:DICIEMBRE!X139)</f>
        <v>0</v>
      </c>
      <c r="Y139" s="24">
        <f>SUM(ENERO:DICIEMBRE!Y139)</f>
        <v>0</v>
      </c>
      <c r="Z139" s="24">
        <f>SUM(ENERO:DICIEMBRE!Z139)</f>
        <v>0</v>
      </c>
      <c r="AA139" s="24">
        <f>SUM(ENERO:DICIEMBRE!AA139)</f>
        <v>0</v>
      </c>
      <c r="AB139" s="24">
        <f>SUM(ENERO:DICIEMBRE!AB139)</f>
        <v>0</v>
      </c>
      <c r="AC139" s="24">
        <f>SUM(ENERO:DICIEMBRE!AC139)</f>
        <v>0</v>
      </c>
      <c r="AD139" s="24">
        <f>SUM(ENERO:DICIEMBRE!AD139)</f>
        <v>0</v>
      </c>
      <c r="AE139" s="24">
        <f>SUM(ENERO:DICIEMBRE!AE139)</f>
        <v>0</v>
      </c>
      <c r="AF139" s="24">
        <f>SUM(ENERO:DICIEMBRE!AF139)</f>
        <v>0</v>
      </c>
      <c r="AG139" s="24">
        <f>SUM(ENERO:DICIEMBRE!AG139)</f>
        <v>0</v>
      </c>
      <c r="AH139" s="24">
        <f>SUM(ENERO:DICIEMBRE!AH139)</f>
        <v>0</v>
      </c>
      <c r="AI139" s="24">
        <f>SUM(ENERO:DICIEMBRE!AI139)</f>
        <v>0</v>
      </c>
      <c r="AJ139" s="24">
        <f>SUM(ENERO:DICIEMBRE!AJ139)</f>
        <v>0</v>
      </c>
      <c r="AK139" s="24">
        <f>SUM(ENERO:DICIEMBRE!AK139)</f>
        <v>0</v>
      </c>
      <c r="AL139" s="24">
        <f>SUM(ENERO:DICIEMBRE!AL139)</f>
        <v>0</v>
      </c>
      <c r="AM139" s="24">
        <f>SUM(ENERO:DICIEMBRE!AM139)</f>
        <v>0</v>
      </c>
      <c r="AN139" s="24">
        <f>SUM(ENERO:DICIEMBRE!AN139)</f>
        <v>0</v>
      </c>
      <c r="AO139" s="24">
        <f>SUM(ENERO:DICIEMBRE!AO139)</f>
        <v>0</v>
      </c>
      <c r="AP139" s="24">
        <f>SUM(ENERO:DICIEMBRE!AP139)</f>
        <v>0</v>
      </c>
      <c r="AQ139" s="24">
        <f>SUM(ENERO:DICIEMBRE!AQ139)</f>
        <v>0</v>
      </c>
      <c r="AR139" s="24">
        <f>SUM(ENERO:DICIEMBRE!AR139)</f>
        <v>0</v>
      </c>
      <c r="AS139" s="5" t="str">
        <f t="shared" si="50"/>
        <v/>
      </c>
      <c r="CA139" s="5" t="str">
        <f t="shared" si="54"/>
        <v/>
      </c>
      <c r="CB139" s="5" t="str">
        <f t="shared" si="51"/>
        <v/>
      </c>
      <c r="CC139" s="5" t="str">
        <f t="shared" si="52"/>
        <v/>
      </c>
      <c r="CD139" s="5" t="str">
        <f t="shared" si="53"/>
        <v/>
      </c>
      <c r="CG139" s="5" t="str">
        <f t="shared" si="55"/>
        <v/>
      </c>
      <c r="CK139" s="5">
        <f t="shared" si="56"/>
        <v>0</v>
      </c>
      <c r="CL139" s="5">
        <f t="shared" si="57"/>
        <v>0</v>
      </c>
      <c r="CM139" s="5">
        <f t="shared" si="57"/>
        <v>0</v>
      </c>
      <c r="CN139" s="5">
        <f t="shared" si="57"/>
        <v>0</v>
      </c>
    </row>
    <row r="140" spans="1:94" s="5" customFormat="1" x14ac:dyDescent="0.2">
      <c r="A140" s="3798"/>
      <c r="B140" s="190" t="s">
        <v>34</v>
      </c>
      <c r="C140" s="191">
        <f t="shared" si="48"/>
        <v>0</v>
      </c>
      <c r="D140" s="192">
        <f t="shared" si="49"/>
        <v>0</v>
      </c>
      <c r="E140" s="193">
        <f t="shared" si="49"/>
        <v>0</v>
      </c>
      <c r="F140" s="24">
        <f>SUM(ENERO:DICIEMBRE!F140)</f>
        <v>0</v>
      </c>
      <c r="G140" s="24">
        <f>SUM(ENERO:DICIEMBRE!G140)</f>
        <v>0</v>
      </c>
      <c r="H140" s="24">
        <f>SUM(ENERO:DICIEMBRE!H140)</f>
        <v>0</v>
      </c>
      <c r="I140" s="24">
        <f>SUM(ENERO:DICIEMBRE!I140)</f>
        <v>0</v>
      </c>
      <c r="J140" s="24">
        <f>SUM(ENERO:DICIEMBRE!J140)</f>
        <v>0</v>
      </c>
      <c r="K140" s="24">
        <f>SUM(ENERO:DICIEMBRE!K140)</f>
        <v>0</v>
      </c>
      <c r="L140" s="24">
        <f>SUM(ENERO:DICIEMBRE!L140)</f>
        <v>0</v>
      </c>
      <c r="M140" s="24">
        <f>SUM(ENERO:DICIEMBRE!M140)</f>
        <v>0</v>
      </c>
      <c r="N140" s="24">
        <f>SUM(ENERO:DICIEMBRE!N140)</f>
        <v>0</v>
      </c>
      <c r="O140" s="24">
        <f>SUM(ENERO:DICIEMBRE!O140)</f>
        <v>0</v>
      </c>
      <c r="P140" s="24">
        <f>SUM(ENERO:DICIEMBRE!P140)</f>
        <v>0</v>
      </c>
      <c r="Q140" s="24">
        <f>SUM(ENERO:DICIEMBRE!Q140)</f>
        <v>0</v>
      </c>
      <c r="R140" s="24">
        <f>SUM(ENERO:DICIEMBRE!R140)</f>
        <v>0</v>
      </c>
      <c r="S140" s="24">
        <f>SUM(ENERO:DICIEMBRE!S140)</f>
        <v>0</v>
      </c>
      <c r="T140" s="24">
        <f>SUM(ENERO:DICIEMBRE!T140)</f>
        <v>0</v>
      </c>
      <c r="U140" s="24">
        <f>SUM(ENERO:DICIEMBRE!U140)</f>
        <v>0</v>
      </c>
      <c r="V140" s="24">
        <f>SUM(ENERO:DICIEMBRE!V140)</f>
        <v>0</v>
      </c>
      <c r="W140" s="24">
        <f>SUM(ENERO:DICIEMBRE!W140)</f>
        <v>0</v>
      </c>
      <c r="X140" s="24">
        <f>SUM(ENERO:DICIEMBRE!X140)</f>
        <v>0</v>
      </c>
      <c r="Y140" s="24">
        <f>SUM(ENERO:DICIEMBRE!Y140)</f>
        <v>0</v>
      </c>
      <c r="Z140" s="24">
        <f>SUM(ENERO:DICIEMBRE!Z140)</f>
        <v>0</v>
      </c>
      <c r="AA140" s="24">
        <f>SUM(ENERO:DICIEMBRE!AA140)</f>
        <v>0</v>
      </c>
      <c r="AB140" s="24">
        <f>SUM(ENERO:DICIEMBRE!AB140)</f>
        <v>0</v>
      </c>
      <c r="AC140" s="24">
        <f>SUM(ENERO:DICIEMBRE!AC140)</f>
        <v>0</v>
      </c>
      <c r="AD140" s="24">
        <f>SUM(ENERO:DICIEMBRE!AD140)</f>
        <v>0</v>
      </c>
      <c r="AE140" s="24">
        <f>SUM(ENERO:DICIEMBRE!AE140)</f>
        <v>0</v>
      </c>
      <c r="AF140" s="24">
        <f>SUM(ENERO:DICIEMBRE!AF140)</f>
        <v>0</v>
      </c>
      <c r="AG140" s="24">
        <f>SUM(ENERO:DICIEMBRE!AG140)</f>
        <v>0</v>
      </c>
      <c r="AH140" s="24">
        <f>SUM(ENERO:DICIEMBRE!AH140)</f>
        <v>0</v>
      </c>
      <c r="AI140" s="24">
        <f>SUM(ENERO:DICIEMBRE!AI140)</f>
        <v>0</v>
      </c>
      <c r="AJ140" s="24">
        <f>SUM(ENERO:DICIEMBRE!AJ140)</f>
        <v>0</v>
      </c>
      <c r="AK140" s="24">
        <f>SUM(ENERO:DICIEMBRE!AK140)</f>
        <v>0</v>
      </c>
      <c r="AL140" s="24">
        <f>SUM(ENERO:DICIEMBRE!AL140)</f>
        <v>0</v>
      </c>
      <c r="AM140" s="24">
        <f>SUM(ENERO:DICIEMBRE!AM140)</f>
        <v>0</v>
      </c>
      <c r="AN140" s="24">
        <f>SUM(ENERO:DICIEMBRE!AN140)</f>
        <v>0</v>
      </c>
      <c r="AO140" s="24">
        <f>SUM(ENERO:DICIEMBRE!AO140)</f>
        <v>0</v>
      </c>
      <c r="AP140" s="24">
        <f>SUM(ENERO:DICIEMBRE!AP140)</f>
        <v>0</v>
      </c>
      <c r="AQ140" s="24">
        <f>SUM(ENERO:DICIEMBRE!AQ140)</f>
        <v>0</v>
      </c>
      <c r="AR140" s="24">
        <f>SUM(ENERO:DICIEMBRE!AR140)</f>
        <v>0</v>
      </c>
      <c r="AS140" s="5" t="str">
        <f t="shared" si="50"/>
        <v/>
      </c>
      <c r="CA140" s="5" t="str">
        <f t="shared" si="54"/>
        <v/>
      </c>
      <c r="CB140" s="5" t="str">
        <f t="shared" si="51"/>
        <v/>
      </c>
      <c r="CC140" s="5" t="str">
        <f t="shared" si="52"/>
        <v/>
      </c>
      <c r="CD140" s="5" t="str">
        <f t="shared" si="53"/>
        <v/>
      </c>
      <c r="CG140" s="5" t="str">
        <f t="shared" si="55"/>
        <v/>
      </c>
      <c r="CK140" s="5">
        <f t="shared" si="56"/>
        <v>0</v>
      </c>
      <c r="CL140" s="5">
        <f t="shared" si="57"/>
        <v>0</v>
      </c>
      <c r="CM140" s="5">
        <f t="shared" si="57"/>
        <v>0</v>
      </c>
      <c r="CN140" s="5">
        <f t="shared" si="57"/>
        <v>0</v>
      </c>
    </row>
    <row r="141" spans="1:94" s="5" customFormat="1" x14ac:dyDescent="0.2">
      <c r="A141" s="3798"/>
      <c r="B141" s="190" t="s">
        <v>220</v>
      </c>
      <c r="C141" s="191">
        <f t="shared" si="48"/>
        <v>15</v>
      </c>
      <c r="D141" s="192">
        <f t="shared" si="49"/>
        <v>11</v>
      </c>
      <c r="E141" s="193">
        <f t="shared" si="49"/>
        <v>4</v>
      </c>
      <c r="F141" s="24">
        <f>SUM(ENERO:DICIEMBRE!F141)</f>
        <v>0</v>
      </c>
      <c r="G141" s="24">
        <f>SUM(ENERO:DICIEMBRE!G141)</f>
        <v>0</v>
      </c>
      <c r="H141" s="24">
        <f>SUM(ENERO:DICIEMBRE!H141)</f>
        <v>0</v>
      </c>
      <c r="I141" s="24">
        <f>SUM(ENERO:DICIEMBRE!I141)</f>
        <v>0</v>
      </c>
      <c r="J141" s="24">
        <f>SUM(ENERO:DICIEMBRE!J141)</f>
        <v>0</v>
      </c>
      <c r="K141" s="24">
        <f>SUM(ENERO:DICIEMBRE!K141)</f>
        <v>0</v>
      </c>
      <c r="L141" s="24">
        <f>SUM(ENERO:DICIEMBRE!L141)</f>
        <v>0</v>
      </c>
      <c r="M141" s="24">
        <f>SUM(ENERO:DICIEMBRE!M141)</f>
        <v>0</v>
      </c>
      <c r="N141" s="24">
        <f>SUM(ENERO:DICIEMBRE!N141)</f>
        <v>1</v>
      </c>
      <c r="O141" s="24">
        <f>SUM(ENERO:DICIEMBRE!O141)</f>
        <v>2</v>
      </c>
      <c r="P141" s="24">
        <f>SUM(ENERO:DICIEMBRE!P141)</f>
        <v>2</v>
      </c>
      <c r="Q141" s="24">
        <f>SUM(ENERO:DICIEMBRE!Q141)</f>
        <v>1</v>
      </c>
      <c r="R141" s="24">
        <f>SUM(ENERO:DICIEMBRE!R141)</f>
        <v>1</v>
      </c>
      <c r="S141" s="24">
        <f>SUM(ENERO:DICIEMBRE!S141)</f>
        <v>0</v>
      </c>
      <c r="T141" s="24">
        <f>SUM(ENERO:DICIEMBRE!T141)</f>
        <v>3</v>
      </c>
      <c r="U141" s="24">
        <f>SUM(ENERO:DICIEMBRE!U141)</f>
        <v>0</v>
      </c>
      <c r="V141" s="24">
        <f>SUM(ENERO:DICIEMBRE!V141)</f>
        <v>1</v>
      </c>
      <c r="W141" s="24">
        <f>SUM(ENERO:DICIEMBRE!W141)</f>
        <v>0</v>
      </c>
      <c r="X141" s="24">
        <f>SUM(ENERO:DICIEMBRE!X141)</f>
        <v>0</v>
      </c>
      <c r="Y141" s="24">
        <f>SUM(ENERO:DICIEMBRE!Y141)</f>
        <v>0</v>
      </c>
      <c r="Z141" s="24">
        <f>SUM(ENERO:DICIEMBRE!Z141)</f>
        <v>2</v>
      </c>
      <c r="AA141" s="24">
        <f>SUM(ENERO:DICIEMBRE!AA141)</f>
        <v>1</v>
      </c>
      <c r="AB141" s="24">
        <f>SUM(ENERO:DICIEMBRE!AB141)</f>
        <v>0</v>
      </c>
      <c r="AC141" s="24">
        <f>SUM(ENERO:DICIEMBRE!AC141)</f>
        <v>0</v>
      </c>
      <c r="AD141" s="24">
        <f>SUM(ENERO:DICIEMBRE!AD141)</f>
        <v>1</v>
      </c>
      <c r="AE141" s="24">
        <f>SUM(ENERO:DICIEMBRE!AE141)</f>
        <v>0</v>
      </c>
      <c r="AF141" s="24">
        <f>SUM(ENERO:DICIEMBRE!AF141)</f>
        <v>0</v>
      </c>
      <c r="AG141" s="24">
        <f>SUM(ENERO:DICIEMBRE!AG141)</f>
        <v>0</v>
      </c>
      <c r="AH141" s="24">
        <f>SUM(ENERO:DICIEMBRE!AH141)</f>
        <v>0</v>
      </c>
      <c r="AI141" s="24">
        <f>SUM(ENERO:DICIEMBRE!AI141)</f>
        <v>0</v>
      </c>
      <c r="AJ141" s="24">
        <f>SUM(ENERO:DICIEMBRE!AJ141)</f>
        <v>0</v>
      </c>
      <c r="AK141" s="24">
        <f>SUM(ENERO:DICIEMBRE!AK141)</f>
        <v>0</v>
      </c>
      <c r="AL141" s="24">
        <f>SUM(ENERO:DICIEMBRE!AL141)</f>
        <v>0</v>
      </c>
      <c r="AM141" s="24">
        <f>SUM(ENERO:DICIEMBRE!AM141)</f>
        <v>0</v>
      </c>
      <c r="AN141" s="24">
        <f>SUM(ENERO:DICIEMBRE!AN141)</f>
        <v>0</v>
      </c>
      <c r="AO141" s="24">
        <f>SUM(ENERO:DICIEMBRE!AO141)</f>
        <v>0</v>
      </c>
      <c r="AP141" s="24">
        <f>SUM(ENERO:DICIEMBRE!AP141)</f>
        <v>0</v>
      </c>
      <c r="AQ141" s="24">
        <f>SUM(ENERO:DICIEMBRE!AQ141)</f>
        <v>0</v>
      </c>
      <c r="AR141" s="24">
        <f>SUM(ENERO:DICIEMBRE!AR141)</f>
        <v>0</v>
      </c>
      <c r="AS141" s="5" t="str">
        <f t="shared" si="50"/>
        <v/>
      </c>
      <c r="CA141" s="5" t="str">
        <f t="shared" si="54"/>
        <v/>
      </c>
      <c r="CB141" s="5" t="str">
        <f t="shared" si="51"/>
        <v/>
      </c>
      <c r="CC141" s="5" t="str">
        <f t="shared" si="52"/>
        <v/>
      </c>
      <c r="CD141" s="5" t="str">
        <f t="shared" si="53"/>
        <v/>
      </c>
      <c r="CG141" s="5" t="str">
        <f t="shared" si="55"/>
        <v/>
      </c>
      <c r="CK141" s="5">
        <f t="shared" si="56"/>
        <v>0</v>
      </c>
      <c r="CL141" s="5">
        <f t="shared" si="57"/>
        <v>0</v>
      </c>
      <c r="CM141" s="5">
        <f t="shared" si="57"/>
        <v>0</v>
      </c>
      <c r="CN141" s="5">
        <f t="shared" si="57"/>
        <v>0</v>
      </c>
    </row>
    <row r="142" spans="1:94" s="5" customFormat="1" x14ac:dyDescent="0.2">
      <c r="A142" s="3798"/>
      <c r="B142" s="190" t="s">
        <v>36</v>
      </c>
      <c r="C142" s="191">
        <f t="shared" si="48"/>
        <v>0</v>
      </c>
      <c r="D142" s="192">
        <f t="shared" si="49"/>
        <v>0</v>
      </c>
      <c r="E142" s="193">
        <f t="shared" si="49"/>
        <v>0</v>
      </c>
      <c r="F142" s="24">
        <f>SUM(ENERO:DICIEMBRE!F142)</f>
        <v>0</v>
      </c>
      <c r="G142" s="24">
        <f>SUM(ENERO:DICIEMBRE!G142)</f>
        <v>0</v>
      </c>
      <c r="H142" s="24">
        <f>SUM(ENERO:DICIEMBRE!H142)</f>
        <v>0</v>
      </c>
      <c r="I142" s="24">
        <f>SUM(ENERO:DICIEMBRE!I142)</f>
        <v>0</v>
      </c>
      <c r="J142" s="24">
        <f>SUM(ENERO:DICIEMBRE!J142)</f>
        <v>0</v>
      </c>
      <c r="K142" s="24">
        <f>SUM(ENERO:DICIEMBRE!K142)</f>
        <v>0</v>
      </c>
      <c r="L142" s="24">
        <f>SUM(ENERO:DICIEMBRE!L142)</f>
        <v>0</v>
      </c>
      <c r="M142" s="24">
        <f>SUM(ENERO:DICIEMBRE!M142)</f>
        <v>0</v>
      </c>
      <c r="N142" s="24">
        <f>SUM(ENERO:DICIEMBRE!N142)</f>
        <v>0</v>
      </c>
      <c r="O142" s="24">
        <f>SUM(ENERO:DICIEMBRE!O142)</f>
        <v>0</v>
      </c>
      <c r="P142" s="24">
        <f>SUM(ENERO:DICIEMBRE!P142)</f>
        <v>0</v>
      </c>
      <c r="Q142" s="24">
        <f>SUM(ENERO:DICIEMBRE!Q142)</f>
        <v>0</v>
      </c>
      <c r="R142" s="24">
        <f>SUM(ENERO:DICIEMBRE!R142)</f>
        <v>0</v>
      </c>
      <c r="S142" s="24">
        <f>SUM(ENERO:DICIEMBRE!S142)</f>
        <v>0</v>
      </c>
      <c r="T142" s="24">
        <f>SUM(ENERO:DICIEMBRE!T142)</f>
        <v>0</v>
      </c>
      <c r="U142" s="24">
        <f>SUM(ENERO:DICIEMBRE!U142)</f>
        <v>0</v>
      </c>
      <c r="V142" s="24">
        <f>SUM(ENERO:DICIEMBRE!V142)</f>
        <v>0</v>
      </c>
      <c r="W142" s="24">
        <f>SUM(ENERO:DICIEMBRE!W142)</f>
        <v>0</v>
      </c>
      <c r="X142" s="24">
        <f>SUM(ENERO:DICIEMBRE!X142)</f>
        <v>0</v>
      </c>
      <c r="Y142" s="24">
        <f>SUM(ENERO:DICIEMBRE!Y142)</f>
        <v>0</v>
      </c>
      <c r="Z142" s="24">
        <f>SUM(ENERO:DICIEMBRE!Z142)</f>
        <v>0</v>
      </c>
      <c r="AA142" s="24">
        <f>SUM(ENERO:DICIEMBRE!AA142)</f>
        <v>0</v>
      </c>
      <c r="AB142" s="24">
        <f>SUM(ENERO:DICIEMBRE!AB142)</f>
        <v>0</v>
      </c>
      <c r="AC142" s="24">
        <f>SUM(ENERO:DICIEMBRE!AC142)</f>
        <v>0</v>
      </c>
      <c r="AD142" s="24">
        <f>SUM(ENERO:DICIEMBRE!AD142)</f>
        <v>0</v>
      </c>
      <c r="AE142" s="24">
        <f>SUM(ENERO:DICIEMBRE!AE142)</f>
        <v>0</v>
      </c>
      <c r="AF142" s="24">
        <f>SUM(ENERO:DICIEMBRE!AF142)</f>
        <v>0</v>
      </c>
      <c r="AG142" s="24">
        <f>SUM(ENERO:DICIEMBRE!AG142)</f>
        <v>0</v>
      </c>
      <c r="AH142" s="24">
        <f>SUM(ENERO:DICIEMBRE!AH142)</f>
        <v>0</v>
      </c>
      <c r="AI142" s="24">
        <f>SUM(ENERO:DICIEMBRE!AI142)</f>
        <v>0</v>
      </c>
      <c r="AJ142" s="24">
        <f>SUM(ENERO:DICIEMBRE!AJ142)</f>
        <v>0</v>
      </c>
      <c r="AK142" s="24">
        <f>SUM(ENERO:DICIEMBRE!AK142)</f>
        <v>0</v>
      </c>
      <c r="AL142" s="24">
        <f>SUM(ENERO:DICIEMBRE!AL142)</f>
        <v>0</v>
      </c>
      <c r="AM142" s="24">
        <f>SUM(ENERO:DICIEMBRE!AM142)</f>
        <v>0</v>
      </c>
      <c r="AN142" s="24">
        <f>SUM(ENERO:DICIEMBRE!AN142)</f>
        <v>0</v>
      </c>
      <c r="AO142" s="24">
        <f>SUM(ENERO:DICIEMBRE!AO142)</f>
        <v>0</v>
      </c>
      <c r="AP142" s="24">
        <f>SUM(ENERO:DICIEMBRE!AP142)</f>
        <v>0</v>
      </c>
      <c r="AQ142" s="24">
        <f>SUM(ENERO:DICIEMBRE!AQ142)</f>
        <v>0</v>
      </c>
      <c r="AR142" s="24">
        <f>SUM(ENERO:DICIEMBRE!AR142)</f>
        <v>0</v>
      </c>
      <c r="AS142" s="5" t="str">
        <f t="shared" si="50"/>
        <v/>
      </c>
      <c r="CA142" s="5" t="str">
        <f t="shared" si="54"/>
        <v/>
      </c>
      <c r="CB142" s="5" t="str">
        <f t="shared" si="51"/>
        <v/>
      </c>
      <c r="CC142" s="5" t="str">
        <f t="shared" si="52"/>
        <v/>
      </c>
      <c r="CD142" s="5" t="str">
        <f t="shared" si="53"/>
        <v/>
      </c>
      <c r="CG142" s="5" t="str">
        <f t="shared" si="55"/>
        <v/>
      </c>
      <c r="CK142" s="5">
        <f t="shared" si="56"/>
        <v>0</v>
      </c>
      <c r="CL142" s="5">
        <f t="shared" si="57"/>
        <v>0</v>
      </c>
      <c r="CM142" s="5">
        <f t="shared" si="57"/>
        <v>0</v>
      </c>
      <c r="CN142" s="5">
        <f t="shared" si="57"/>
        <v>0</v>
      </c>
    </row>
    <row r="143" spans="1:94" s="5" customFormat="1" x14ac:dyDescent="0.2">
      <c r="A143" s="3798"/>
      <c r="B143" s="190" t="s">
        <v>221</v>
      </c>
      <c r="C143" s="191">
        <f t="shared" si="48"/>
        <v>1</v>
      </c>
      <c r="D143" s="192">
        <f t="shared" si="49"/>
        <v>1</v>
      </c>
      <c r="E143" s="193">
        <f t="shared" si="49"/>
        <v>0</v>
      </c>
      <c r="F143" s="24">
        <f>SUM(ENERO:DICIEMBRE!F143)</f>
        <v>0</v>
      </c>
      <c r="G143" s="24">
        <f>SUM(ENERO:DICIEMBRE!G143)</f>
        <v>0</v>
      </c>
      <c r="H143" s="24">
        <f>SUM(ENERO:DICIEMBRE!H143)</f>
        <v>0</v>
      </c>
      <c r="I143" s="24">
        <f>SUM(ENERO:DICIEMBRE!I143)</f>
        <v>0</v>
      </c>
      <c r="J143" s="24">
        <f>SUM(ENERO:DICIEMBRE!J143)</f>
        <v>1</v>
      </c>
      <c r="K143" s="24">
        <f>SUM(ENERO:DICIEMBRE!K143)</f>
        <v>0</v>
      </c>
      <c r="L143" s="24">
        <f>SUM(ENERO:DICIEMBRE!L143)</f>
        <v>0</v>
      </c>
      <c r="M143" s="24">
        <f>SUM(ENERO:DICIEMBRE!M143)</f>
        <v>0</v>
      </c>
      <c r="N143" s="24">
        <f>SUM(ENERO:DICIEMBRE!N143)</f>
        <v>0</v>
      </c>
      <c r="O143" s="24">
        <f>SUM(ENERO:DICIEMBRE!O143)</f>
        <v>0</v>
      </c>
      <c r="P143" s="24">
        <f>SUM(ENERO:DICIEMBRE!P143)</f>
        <v>0</v>
      </c>
      <c r="Q143" s="24">
        <f>SUM(ENERO:DICIEMBRE!Q143)</f>
        <v>0</v>
      </c>
      <c r="R143" s="24">
        <f>SUM(ENERO:DICIEMBRE!R143)</f>
        <v>0</v>
      </c>
      <c r="S143" s="24">
        <f>SUM(ENERO:DICIEMBRE!S143)</f>
        <v>0</v>
      </c>
      <c r="T143" s="24">
        <f>SUM(ENERO:DICIEMBRE!T143)</f>
        <v>0</v>
      </c>
      <c r="U143" s="24">
        <f>SUM(ENERO:DICIEMBRE!U143)</f>
        <v>0</v>
      </c>
      <c r="V143" s="24">
        <f>SUM(ENERO:DICIEMBRE!V143)</f>
        <v>0</v>
      </c>
      <c r="W143" s="24">
        <f>SUM(ENERO:DICIEMBRE!W143)</f>
        <v>0</v>
      </c>
      <c r="X143" s="24">
        <f>SUM(ENERO:DICIEMBRE!X143)</f>
        <v>0</v>
      </c>
      <c r="Y143" s="24">
        <f>SUM(ENERO:DICIEMBRE!Y143)</f>
        <v>0</v>
      </c>
      <c r="Z143" s="24">
        <f>SUM(ENERO:DICIEMBRE!Z143)</f>
        <v>0</v>
      </c>
      <c r="AA143" s="24">
        <f>SUM(ENERO:DICIEMBRE!AA143)</f>
        <v>0</v>
      </c>
      <c r="AB143" s="24">
        <f>SUM(ENERO:DICIEMBRE!AB143)</f>
        <v>0</v>
      </c>
      <c r="AC143" s="24">
        <f>SUM(ENERO:DICIEMBRE!AC143)</f>
        <v>0</v>
      </c>
      <c r="AD143" s="24">
        <f>SUM(ENERO:DICIEMBRE!AD143)</f>
        <v>0</v>
      </c>
      <c r="AE143" s="24">
        <f>SUM(ENERO:DICIEMBRE!AE143)</f>
        <v>0</v>
      </c>
      <c r="AF143" s="24">
        <f>SUM(ENERO:DICIEMBRE!AF143)</f>
        <v>0</v>
      </c>
      <c r="AG143" s="24">
        <f>SUM(ENERO:DICIEMBRE!AG143)</f>
        <v>0</v>
      </c>
      <c r="AH143" s="24">
        <f>SUM(ENERO:DICIEMBRE!AH143)</f>
        <v>0</v>
      </c>
      <c r="AI143" s="24">
        <f>SUM(ENERO:DICIEMBRE!AI143)</f>
        <v>0</v>
      </c>
      <c r="AJ143" s="24">
        <f>SUM(ENERO:DICIEMBRE!AJ143)</f>
        <v>0</v>
      </c>
      <c r="AK143" s="24">
        <f>SUM(ENERO:DICIEMBRE!AK143)</f>
        <v>0</v>
      </c>
      <c r="AL143" s="24">
        <f>SUM(ENERO:DICIEMBRE!AL143)</f>
        <v>0</v>
      </c>
      <c r="AM143" s="24">
        <f>SUM(ENERO:DICIEMBRE!AM143)</f>
        <v>0</v>
      </c>
      <c r="AN143" s="24">
        <f>SUM(ENERO:DICIEMBRE!AN143)</f>
        <v>0</v>
      </c>
      <c r="AO143" s="24">
        <f>SUM(ENERO:DICIEMBRE!AO143)</f>
        <v>0</v>
      </c>
      <c r="AP143" s="24">
        <f>SUM(ENERO:DICIEMBRE!AP143)</f>
        <v>0</v>
      </c>
      <c r="AQ143" s="24">
        <f>SUM(ENERO:DICIEMBRE!AQ143)</f>
        <v>0</v>
      </c>
      <c r="AR143" s="24">
        <f>SUM(ENERO:DICIEMBRE!AR143)</f>
        <v>0</v>
      </c>
      <c r="AS143" s="5" t="str">
        <f t="shared" si="50"/>
        <v/>
      </c>
      <c r="CA143" s="5" t="str">
        <f t="shared" si="54"/>
        <v/>
      </c>
      <c r="CB143" s="5" t="str">
        <f t="shared" si="51"/>
        <v/>
      </c>
      <c r="CC143" s="5" t="str">
        <f t="shared" si="52"/>
        <v/>
      </c>
      <c r="CD143" s="5" t="str">
        <f t="shared" si="53"/>
        <v/>
      </c>
      <c r="CG143" s="5" t="str">
        <f t="shared" si="55"/>
        <v/>
      </c>
      <c r="CK143" s="5">
        <f t="shared" si="56"/>
        <v>0</v>
      </c>
      <c r="CL143" s="5">
        <f t="shared" si="57"/>
        <v>0</v>
      </c>
      <c r="CM143" s="5">
        <f t="shared" si="57"/>
        <v>0</v>
      </c>
      <c r="CN143" s="5">
        <f t="shared" si="57"/>
        <v>0</v>
      </c>
    </row>
    <row r="144" spans="1:94" s="5" customFormat="1" ht="21" x14ac:dyDescent="0.2">
      <c r="A144" s="3798"/>
      <c r="B144" s="190" t="s">
        <v>222</v>
      </c>
      <c r="C144" s="191">
        <f t="shared" si="48"/>
        <v>0</v>
      </c>
      <c r="D144" s="192">
        <f t="shared" si="49"/>
        <v>0</v>
      </c>
      <c r="E144" s="193">
        <f t="shared" si="49"/>
        <v>0</v>
      </c>
      <c r="F144" s="24">
        <f>SUM(ENERO:DICIEMBRE!F144)</f>
        <v>0</v>
      </c>
      <c r="G144" s="24">
        <f>SUM(ENERO:DICIEMBRE!G144)</f>
        <v>0</v>
      </c>
      <c r="H144" s="24">
        <f>SUM(ENERO:DICIEMBRE!H144)</f>
        <v>0</v>
      </c>
      <c r="I144" s="24">
        <f>SUM(ENERO:DICIEMBRE!I144)</f>
        <v>0</v>
      </c>
      <c r="J144" s="24">
        <f>SUM(ENERO:DICIEMBRE!J144)</f>
        <v>0</v>
      </c>
      <c r="K144" s="24">
        <f>SUM(ENERO:DICIEMBRE!K144)</f>
        <v>0</v>
      </c>
      <c r="L144" s="24">
        <f>SUM(ENERO:DICIEMBRE!L144)</f>
        <v>0</v>
      </c>
      <c r="M144" s="24">
        <f>SUM(ENERO:DICIEMBRE!M144)</f>
        <v>0</v>
      </c>
      <c r="N144" s="24">
        <f>SUM(ENERO:DICIEMBRE!N144)</f>
        <v>0</v>
      </c>
      <c r="O144" s="24">
        <f>SUM(ENERO:DICIEMBRE!O144)</f>
        <v>0</v>
      </c>
      <c r="P144" s="24">
        <f>SUM(ENERO:DICIEMBRE!P144)</f>
        <v>0</v>
      </c>
      <c r="Q144" s="24">
        <f>SUM(ENERO:DICIEMBRE!Q144)</f>
        <v>0</v>
      </c>
      <c r="R144" s="24">
        <f>SUM(ENERO:DICIEMBRE!R144)</f>
        <v>0</v>
      </c>
      <c r="S144" s="24">
        <f>SUM(ENERO:DICIEMBRE!S144)</f>
        <v>0</v>
      </c>
      <c r="T144" s="24">
        <f>SUM(ENERO:DICIEMBRE!T144)</f>
        <v>0</v>
      </c>
      <c r="U144" s="24">
        <f>SUM(ENERO:DICIEMBRE!U144)</f>
        <v>0</v>
      </c>
      <c r="V144" s="24">
        <f>SUM(ENERO:DICIEMBRE!V144)</f>
        <v>0</v>
      </c>
      <c r="W144" s="24">
        <f>SUM(ENERO:DICIEMBRE!W144)</f>
        <v>0</v>
      </c>
      <c r="X144" s="24">
        <f>SUM(ENERO:DICIEMBRE!X144)</f>
        <v>0</v>
      </c>
      <c r="Y144" s="24">
        <f>SUM(ENERO:DICIEMBRE!Y144)</f>
        <v>0</v>
      </c>
      <c r="Z144" s="24">
        <f>SUM(ENERO:DICIEMBRE!Z144)</f>
        <v>0</v>
      </c>
      <c r="AA144" s="24">
        <f>SUM(ENERO:DICIEMBRE!AA144)</f>
        <v>0</v>
      </c>
      <c r="AB144" s="24">
        <f>SUM(ENERO:DICIEMBRE!AB144)</f>
        <v>0</v>
      </c>
      <c r="AC144" s="24">
        <f>SUM(ENERO:DICIEMBRE!AC144)</f>
        <v>0</v>
      </c>
      <c r="AD144" s="24">
        <f>SUM(ENERO:DICIEMBRE!AD144)</f>
        <v>0</v>
      </c>
      <c r="AE144" s="24">
        <f>SUM(ENERO:DICIEMBRE!AE144)</f>
        <v>0</v>
      </c>
      <c r="AF144" s="24">
        <f>SUM(ENERO:DICIEMBRE!AF144)</f>
        <v>0</v>
      </c>
      <c r="AG144" s="24">
        <f>SUM(ENERO:DICIEMBRE!AG144)</f>
        <v>0</v>
      </c>
      <c r="AH144" s="24">
        <f>SUM(ENERO:DICIEMBRE!AH144)</f>
        <v>0</v>
      </c>
      <c r="AI144" s="24">
        <f>SUM(ENERO:DICIEMBRE!AI144)</f>
        <v>0</v>
      </c>
      <c r="AJ144" s="24">
        <f>SUM(ENERO:DICIEMBRE!AJ144)</f>
        <v>0</v>
      </c>
      <c r="AK144" s="24">
        <f>SUM(ENERO:DICIEMBRE!AK144)</f>
        <v>0</v>
      </c>
      <c r="AL144" s="24">
        <f>SUM(ENERO:DICIEMBRE!AL144)</f>
        <v>0</v>
      </c>
      <c r="AM144" s="24">
        <f>SUM(ENERO:DICIEMBRE!AM144)</f>
        <v>0</v>
      </c>
      <c r="AN144" s="24">
        <f>SUM(ENERO:DICIEMBRE!AN144)</f>
        <v>0</v>
      </c>
      <c r="AO144" s="24">
        <f>SUM(ENERO:DICIEMBRE!AO144)</f>
        <v>0</v>
      </c>
      <c r="AP144" s="24">
        <f>SUM(ENERO:DICIEMBRE!AP144)</f>
        <v>0</v>
      </c>
      <c r="AQ144" s="24">
        <f>SUM(ENERO:DICIEMBRE!AQ144)</f>
        <v>0</v>
      </c>
      <c r="AR144" s="24">
        <f>SUM(ENERO:DICIEMBRE!AR144)</f>
        <v>0</v>
      </c>
      <c r="AS144" s="5" t="str">
        <f t="shared" si="50"/>
        <v/>
      </c>
      <c r="CA144" s="5" t="str">
        <f t="shared" si="54"/>
        <v/>
      </c>
      <c r="CB144" s="5" t="str">
        <f t="shared" si="51"/>
        <v/>
      </c>
      <c r="CC144" s="5" t="str">
        <f t="shared" si="52"/>
        <v/>
      </c>
      <c r="CD144" s="5" t="str">
        <f t="shared" si="53"/>
        <v/>
      </c>
      <c r="CG144" s="5" t="str">
        <f t="shared" si="55"/>
        <v/>
      </c>
      <c r="CK144" s="5">
        <f t="shared" si="56"/>
        <v>0</v>
      </c>
      <c r="CL144" s="5">
        <f t="shared" si="57"/>
        <v>0</v>
      </c>
      <c r="CM144" s="5">
        <f t="shared" si="57"/>
        <v>0</v>
      </c>
      <c r="CN144" s="5">
        <f t="shared" si="57"/>
        <v>0</v>
      </c>
    </row>
    <row r="145" spans="1:92" s="5" customFormat="1" x14ac:dyDescent="0.2">
      <c r="A145" s="3798"/>
      <c r="B145" s="190" t="s">
        <v>223</v>
      </c>
      <c r="C145" s="191">
        <f t="shared" si="48"/>
        <v>0</v>
      </c>
      <c r="D145" s="192">
        <f t="shared" si="49"/>
        <v>0</v>
      </c>
      <c r="E145" s="193">
        <f t="shared" si="49"/>
        <v>0</v>
      </c>
      <c r="F145" s="24">
        <f>SUM(ENERO:DICIEMBRE!F145)</f>
        <v>0</v>
      </c>
      <c r="G145" s="24">
        <f>SUM(ENERO:DICIEMBRE!G145)</f>
        <v>0</v>
      </c>
      <c r="H145" s="24">
        <f>SUM(ENERO:DICIEMBRE!H145)</f>
        <v>0</v>
      </c>
      <c r="I145" s="24">
        <f>SUM(ENERO:DICIEMBRE!I145)</f>
        <v>0</v>
      </c>
      <c r="J145" s="24">
        <f>SUM(ENERO:DICIEMBRE!J145)</f>
        <v>0</v>
      </c>
      <c r="K145" s="24">
        <f>SUM(ENERO:DICIEMBRE!K145)</f>
        <v>0</v>
      </c>
      <c r="L145" s="24">
        <f>SUM(ENERO:DICIEMBRE!L145)</f>
        <v>0</v>
      </c>
      <c r="M145" s="24">
        <f>SUM(ENERO:DICIEMBRE!M145)</f>
        <v>0</v>
      </c>
      <c r="N145" s="24">
        <f>SUM(ENERO:DICIEMBRE!N145)</f>
        <v>0</v>
      </c>
      <c r="O145" s="24">
        <f>SUM(ENERO:DICIEMBRE!O145)</f>
        <v>0</v>
      </c>
      <c r="P145" s="24">
        <f>SUM(ENERO:DICIEMBRE!P145)</f>
        <v>0</v>
      </c>
      <c r="Q145" s="24">
        <f>SUM(ENERO:DICIEMBRE!Q145)</f>
        <v>0</v>
      </c>
      <c r="R145" s="24">
        <f>SUM(ENERO:DICIEMBRE!R145)</f>
        <v>0</v>
      </c>
      <c r="S145" s="24">
        <f>SUM(ENERO:DICIEMBRE!S145)</f>
        <v>0</v>
      </c>
      <c r="T145" s="24">
        <f>SUM(ENERO:DICIEMBRE!T145)</f>
        <v>0</v>
      </c>
      <c r="U145" s="24">
        <f>SUM(ENERO:DICIEMBRE!U145)</f>
        <v>0</v>
      </c>
      <c r="V145" s="24">
        <f>SUM(ENERO:DICIEMBRE!V145)</f>
        <v>0</v>
      </c>
      <c r="W145" s="24">
        <f>SUM(ENERO:DICIEMBRE!W145)</f>
        <v>0</v>
      </c>
      <c r="X145" s="24">
        <f>SUM(ENERO:DICIEMBRE!X145)</f>
        <v>0</v>
      </c>
      <c r="Y145" s="24">
        <f>SUM(ENERO:DICIEMBRE!Y145)</f>
        <v>0</v>
      </c>
      <c r="Z145" s="24">
        <f>SUM(ENERO:DICIEMBRE!Z145)</f>
        <v>0</v>
      </c>
      <c r="AA145" s="24">
        <f>SUM(ENERO:DICIEMBRE!AA145)</f>
        <v>0</v>
      </c>
      <c r="AB145" s="24">
        <f>SUM(ENERO:DICIEMBRE!AB145)</f>
        <v>0</v>
      </c>
      <c r="AC145" s="24">
        <f>SUM(ENERO:DICIEMBRE!AC145)</f>
        <v>0</v>
      </c>
      <c r="AD145" s="24">
        <f>SUM(ENERO:DICIEMBRE!AD145)</f>
        <v>0</v>
      </c>
      <c r="AE145" s="24">
        <f>SUM(ENERO:DICIEMBRE!AE145)</f>
        <v>0</v>
      </c>
      <c r="AF145" s="24">
        <f>SUM(ENERO:DICIEMBRE!AF145)</f>
        <v>0</v>
      </c>
      <c r="AG145" s="24">
        <f>SUM(ENERO:DICIEMBRE!AG145)</f>
        <v>0</v>
      </c>
      <c r="AH145" s="24">
        <f>SUM(ENERO:DICIEMBRE!AH145)</f>
        <v>0</v>
      </c>
      <c r="AI145" s="24">
        <f>SUM(ENERO:DICIEMBRE!AI145)</f>
        <v>0</v>
      </c>
      <c r="AJ145" s="24">
        <f>SUM(ENERO:DICIEMBRE!AJ145)</f>
        <v>0</v>
      </c>
      <c r="AK145" s="24">
        <f>SUM(ENERO:DICIEMBRE!AK145)</f>
        <v>0</v>
      </c>
      <c r="AL145" s="24">
        <f>SUM(ENERO:DICIEMBRE!AL145)</f>
        <v>0</v>
      </c>
      <c r="AM145" s="24">
        <f>SUM(ENERO:DICIEMBRE!AM145)</f>
        <v>0</v>
      </c>
      <c r="AN145" s="24">
        <f>SUM(ENERO:DICIEMBRE!AN145)</f>
        <v>0</v>
      </c>
      <c r="AO145" s="24">
        <f>SUM(ENERO:DICIEMBRE!AO145)</f>
        <v>0</v>
      </c>
      <c r="AP145" s="24">
        <f>SUM(ENERO:DICIEMBRE!AP145)</f>
        <v>0</v>
      </c>
      <c r="AQ145" s="24">
        <f>SUM(ENERO:DICIEMBRE!AQ145)</f>
        <v>0</v>
      </c>
      <c r="AR145" s="24">
        <f>SUM(ENERO:DICIEMBRE!AR145)</f>
        <v>0</v>
      </c>
      <c r="AS145" s="5" t="str">
        <f t="shared" si="50"/>
        <v/>
      </c>
      <c r="CA145" s="5" t="str">
        <f t="shared" si="54"/>
        <v/>
      </c>
      <c r="CB145" s="5" t="str">
        <f t="shared" si="51"/>
        <v/>
      </c>
      <c r="CC145" s="5" t="str">
        <f t="shared" si="52"/>
        <v/>
      </c>
      <c r="CD145" s="5" t="str">
        <f t="shared" si="53"/>
        <v/>
      </c>
      <c r="CG145" s="5" t="str">
        <f t="shared" si="55"/>
        <v/>
      </c>
      <c r="CK145" s="5">
        <f t="shared" si="56"/>
        <v>0</v>
      </c>
      <c r="CL145" s="5">
        <f t="shared" si="57"/>
        <v>0</v>
      </c>
      <c r="CM145" s="5">
        <f t="shared" si="57"/>
        <v>0</v>
      </c>
      <c r="CN145" s="5">
        <f t="shared" si="57"/>
        <v>0</v>
      </c>
    </row>
    <row r="146" spans="1:92" s="5" customFormat="1" ht="21" x14ac:dyDescent="0.2">
      <c r="A146" s="3798"/>
      <c r="B146" s="194" t="s">
        <v>224</v>
      </c>
      <c r="C146" s="195">
        <f t="shared" si="48"/>
        <v>0</v>
      </c>
      <c r="D146" s="196">
        <f t="shared" si="49"/>
        <v>0</v>
      </c>
      <c r="E146" s="197">
        <f t="shared" si="49"/>
        <v>0</v>
      </c>
      <c r="F146" s="24">
        <f>SUM(ENERO:DICIEMBRE!F146)</f>
        <v>0</v>
      </c>
      <c r="G146" s="24">
        <f>SUM(ENERO:DICIEMBRE!G146)</f>
        <v>0</v>
      </c>
      <c r="H146" s="24">
        <f>SUM(ENERO:DICIEMBRE!H146)</f>
        <v>0</v>
      </c>
      <c r="I146" s="24">
        <f>SUM(ENERO:DICIEMBRE!I146)</f>
        <v>0</v>
      </c>
      <c r="J146" s="24">
        <f>SUM(ENERO:DICIEMBRE!J146)</f>
        <v>0</v>
      </c>
      <c r="K146" s="24">
        <f>SUM(ENERO:DICIEMBRE!K146)</f>
        <v>0</v>
      </c>
      <c r="L146" s="24">
        <f>SUM(ENERO:DICIEMBRE!L146)</f>
        <v>0</v>
      </c>
      <c r="M146" s="24">
        <f>SUM(ENERO:DICIEMBRE!M146)</f>
        <v>0</v>
      </c>
      <c r="N146" s="24">
        <f>SUM(ENERO:DICIEMBRE!N146)</f>
        <v>0</v>
      </c>
      <c r="O146" s="24">
        <f>SUM(ENERO:DICIEMBRE!O146)</f>
        <v>0</v>
      </c>
      <c r="P146" s="24">
        <f>SUM(ENERO:DICIEMBRE!P146)</f>
        <v>0</v>
      </c>
      <c r="Q146" s="24">
        <f>SUM(ENERO:DICIEMBRE!Q146)</f>
        <v>0</v>
      </c>
      <c r="R146" s="24">
        <f>SUM(ENERO:DICIEMBRE!R146)</f>
        <v>0</v>
      </c>
      <c r="S146" s="24">
        <f>SUM(ENERO:DICIEMBRE!S146)</f>
        <v>0</v>
      </c>
      <c r="T146" s="24">
        <f>SUM(ENERO:DICIEMBRE!T146)</f>
        <v>0</v>
      </c>
      <c r="U146" s="24">
        <f>SUM(ENERO:DICIEMBRE!U146)</f>
        <v>0</v>
      </c>
      <c r="V146" s="24">
        <f>SUM(ENERO:DICIEMBRE!V146)</f>
        <v>0</v>
      </c>
      <c r="W146" s="24">
        <f>SUM(ENERO:DICIEMBRE!W146)</f>
        <v>0</v>
      </c>
      <c r="X146" s="24">
        <f>SUM(ENERO:DICIEMBRE!X146)</f>
        <v>0</v>
      </c>
      <c r="Y146" s="24">
        <f>SUM(ENERO:DICIEMBRE!Y146)</f>
        <v>0</v>
      </c>
      <c r="Z146" s="24">
        <f>SUM(ENERO:DICIEMBRE!Z146)</f>
        <v>0</v>
      </c>
      <c r="AA146" s="24">
        <f>SUM(ENERO:DICIEMBRE!AA146)</f>
        <v>0</v>
      </c>
      <c r="AB146" s="24">
        <f>SUM(ENERO:DICIEMBRE!AB146)</f>
        <v>0</v>
      </c>
      <c r="AC146" s="24">
        <f>SUM(ENERO:DICIEMBRE!AC146)</f>
        <v>0</v>
      </c>
      <c r="AD146" s="24">
        <f>SUM(ENERO:DICIEMBRE!AD146)</f>
        <v>0</v>
      </c>
      <c r="AE146" s="24">
        <f>SUM(ENERO:DICIEMBRE!AE146)</f>
        <v>0</v>
      </c>
      <c r="AF146" s="24">
        <f>SUM(ENERO:DICIEMBRE!AF146)</f>
        <v>0</v>
      </c>
      <c r="AG146" s="24">
        <f>SUM(ENERO:DICIEMBRE!AG146)</f>
        <v>0</v>
      </c>
      <c r="AH146" s="24">
        <f>SUM(ENERO:DICIEMBRE!AH146)</f>
        <v>0</v>
      </c>
      <c r="AI146" s="24">
        <f>SUM(ENERO:DICIEMBRE!AI146)</f>
        <v>0</v>
      </c>
      <c r="AJ146" s="24">
        <f>SUM(ENERO:DICIEMBRE!AJ146)</f>
        <v>0</v>
      </c>
      <c r="AK146" s="24">
        <f>SUM(ENERO:DICIEMBRE!AK146)</f>
        <v>0</v>
      </c>
      <c r="AL146" s="24">
        <f>SUM(ENERO:DICIEMBRE!AL146)</f>
        <v>0</v>
      </c>
      <c r="AM146" s="24">
        <f>SUM(ENERO:DICIEMBRE!AM146)</f>
        <v>0</v>
      </c>
      <c r="AN146" s="24">
        <f>SUM(ENERO:DICIEMBRE!AN146)</f>
        <v>0</v>
      </c>
      <c r="AO146" s="24">
        <f>SUM(ENERO:DICIEMBRE!AO146)</f>
        <v>0</v>
      </c>
      <c r="AP146" s="24">
        <f>SUM(ENERO:DICIEMBRE!AP146)</f>
        <v>0</v>
      </c>
      <c r="AQ146" s="24">
        <f>SUM(ENERO:DICIEMBRE!AQ146)</f>
        <v>0</v>
      </c>
      <c r="AR146" s="24">
        <f>SUM(ENERO:DICIEMBRE!AR146)</f>
        <v>0</v>
      </c>
      <c r="AS146" s="5" t="str">
        <f t="shared" si="50"/>
        <v/>
      </c>
      <c r="CA146" s="5" t="str">
        <f t="shared" si="54"/>
        <v/>
      </c>
      <c r="CB146" s="5" t="str">
        <f t="shared" si="51"/>
        <v/>
      </c>
      <c r="CC146" s="5" t="str">
        <f t="shared" si="52"/>
        <v/>
      </c>
      <c r="CD146" s="5" t="str">
        <f t="shared" si="53"/>
        <v/>
      </c>
      <c r="CG146" s="5" t="str">
        <f t="shared" si="55"/>
        <v/>
      </c>
      <c r="CK146" s="5">
        <f t="shared" si="56"/>
        <v>0</v>
      </c>
      <c r="CL146" s="5">
        <f t="shared" si="57"/>
        <v>0</v>
      </c>
      <c r="CM146" s="5">
        <f t="shared" si="57"/>
        <v>0</v>
      </c>
      <c r="CN146" s="5">
        <f t="shared" si="57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8"/>
        <v>41</v>
      </c>
      <c r="D147" s="200">
        <f t="shared" ref="D147:AQ147" si="58">SUM(D137:D146)</f>
        <v>15</v>
      </c>
      <c r="E147" s="201">
        <f t="shared" si="58"/>
        <v>26</v>
      </c>
      <c r="F147" s="202">
        <f t="shared" si="58"/>
        <v>0</v>
      </c>
      <c r="G147" s="203">
        <f t="shared" si="58"/>
        <v>0</v>
      </c>
      <c r="H147" s="202">
        <f t="shared" si="58"/>
        <v>0</v>
      </c>
      <c r="I147" s="203">
        <f t="shared" si="58"/>
        <v>0</v>
      </c>
      <c r="J147" s="202">
        <f t="shared" si="58"/>
        <v>1</v>
      </c>
      <c r="K147" s="203">
        <f t="shared" si="58"/>
        <v>0</v>
      </c>
      <c r="L147" s="204">
        <f t="shared" si="58"/>
        <v>1</v>
      </c>
      <c r="M147" s="205">
        <f t="shared" si="58"/>
        <v>7</v>
      </c>
      <c r="N147" s="205">
        <f t="shared" si="58"/>
        <v>1</v>
      </c>
      <c r="O147" s="206">
        <f t="shared" si="58"/>
        <v>2</v>
      </c>
      <c r="P147" s="202">
        <f t="shared" si="58"/>
        <v>4</v>
      </c>
      <c r="Q147" s="206">
        <f t="shared" si="58"/>
        <v>12</v>
      </c>
      <c r="R147" s="207">
        <f t="shared" si="58"/>
        <v>1</v>
      </c>
      <c r="S147" s="206">
        <f t="shared" si="58"/>
        <v>0</v>
      </c>
      <c r="T147" s="202">
        <f t="shared" si="58"/>
        <v>3</v>
      </c>
      <c r="U147" s="203">
        <f t="shared" si="58"/>
        <v>2</v>
      </c>
      <c r="V147" s="205">
        <f t="shared" si="58"/>
        <v>1</v>
      </c>
      <c r="W147" s="206">
        <f t="shared" si="58"/>
        <v>1</v>
      </c>
      <c r="X147" s="204">
        <f t="shared" si="58"/>
        <v>0</v>
      </c>
      <c r="Y147" s="203">
        <f t="shared" si="58"/>
        <v>0</v>
      </c>
      <c r="Z147" s="205">
        <f t="shared" si="58"/>
        <v>2</v>
      </c>
      <c r="AA147" s="203">
        <f t="shared" si="58"/>
        <v>1</v>
      </c>
      <c r="AB147" s="205">
        <f t="shared" si="58"/>
        <v>0</v>
      </c>
      <c r="AC147" s="203">
        <f t="shared" si="58"/>
        <v>1</v>
      </c>
      <c r="AD147" s="205">
        <f t="shared" si="58"/>
        <v>1</v>
      </c>
      <c r="AE147" s="203">
        <f t="shared" si="58"/>
        <v>0</v>
      </c>
      <c r="AF147" s="205">
        <f t="shared" si="58"/>
        <v>0</v>
      </c>
      <c r="AG147" s="203">
        <f t="shared" si="58"/>
        <v>0</v>
      </c>
      <c r="AH147" s="205">
        <f t="shared" si="58"/>
        <v>0</v>
      </c>
      <c r="AI147" s="203">
        <f t="shared" si="58"/>
        <v>0</v>
      </c>
      <c r="AJ147" s="205">
        <f t="shared" si="58"/>
        <v>0</v>
      </c>
      <c r="AK147" s="203">
        <f t="shared" si="58"/>
        <v>0</v>
      </c>
      <c r="AL147" s="205">
        <f t="shared" si="58"/>
        <v>0</v>
      </c>
      <c r="AM147" s="203">
        <f t="shared" si="58"/>
        <v>0</v>
      </c>
      <c r="AN147" s="203">
        <f t="shared" si="58"/>
        <v>0</v>
      </c>
      <c r="AO147" s="203">
        <f t="shared" si="58"/>
        <v>0</v>
      </c>
      <c r="AP147" s="203">
        <f t="shared" si="58"/>
        <v>0</v>
      </c>
      <c r="AQ147" s="203">
        <f t="shared" si="58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186" t="s">
        <v>32</v>
      </c>
      <c r="C148" s="208">
        <f t="shared" si="48"/>
        <v>0</v>
      </c>
      <c r="D148" s="209">
        <f t="shared" ref="D148:E157" si="59">SUM(F148+H148+J148+L148+N148+P148+R148+T148+V148+X148+Z148+AB148+AD148+AF148+AH148+AJ148+AL148)</f>
        <v>0</v>
      </c>
      <c r="E148" s="210">
        <f t="shared" si="59"/>
        <v>0</v>
      </c>
      <c r="F148" s="24">
        <f>SUM(ENERO:DICIEMBRE!F148)</f>
        <v>0</v>
      </c>
      <c r="G148" s="24">
        <f>SUM(ENERO:DICIEMBRE!G148)</f>
        <v>0</v>
      </c>
      <c r="H148" s="24">
        <f>SUM(ENERO:DICIEMBRE!H148)</f>
        <v>0</v>
      </c>
      <c r="I148" s="24">
        <f>SUM(ENERO:DICIEMBRE!I148)</f>
        <v>0</v>
      </c>
      <c r="J148" s="24">
        <f>SUM(ENERO:DICIEMBRE!J148)</f>
        <v>0</v>
      </c>
      <c r="K148" s="24">
        <f>SUM(ENERO:DICIEMBRE!K148)</f>
        <v>0</v>
      </c>
      <c r="L148" s="24">
        <f>SUM(ENERO:DICIEMBRE!L148)</f>
        <v>0</v>
      </c>
      <c r="M148" s="24">
        <f>SUM(ENERO:DICIEMBRE!M148)</f>
        <v>0</v>
      </c>
      <c r="N148" s="24">
        <f>SUM(ENERO:DICIEMBRE!N148)</f>
        <v>0</v>
      </c>
      <c r="O148" s="24">
        <f>SUM(ENERO:DICIEMBRE!O148)</f>
        <v>0</v>
      </c>
      <c r="P148" s="24">
        <f>SUM(ENERO:DICIEMBRE!P148)</f>
        <v>0</v>
      </c>
      <c r="Q148" s="24">
        <f>SUM(ENERO:DICIEMBRE!Q148)</f>
        <v>0</v>
      </c>
      <c r="R148" s="24">
        <f>SUM(ENERO:DICIEMBRE!R148)</f>
        <v>0</v>
      </c>
      <c r="S148" s="24">
        <f>SUM(ENERO:DICIEMBRE!S148)</f>
        <v>0</v>
      </c>
      <c r="T148" s="24">
        <f>SUM(ENERO:DICIEMBRE!T148)</f>
        <v>0</v>
      </c>
      <c r="U148" s="24">
        <f>SUM(ENERO:DICIEMBRE!U148)</f>
        <v>0</v>
      </c>
      <c r="V148" s="24">
        <f>SUM(ENERO:DICIEMBRE!V148)</f>
        <v>0</v>
      </c>
      <c r="W148" s="24">
        <f>SUM(ENERO:DICIEMBRE!W148)</f>
        <v>0</v>
      </c>
      <c r="X148" s="24">
        <f>SUM(ENERO:DICIEMBRE!X148)</f>
        <v>0</v>
      </c>
      <c r="Y148" s="24">
        <f>SUM(ENERO:DICIEMBRE!Y148)</f>
        <v>0</v>
      </c>
      <c r="Z148" s="24">
        <f>SUM(ENERO:DICIEMBRE!Z148)</f>
        <v>0</v>
      </c>
      <c r="AA148" s="24">
        <f>SUM(ENERO:DICIEMBRE!AA148)</f>
        <v>0</v>
      </c>
      <c r="AB148" s="24">
        <f>SUM(ENERO:DICIEMBRE!AB148)</f>
        <v>0</v>
      </c>
      <c r="AC148" s="24">
        <f>SUM(ENERO:DICIEMBRE!AC148)</f>
        <v>0</v>
      </c>
      <c r="AD148" s="24">
        <f>SUM(ENERO:DICIEMBRE!AD148)</f>
        <v>0</v>
      </c>
      <c r="AE148" s="24">
        <f>SUM(ENERO:DICIEMBRE!AE148)</f>
        <v>0</v>
      </c>
      <c r="AF148" s="24">
        <f>SUM(ENERO:DICIEMBRE!AF148)</f>
        <v>0</v>
      </c>
      <c r="AG148" s="24">
        <f>SUM(ENERO:DICIEMBRE!AG148)</f>
        <v>0</v>
      </c>
      <c r="AH148" s="24">
        <f>SUM(ENERO:DICIEMBRE!AH148)</f>
        <v>0</v>
      </c>
      <c r="AI148" s="24">
        <f>SUM(ENERO:DICIEMBRE!AI148)</f>
        <v>0</v>
      </c>
      <c r="AJ148" s="24">
        <f>SUM(ENERO:DICIEMBRE!AJ148)</f>
        <v>0</v>
      </c>
      <c r="AK148" s="24">
        <f>SUM(ENERO:DICIEMBRE!AK148)</f>
        <v>0</v>
      </c>
      <c r="AL148" s="24">
        <f>SUM(ENERO:DICIEMBRE!AL148)</f>
        <v>0</v>
      </c>
      <c r="AM148" s="24">
        <f>SUM(ENERO:DICIEMBRE!AM148)</f>
        <v>0</v>
      </c>
      <c r="AN148" s="24">
        <f>SUM(ENERO:DICIEMBRE!AN148)</f>
        <v>0</v>
      </c>
      <c r="AO148" s="24">
        <f>SUM(ENERO:DICIEMBRE!AO148)</f>
        <v>0</v>
      </c>
      <c r="AP148" s="24">
        <f>SUM(ENERO:DICIEMBRE!AP148)</f>
        <v>0</v>
      </c>
      <c r="AQ148" s="24">
        <f>SUM(ENERO:DICIEMBRE!AQ148)</f>
        <v>0</v>
      </c>
      <c r="AR148" s="24">
        <f>SUM(ENERO:DICIEMBRE!AR148)</f>
        <v>0</v>
      </c>
      <c r="AS148" s="5" t="str">
        <f t="shared" si="50"/>
        <v/>
      </c>
      <c r="CA148" s="5" t="str">
        <f t="shared" si="54"/>
        <v/>
      </c>
      <c r="CB148" s="5" t="str">
        <f t="shared" si="51"/>
        <v/>
      </c>
      <c r="CC148" s="5" t="str">
        <f t="shared" si="52"/>
        <v/>
      </c>
      <c r="CD148" s="5" t="str">
        <f t="shared" si="53"/>
        <v/>
      </c>
      <c r="CG148" s="5" t="str">
        <f t="shared" si="55"/>
        <v/>
      </c>
      <c r="CK148" s="5">
        <f t="shared" si="56"/>
        <v>0</v>
      </c>
      <c r="CL148" s="5">
        <f t="shared" si="57"/>
        <v>0</v>
      </c>
      <c r="CM148" s="5">
        <f t="shared" si="57"/>
        <v>0</v>
      </c>
      <c r="CN148" s="5">
        <f t="shared" si="57"/>
        <v>0</v>
      </c>
    </row>
    <row r="149" spans="1:92" s="5" customFormat="1" x14ac:dyDescent="0.2">
      <c r="A149" s="3798"/>
      <c r="B149" s="190" t="s">
        <v>219</v>
      </c>
      <c r="C149" s="191">
        <f t="shared" si="48"/>
        <v>10</v>
      </c>
      <c r="D149" s="192">
        <f t="shared" si="59"/>
        <v>1</v>
      </c>
      <c r="E149" s="193">
        <f t="shared" si="59"/>
        <v>9</v>
      </c>
      <c r="F149" s="24">
        <f>SUM(ENERO:DICIEMBRE!F149)</f>
        <v>0</v>
      </c>
      <c r="G149" s="24">
        <f>SUM(ENERO:DICIEMBRE!G149)</f>
        <v>0</v>
      </c>
      <c r="H149" s="24">
        <f>SUM(ENERO:DICIEMBRE!H149)</f>
        <v>0</v>
      </c>
      <c r="I149" s="24">
        <f>SUM(ENERO:DICIEMBRE!I149)</f>
        <v>0</v>
      </c>
      <c r="J149" s="24">
        <f>SUM(ENERO:DICIEMBRE!J149)</f>
        <v>0</v>
      </c>
      <c r="K149" s="24">
        <f>SUM(ENERO:DICIEMBRE!K149)</f>
        <v>0</v>
      </c>
      <c r="L149" s="24">
        <f>SUM(ENERO:DICIEMBRE!L149)</f>
        <v>0</v>
      </c>
      <c r="M149" s="24">
        <f>SUM(ENERO:DICIEMBRE!M149)</f>
        <v>1</v>
      </c>
      <c r="N149" s="24">
        <f>SUM(ENERO:DICIEMBRE!N149)</f>
        <v>0</v>
      </c>
      <c r="O149" s="24">
        <f>SUM(ENERO:DICIEMBRE!O149)</f>
        <v>1</v>
      </c>
      <c r="P149" s="24">
        <f>SUM(ENERO:DICIEMBRE!P149)</f>
        <v>0</v>
      </c>
      <c r="Q149" s="24">
        <f>SUM(ENERO:DICIEMBRE!Q149)</f>
        <v>0</v>
      </c>
      <c r="R149" s="24">
        <f>SUM(ENERO:DICIEMBRE!R149)</f>
        <v>0</v>
      </c>
      <c r="S149" s="24">
        <f>SUM(ENERO:DICIEMBRE!S149)</f>
        <v>1</v>
      </c>
      <c r="T149" s="24">
        <f>SUM(ENERO:DICIEMBRE!T149)</f>
        <v>0</v>
      </c>
      <c r="U149" s="24">
        <f>SUM(ENERO:DICIEMBRE!U149)</f>
        <v>3</v>
      </c>
      <c r="V149" s="24">
        <f>SUM(ENERO:DICIEMBRE!V149)</f>
        <v>1</v>
      </c>
      <c r="W149" s="24">
        <f>SUM(ENERO:DICIEMBRE!W149)</f>
        <v>0</v>
      </c>
      <c r="X149" s="24">
        <f>SUM(ENERO:DICIEMBRE!X149)</f>
        <v>0</v>
      </c>
      <c r="Y149" s="24">
        <f>SUM(ENERO:DICIEMBRE!Y149)</f>
        <v>0</v>
      </c>
      <c r="Z149" s="24">
        <f>SUM(ENERO:DICIEMBRE!Z149)</f>
        <v>0</v>
      </c>
      <c r="AA149" s="24">
        <f>SUM(ENERO:DICIEMBRE!AA149)</f>
        <v>1</v>
      </c>
      <c r="AB149" s="24">
        <f>SUM(ENERO:DICIEMBRE!AB149)</f>
        <v>0</v>
      </c>
      <c r="AC149" s="24">
        <f>SUM(ENERO:DICIEMBRE!AC149)</f>
        <v>0</v>
      </c>
      <c r="AD149" s="24">
        <f>SUM(ENERO:DICIEMBRE!AD149)</f>
        <v>0</v>
      </c>
      <c r="AE149" s="24">
        <f>SUM(ENERO:DICIEMBRE!AE149)</f>
        <v>1</v>
      </c>
      <c r="AF149" s="24">
        <f>SUM(ENERO:DICIEMBRE!AF149)</f>
        <v>0</v>
      </c>
      <c r="AG149" s="24">
        <f>SUM(ENERO:DICIEMBRE!AG149)</f>
        <v>0</v>
      </c>
      <c r="AH149" s="24">
        <f>SUM(ENERO:DICIEMBRE!AH149)</f>
        <v>0</v>
      </c>
      <c r="AI149" s="24">
        <f>SUM(ENERO:DICIEMBRE!AI149)</f>
        <v>1</v>
      </c>
      <c r="AJ149" s="24">
        <f>SUM(ENERO:DICIEMBRE!AJ149)</f>
        <v>0</v>
      </c>
      <c r="AK149" s="24">
        <f>SUM(ENERO:DICIEMBRE!AK149)</f>
        <v>0</v>
      </c>
      <c r="AL149" s="24">
        <f>SUM(ENERO:DICIEMBRE!AL149)</f>
        <v>0</v>
      </c>
      <c r="AM149" s="24">
        <f>SUM(ENERO:DICIEMBRE!AM149)</f>
        <v>0</v>
      </c>
      <c r="AN149" s="24">
        <f>SUM(ENERO:DICIEMBRE!AN149)</f>
        <v>0</v>
      </c>
      <c r="AO149" s="24">
        <f>SUM(ENERO:DICIEMBRE!AO149)</f>
        <v>0</v>
      </c>
      <c r="AP149" s="24">
        <f>SUM(ENERO:DICIEMBRE!AP149)</f>
        <v>0</v>
      </c>
      <c r="AQ149" s="24">
        <f>SUM(ENERO:DICIEMBRE!AQ149)</f>
        <v>0</v>
      </c>
      <c r="AR149" s="24">
        <f>SUM(ENERO:DICIEMBRE!AR149)</f>
        <v>0</v>
      </c>
      <c r="AS149" s="5" t="str">
        <f t="shared" si="50"/>
        <v/>
      </c>
      <c r="CA149" s="5" t="str">
        <f t="shared" si="54"/>
        <v/>
      </c>
      <c r="CB149" s="5" t="str">
        <f t="shared" si="51"/>
        <v/>
      </c>
      <c r="CC149" s="5" t="str">
        <f t="shared" si="52"/>
        <v/>
      </c>
      <c r="CD149" s="5" t="str">
        <f t="shared" si="53"/>
        <v/>
      </c>
      <c r="CG149" s="5" t="str">
        <f t="shared" si="55"/>
        <v/>
      </c>
      <c r="CK149" s="5">
        <f t="shared" si="56"/>
        <v>0</v>
      </c>
      <c r="CL149" s="5">
        <f t="shared" si="57"/>
        <v>0</v>
      </c>
      <c r="CM149" s="5">
        <f t="shared" si="57"/>
        <v>0</v>
      </c>
      <c r="CN149" s="5">
        <f t="shared" si="57"/>
        <v>0</v>
      </c>
    </row>
    <row r="150" spans="1:92" s="5" customFormat="1" x14ac:dyDescent="0.2">
      <c r="A150" s="3798"/>
      <c r="B150" s="190" t="s">
        <v>33</v>
      </c>
      <c r="C150" s="191">
        <f t="shared" si="48"/>
        <v>0</v>
      </c>
      <c r="D150" s="192">
        <f t="shared" si="59"/>
        <v>0</v>
      </c>
      <c r="E150" s="193">
        <f t="shared" si="59"/>
        <v>0</v>
      </c>
      <c r="F150" s="24">
        <f>SUM(ENERO:DICIEMBRE!F150)</f>
        <v>0</v>
      </c>
      <c r="G150" s="24">
        <f>SUM(ENERO:DICIEMBRE!G150)</f>
        <v>0</v>
      </c>
      <c r="H150" s="24">
        <f>SUM(ENERO:DICIEMBRE!H150)</f>
        <v>0</v>
      </c>
      <c r="I150" s="24">
        <f>SUM(ENERO:DICIEMBRE!I150)</f>
        <v>0</v>
      </c>
      <c r="J150" s="24">
        <f>SUM(ENERO:DICIEMBRE!J150)</f>
        <v>0</v>
      </c>
      <c r="K150" s="24">
        <f>SUM(ENERO:DICIEMBRE!K150)</f>
        <v>0</v>
      </c>
      <c r="L150" s="24">
        <f>SUM(ENERO:DICIEMBRE!L150)</f>
        <v>0</v>
      </c>
      <c r="M150" s="24">
        <f>SUM(ENERO:DICIEMBRE!M150)</f>
        <v>0</v>
      </c>
      <c r="N150" s="24">
        <f>SUM(ENERO:DICIEMBRE!N150)</f>
        <v>0</v>
      </c>
      <c r="O150" s="24">
        <f>SUM(ENERO:DICIEMBRE!O150)</f>
        <v>0</v>
      </c>
      <c r="P150" s="24">
        <f>SUM(ENERO:DICIEMBRE!P150)</f>
        <v>0</v>
      </c>
      <c r="Q150" s="24">
        <f>SUM(ENERO:DICIEMBRE!Q150)</f>
        <v>0</v>
      </c>
      <c r="R150" s="24">
        <f>SUM(ENERO:DICIEMBRE!R150)</f>
        <v>0</v>
      </c>
      <c r="S150" s="24">
        <f>SUM(ENERO:DICIEMBRE!S150)</f>
        <v>0</v>
      </c>
      <c r="T150" s="24">
        <f>SUM(ENERO:DICIEMBRE!T150)</f>
        <v>0</v>
      </c>
      <c r="U150" s="24">
        <f>SUM(ENERO:DICIEMBRE!U150)</f>
        <v>0</v>
      </c>
      <c r="V150" s="24">
        <f>SUM(ENERO:DICIEMBRE!V150)</f>
        <v>0</v>
      </c>
      <c r="W150" s="24">
        <f>SUM(ENERO:DICIEMBRE!W150)</f>
        <v>0</v>
      </c>
      <c r="X150" s="24">
        <f>SUM(ENERO:DICIEMBRE!X150)</f>
        <v>0</v>
      </c>
      <c r="Y150" s="24">
        <f>SUM(ENERO:DICIEMBRE!Y150)</f>
        <v>0</v>
      </c>
      <c r="Z150" s="24">
        <f>SUM(ENERO:DICIEMBRE!Z150)</f>
        <v>0</v>
      </c>
      <c r="AA150" s="24">
        <f>SUM(ENERO:DICIEMBRE!AA150)</f>
        <v>0</v>
      </c>
      <c r="AB150" s="24">
        <f>SUM(ENERO:DICIEMBRE!AB150)</f>
        <v>0</v>
      </c>
      <c r="AC150" s="24">
        <f>SUM(ENERO:DICIEMBRE!AC150)</f>
        <v>0</v>
      </c>
      <c r="AD150" s="24">
        <f>SUM(ENERO:DICIEMBRE!AD150)</f>
        <v>0</v>
      </c>
      <c r="AE150" s="24">
        <f>SUM(ENERO:DICIEMBRE!AE150)</f>
        <v>0</v>
      </c>
      <c r="AF150" s="24">
        <f>SUM(ENERO:DICIEMBRE!AF150)</f>
        <v>0</v>
      </c>
      <c r="AG150" s="24">
        <f>SUM(ENERO:DICIEMBRE!AG150)</f>
        <v>0</v>
      </c>
      <c r="AH150" s="24">
        <f>SUM(ENERO:DICIEMBRE!AH150)</f>
        <v>0</v>
      </c>
      <c r="AI150" s="24">
        <f>SUM(ENERO:DICIEMBRE!AI150)</f>
        <v>0</v>
      </c>
      <c r="AJ150" s="24">
        <f>SUM(ENERO:DICIEMBRE!AJ150)</f>
        <v>0</v>
      </c>
      <c r="AK150" s="24">
        <f>SUM(ENERO:DICIEMBRE!AK150)</f>
        <v>0</v>
      </c>
      <c r="AL150" s="24">
        <f>SUM(ENERO:DICIEMBRE!AL150)</f>
        <v>0</v>
      </c>
      <c r="AM150" s="24">
        <f>SUM(ENERO:DICIEMBRE!AM150)</f>
        <v>0</v>
      </c>
      <c r="AN150" s="24">
        <f>SUM(ENERO:DICIEMBRE!AN150)</f>
        <v>0</v>
      </c>
      <c r="AO150" s="24">
        <f>SUM(ENERO:DICIEMBRE!AO150)</f>
        <v>0</v>
      </c>
      <c r="AP150" s="24">
        <f>SUM(ENERO:DICIEMBRE!AP150)</f>
        <v>0</v>
      </c>
      <c r="AQ150" s="24">
        <f>SUM(ENERO:DICIEMBRE!AQ150)</f>
        <v>0</v>
      </c>
      <c r="AR150" s="24">
        <f>SUM(ENERO:DICIEMBRE!AR150)</f>
        <v>0</v>
      </c>
      <c r="AS150" s="5" t="str">
        <f t="shared" si="50"/>
        <v/>
      </c>
      <c r="CA150" s="5" t="str">
        <f t="shared" si="54"/>
        <v/>
      </c>
      <c r="CB150" s="5" t="str">
        <f t="shared" si="51"/>
        <v/>
      </c>
      <c r="CC150" s="5" t="str">
        <f t="shared" si="52"/>
        <v/>
      </c>
      <c r="CD150" s="5" t="str">
        <f t="shared" si="53"/>
        <v/>
      </c>
      <c r="CG150" s="5" t="str">
        <f t="shared" si="55"/>
        <v/>
      </c>
      <c r="CK150" s="5">
        <f t="shared" si="56"/>
        <v>0</v>
      </c>
      <c r="CL150" s="5">
        <f t="shared" si="57"/>
        <v>0</v>
      </c>
      <c r="CM150" s="5">
        <f t="shared" si="57"/>
        <v>0</v>
      </c>
      <c r="CN150" s="5">
        <f t="shared" si="57"/>
        <v>0</v>
      </c>
    </row>
    <row r="151" spans="1:92" s="5" customFormat="1" x14ac:dyDescent="0.2">
      <c r="A151" s="3798"/>
      <c r="B151" s="190" t="s">
        <v>34</v>
      </c>
      <c r="C151" s="191">
        <f t="shared" si="48"/>
        <v>0</v>
      </c>
      <c r="D151" s="192">
        <f t="shared" si="59"/>
        <v>0</v>
      </c>
      <c r="E151" s="193">
        <f t="shared" si="59"/>
        <v>0</v>
      </c>
      <c r="F151" s="24">
        <f>SUM(ENERO:DICIEMBRE!F151)</f>
        <v>0</v>
      </c>
      <c r="G151" s="24">
        <f>SUM(ENERO:DICIEMBRE!G151)</f>
        <v>0</v>
      </c>
      <c r="H151" s="24">
        <f>SUM(ENERO:DICIEMBRE!H151)</f>
        <v>0</v>
      </c>
      <c r="I151" s="24">
        <f>SUM(ENERO:DICIEMBRE!I151)</f>
        <v>0</v>
      </c>
      <c r="J151" s="24">
        <f>SUM(ENERO:DICIEMBRE!J151)</f>
        <v>0</v>
      </c>
      <c r="K151" s="24">
        <f>SUM(ENERO:DICIEMBRE!K151)</f>
        <v>0</v>
      </c>
      <c r="L151" s="24">
        <f>SUM(ENERO:DICIEMBRE!L151)</f>
        <v>0</v>
      </c>
      <c r="M151" s="24">
        <f>SUM(ENERO:DICIEMBRE!M151)</f>
        <v>0</v>
      </c>
      <c r="N151" s="24">
        <f>SUM(ENERO:DICIEMBRE!N151)</f>
        <v>0</v>
      </c>
      <c r="O151" s="24">
        <f>SUM(ENERO:DICIEMBRE!O151)</f>
        <v>0</v>
      </c>
      <c r="P151" s="24">
        <f>SUM(ENERO:DICIEMBRE!P151)</f>
        <v>0</v>
      </c>
      <c r="Q151" s="24">
        <f>SUM(ENERO:DICIEMBRE!Q151)</f>
        <v>0</v>
      </c>
      <c r="R151" s="24">
        <f>SUM(ENERO:DICIEMBRE!R151)</f>
        <v>0</v>
      </c>
      <c r="S151" s="24">
        <f>SUM(ENERO:DICIEMBRE!S151)</f>
        <v>0</v>
      </c>
      <c r="T151" s="24">
        <f>SUM(ENERO:DICIEMBRE!T151)</f>
        <v>0</v>
      </c>
      <c r="U151" s="24">
        <f>SUM(ENERO:DICIEMBRE!U151)</f>
        <v>0</v>
      </c>
      <c r="V151" s="24">
        <f>SUM(ENERO:DICIEMBRE!V151)</f>
        <v>0</v>
      </c>
      <c r="W151" s="24">
        <f>SUM(ENERO:DICIEMBRE!W151)</f>
        <v>0</v>
      </c>
      <c r="X151" s="24">
        <f>SUM(ENERO:DICIEMBRE!X151)</f>
        <v>0</v>
      </c>
      <c r="Y151" s="24">
        <f>SUM(ENERO:DICIEMBRE!Y151)</f>
        <v>0</v>
      </c>
      <c r="Z151" s="24">
        <f>SUM(ENERO:DICIEMBRE!Z151)</f>
        <v>0</v>
      </c>
      <c r="AA151" s="24">
        <f>SUM(ENERO:DICIEMBRE!AA151)</f>
        <v>0</v>
      </c>
      <c r="AB151" s="24">
        <f>SUM(ENERO:DICIEMBRE!AB151)</f>
        <v>0</v>
      </c>
      <c r="AC151" s="24">
        <f>SUM(ENERO:DICIEMBRE!AC151)</f>
        <v>0</v>
      </c>
      <c r="AD151" s="24">
        <f>SUM(ENERO:DICIEMBRE!AD151)</f>
        <v>0</v>
      </c>
      <c r="AE151" s="24">
        <f>SUM(ENERO:DICIEMBRE!AE151)</f>
        <v>0</v>
      </c>
      <c r="AF151" s="24">
        <f>SUM(ENERO:DICIEMBRE!AF151)</f>
        <v>0</v>
      </c>
      <c r="AG151" s="24">
        <f>SUM(ENERO:DICIEMBRE!AG151)</f>
        <v>0</v>
      </c>
      <c r="AH151" s="24">
        <f>SUM(ENERO:DICIEMBRE!AH151)</f>
        <v>0</v>
      </c>
      <c r="AI151" s="24">
        <f>SUM(ENERO:DICIEMBRE!AI151)</f>
        <v>0</v>
      </c>
      <c r="AJ151" s="24">
        <f>SUM(ENERO:DICIEMBRE!AJ151)</f>
        <v>0</v>
      </c>
      <c r="AK151" s="24">
        <f>SUM(ENERO:DICIEMBRE!AK151)</f>
        <v>0</v>
      </c>
      <c r="AL151" s="24">
        <f>SUM(ENERO:DICIEMBRE!AL151)</f>
        <v>0</v>
      </c>
      <c r="AM151" s="24">
        <f>SUM(ENERO:DICIEMBRE!AM151)</f>
        <v>0</v>
      </c>
      <c r="AN151" s="24">
        <f>SUM(ENERO:DICIEMBRE!AN151)</f>
        <v>0</v>
      </c>
      <c r="AO151" s="24">
        <f>SUM(ENERO:DICIEMBRE!AO151)</f>
        <v>0</v>
      </c>
      <c r="AP151" s="24">
        <f>SUM(ENERO:DICIEMBRE!AP151)</f>
        <v>0</v>
      </c>
      <c r="AQ151" s="24">
        <f>SUM(ENERO:DICIEMBRE!AQ151)</f>
        <v>0</v>
      </c>
      <c r="AR151" s="24">
        <f>SUM(ENERO:DICIEMBRE!AR151)</f>
        <v>0</v>
      </c>
      <c r="AS151" s="5" t="str">
        <f t="shared" si="50"/>
        <v/>
      </c>
      <c r="CA151" s="5" t="str">
        <f t="shared" si="54"/>
        <v/>
      </c>
      <c r="CB151" s="5" t="str">
        <f t="shared" si="51"/>
        <v/>
      </c>
      <c r="CC151" s="5" t="str">
        <f t="shared" si="52"/>
        <v/>
      </c>
      <c r="CD151" s="5" t="str">
        <f t="shared" si="53"/>
        <v/>
      </c>
      <c r="CG151" s="5" t="str">
        <f t="shared" si="55"/>
        <v/>
      </c>
      <c r="CK151" s="5">
        <f t="shared" si="56"/>
        <v>0</v>
      </c>
      <c r="CL151" s="5">
        <f t="shared" si="57"/>
        <v>0</v>
      </c>
      <c r="CM151" s="5">
        <f t="shared" si="57"/>
        <v>0</v>
      </c>
      <c r="CN151" s="5">
        <f t="shared" si="57"/>
        <v>0</v>
      </c>
    </row>
    <row r="152" spans="1:92" s="5" customFormat="1" x14ac:dyDescent="0.2">
      <c r="A152" s="3798"/>
      <c r="B152" s="190" t="s">
        <v>220</v>
      </c>
      <c r="C152" s="191">
        <f t="shared" si="48"/>
        <v>0</v>
      </c>
      <c r="D152" s="192">
        <f t="shared" si="59"/>
        <v>0</v>
      </c>
      <c r="E152" s="193">
        <f t="shared" si="59"/>
        <v>0</v>
      </c>
      <c r="F152" s="24">
        <f>SUM(ENERO:DICIEMBRE!F152)</f>
        <v>0</v>
      </c>
      <c r="G152" s="24">
        <f>SUM(ENERO:DICIEMBRE!G152)</f>
        <v>0</v>
      </c>
      <c r="H152" s="24">
        <f>SUM(ENERO:DICIEMBRE!H152)</f>
        <v>0</v>
      </c>
      <c r="I152" s="24">
        <f>SUM(ENERO:DICIEMBRE!I152)</f>
        <v>0</v>
      </c>
      <c r="J152" s="24">
        <f>SUM(ENERO:DICIEMBRE!J152)</f>
        <v>0</v>
      </c>
      <c r="K152" s="24">
        <f>SUM(ENERO:DICIEMBRE!K152)</f>
        <v>0</v>
      </c>
      <c r="L152" s="24">
        <f>SUM(ENERO:DICIEMBRE!L152)</f>
        <v>0</v>
      </c>
      <c r="M152" s="24">
        <f>SUM(ENERO:DICIEMBRE!M152)</f>
        <v>0</v>
      </c>
      <c r="N152" s="24">
        <f>SUM(ENERO:DICIEMBRE!N152)</f>
        <v>0</v>
      </c>
      <c r="O152" s="24">
        <f>SUM(ENERO:DICIEMBRE!O152)</f>
        <v>0</v>
      </c>
      <c r="P152" s="24">
        <f>SUM(ENERO:DICIEMBRE!P152)</f>
        <v>0</v>
      </c>
      <c r="Q152" s="24">
        <f>SUM(ENERO:DICIEMBRE!Q152)</f>
        <v>0</v>
      </c>
      <c r="R152" s="24">
        <f>SUM(ENERO:DICIEMBRE!R152)</f>
        <v>0</v>
      </c>
      <c r="S152" s="24">
        <f>SUM(ENERO:DICIEMBRE!S152)</f>
        <v>0</v>
      </c>
      <c r="T152" s="24">
        <f>SUM(ENERO:DICIEMBRE!T152)</f>
        <v>0</v>
      </c>
      <c r="U152" s="24">
        <f>SUM(ENERO:DICIEMBRE!U152)</f>
        <v>0</v>
      </c>
      <c r="V152" s="24">
        <f>SUM(ENERO:DICIEMBRE!V152)</f>
        <v>0</v>
      </c>
      <c r="W152" s="24">
        <f>SUM(ENERO:DICIEMBRE!W152)</f>
        <v>0</v>
      </c>
      <c r="X152" s="24">
        <f>SUM(ENERO:DICIEMBRE!X152)</f>
        <v>0</v>
      </c>
      <c r="Y152" s="24">
        <f>SUM(ENERO:DICIEMBRE!Y152)</f>
        <v>0</v>
      </c>
      <c r="Z152" s="24">
        <f>SUM(ENERO:DICIEMBRE!Z152)</f>
        <v>0</v>
      </c>
      <c r="AA152" s="24">
        <f>SUM(ENERO:DICIEMBRE!AA152)</f>
        <v>0</v>
      </c>
      <c r="AB152" s="24">
        <f>SUM(ENERO:DICIEMBRE!AB152)</f>
        <v>0</v>
      </c>
      <c r="AC152" s="24">
        <f>SUM(ENERO:DICIEMBRE!AC152)</f>
        <v>0</v>
      </c>
      <c r="AD152" s="24">
        <f>SUM(ENERO:DICIEMBRE!AD152)</f>
        <v>0</v>
      </c>
      <c r="AE152" s="24">
        <f>SUM(ENERO:DICIEMBRE!AE152)</f>
        <v>0</v>
      </c>
      <c r="AF152" s="24">
        <f>SUM(ENERO:DICIEMBRE!AF152)</f>
        <v>0</v>
      </c>
      <c r="AG152" s="24">
        <f>SUM(ENERO:DICIEMBRE!AG152)</f>
        <v>0</v>
      </c>
      <c r="AH152" s="24">
        <f>SUM(ENERO:DICIEMBRE!AH152)</f>
        <v>0</v>
      </c>
      <c r="AI152" s="24">
        <f>SUM(ENERO:DICIEMBRE!AI152)</f>
        <v>0</v>
      </c>
      <c r="AJ152" s="24">
        <f>SUM(ENERO:DICIEMBRE!AJ152)</f>
        <v>0</v>
      </c>
      <c r="AK152" s="24">
        <f>SUM(ENERO:DICIEMBRE!AK152)</f>
        <v>0</v>
      </c>
      <c r="AL152" s="24">
        <f>SUM(ENERO:DICIEMBRE!AL152)</f>
        <v>0</v>
      </c>
      <c r="AM152" s="24">
        <f>SUM(ENERO:DICIEMBRE!AM152)</f>
        <v>0</v>
      </c>
      <c r="AN152" s="24">
        <f>SUM(ENERO:DICIEMBRE!AN152)</f>
        <v>0</v>
      </c>
      <c r="AO152" s="24">
        <f>SUM(ENERO:DICIEMBRE!AO152)</f>
        <v>0</v>
      </c>
      <c r="AP152" s="24">
        <f>SUM(ENERO:DICIEMBRE!AP152)</f>
        <v>0</v>
      </c>
      <c r="AQ152" s="24">
        <f>SUM(ENERO:DICIEMBRE!AQ152)</f>
        <v>0</v>
      </c>
      <c r="AR152" s="24">
        <f>SUM(ENERO:DICIEMBRE!AR152)</f>
        <v>0</v>
      </c>
      <c r="AS152" s="5" t="str">
        <f t="shared" si="50"/>
        <v/>
      </c>
      <c r="CA152" s="5" t="str">
        <f t="shared" si="54"/>
        <v/>
      </c>
      <c r="CB152" s="5" t="str">
        <f t="shared" si="51"/>
        <v/>
      </c>
      <c r="CC152" s="5" t="str">
        <f t="shared" si="52"/>
        <v/>
      </c>
      <c r="CD152" s="5" t="str">
        <f t="shared" si="53"/>
        <v/>
      </c>
      <c r="CG152" s="5" t="str">
        <f t="shared" si="55"/>
        <v/>
      </c>
      <c r="CK152" s="5">
        <f t="shared" si="56"/>
        <v>0</v>
      </c>
      <c r="CL152" s="5">
        <f t="shared" si="57"/>
        <v>0</v>
      </c>
      <c r="CM152" s="5">
        <f t="shared" si="57"/>
        <v>0</v>
      </c>
      <c r="CN152" s="5">
        <f t="shared" si="57"/>
        <v>0</v>
      </c>
    </row>
    <row r="153" spans="1:92" s="5" customFormat="1" x14ac:dyDescent="0.2">
      <c r="A153" s="3798"/>
      <c r="B153" s="190" t="s">
        <v>36</v>
      </c>
      <c r="C153" s="191">
        <f t="shared" si="48"/>
        <v>0</v>
      </c>
      <c r="D153" s="192">
        <f t="shared" si="59"/>
        <v>0</v>
      </c>
      <c r="E153" s="193">
        <f t="shared" si="59"/>
        <v>0</v>
      </c>
      <c r="F153" s="24">
        <f>SUM(ENERO:DICIEMBRE!F153)</f>
        <v>0</v>
      </c>
      <c r="G153" s="24">
        <f>SUM(ENERO:DICIEMBRE!G153)</f>
        <v>0</v>
      </c>
      <c r="H153" s="24">
        <f>SUM(ENERO:DICIEMBRE!H153)</f>
        <v>0</v>
      </c>
      <c r="I153" s="24">
        <f>SUM(ENERO:DICIEMBRE!I153)</f>
        <v>0</v>
      </c>
      <c r="J153" s="24">
        <f>SUM(ENERO:DICIEMBRE!J153)</f>
        <v>0</v>
      </c>
      <c r="K153" s="24">
        <f>SUM(ENERO:DICIEMBRE!K153)</f>
        <v>0</v>
      </c>
      <c r="L153" s="24">
        <f>SUM(ENERO:DICIEMBRE!L153)</f>
        <v>0</v>
      </c>
      <c r="M153" s="24">
        <f>SUM(ENERO:DICIEMBRE!M153)</f>
        <v>0</v>
      </c>
      <c r="N153" s="24">
        <f>SUM(ENERO:DICIEMBRE!N153)</f>
        <v>0</v>
      </c>
      <c r="O153" s="24">
        <f>SUM(ENERO:DICIEMBRE!O153)</f>
        <v>0</v>
      </c>
      <c r="P153" s="24">
        <f>SUM(ENERO:DICIEMBRE!P153)</f>
        <v>0</v>
      </c>
      <c r="Q153" s="24">
        <f>SUM(ENERO:DICIEMBRE!Q153)</f>
        <v>0</v>
      </c>
      <c r="R153" s="24">
        <f>SUM(ENERO:DICIEMBRE!R153)</f>
        <v>0</v>
      </c>
      <c r="S153" s="24">
        <f>SUM(ENERO:DICIEMBRE!S153)</f>
        <v>0</v>
      </c>
      <c r="T153" s="24">
        <f>SUM(ENERO:DICIEMBRE!T153)</f>
        <v>0</v>
      </c>
      <c r="U153" s="24">
        <f>SUM(ENERO:DICIEMBRE!U153)</f>
        <v>0</v>
      </c>
      <c r="V153" s="24">
        <f>SUM(ENERO:DICIEMBRE!V153)</f>
        <v>0</v>
      </c>
      <c r="W153" s="24">
        <f>SUM(ENERO:DICIEMBRE!W153)</f>
        <v>0</v>
      </c>
      <c r="X153" s="24">
        <f>SUM(ENERO:DICIEMBRE!X153)</f>
        <v>0</v>
      </c>
      <c r="Y153" s="24">
        <f>SUM(ENERO:DICIEMBRE!Y153)</f>
        <v>0</v>
      </c>
      <c r="Z153" s="24">
        <f>SUM(ENERO:DICIEMBRE!Z153)</f>
        <v>0</v>
      </c>
      <c r="AA153" s="24">
        <f>SUM(ENERO:DICIEMBRE!AA153)</f>
        <v>0</v>
      </c>
      <c r="AB153" s="24">
        <f>SUM(ENERO:DICIEMBRE!AB153)</f>
        <v>0</v>
      </c>
      <c r="AC153" s="24">
        <f>SUM(ENERO:DICIEMBRE!AC153)</f>
        <v>0</v>
      </c>
      <c r="AD153" s="24">
        <f>SUM(ENERO:DICIEMBRE!AD153)</f>
        <v>0</v>
      </c>
      <c r="AE153" s="24">
        <f>SUM(ENERO:DICIEMBRE!AE153)</f>
        <v>0</v>
      </c>
      <c r="AF153" s="24">
        <f>SUM(ENERO:DICIEMBRE!AF153)</f>
        <v>0</v>
      </c>
      <c r="AG153" s="24">
        <f>SUM(ENERO:DICIEMBRE!AG153)</f>
        <v>0</v>
      </c>
      <c r="AH153" s="24">
        <f>SUM(ENERO:DICIEMBRE!AH153)</f>
        <v>0</v>
      </c>
      <c r="AI153" s="24">
        <f>SUM(ENERO:DICIEMBRE!AI153)</f>
        <v>0</v>
      </c>
      <c r="AJ153" s="24">
        <f>SUM(ENERO:DICIEMBRE!AJ153)</f>
        <v>0</v>
      </c>
      <c r="AK153" s="24">
        <f>SUM(ENERO:DICIEMBRE!AK153)</f>
        <v>0</v>
      </c>
      <c r="AL153" s="24">
        <f>SUM(ENERO:DICIEMBRE!AL153)</f>
        <v>0</v>
      </c>
      <c r="AM153" s="24">
        <f>SUM(ENERO:DICIEMBRE!AM153)</f>
        <v>0</v>
      </c>
      <c r="AN153" s="24">
        <f>SUM(ENERO:DICIEMBRE!AN153)</f>
        <v>0</v>
      </c>
      <c r="AO153" s="24">
        <f>SUM(ENERO:DICIEMBRE!AO153)</f>
        <v>0</v>
      </c>
      <c r="AP153" s="24">
        <f>SUM(ENERO:DICIEMBRE!AP153)</f>
        <v>0</v>
      </c>
      <c r="AQ153" s="24">
        <f>SUM(ENERO:DICIEMBRE!AQ153)</f>
        <v>0</v>
      </c>
      <c r="AR153" s="24">
        <f>SUM(ENERO:DICIEMBRE!AR153)</f>
        <v>0</v>
      </c>
      <c r="AS153" s="5" t="str">
        <f t="shared" si="50"/>
        <v/>
      </c>
      <c r="CA153" s="5" t="str">
        <f t="shared" si="54"/>
        <v/>
      </c>
      <c r="CB153" s="5" t="str">
        <f t="shared" si="51"/>
        <v/>
      </c>
      <c r="CC153" s="5" t="str">
        <f t="shared" si="52"/>
        <v/>
      </c>
      <c r="CD153" s="5" t="str">
        <f t="shared" si="53"/>
        <v/>
      </c>
      <c r="CG153" s="5" t="str">
        <f t="shared" si="55"/>
        <v/>
      </c>
      <c r="CK153" s="5">
        <f t="shared" si="56"/>
        <v>0</v>
      </c>
      <c r="CL153" s="5">
        <f t="shared" si="57"/>
        <v>0</v>
      </c>
      <c r="CM153" s="5">
        <f t="shared" si="57"/>
        <v>0</v>
      </c>
      <c r="CN153" s="5">
        <f t="shared" si="57"/>
        <v>0</v>
      </c>
    </row>
    <row r="154" spans="1:92" s="5" customFormat="1" x14ac:dyDescent="0.2">
      <c r="A154" s="3798"/>
      <c r="B154" s="190" t="s">
        <v>221</v>
      </c>
      <c r="C154" s="191">
        <f t="shared" si="48"/>
        <v>0</v>
      </c>
      <c r="D154" s="192">
        <f t="shared" si="59"/>
        <v>0</v>
      </c>
      <c r="E154" s="193">
        <f t="shared" si="59"/>
        <v>0</v>
      </c>
      <c r="F154" s="24">
        <f>SUM(ENERO:DICIEMBRE!F154)</f>
        <v>0</v>
      </c>
      <c r="G154" s="24">
        <f>SUM(ENERO:DICIEMBRE!G154)</f>
        <v>0</v>
      </c>
      <c r="H154" s="24">
        <f>SUM(ENERO:DICIEMBRE!H154)</f>
        <v>0</v>
      </c>
      <c r="I154" s="24">
        <f>SUM(ENERO:DICIEMBRE!I154)</f>
        <v>0</v>
      </c>
      <c r="J154" s="24">
        <f>SUM(ENERO:DICIEMBRE!J154)</f>
        <v>0</v>
      </c>
      <c r="K154" s="24">
        <f>SUM(ENERO:DICIEMBRE!K154)</f>
        <v>0</v>
      </c>
      <c r="L154" s="24">
        <f>SUM(ENERO:DICIEMBRE!L154)</f>
        <v>0</v>
      </c>
      <c r="M154" s="24">
        <f>SUM(ENERO:DICIEMBRE!M154)</f>
        <v>0</v>
      </c>
      <c r="N154" s="24">
        <f>SUM(ENERO:DICIEMBRE!N154)</f>
        <v>0</v>
      </c>
      <c r="O154" s="24">
        <f>SUM(ENERO:DICIEMBRE!O154)</f>
        <v>0</v>
      </c>
      <c r="P154" s="24">
        <f>SUM(ENERO:DICIEMBRE!P154)</f>
        <v>0</v>
      </c>
      <c r="Q154" s="24">
        <f>SUM(ENERO:DICIEMBRE!Q154)</f>
        <v>0</v>
      </c>
      <c r="R154" s="24">
        <f>SUM(ENERO:DICIEMBRE!R154)</f>
        <v>0</v>
      </c>
      <c r="S154" s="24">
        <f>SUM(ENERO:DICIEMBRE!S154)</f>
        <v>0</v>
      </c>
      <c r="T154" s="24">
        <f>SUM(ENERO:DICIEMBRE!T154)</f>
        <v>0</v>
      </c>
      <c r="U154" s="24">
        <f>SUM(ENERO:DICIEMBRE!U154)</f>
        <v>0</v>
      </c>
      <c r="V154" s="24">
        <f>SUM(ENERO:DICIEMBRE!V154)</f>
        <v>0</v>
      </c>
      <c r="W154" s="24">
        <f>SUM(ENERO:DICIEMBRE!W154)</f>
        <v>0</v>
      </c>
      <c r="X154" s="24">
        <f>SUM(ENERO:DICIEMBRE!X154)</f>
        <v>0</v>
      </c>
      <c r="Y154" s="24">
        <f>SUM(ENERO:DICIEMBRE!Y154)</f>
        <v>0</v>
      </c>
      <c r="Z154" s="24">
        <f>SUM(ENERO:DICIEMBRE!Z154)</f>
        <v>0</v>
      </c>
      <c r="AA154" s="24">
        <f>SUM(ENERO:DICIEMBRE!AA154)</f>
        <v>0</v>
      </c>
      <c r="AB154" s="24">
        <f>SUM(ENERO:DICIEMBRE!AB154)</f>
        <v>0</v>
      </c>
      <c r="AC154" s="24">
        <f>SUM(ENERO:DICIEMBRE!AC154)</f>
        <v>0</v>
      </c>
      <c r="AD154" s="24">
        <f>SUM(ENERO:DICIEMBRE!AD154)</f>
        <v>0</v>
      </c>
      <c r="AE154" s="24">
        <f>SUM(ENERO:DICIEMBRE!AE154)</f>
        <v>0</v>
      </c>
      <c r="AF154" s="24">
        <f>SUM(ENERO:DICIEMBRE!AF154)</f>
        <v>0</v>
      </c>
      <c r="AG154" s="24">
        <f>SUM(ENERO:DICIEMBRE!AG154)</f>
        <v>0</v>
      </c>
      <c r="AH154" s="24">
        <f>SUM(ENERO:DICIEMBRE!AH154)</f>
        <v>0</v>
      </c>
      <c r="AI154" s="24">
        <f>SUM(ENERO:DICIEMBRE!AI154)</f>
        <v>0</v>
      </c>
      <c r="AJ154" s="24">
        <f>SUM(ENERO:DICIEMBRE!AJ154)</f>
        <v>0</v>
      </c>
      <c r="AK154" s="24">
        <f>SUM(ENERO:DICIEMBRE!AK154)</f>
        <v>0</v>
      </c>
      <c r="AL154" s="24">
        <f>SUM(ENERO:DICIEMBRE!AL154)</f>
        <v>0</v>
      </c>
      <c r="AM154" s="24">
        <f>SUM(ENERO:DICIEMBRE!AM154)</f>
        <v>0</v>
      </c>
      <c r="AN154" s="24">
        <f>SUM(ENERO:DICIEMBRE!AN154)</f>
        <v>0</v>
      </c>
      <c r="AO154" s="24">
        <f>SUM(ENERO:DICIEMBRE!AO154)</f>
        <v>0</v>
      </c>
      <c r="AP154" s="24">
        <f>SUM(ENERO:DICIEMBRE!AP154)</f>
        <v>0</v>
      </c>
      <c r="AQ154" s="24">
        <f>SUM(ENERO:DICIEMBRE!AQ154)</f>
        <v>0</v>
      </c>
      <c r="AR154" s="24">
        <f>SUM(ENERO:DICIEMBRE!AR154)</f>
        <v>0</v>
      </c>
      <c r="AS154" s="5" t="str">
        <f t="shared" si="50"/>
        <v/>
      </c>
      <c r="CA154" s="5" t="str">
        <f t="shared" si="54"/>
        <v/>
      </c>
      <c r="CB154" s="5" t="str">
        <f t="shared" si="51"/>
        <v/>
      </c>
      <c r="CC154" s="5" t="str">
        <f t="shared" si="52"/>
        <v/>
      </c>
      <c r="CD154" s="5" t="str">
        <f t="shared" si="53"/>
        <v/>
      </c>
      <c r="CG154" s="5" t="str">
        <f t="shared" si="55"/>
        <v/>
      </c>
      <c r="CK154" s="5">
        <f t="shared" si="56"/>
        <v>0</v>
      </c>
      <c r="CL154" s="5">
        <f t="shared" si="57"/>
        <v>0</v>
      </c>
      <c r="CM154" s="5">
        <f t="shared" si="57"/>
        <v>0</v>
      </c>
      <c r="CN154" s="5">
        <f t="shared" si="57"/>
        <v>0</v>
      </c>
    </row>
    <row r="155" spans="1:92" s="5" customFormat="1" ht="21" x14ac:dyDescent="0.2">
      <c r="A155" s="3798"/>
      <c r="B155" s="190" t="s">
        <v>222</v>
      </c>
      <c r="C155" s="191">
        <f t="shared" si="48"/>
        <v>0</v>
      </c>
      <c r="D155" s="192">
        <f t="shared" si="59"/>
        <v>0</v>
      </c>
      <c r="E155" s="193">
        <f t="shared" si="59"/>
        <v>0</v>
      </c>
      <c r="F155" s="24">
        <f>SUM(ENERO:DICIEMBRE!F155)</f>
        <v>0</v>
      </c>
      <c r="G155" s="24">
        <f>SUM(ENERO:DICIEMBRE!G155)</f>
        <v>0</v>
      </c>
      <c r="H155" s="24">
        <f>SUM(ENERO:DICIEMBRE!H155)</f>
        <v>0</v>
      </c>
      <c r="I155" s="24">
        <f>SUM(ENERO:DICIEMBRE!I155)</f>
        <v>0</v>
      </c>
      <c r="J155" s="24">
        <f>SUM(ENERO:DICIEMBRE!J155)</f>
        <v>0</v>
      </c>
      <c r="K155" s="24">
        <f>SUM(ENERO:DICIEMBRE!K155)</f>
        <v>0</v>
      </c>
      <c r="L155" s="24">
        <f>SUM(ENERO:DICIEMBRE!L155)</f>
        <v>0</v>
      </c>
      <c r="M155" s="24">
        <f>SUM(ENERO:DICIEMBRE!M155)</f>
        <v>0</v>
      </c>
      <c r="N155" s="24">
        <f>SUM(ENERO:DICIEMBRE!N155)</f>
        <v>0</v>
      </c>
      <c r="O155" s="24">
        <f>SUM(ENERO:DICIEMBRE!O155)</f>
        <v>0</v>
      </c>
      <c r="P155" s="24">
        <f>SUM(ENERO:DICIEMBRE!P155)</f>
        <v>0</v>
      </c>
      <c r="Q155" s="24">
        <f>SUM(ENERO:DICIEMBRE!Q155)</f>
        <v>0</v>
      </c>
      <c r="R155" s="24">
        <f>SUM(ENERO:DICIEMBRE!R155)</f>
        <v>0</v>
      </c>
      <c r="S155" s="24">
        <f>SUM(ENERO:DICIEMBRE!S155)</f>
        <v>0</v>
      </c>
      <c r="T155" s="24">
        <f>SUM(ENERO:DICIEMBRE!T155)</f>
        <v>0</v>
      </c>
      <c r="U155" s="24">
        <f>SUM(ENERO:DICIEMBRE!U155)</f>
        <v>0</v>
      </c>
      <c r="V155" s="24">
        <f>SUM(ENERO:DICIEMBRE!V155)</f>
        <v>0</v>
      </c>
      <c r="W155" s="24">
        <f>SUM(ENERO:DICIEMBRE!W155)</f>
        <v>0</v>
      </c>
      <c r="X155" s="24">
        <f>SUM(ENERO:DICIEMBRE!X155)</f>
        <v>0</v>
      </c>
      <c r="Y155" s="24">
        <f>SUM(ENERO:DICIEMBRE!Y155)</f>
        <v>0</v>
      </c>
      <c r="Z155" s="24">
        <f>SUM(ENERO:DICIEMBRE!Z155)</f>
        <v>0</v>
      </c>
      <c r="AA155" s="24">
        <f>SUM(ENERO:DICIEMBRE!AA155)</f>
        <v>0</v>
      </c>
      <c r="AB155" s="24">
        <f>SUM(ENERO:DICIEMBRE!AB155)</f>
        <v>0</v>
      </c>
      <c r="AC155" s="24">
        <f>SUM(ENERO:DICIEMBRE!AC155)</f>
        <v>0</v>
      </c>
      <c r="AD155" s="24">
        <f>SUM(ENERO:DICIEMBRE!AD155)</f>
        <v>0</v>
      </c>
      <c r="AE155" s="24">
        <f>SUM(ENERO:DICIEMBRE!AE155)</f>
        <v>0</v>
      </c>
      <c r="AF155" s="24">
        <f>SUM(ENERO:DICIEMBRE!AF155)</f>
        <v>0</v>
      </c>
      <c r="AG155" s="24">
        <f>SUM(ENERO:DICIEMBRE!AG155)</f>
        <v>0</v>
      </c>
      <c r="AH155" s="24">
        <f>SUM(ENERO:DICIEMBRE!AH155)</f>
        <v>0</v>
      </c>
      <c r="AI155" s="24">
        <f>SUM(ENERO:DICIEMBRE!AI155)</f>
        <v>0</v>
      </c>
      <c r="AJ155" s="24">
        <f>SUM(ENERO:DICIEMBRE!AJ155)</f>
        <v>0</v>
      </c>
      <c r="AK155" s="24">
        <f>SUM(ENERO:DICIEMBRE!AK155)</f>
        <v>0</v>
      </c>
      <c r="AL155" s="24">
        <f>SUM(ENERO:DICIEMBRE!AL155)</f>
        <v>0</v>
      </c>
      <c r="AM155" s="24">
        <f>SUM(ENERO:DICIEMBRE!AM155)</f>
        <v>0</v>
      </c>
      <c r="AN155" s="24">
        <f>SUM(ENERO:DICIEMBRE!AN155)</f>
        <v>0</v>
      </c>
      <c r="AO155" s="24">
        <f>SUM(ENERO:DICIEMBRE!AO155)</f>
        <v>0</v>
      </c>
      <c r="AP155" s="24">
        <f>SUM(ENERO:DICIEMBRE!AP155)</f>
        <v>0</v>
      </c>
      <c r="AQ155" s="24">
        <f>SUM(ENERO:DICIEMBRE!AQ155)</f>
        <v>0</v>
      </c>
      <c r="AR155" s="24">
        <f>SUM(ENERO:DICIEMBRE!AR155)</f>
        <v>0</v>
      </c>
      <c r="AS155" s="5" t="str">
        <f t="shared" si="50"/>
        <v/>
      </c>
      <c r="CA155" s="5" t="str">
        <f t="shared" si="54"/>
        <v/>
      </c>
      <c r="CB155" s="5" t="str">
        <f t="shared" si="51"/>
        <v/>
      </c>
      <c r="CC155" s="5" t="str">
        <f t="shared" si="52"/>
        <v/>
      </c>
      <c r="CD155" s="5" t="str">
        <f t="shared" si="53"/>
        <v/>
      </c>
      <c r="CG155" s="5" t="str">
        <f t="shared" si="55"/>
        <v/>
      </c>
      <c r="CK155" s="5">
        <f t="shared" si="56"/>
        <v>0</v>
      </c>
      <c r="CL155" s="5">
        <f t="shared" si="57"/>
        <v>0</v>
      </c>
      <c r="CM155" s="5">
        <f t="shared" si="57"/>
        <v>0</v>
      </c>
      <c r="CN155" s="5">
        <f t="shared" si="57"/>
        <v>0</v>
      </c>
    </row>
    <row r="156" spans="1:92" s="5" customFormat="1" x14ac:dyDescent="0.2">
      <c r="A156" s="3798"/>
      <c r="B156" s="190" t="s">
        <v>223</v>
      </c>
      <c r="C156" s="191">
        <f t="shared" si="48"/>
        <v>0</v>
      </c>
      <c r="D156" s="192">
        <f t="shared" si="59"/>
        <v>0</v>
      </c>
      <c r="E156" s="193">
        <f t="shared" si="59"/>
        <v>0</v>
      </c>
      <c r="F156" s="24">
        <f>SUM(ENERO:DICIEMBRE!F156)</f>
        <v>0</v>
      </c>
      <c r="G156" s="24">
        <f>SUM(ENERO:DICIEMBRE!G156)</f>
        <v>0</v>
      </c>
      <c r="H156" s="24">
        <f>SUM(ENERO:DICIEMBRE!H156)</f>
        <v>0</v>
      </c>
      <c r="I156" s="24">
        <f>SUM(ENERO:DICIEMBRE!I156)</f>
        <v>0</v>
      </c>
      <c r="J156" s="24">
        <f>SUM(ENERO:DICIEMBRE!J156)</f>
        <v>0</v>
      </c>
      <c r="K156" s="24">
        <f>SUM(ENERO:DICIEMBRE!K156)</f>
        <v>0</v>
      </c>
      <c r="L156" s="24">
        <f>SUM(ENERO:DICIEMBRE!L156)</f>
        <v>0</v>
      </c>
      <c r="M156" s="24">
        <f>SUM(ENERO:DICIEMBRE!M156)</f>
        <v>0</v>
      </c>
      <c r="N156" s="24">
        <f>SUM(ENERO:DICIEMBRE!N156)</f>
        <v>0</v>
      </c>
      <c r="O156" s="24">
        <f>SUM(ENERO:DICIEMBRE!O156)</f>
        <v>0</v>
      </c>
      <c r="P156" s="24">
        <f>SUM(ENERO:DICIEMBRE!P156)</f>
        <v>0</v>
      </c>
      <c r="Q156" s="24">
        <f>SUM(ENERO:DICIEMBRE!Q156)</f>
        <v>0</v>
      </c>
      <c r="R156" s="24">
        <f>SUM(ENERO:DICIEMBRE!R156)</f>
        <v>0</v>
      </c>
      <c r="S156" s="24">
        <f>SUM(ENERO:DICIEMBRE!S156)</f>
        <v>0</v>
      </c>
      <c r="T156" s="24">
        <f>SUM(ENERO:DICIEMBRE!T156)</f>
        <v>0</v>
      </c>
      <c r="U156" s="24">
        <f>SUM(ENERO:DICIEMBRE!U156)</f>
        <v>0</v>
      </c>
      <c r="V156" s="24">
        <f>SUM(ENERO:DICIEMBRE!V156)</f>
        <v>0</v>
      </c>
      <c r="W156" s="24">
        <f>SUM(ENERO:DICIEMBRE!W156)</f>
        <v>0</v>
      </c>
      <c r="X156" s="24">
        <f>SUM(ENERO:DICIEMBRE!X156)</f>
        <v>0</v>
      </c>
      <c r="Y156" s="24">
        <f>SUM(ENERO:DICIEMBRE!Y156)</f>
        <v>0</v>
      </c>
      <c r="Z156" s="24">
        <f>SUM(ENERO:DICIEMBRE!Z156)</f>
        <v>0</v>
      </c>
      <c r="AA156" s="24">
        <f>SUM(ENERO:DICIEMBRE!AA156)</f>
        <v>0</v>
      </c>
      <c r="AB156" s="24">
        <f>SUM(ENERO:DICIEMBRE!AB156)</f>
        <v>0</v>
      </c>
      <c r="AC156" s="24">
        <f>SUM(ENERO:DICIEMBRE!AC156)</f>
        <v>0</v>
      </c>
      <c r="AD156" s="24">
        <f>SUM(ENERO:DICIEMBRE!AD156)</f>
        <v>0</v>
      </c>
      <c r="AE156" s="24">
        <f>SUM(ENERO:DICIEMBRE!AE156)</f>
        <v>0</v>
      </c>
      <c r="AF156" s="24">
        <f>SUM(ENERO:DICIEMBRE!AF156)</f>
        <v>0</v>
      </c>
      <c r="AG156" s="24">
        <f>SUM(ENERO:DICIEMBRE!AG156)</f>
        <v>0</v>
      </c>
      <c r="AH156" s="24">
        <f>SUM(ENERO:DICIEMBRE!AH156)</f>
        <v>0</v>
      </c>
      <c r="AI156" s="24">
        <f>SUM(ENERO:DICIEMBRE!AI156)</f>
        <v>0</v>
      </c>
      <c r="AJ156" s="24">
        <f>SUM(ENERO:DICIEMBRE!AJ156)</f>
        <v>0</v>
      </c>
      <c r="AK156" s="24">
        <f>SUM(ENERO:DICIEMBRE!AK156)</f>
        <v>0</v>
      </c>
      <c r="AL156" s="24">
        <f>SUM(ENERO:DICIEMBRE!AL156)</f>
        <v>0</v>
      </c>
      <c r="AM156" s="24">
        <f>SUM(ENERO:DICIEMBRE!AM156)</f>
        <v>0</v>
      </c>
      <c r="AN156" s="24">
        <f>SUM(ENERO:DICIEMBRE!AN156)</f>
        <v>0</v>
      </c>
      <c r="AO156" s="24">
        <f>SUM(ENERO:DICIEMBRE!AO156)</f>
        <v>0</v>
      </c>
      <c r="AP156" s="24">
        <f>SUM(ENERO:DICIEMBRE!AP156)</f>
        <v>0</v>
      </c>
      <c r="AQ156" s="24">
        <f>SUM(ENERO:DICIEMBRE!AQ156)</f>
        <v>0</v>
      </c>
      <c r="AR156" s="24">
        <f>SUM(ENERO:DICIEMBRE!AR156)</f>
        <v>0</v>
      </c>
      <c r="AS156" s="5" t="str">
        <f t="shared" si="50"/>
        <v/>
      </c>
      <c r="CA156" s="5" t="str">
        <f t="shared" si="54"/>
        <v/>
      </c>
      <c r="CB156" s="5" t="str">
        <f t="shared" si="51"/>
        <v/>
      </c>
      <c r="CC156" s="5" t="str">
        <f t="shared" si="52"/>
        <v/>
      </c>
      <c r="CD156" s="5" t="str">
        <f t="shared" si="53"/>
        <v/>
      </c>
      <c r="CG156" s="5" t="str">
        <f t="shared" si="55"/>
        <v/>
      </c>
      <c r="CK156" s="5">
        <f t="shared" si="56"/>
        <v>0</v>
      </c>
      <c r="CL156" s="5">
        <f t="shared" si="57"/>
        <v>0</v>
      </c>
      <c r="CM156" s="5">
        <f t="shared" si="57"/>
        <v>0</v>
      </c>
      <c r="CN156" s="5">
        <f t="shared" si="57"/>
        <v>0</v>
      </c>
    </row>
    <row r="157" spans="1:92" s="5" customFormat="1" ht="21" x14ac:dyDescent="0.2">
      <c r="A157" s="3798"/>
      <c r="B157" s="215" t="s">
        <v>224</v>
      </c>
      <c r="C157" s="195">
        <f t="shared" si="48"/>
        <v>0</v>
      </c>
      <c r="D157" s="196">
        <f t="shared" si="59"/>
        <v>0</v>
      </c>
      <c r="E157" s="197">
        <f t="shared" si="59"/>
        <v>0</v>
      </c>
      <c r="F157" s="24">
        <f>SUM(ENERO:DICIEMBRE!F157)</f>
        <v>0</v>
      </c>
      <c r="G157" s="24">
        <f>SUM(ENERO:DICIEMBRE!G157)</f>
        <v>0</v>
      </c>
      <c r="H157" s="24">
        <f>SUM(ENERO:DICIEMBRE!H157)</f>
        <v>0</v>
      </c>
      <c r="I157" s="24">
        <f>SUM(ENERO:DICIEMBRE!I157)</f>
        <v>0</v>
      </c>
      <c r="J157" s="24">
        <f>SUM(ENERO:DICIEMBRE!J157)</f>
        <v>0</v>
      </c>
      <c r="K157" s="24">
        <f>SUM(ENERO:DICIEMBRE!K157)</f>
        <v>0</v>
      </c>
      <c r="L157" s="24">
        <f>SUM(ENERO:DICIEMBRE!L157)</f>
        <v>0</v>
      </c>
      <c r="M157" s="24">
        <f>SUM(ENERO:DICIEMBRE!M157)</f>
        <v>0</v>
      </c>
      <c r="N157" s="24">
        <f>SUM(ENERO:DICIEMBRE!N157)</f>
        <v>0</v>
      </c>
      <c r="O157" s="24">
        <f>SUM(ENERO:DICIEMBRE!O157)</f>
        <v>0</v>
      </c>
      <c r="P157" s="24">
        <f>SUM(ENERO:DICIEMBRE!P157)</f>
        <v>0</v>
      </c>
      <c r="Q157" s="24">
        <f>SUM(ENERO:DICIEMBRE!Q157)</f>
        <v>0</v>
      </c>
      <c r="R157" s="24">
        <f>SUM(ENERO:DICIEMBRE!R157)</f>
        <v>0</v>
      </c>
      <c r="S157" s="24">
        <f>SUM(ENERO:DICIEMBRE!S157)</f>
        <v>0</v>
      </c>
      <c r="T157" s="24">
        <f>SUM(ENERO:DICIEMBRE!T157)</f>
        <v>0</v>
      </c>
      <c r="U157" s="24">
        <f>SUM(ENERO:DICIEMBRE!U157)</f>
        <v>0</v>
      </c>
      <c r="V157" s="24">
        <f>SUM(ENERO:DICIEMBRE!V157)</f>
        <v>0</v>
      </c>
      <c r="W157" s="24">
        <f>SUM(ENERO:DICIEMBRE!W157)</f>
        <v>0</v>
      </c>
      <c r="X157" s="24">
        <f>SUM(ENERO:DICIEMBRE!X157)</f>
        <v>0</v>
      </c>
      <c r="Y157" s="24">
        <f>SUM(ENERO:DICIEMBRE!Y157)</f>
        <v>0</v>
      </c>
      <c r="Z157" s="24">
        <f>SUM(ENERO:DICIEMBRE!Z157)</f>
        <v>0</v>
      </c>
      <c r="AA157" s="24">
        <f>SUM(ENERO:DICIEMBRE!AA157)</f>
        <v>0</v>
      </c>
      <c r="AB157" s="24">
        <f>SUM(ENERO:DICIEMBRE!AB157)</f>
        <v>0</v>
      </c>
      <c r="AC157" s="24">
        <f>SUM(ENERO:DICIEMBRE!AC157)</f>
        <v>0</v>
      </c>
      <c r="AD157" s="24">
        <f>SUM(ENERO:DICIEMBRE!AD157)</f>
        <v>0</v>
      </c>
      <c r="AE157" s="24">
        <f>SUM(ENERO:DICIEMBRE!AE157)</f>
        <v>0</v>
      </c>
      <c r="AF157" s="24">
        <f>SUM(ENERO:DICIEMBRE!AF157)</f>
        <v>0</v>
      </c>
      <c r="AG157" s="24">
        <f>SUM(ENERO:DICIEMBRE!AG157)</f>
        <v>0</v>
      </c>
      <c r="AH157" s="24">
        <f>SUM(ENERO:DICIEMBRE!AH157)</f>
        <v>0</v>
      </c>
      <c r="AI157" s="24">
        <f>SUM(ENERO:DICIEMBRE!AI157)</f>
        <v>0</v>
      </c>
      <c r="AJ157" s="24">
        <f>SUM(ENERO:DICIEMBRE!AJ157)</f>
        <v>0</v>
      </c>
      <c r="AK157" s="24">
        <f>SUM(ENERO:DICIEMBRE!AK157)</f>
        <v>0</v>
      </c>
      <c r="AL157" s="24">
        <f>SUM(ENERO:DICIEMBRE!AL157)</f>
        <v>0</v>
      </c>
      <c r="AM157" s="24">
        <f>SUM(ENERO:DICIEMBRE!AM157)</f>
        <v>0</v>
      </c>
      <c r="AN157" s="24">
        <f>SUM(ENERO:DICIEMBRE!AN157)</f>
        <v>0</v>
      </c>
      <c r="AO157" s="24">
        <f>SUM(ENERO:DICIEMBRE!AO157)</f>
        <v>0</v>
      </c>
      <c r="AP157" s="24">
        <f>SUM(ENERO:DICIEMBRE!AP157)</f>
        <v>0</v>
      </c>
      <c r="AQ157" s="24">
        <f>SUM(ENERO:DICIEMBRE!AQ157)</f>
        <v>0</v>
      </c>
      <c r="AR157" s="24">
        <f>SUM(ENERO:DICIEMBRE!AR157)</f>
        <v>0</v>
      </c>
      <c r="AS157" s="5" t="str">
        <f t="shared" si="50"/>
        <v/>
      </c>
      <c r="CA157" s="5" t="str">
        <f t="shared" si="54"/>
        <v/>
      </c>
      <c r="CB157" s="5" t="str">
        <f t="shared" si="51"/>
        <v/>
      </c>
      <c r="CC157" s="5" t="str">
        <f t="shared" si="52"/>
        <v/>
      </c>
      <c r="CD157" s="5" t="str">
        <f t="shared" si="53"/>
        <v/>
      </c>
      <c r="CG157" s="5" t="str">
        <f t="shared" si="55"/>
        <v/>
      </c>
      <c r="CK157" s="5">
        <f t="shared" si="56"/>
        <v>0</v>
      </c>
      <c r="CL157" s="5">
        <f t="shared" si="57"/>
        <v>0</v>
      </c>
      <c r="CM157" s="5">
        <f t="shared" si="57"/>
        <v>0</v>
      </c>
      <c r="CN157" s="5">
        <f t="shared" si="57"/>
        <v>0</v>
      </c>
    </row>
    <row r="158" spans="1:92" s="5" customFormat="1" x14ac:dyDescent="0.2">
      <c r="A158" s="3788"/>
      <c r="B158" s="216" t="s">
        <v>5</v>
      </c>
      <c r="C158" s="217">
        <f t="shared" si="48"/>
        <v>10</v>
      </c>
      <c r="D158" s="218">
        <f t="shared" ref="D158:AQ158" si="60">SUM(D148:D157)</f>
        <v>1</v>
      </c>
      <c r="E158" s="219">
        <f t="shared" si="60"/>
        <v>9</v>
      </c>
      <c r="F158" s="220">
        <f t="shared" si="60"/>
        <v>0</v>
      </c>
      <c r="G158" s="161">
        <f t="shared" si="60"/>
        <v>0</v>
      </c>
      <c r="H158" s="220">
        <f t="shared" si="60"/>
        <v>0</v>
      </c>
      <c r="I158" s="161">
        <f t="shared" si="60"/>
        <v>0</v>
      </c>
      <c r="J158" s="220">
        <f t="shared" si="60"/>
        <v>0</v>
      </c>
      <c r="K158" s="161">
        <f t="shared" si="60"/>
        <v>0</v>
      </c>
      <c r="L158" s="221">
        <f t="shared" si="60"/>
        <v>0</v>
      </c>
      <c r="M158" s="222">
        <f t="shared" si="60"/>
        <v>1</v>
      </c>
      <c r="N158" s="222">
        <f t="shared" si="60"/>
        <v>0</v>
      </c>
      <c r="O158" s="223">
        <f t="shared" si="60"/>
        <v>1</v>
      </c>
      <c r="P158" s="220">
        <f t="shared" si="60"/>
        <v>0</v>
      </c>
      <c r="Q158" s="223">
        <f t="shared" si="60"/>
        <v>0</v>
      </c>
      <c r="R158" s="224">
        <f t="shared" si="60"/>
        <v>0</v>
      </c>
      <c r="S158" s="223">
        <f t="shared" si="60"/>
        <v>1</v>
      </c>
      <c r="T158" s="220">
        <f t="shared" si="60"/>
        <v>0</v>
      </c>
      <c r="U158" s="161">
        <f t="shared" si="60"/>
        <v>3</v>
      </c>
      <c r="V158" s="222">
        <f t="shared" si="60"/>
        <v>1</v>
      </c>
      <c r="W158" s="223">
        <f t="shared" si="60"/>
        <v>0</v>
      </c>
      <c r="X158" s="221">
        <f t="shared" si="60"/>
        <v>0</v>
      </c>
      <c r="Y158" s="161">
        <f t="shared" si="60"/>
        <v>0</v>
      </c>
      <c r="Z158" s="222">
        <f t="shared" si="60"/>
        <v>0</v>
      </c>
      <c r="AA158" s="161">
        <f t="shared" si="60"/>
        <v>1</v>
      </c>
      <c r="AB158" s="222">
        <f t="shared" si="60"/>
        <v>0</v>
      </c>
      <c r="AC158" s="161">
        <f t="shared" si="60"/>
        <v>0</v>
      </c>
      <c r="AD158" s="222">
        <f t="shared" si="60"/>
        <v>0</v>
      </c>
      <c r="AE158" s="161">
        <f t="shared" si="60"/>
        <v>1</v>
      </c>
      <c r="AF158" s="222">
        <f t="shared" si="60"/>
        <v>0</v>
      </c>
      <c r="AG158" s="161">
        <f t="shared" si="60"/>
        <v>0</v>
      </c>
      <c r="AH158" s="222">
        <f t="shared" si="60"/>
        <v>0</v>
      </c>
      <c r="AI158" s="161">
        <f t="shared" si="60"/>
        <v>1</v>
      </c>
      <c r="AJ158" s="222">
        <f t="shared" si="60"/>
        <v>0</v>
      </c>
      <c r="AK158" s="161">
        <f t="shared" si="60"/>
        <v>0</v>
      </c>
      <c r="AL158" s="222">
        <f t="shared" si="60"/>
        <v>0</v>
      </c>
      <c r="AM158" s="161">
        <f t="shared" si="60"/>
        <v>0</v>
      </c>
      <c r="AN158" s="161">
        <f t="shared" si="60"/>
        <v>0</v>
      </c>
      <c r="AO158" s="161">
        <f t="shared" si="60"/>
        <v>0</v>
      </c>
      <c r="AP158" s="161">
        <f t="shared" si="60"/>
        <v>0</v>
      </c>
      <c r="AQ158" s="161">
        <f t="shared" si="60"/>
        <v>0</v>
      </c>
      <c r="AR158" s="161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x14ac:dyDescent="0.2">
      <c r="A160" s="3873" t="s">
        <v>227</v>
      </c>
      <c r="B160" s="3873" t="s">
        <v>4</v>
      </c>
      <c r="C160" s="3811" t="s">
        <v>5</v>
      </c>
      <c r="D160" s="3817"/>
      <c r="E160" s="3785"/>
      <c r="F160" s="3813" t="s">
        <v>40</v>
      </c>
      <c r="G160" s="3814"/>
      <c r="H160" s="3814"/>
      <c r="I160" s="3814"/>
      <c r="J160" s="3814"/>
      <c r="K160" s="3814"/>
      <c r="L160" s="3814"/>
      <c r="M160" s="3814"/>
      <c r="N160" s="3814"/>
      <c r="O160" s="3814"/>
      <c r="P160" s="3814"/>
      <c r="Q160" s="3814"/>
      <c r="R160" s="3814"/>
      <c r="S160" s="3814"/>
      <c r="T160" s="3814"/>
      <c r="U160" s="3814"/>
      <c r="V160" s="3814"/>
      <c r="W160" s="3814"/>
      <c r="X160" s="3814"/>
      <c r="Y160" s="3814"/>
      <c r="Z160" s="3814"/>
      <c r="AA160" s="3814"/>
      <c r="AB160" s="3814"/>
      <c r="AC160" s="3814"/>
      <c r="AD160" s="3814"/>
      <c r="AE160" s="3814"/>
      <c r="AF160" s="3814"/>
      <c r="AG160" s="3859"/>
      <c r="AH160" s="3881" t="s">
        <v>10</v>
      </c>
      <c r="AI160" s="3881" t="s">
        <v>11</v>
      </c>
      <c r="AR160" s="5" t="str">
        <f>+BB147&amp;BC147&amp;BD147&amp;BE147</f>
        <v/>
      </c>
    </row>
    <row r="161" spans="1:92" s="5" customFormat="1" x14ac:dyDescent="0.2">
      <c r="A161" s="3874"/>
      <c r="B161" s="3874"/>
      <c r="C161" s="3812"/>
      <c r="D161" s="3876"/>
      <c r="E161" s="3786"/>
      <c r="F161" s="3813" t="s">
        <v>16</v>
      </c>
      <c r="G161" s="3815"/>
      <c r="H161" s="3834" t="s">
        <v>17</v>
      </c>
      <c r="I161" s="3844"/>
      <c r="J161" s="3834" t="s">
        <v>18</v>
      </c>
      <c r="K161" s="3844"/>
      <c r="L161" s="3834" t="s">
        <v>19</v>
      </c>
      <c r="M161" s="3844"/>
      <c r="N161" s="3834" t="s">
        <v>20</v>
      </c>
      <c r="O161" s="3844"/>
      <c r="P161" s="3834" t="s">
        <v>21</v>
      </c>
      <c r="Q161" s="3844"/>
      <c r="R161" s="3834" t="s">
        <v>22</v>
      </c>
      <c r="S161" s="3844"/>
      <c r="T161" s="3834" t="s">
        <v>23</v>
      </c>
      <c r="U161" s="3844"/>
      <c r="V161" s="3834" t="s">
        <v>24</v>
      </c>
      <c r="W161" s="3844"/>
      <c r="X161" s="3834" t="s">
        <v>25</v>
      </c>
      <c r="Y161" s="3844"/>
      <c r="Z161" s="3834" t="s">
        <v>26</v>
      </c>
      <c r="AA161" s="3844"/>
      <c r="AB161" s="3834" t="s">
        <v>27</v>
      </c>
      <c r="AC161" s="3844"/>
      <c r="AD161" s="3834" t="s">
        <v>28</v>
      </c>
      <c r="AE161" s="3844"/>
      <c r="AF161" s="3834" t="s">
        <v>29</v>
      </c>
      <c r="AG161" s="3836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66" t="s">
        <v>44</v>
      </c>
      <c r="D162" s="185" t="s">
        <v>30</v>
      </c>
      <c r="E162" s="64" t="s">
        <v>31</v>
      </c>
      <c r="F162" s="59" t="s">
        <v>30</v>
      </c>
      <c r="G162" s="64" t="s">
        <v>31</v>
      </c>
      <c r="H162" s="59" t="s">
        <v>30</v>
      </c>
      <c r="I162" s="64" t="s">
        <v>31</v>
      </c>
      <c r="J162" s="59" t="s">
        <v>30</v>
      </c>
      <c r="K162" s="64" t="s">
        <v>31</v>
      </c>
      <c r="L162" s="59" t="s">
        <v>30</v>
      </c>
      <c r="M162" s="64" t="s">
        <v>31</v>
      </c>
      <c r="N162" s="59" t="s">
        <v>30</v>
      </c>
      <c r="O162" s="64" t="s">
        <v>31</v>
      </c>
      <c r="P162" s="59" t="s">
        <v>30</v>
      </c>
      <c r="Q162" s="64" t="s">
        <v>31</v>
      </c>
      <c r="R162" s="59" t="s">
        <v>30</v>
      </c>
      <c r="S162" s="64" t="s">
        <v>31</v>
      </c>
      <c r="T162" s="59" t="s">
        <v>30</v>
      </c>
      <c r="U162" s="64" t="s">
        <v>31</v>
      </c>
      <c r="V162" s="59" t="s">
        <v>30</v>
      </c>
      <c r="W162" s="64" t="s">
        <v>31</v>
      </c>
      <c r="X162" s="59" t="s">
        <v>30</v>
      </c>
      <c r="Y162" s="64" t="s">
        <v>31</v>
      </c>
      <c r="Z162" s="59" t="s">
        <v>30</v>
      </c>
      <c r="AA162" s="64" t="s">
        <v>31</v>
      </c>
      <c r="AB162" s="59" t="s">
        <v>30</v>
      </c>
      <c r="AC162" s="64" t="s">
        <v>31</v>
      </c>
      <c r="AD162" s="59" t="s">
        <v>30</v>
      </c>
      <c r="AE162" s="64" t="s">
        <v>31</v>
      </c>
      <c r="AF162" s="59" t="s">
        <v>30</v>
      </c>
      <c r="AG162" s="228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3787" t="s">
        <v>228</v>
      </c>
      <c r="B163" s="104" t="s">
        <v>32</v>
      </c>
      <c r="C163" s="229">
        <f t="shared" ref="C163:C170" si="61">SUM(D163:E163)</f>
        <v>0</v>
      </c>
      <c r="D163" s="188">
        <f t="shared" ref="D163:E170" si="62">SUM(F163+H163+J163+L163+N163+P163+R163+T163+V163+X163+Z163+AB163+AD163+AF163)</f>
        <v>0</v>
      </c>
      <c r="E163" s="189">
        <f t="shared" si="62"/>
        <v>0</v>
      </c>
      <c r="F163" s="24">
        <f>SUM(ENERO:DICIEMBRE!F163)</f>
        <v>0</v>
      </c>
      <c r="G163" s="24">
        <f>SUM(ENERO:DICIEMBRE!G163)</f>
        <v>0</v>
      </c>
      <c r="H163" s="24">
        <f>SUM(ENERO:DICIEMBRE!H163)</f>
        <v>0</v>
      </c>
      <c r="I163" s="24">
        <f>SUM(ENERO:DICIEMBRE!I163)</f>
        <v>0</v>
      </c>
      <c r="J163" s="24">
        <f>SUM(ENERO:DICIEMBRE!J163)</f>
        <v>0</v>
      </c>
      <c r="K163" s="24">
        <f>SUM(ENERO:DICIEMBRE!K163)</f>
        <v>0</v>
      </c>
      <c r="L163" s="24">
        <f>SUM(ENERO:DICIEMBRE!L163)</f>
        <v>0</v>
      </c>
      <c r="M163" s="24">
        <f>SUM(ENERO:DICIEMBRE!M163)</f>
        <v>0</v>
      </c>
      <c r="N163" s="24">
        <f>SUM(ENERO:DICIEMBRE!N163)</f>
        <v>0</v>
      </c>
      <c r="O163" s="24">
        <f>SUM(ENERO:DICIEMBRE!O163)</f>
        <v>0</v>
      </c>
      <c r="P163" s="24">
        <f>SUM(ENERO:DICIEMBRE!P163)</f>
        <v>0</v>
      </c>
      <c r="Q163" s="24">
        <f>SUM(ENERO:DICIEMBRE!Q163)</f>
        <v>0</v>
      </c>
      <c r="R163" s="24">
        <f>SUM(ENERO:DICIEMBRE!R163)</f>
        <v>0</v>
      </c>
      <c r="S163" s="24">
        <f>SUM(ENERO:DICIEMBRE!S163)</f>
        <v>0</v>
      </c>
      <c r="T163" s="24">
        <f>SUM(ENERO:DICIEMBRE!T163)</f>
        <v>0</v>
      </c>
      <c r="U163" s="24">
        <f>SUM(ENERO:DICIEMBRE!U163)</f>
        <v>0</v>
      </c>
      <c r="V163" s="24">
        <f>SUM(ENERO:DICIEMBRE!V163)</f>
        <v>0</v>
      </c>
      <c r="W163" s="24">
        <f>SUM(ENERO:DICIEMBRE!W163)</f>
        <v>0</v>
      </c>
      <c r="X163" s="24">
        <f>SUM(ENERO:DICIEMBRE!X163)</f>
        <v>0</v>
      </c>
      <c r="Y163" s="24">
        <f>SUM(ENERO:DICIEMBRE!Y163)</f>
        <v>0</v>
      </c>
      <c r="Z163" s="24">
        <f>SUM(ENERO:DICIEMBRE!Z163)</f>
        <v>0</v>
      </c>
      <c r="AA163" s="24">
        <f>SUM(ENERO:DICIEMBRE!AA163)</f>
        <v>0</v>
      </c>
      <c r="AB163" s="24">
        <f>SUM(ENERO:DICIEMBRE!AB163)</f>
        <v>0</v>
      </c>
      <c r="AC163" s="24">
        <f>SUM(ENERO:DICIEMBRE!AC163)</f>
        <v>0</v>
      </c>
      <c r="AD163" s="24">
        <f>SUM(ENERO:DICIEMBRE!AD163)</f>
        <v>0</v>
      </c>
      <c r="AE163" s="24">
        <f>SUM(ENERO:DICIEMBRE!AE163)</f>
        <v>0</v>
      </c>
      <c r="AF163" s="24">
        <f>SUM(ENERO:DICIEMBRE!AF163)</f>
        <v>0</v>
      </c>
      <c r="AG163" s="24">
        <f>SUM(ENERO:DICIEMBRE!AG163)</f>
        <v>0</v>
      </c>
      <c r="AH163" s="24">
        <f>SUM(ENERO:DICIEMBRE!AH163)</f>
        <v>0</v>
      </c>
      <c r="AI163" s="24">
        <f>SUM(ENERO:DICIEMBRE!AI163)</f>
        <v>0</v>
      </c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230" t="s">
        <v>33</v>
      </c>
      <c r="C164" s="231">
        <f t="shared" si="61"/>
        <v>0</v>
      </c>
      <c r="D164" s="192">
        <f t="shared" si="62"/>
        <v>0</v>
      </c>
      <c r="E164" s="193">
        <f t="shared" si="62"/>
        <v>0</v>
      </c>
      <c r="F164" s="24">
        <f>SUM(ENERO:DICIEMBRE!F164)</f>
        <v>0</v>
      </c>
      <c r="G164" s="24">
        <f>SUM(ENERO:DICIEMBRE!G164)</f>
        <v>0</v>
      </c>
      <c r="H164" s="24">
        <f>SUM(ENERO:DICIEMBRE!H164)</f>
        <v>0</v>
      </c>
      <c r="I164" s="24">
        <f>SUM(ENERO:DICIEMBRE!I164)</f>
        <v>0</v>
      </c>
      <c r="J164" s="24">
        <f>SUM(ENERO:DICIEMBRE!J164)</f>
        <v>0</v>
      </c>
      <c r="K164" s="24">
        <f>SUM(ENERO:DICIEMBRE!K164)</f>
        <v>0</v>
      </c>
      <c r="L164" s="24">
        <f>SUM(ENERO:DICIEMBRE!L164)</f>
        <v>0</v>
      </c>
      <c r="M164" s="24">
        <f>SUM(ENERO:DICIEMBRE!M164)</f>
        <v>0</v>
      </c>
      <c r="N164" s="24">
        <f>SUM(ENERO:DICIEMBRE!N164)</f>
        <v>0</v>
      </c>
      <c r="O164" s="24">
        <f>SUM(ENERO:DICIEMBRE!O164)</f>
        <v>0</v>
      </c>
      <c r="P164" s="24">
        <f>SUM(ENERO:DICIEMBRE!P164)</f>
        <v>0</v>
      </c>
      <c r="Q164" s="24">
        <f>SUM(ENERO:DICIEMBRE!Q164)</f>
        <v>0</v>
      </c>
      <c r="R164" s="24">
        <f>SUM(ENERO:DICIEMBRE!R164)</f>
        <v>0</v>
      </c>
      <c r="S164" s="24">
        <f>SUM(ENERO:DICIEMBRE!S164)</f>
        <v>0</v>
      </c>
      <c r="T164" s="24">
        <f>SUM(ENERO:DICIEMBRE!T164)</f>
        <v>0</v>
      </c>
      <c r="U164" s="24">
        <f>SUM(ENERO:DICIEMBRE!U164)</f>
        <v>0</v>
      </c>
      <c r="V164" s="24">
        <f>SUM(ENERO:DICIEMBRE!V164)</f>
        <v>0</v>
      </c>
      <c r="W164" s="24">
        <f>SUM(ENERO:DICIEMBRE!W164)</f>
        <v>0</v>
      </c>
      <c r="X164" s="24">
        <f>SUM(ENERO:DICIEMBRE!X164)</f>
        <v>0</v>
      </c>
      <c r="Y164" s="24">
        <f>SUM(ENERO:DICIEMBRE!Y164)</f>
        <v>0</v>
      </c>
      <c r="Z164" s="24">
        <f>SUM(ENERO:DICIEMBRE!Z164)</f>
        <v>0</v>
      </c>
      <c r="AA164" s="24">
        <f>SUM(ENERO:DICIEMBRE!AA164)</f>
        <v>0</v>
      </c>
      <c r="AB164" s="24">
        <f>SUM(ENERO:DICIEMBRE!AB164)</f>
        <v>0</v>
      </c>
      <c r="AC164" s="24">
        <f>SUM(ENERO:DICIEMBRE!AC164)</f>
        <v>0</v>
      </c>
      <c r="AD164" s="24">
        <f>SUM(ENERO:DICIEMBRE!AD164)</f>
        <v>0</v>
      </c>
      <c r="AE164" s="24">
        <f>SUM(ENERO:DICIEMBRE!AE164)</f>
        <v>0</v>
      </c>
      <c r="AF164" s="24">
        <f>SUM(ENERO:DICIEMBRE!AF164)</f>
        <v>0</v>
      </c>
      <c r="AG164" s="24">
        <f>SUM(ENERO:DICIEMBRE!AG164)</f>
        <v>0</v>
      </c>
      <c r="AH164" s="24">
        <f>SUM(ENERO:DICIEMBRE!AH164)</f>
        <v>0</v>
      </c>
      <c r="AI164" s="24">
        <f>SUM(ENERO:DICIEMBRE!AI164)</f>
        <v>0</v>
      </c>
      <c r="AJ164" s="5" t="str">
        <f t="shared" ref="AJ164:AJ170" si="63">$CA164&amp;$CB164&amp;$CC164&amp;$CD164&amp;CE164&amp;CF164&amp;CG164&amp;CH164</f>
        <v/>
      </c>
      <c r="CA164" s="5" t="str">
        <f t="shared" ref="CA164:CA170" si="64">IF(CK164=1," *.Las Acciones de Pueblos Originarios no pueden superar el total de Acciones ","")</f>
        <v/>
      </c>
      <c r="CB164" s="5" t="str">
        <f t="shared" ref="CB164:CB170" si="65">IF(CL164=1," *.Las Acciones de Migrantes no pueden superar el total de Acciones ","")</f>
        <v/>
      </c>
      <c r="CC164" s="5" t="str">
        <f t="shared" ref="CC164:CC170" si="66">IF(OR(AND(C164&lt;&gt;0,AH164=""),AND(C164&lt;&gt;0,AI164="")),"* No olvide digitar Migrantes y/o Pueblos Originarios (Digite CERO si no tiene). ","")</f>
        <v/>
      </c>
      <c r="CK164" s="5">
        <f t="shared" ref="CK164:CL170" si="67">IF(AH164&gt;$C164,1,0)</f>
        <v>0</v>
      </c>
      <c r="CL164" s="5">
        <f t="shared" si="67"/>
        <v>0</v>
      </c>
    </row>
    <row r="165" spans="1:92" s="4" customFormat="1" x14ac:dyDescent="0.2">
      <c r="A165" s="3798"/>
      <c r="B165" s="232" t="s">
        <v>35</v>
      </c>
      <c r="C165" s="231">
        <f t="shared" si="61"/>
        <v>0</v>
      </c>
      <c r="D165" s="192">
        <f t="shared" si="62"/>
        <v>0</v>
      </c>
      <c r="E165" s="193">
        <f t="shared" si="62"/>
        <v>0</v>
      </c>
      <c r="F165" s="24">
        <f>SUM(ENERO:DICIEMBRE!F165)</f>
        <v>0</v>
      </c>
      <c r="G165" s="24">
        <f>SUM(ENERO:DICIEMBRE!G165)</f>
        <v>0</v>
      </c>
      <c r="H165" s="24">
        <f>SUM(ENERO:DICIEMBRE!H165)</f>
        <v>0</v>
      </c>
      <c r="I165" s="24">
        <f>SUM(ENERO:DICIEMBRE!I165)</f>
        <v>0</v>
      </c>
      <c r="J165" s="24">
        <f>SUM(ENERO:DICIEMBRE!J165)</f>
        <v>0</v>
      </c>
      <c r="K165" s="24">
        <f>SUM(ENERO:DICIEMBRE!K165)</f>
        <v>0</v>
      </c>
      <c r="L165" s="24">
        <f>SUM(ENERO:DICIEMBRE!L165)</f>
        <v>0</v>
      </c>
      <c r="M165" s="24">
        <f>SUM(ENERO:DICIEMBRE!M165)</f>
        <v>0</v>
      </c>
      <c r="N165" s="24">
        <f>SUM(ENERO:DICIEMBRE!N165)</f>
        <v>0</v>
      </c>
      <c r="O165" s="24">
        <f>SUM(ENERO:DICIEMBRE!O165)</f>
        <v>0</v>
      </c>
      <c r="P165" s="24">
        <f>SUM(ENERO:DICIEMBRE!P165)</f>
        <v>0</v>
      </c>
      <c r="Q165" s="24">
        <f>SUM(ENERO:DICIEMBRE!Q165)</f>
        <v>0</v>
      </c>
      <c r="R165" s="24">
        <f>SUM(ENERO:DICIEMBRE!R165)</f>
        <v>0</v>
      </c>
      <c r="S165" s="24">
        <f>SUM(ENERO:DICIEMBRE!S165)</f>
        <v>0</v>
      </c>
      <c r="T165" s="24">
        <f>SUM(ENERO:DICIEMBRE!T165)</f>
        <v>0</v>
      </c>
      <c r="U165" s="24">
        <f>SUM(ENERO:DICIEMBRE!U165)</f>
        <v>0</v>
      </c>
      <c r="V165" s="24">
        <f>SUM(ENERO:DICIEMBRE!V165)</f>
        <v>0</v>
      </c>
      <c r="W165" s="24">
        <f>SUM(ENERO:DICIEMBRE!W165)</f>
        <v>0</v>
      </c>
      <c r="X165" s="24">
        <f>SUM(ENERO:DICIEMBRE!X165)</f>
        <v>0</v>
      </c>
      <c r="Y165" s="24">
        <f>SUM(ENERO:DICIEMBRE!Y165)</f>
        <v>0</v>
      </c>
      <c r="Z165" s="24">
        <f>SUM(ENERO:DICIEMBRE!Z165)</f>
        <v>0</v>
      </c>
      <c r="AA165" s="24">
        <f>SUM(ENERO:DICIEMBRE!AA165)</f>
        <v>0</v>
      </c>
      <c r="AB165" s="24">
        <f>SUM(ENERO:DICIEMBRE!AB165)</f>
        <v>0</v>
      </c>
      <c r="AC165" s="24">
        <f>SUM(ENERO:DICIEMBRE!AC165)</f>
        <v>0</v>
      </c>
      <c r="AD165" s="24">
        <f>SUM(ENERO:DICIEMBRE!AD165)</f>
        <v>0</v>
      </c>
      <c r="AE165" s="24">
        <f>SUM(ENERO:DICIEMBRE!AE165)</f>
        <v>0</v>
      </c>
      <c r="AF165" s="24">
        <f>SUM(ENERO:DICIEMBRE!AF165)</f>
        <v>0</v>
      </c>
      <c r="AG165" s="24">
        <f>SUM(ENERO:DICIEMBRE!AG165)</f>
        <v>0</v>
      </c>
      <c r="AH165" s="24">
        <f>SUM(ENERO:DICIEMBRE!AH165)</f>
        <v>0</v>
      </c>
      <c r="AI165" s="24">
        <f>SUM(ENERO:DICIEMBRE!AI165)</f>
        <v>0</v>
      </c>
      <c r="AJ165" s="5" t="str">
        <f t="shared" si="63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4"/>
        <v/>
      </c>
      <c r="CB165" s="5" t="str">
        <f t="shared" si="65"/>
        <v/>
      </c>
      <c r="CC165" s="5" t="str">
        <f t="shared" si="66"/>
        <v/>
      </c>
      <c r="CD165" s="5"/>
      <c r="CE165" s="5"/>
      <c r="CF165" s="5"/>
      <c r="CG165" s="5"/>
      <c r="CH165" s="5"/>
      <c r="CI165" s="5"/>
      <c r="CJ165" s="5"/>
      <c r="CK165" s="5">
        <f t="shared" si="67"/>
        <v>0</v>
      </c>
      <c r="CL165" s="5">
        <f t="shared" si="67"/>
        <v>0</v>
      </c>
      <c r="CM165" s="5"/>
      <c r="CN165" s="5"/>
    </row>
    <row r="166" spans="1:92" s="4" customFormat="1" x14ac:dyDescent="0.2">
      <c r="A166" s="3788"/>
      <c r="B166" s="233" t="s">
        <v>229</v>
      </c>
      <c r="C166" s="234">
        <f t="shared" si="61"/>
        <v>0</v>
      </c>
      <c r="D166" s="196">
        <f t="shared" si="62"/>
        <v>0</v>
      </c>
      <c r="E166" s="197">
        <f t="shared" si="62"/>
        <v>0</v>
      </c>
      <c r="F166" s="24">
        <f>SUM(ENERO:DICIEMBRE!F166)</f>
        <v>0</v>
      </c>
      <c r="G166" s="24">
        <f>SUM(ENERO:DICIEMBRE!G166)</f>
        <v>0</v>
      </c>
      <c r="H166" s="24">
        <f>SUM(ENERO:DICIEMBRE!H166)</f>
        <v>0</v>
      </c>
      <c r="I166" s="24">
        <f>SUM(ENERO:DICIEMBRE!I166)</f>
        <v>0</v>
      </c>
      <c r="J166" s="24">
        <f>SUM(ENERO:DICIEMBRE!J166)</f>
        <v>0</v>
      </c>
      <c r="K166" s="24">
        <f>SUM(ENERO:DICIEMBRE!K166)</f>
        <v>0</v>
      </c>
      <c r="L166" s="24">
        <f>SUM(ENERO:DICIEMBRE!L166)</f>
        <v>0</v>
      </c>
      <c r="M166" s="24">
        <f>SUM(ENERO:DICIEMBRE!M166)</f>
        <v>0</v>
      </c>
      <c r="N166" s="24">
        <f>SUM(ENERO:DICIEMBRE!N166)</f>
        <v>0</v>
      </c>
      <c r="O166" s="24">
        <f>SUM(ENERO:DICIEMBRE!O166)</f>
        <v>0</v>
      </c>
      <c r="P166" s="24">
        <f>SUM(ENERO:DICIEMBRE!P166)</f>
        <v>0</v>
      </c>
      <c r="Q166" s="24">
        <f>SUM(ENERO:DICIEMBRE!Q166)</f>
        <v>0</v>
      </c>
      <c r="R166" s="24">
        <f>SUM(ENERO:DICIEMBRE!R166)</f>
        <v>0</v>
      </c>
      <c r="S166" s="24">
        <f>SUM(ENERO:DICIEMBRE!S166)</f>
        <v>0</v>
      </c>
      <c r="T166" s="24">
        <f>SUM(ENERO:DICIEMBRE!T166)</f>
        <v>0</v>
      </c>
      <c r="U166" s="24">
        <f>SUM(ENERO:DICIEMBRE!U166)</f>
        <v>0</v>
      </c>
      <c r="V166" s="24">
        <f>SUM(ENERO:DICIEMBRE!V166)</f>
        <v>0</v>
      </c>
      <c r="W166" s="24">
        <f>SUM(ENERO:DICIEMBRE!W166)</f>
        <v>0</v>
      </c>
      <c r="X166" s="24">
        <f>SUM(ENERO:DICIEMBRE!X166)</f>
        <v>0</v>
      </c>
      <c r="Y166" s="24">
        <f>SUM(ENERO:DICIEMBRE!Y166)</f>
        <v>0</v>
      </c>
      <c r="Z166" s="24">
        <f>SUM(ENERO:DICIEMBRE!Z166)</f>
        <v>0</v>
      </c>
      <c r="AA166" s="24">
        <f>SUM(ENERO:DICIEMBRE!AA166)</f>
        <v>0</v>
      </c>
      <c r="AB166" s="24">
        <f>SUM(ENERO:DICIEMBRE!AB166)</f>
        <v>0</v>
      </c>
      <c r="AC166" s="24">
        <f>SUM(ENERO:DICIEMBRE!AC166)</f>
        <v>0</v>
      </c>
      <c r="AD166" s="24">
        <f>SUM(ENERO:DICIEMBRE!AD166)</f>
        <v>0</v>
      </c>
      <c r="AE166" s="24">
        <f>SUM(ENERO:DICIEMBRE!AE166)</f>
        <v>0</v>
      </c>
      <c r="AF166" s="24">
        <f>SUM(ENERO:DICIEMBRE!AF166)</f>
        <v>0</v>
      </c>
      <c r="AG166" s="24">
        <f>SUM(ENERO:DICIEMBRE!AG166)</f>
        <v>0</v>
      </c>
      <c r="AH166" s="24">
        <f>SUM(ENERO:DICIEMBRE!AH166)</f>
        <v>0</v>
      </c>
      <c r="AI166" s="24">
        <f>SUM(ENERO:DICIEMBRE!AI166)</f>
        <v>0</v>
      </c>
      <c r="AJ166" s="5" t="str">
        <f t="shared" si="63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4"/>
        <v/>
      </c>
      <c r="CB166" s="5" t="str">
        <f t="shared" si="65"/>
        <v/>
      </c>
      <c r="CC166" s="5" t="str">
        <f t="shared" si="66"/>
        <v/>
      </c>
      <c r="CD166" s="5"/>
      <c r="CE166" s="5"/>
      <c r="CF166" s="5"/>
      <c r="CG166" s="5"/>
      <c r="CH166" s="5"/>
      <c r="CI166" s="5"/>
      <c r="CJ166" s="5"/>
      <c r="CK166" s="5">
        <f t="shared" si="67"/>
        <v>0</v>
      </c>
      <c r="CL166" s="5">
        <f t="shared" si="67"/>
        <v>0</v>
      </c>
      <c r="CM166" s="5"/>
      <c r="CN166" s="5"/>
    </row>
    <row r="167" spans="1:92" s="4" customFormat="1" x14ac:dyDescent="0.2">
      <c r="A167" s="3884" t="s">
        <v>230</v>
      </c>
      <c r="B167" s="104" t="s">
        <v>32</v>
      </c>
      <c r="C167" s="229">
        <f t="shared" si="61"/>
        <v>0</v>
      </c>
      <c r="D167" s="188">
        <f t="shared" si="62"/>
        <v>0</v>
      </c>
      <c r="E167" s="189">
        <f t="shared" si="62"/>
        <v>0</v>
      </c>
      <c r="F167" s="24">
        <f>SUM(ENERO:DICIEMBRE!F167)</f>
        <v>0</v>
      </c>
      <c r="G167" s="24">
        <f>SUM(ENERO:DICIEMBRE!G167)</f>
        <v>0</v>
      </c>
      <c r="H167" s="24">
        <f>SUM(ENERO:DICIEMBRE!H167)</f>
        <v>0</v>
      </c>
      <c r="I167" s="24">
        <f>SUM(ENERO:DICIEMBRE!I167)</f>
        <v>0</v>
      </c>
      <c r="J167" s="24">
        <f>SUM(ENERO:DICIEMBRE!J167)</f>
        <v>0</v>
      </c>
      <c r="K167" s="24">
        <f>SUM(ENERO:DICIEMBRE!K167)</f>
        <v>0</v>
      </c>
      <c r="L167" s="24">
        <f>SUM(ENERO:DICIEMBRE!L167)</f>
        <v>0</v>
      </c>
      <c r="M167" s="24">
        <f>SUM(ENERO:DICIEMBRE!M167)</f>
        <v>0</v>
      </c>
      <c r="N167" s="24">
        <f>SUM(ENERO:DICIEMBRE!N167)</f>
        <v>0</v>
      </c>
      <c r="O167" s="24">
        <f>SUM(ENERO:DICIEMBRE!O167)</f>
        <v>0</v>
      </c>
      <c r="P167" s="24">
        <f>SUM(ENERO:DICIEMBRE!P167)</f>
        <v>0</v>
      </c>
      <c r="Q167" s="24">
        <f>SUM(ENERO:DICIEMBRE!Q167)</f>
        <v>0</v>
      </c>
      <c r="R167" s="24">
        <f>SUM(ENERO:DICIEMBRE!R167)</f>
        <v>0</v>
      </c>
      <c r="S167" s="24">
        <f>SUM(ENERO:DICIEMBRE!S167)</f>
        <v>0</v>
      </c>
      <c r="T167" s="24">
        <f>SUM(ENERO:DICIEMBRE!T167)</f>
        <v>0</v>
      </c>
      <c r="U167" s="24">
        <f>SUM(ENERO:DICIEMBRE!U167)</f>
        <v>0</v>
      </c>
      <c r="V167" s="24">
        <f>SUM(ENERO:DICIEMBRE!V167)</f>
        <v>0</v>
      </c>
      <c r="W167" s="24">
        <f>SUM(ENERO:DICIEMBRE!W167)</f>
        <v>0</v>
      </c>
      <c r="X167" s="24">
        <f>SUM(ENERO:DICIEMBRE!X167)</f>
        <v>0</v>
      </c>
      <c r="Y167" s="24">
        <f>SUM(ENERO:DICIEMBRE!Y167)</f>
        <v>0</v>
      </c>
      <c r="Z167" s="24">
        <f>SUM(ENERO:DICIEMBRE!Z167)</f>
        <v>0</v>
      </c>
      <c r="AA167" s="24">
        <f>SUM(ENERO:DICIEMBRE!AA167)</f>
        <v>0</v>
      </c>
      <c r="AB167" s="24">
        <f>SUM(ENERO:DICIEMBRE!AB167)</f>
        <v>0</v>
      </c>
      <c r="AC167" s="24">
        <f>SUM(ENERO:DICIEMBRE!AC167)</f>
        <v>0</v>
      </c>
      <c r="AD167" s="24">
        <f>SUM(ENERO:DICIEMBRE!AD167)</f>
        <v>0</v>
      </c>
      <c r="AE167" s="24">
        <f>SUM(ENERO:DICIEMBRE!AE167)</f>
        <v>0</v>
      </c>
      <c r="AF167" s="24">
        <f>SUM(ENERO:DICIEMBRE!AF167)</f>
        <v>0</v>
      </c>
      <c r="AG167" s="24">
        <f>SUM(ENERO:DICIEMBRE!AG167)</f>
        <v>0</v>
      </c>
      <c r="AH167" s="24">
        <f>SUM(ENERO:DICIEMBRE!AH167)</f>
        <v>0</v>
      </c>
      <c r="AI167" s="24">
        <f>SUM(ENERO:DICIEMBRE!AI167)</f>
        <v>0</v>
      </c>
      <c r="AJ167" s="5" t="str">
        <f t="shared" si="63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4"/>
        <v/>
      </c>
      <c r="CB167" s="5" t="str">
        <f t="shared" si="65"/>
        <v/>
      </c>
      <c r="CC167" s="5" t="str">
        <f t="shared" si="66"/>
        <v/>
      </c>
      <c r="CD167" s="5"/>
      <c r="CE167" s="5"/>
      <c r="CF167" s="5"/>
      <c r="CG167" s="5"/>
      <c r="CH167" s="5"/>
      <c r="CI167" s="5"/>
      <c r="CJ167" s="5"/>
      <c r="CK167" s="5">
        <f t="shared" si="67"/>
        <v>0</v>
      </c>
      <c r="CL167" s="5">
        <f t="shared" si="67"/>
        <v>0</v>
      </c>
      <c r="CM167" s="5"/>
      <c r="CN167" s="5"/>
    </row>
    <row r="168" spans="1:92" s="4" customFormat="1" x14ac:dyDescent="0.2">
      <c r="A168" s="3798"/>
      <c r="B168" s="230" t="s">
        <v>33</v>
      </c>
      <c r="C168" s="231">
        <f t="shared" si="61"/>
        <v>0</v>
      </c>
      <c r="D168" s="192">
        <f t="shared" si="62"/>
        <v>0</v>
      </c>
      <c r="E168" s="193">
        <f t="shared" si="62"/>
        <v>0</v>
      </c>
      <c r="F168" s="24">
        <f>SUM(ENERO:DICIEMBRE!F168)</f>
        <v>0</v>
      </c>
      <c r="G168" s="24">
        <f>SUM(ENERO:DICIEMBRE!G168)</f>
        <v>0</v>
      </c>
      <c r="H168" s="24">
        <f>SUM(ENERO:DICIEMBRE!H168)</f>
        <v>0</v>
      </c>
      <c r="I168" s="24">
        <f>SUM(ENERO:DICIEMBRE!I168)</f>
        <v>0</v>
      </c>
      <c r="J168" s="24">
        <f>SUM(ENERO:DICIEMBRE!J168)</f>
        <v>0</v>
      </c>
      <c r="K168" s="24">
        <f>SUM(ENERO:DICIEMBRE!K168)</f>
        <v>0</v>
      </c>
      <c r="L168" s="24">
        <f>SUM(ENERO:DICIEMBRE!L168)</f>
        <v>0</v>
      </c>
      <c r="M168" s="24">
        <f>SUM(ENERO:DICIEMBRE!M168)</f>
        <v>0</v>
      </c>
      <c r="N168" s="24">
        <f>SUM(ENERO:DICIEMBRE!N168)</f>
        <v>0</v>
      </c>
      <c r="O168" s="24">
        <f>SUM(ENERO:DICIEMBRE!O168)</f>
        <v>0</v>
      </c>
      <c r="P168" s="24">
        <f>SUM(ENERO:DICIEMBRE!P168)</f>
        <v>0</v>
      </c>
      <c r="Q168" s="24">
        <f>SUM(ENERO:DICIEMBRE!Q168)</f>
        <v>0</v>
      </c>
      <c r="R168" s="24">
        <f>SUM(ENERO:DICIEMBRE!R168)</f>
        <v>0</v>
      </c>
      <c r="S168" s="24">
        <f>SUM(ENERO:DICIEMBRE!S168)</f>
        <v>0</v>
      </c>
      <c r="T168" s="24">
        <f>SUM(ENERO:DICIEMBRE!T168)</f>
        <v>0</v>
      </c>
      <c r="U168" s="24">
        <f>SUM(ENERO:DICIEMBRE!U168)</f>
        <v>0</v>
      </c>
      <c r="V168" s="24">
        <f>SUM(ENERO:DICIEMBRE!V168)</f>
        <v>0</v>
      </c>
      <c r="W168" s="24">
        <f>SUM(ENERO:DICIEMBRE!W168)</f>
        <v>0</v>
      </c>
      <c r="X168" s="24">
        <f>SUM(ENERO:DICIEMBRE!X168)</f>
        <v>0</v>
      </c>
      <c r="Y168" s="24">
        <f>SUM(ENERO:DICIEMBRE!Y168)</f>
        <v>0</v>
      </c>
      <c r="Z168" s="24">
        <f>SUM(ENERO:DICIEMBRE!Z168)</f>
        <v>0</v>
      </c>
      <c r="AA168" s="24">
        <f>SUM(ENERO:DICIEMBRE!AA168)</f>
        <v>0</v>
      </c>
      <c r="AB168" s="24">
        <f>SUM(ENERO:DICIEMBRE!AB168)</f>
        <v>0</v>
      </c>
      <c r="AC168" s="24">
        <f>SUM(ENERO:DICIEMBRE!AC168)</f>
        <v>0</v>
      </c>
      <c r="AD168" s="24">
        <f>SUM(ENERO:DICIEMBRE!AD168)</f>
        <v>0</v>
      </c>
      <c r="AE168" s="24">
        <f>SUM(ENERO:DICIEMBRE!AE168)</f>
        <v>0</v>
      </c>
      <c r="AF168" s="24">
        <f>SUM(ENERO:DICIEMBRE!AF168)</f>
        <v>0</v>
      </c>
      <c r="AG168" s="24">
        <f>SUM(ENERO:DICIEMBRE!AG168)</f>
        <v>0</v>
      </c>
      <c r="AH168" s="24">
        <f>SUM(ENERO:DICIEMBRE!AH168)</f>
        <v>0</v>
      </c>
      <c r="AI168" s="24">
        <f>SUM(ENERO:DICIEMBRE!AI168)</f>
        <v>0</v>
      </c>
      <c r="AJ168" s="5" t="str">
        <f t="shared" si="63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4"/>
        <v/>
      </c>
      <c r="CB168" s="5" t="str">
        <f t="shared" si="65"/>
        <v/>
      </c>
      <c r="CC168" s="5" t="str">
        <f t="shared" si="66"/>
        <v/>
      </c>
      <c r="CD168" s="5"/>
      <c r="CE168" s="5"/>
      <c r="CF168" s="5"/>
      <c r="CG168" s="5"/>
      <c r="CH168" s="5"/>
      <c r="CI168" s="5"/>
      <c r="CJ168" s="5"/>
      <c r="CK168" s="5">
        <f t="shared" si="67"/>
        <v>0</v>
      </c>
      <c r="CL168" s="5">
        <f t="shared" si="67"/>
        <v>0</v>
      </c>
      <c r="CM168" s="5"/>
      <c r="CN168" s="5"/>
    </row>
    <row r="169" spans="1:92" s="4" customFormat="1" x14ac:dyDescent="0.2">
      <c r="A169" s="3798"/>
      <c r="B169" s="232" t="s">
        <v>35</v>
      </c>
      <c r="C169" s="231">
        <f t="shared" si="61"/>
        <v>0</v>
      </c>
      <c r="D169" s="192">
        <f t="shared" si="62"/>
        <v>0</v>
      </c>
      <c r="E169" s="193">
        <f t="shared" si="62"/>
        <v>0</v>
      </c>
      <c r="F169" s="24">
        <f>SUM(ENERO:DICIEMBRE!F169)</f>
        <v>0</v>
      </c>
      <c r="G169" s="24">
        <f>SUM(ENERO:DICIEMBRE!G169)</f>
        <v>0</v>
      </c>
      <c r="H169" s="24">
        <f>SUM(ENERO:DICIEMBRE!H169)</f>
        <v>0</v>
      </c>
      <c r="I169" s="24">
        <f>SUM(ENERO:DICIEMBRE!I169)</f>
        <v>0</v>
      </c>
      <c r="J169" s="24">
        <f>SUM(ENERO:DICIEMBRE!J169)</f>
        <v>0</v>
      </c>
      <c r="K169" s="24">
        <f>SUM(ENERO:DICIEMBRE!K169)</f>
        <v>0</v>
      </c>
      <c r="L169" s="24">
        <f>SUM(ENERO:DICIEMBRE!L169)</f>
        <v>0</v>
      </c>
      <c r="M169" s="24">
        <f>SUM(ENERO:DICIEMBRE!M169)</f>
        <v>0</v>
      </c>
      <c r="N169" s="24">
        <f>SUM(ENERO:DICIEMBRE!N169)</f>
        <v>0</v>
      </c>
      <c r="O169" s="24">
        <f>SUM(ENERO:DICIEMBRE!O169)</f>
        <v>0</v>
      </c>
      <c r="P169" s="24">
        <f>SUM(ENERO:DICIEMBRE!P169)</f>
        <v>0</v>
      </c>
      <c r="Q169" s="24">
        <f>SUM(ENERO:DICIEMBRE!Q169)</f>
        <v>0</v>
      </c>
      <c r="R169" s="24">
        <f>SUM(ENERO:DICIEMBRE!R169)</f>
        <v>0</v>
      </c>
      <c r="S169" s="24">
        <f>SUM(ENERO:DICIEMBRE!S169)</f>
        <v>0</v>
      </c>
      <c r="T169" s="24">
        <f>SUM(ENERO:DICIEMBRE!T169)</f>
        <v>0</v>
      </c>
      <c r="U169" s="24">
        <f>SUM(ENERO:DICIEMBRE!U169)</f>
        <v>0</v>
      </c>
      <c r="V169" s="24">
        <f>SUM(ENERO:DICIEMBRE!V169)</f>
        <v>0</v>
      </c>
      <c r="W169" s="24">
        <f>SUM(ENERO:DICIEMBRE!W169)</f>
        <v>0</v>
      </c>
      <c r="X169" s="24">
        <f>SUM(ENERO:DICIEMBRE!X169)</f>
        <v>0</v>
      </c>
      <c r="Y169" s="24">
        <f>SUM(ENERO:DICIEMBRE!Y169)</f>
        <v>0</v>
      </c>
      <c r="Z169" s="24">
        <f>SUM(ENERO:DICIEMBRE!Z169)</f>
        <v>0</v>
      </c>
      <c r="AA169" s="24">
        <f>SUM(ENERO:DICIEMBRE!AA169)</f>
        <v>0</v>
      </c>
      <c r="AB169" s="24">
        <f>SUM(ENERO:DICIEMBRE!AB169)</f>
        <v>0</v>
      </c>
      <c r="AC169" s="24">
        <f>SUM(ENERO:DICIEMBRE!AC169)</f>
        <v>0</v>
      </c>
      <c r="AD169" s="24">
        <f>SUM(ENERO:DICIEMBRE!AD169)</f>
        <v>0</v>
      </c>
      <c r="AE169" s="24">
        <f>SUM(ENERO:DICIEMBRE!AE169)</f>
        <v>0</v>
      </c>
      <c r="AF169" s="24">
        <f>SUM(ENERO:DICIEMBRE!AF169)</f>
        <v>0</v>
      </c>
      <c r="AG169" s="24">
        <f>SUM(ENERO:DICIEMBRE!AG169)</f>
        <v>0</v>
      </c>
      <c r="AH169" s="24">
        <f>SUM(ENERO:DICIEMBRE!AH169)</f>
        <v>0</v>
      </c>
      <c r="AI169" s="24">
        <f>SUM(ENERO:DICIEMBRE!AI169)</f>
        <v>0</v>
      </c>
      <c r="AJ169" s="5" t="str">
        <f t="shared" si="63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4"/>
        <v/>
      </c>
      <c r="CB169" s="5" t="str">
        <f t="shared" si="65"/>
        <v/>
      </c>
      <c r="CC169" s="5" t="str">
        <f t="shared" si="66"/>
        <v/>
      </c>
      <c r="CD169" s="5"/>
      <c r="CE169" s="5"/>
      <c r="CF169" s="5"/>
      <c r="CG169" s="5"/>
      <c r="CH169" s="5"/>
      <c r="CI169" s="5"/>
      <c r="CJ169" s="5"/>
      <c r="CK169" s="5">
        <f t="shared" si="67"/>
        <v>0</v>
      </c>
      <c r="CL169" s="5">
        <f t="shared" si="67"/>
        <v>0</v>
      </c>
      <c r="CM169" s="5"/>
      <c r="CN169" s="5"/>
    </row>
    <row r="170" spans="1:92" s="4" customFormat="1" x14ac:dyDescent="0.2">
      <c r="A170" s="3788"/>
      <c r="B170" s="233" t="s">
        <v>229</v>
      </c>
      <c r="C170" s="235">
        <f t="shared" si="61"/>
        <v>0</v>
      </c>
      <c r="D170" s="196">
        <f t="shared" si="62"/>
        <v>0</v>
      </c>
      <c r="E170" s="197">
        <f t="shared" si="62"/>
        <v>0</v>
      </c>
      <c r="F170" s="24">
        <f>SUM(ENERO:DICIEMBRE!F170)</f>
        <v>0</v>
      </c>
      <c r="G170" s="24">
        <f>SUM(ENERO:DICIEMBRE!G170)</f>
        <v>0</v>
      </c>
      <c r="H170" s="24">
        <f>SUM(ENERO:DICIEMBRE!H170)</f>
        <v>0</v>
      </c>
      <c r="I170" s="24">
        <f>SUM(ENERO:DICIEMBRE!I170)</f>
        <v>0</v>
      </c>
      <c r="J170" s="24">
        <f>SUM(ENERO:DICIEMBRE!J170)</f>
        <v>0</v>
      </c>
      <c r="K170" s="24">
        <f>SUM(ENERO:DICIEMBRE!K170)</f>
        <v>0</v>
      </c>
      <c r="L170" s="24">
        <f>SUM(ENERO:DICIEMBRE!L170)</f>
        <v>0</v>
      </c>
      <c r="M170" s="24">
        <f>SUM(ENERO:DICIEMBRE!M170)</f>
        <v>0</v>
      </c>
      <c r="N170" s="24">
        <f>SUM(ENERO:DICIEMBRE!N170)</f>
        <v>0</v>
      </c>
      <c r="O170" s="24">
        <f>SUM(ENERO:DICIEMBRE!O170)</f>
        <v>0</v>
      </c>
      <c r="P170" s="24">
        <f>SUM(ENERO:DICIEMBRE!P170)</f>
        <v>0</v>
      </c>
      <c r="Q170" s="24">
        <f>SUM(ENERO:DICIEMBRE!Q170)</f>
        <v>0</v>
      </c>
      <c r="R170" s="24">
        <f>SUM(ENERO:DICIEMBRE!R170)</f>
        <v>0</v>
      </c>
      <c r="S170" s="24">
        <f>SUM(ENERO:DICIEMBRE!S170)</f>
        <v>0</v>
      </c>
      <c r="T170" s="24">
        <f>SUM(ENERO:DICIEMBRE!T170)</f>
        <v>0</v>
      </c>
      <c r="U170" s="24">
        <f>SUM(ENERO:DICIEMBRE!U170)</f>
        <v>0</v>
      </c>
      <c r="V170" s="24">
        <f>SUM(ENERO:DICIEMBRE!V170)</f>
        <v>0</v>
      </c>
      <c r="W170" s="24">
        <f>SUM(ENERO:DICIEMBRE!W170)</f>
        <v>0</v>
      </c>
      <c r="X170" s="24">
        <f>SUM(ENERO:DICIEMBRE!X170)</f>
        <v>0</v>
      </c>
      <c r="Y170" s="24">
        <f>SUM(ENERO:DICIEMBRE!Y170)</f>
        <v>0</v>
      </c>
      <c r="Z170" s="24">
        <f>SUM(ENERO:DICIEMBRE!Z170)</f>
        <v>0</v>
      </c>
      <c r="AA170" s="24">
        <f>SUM(ENERO:DICIEMBRE!AA170)</f>
        <v>0</v>
      </c>
      <c r="AB170" s="24">
        <f>SUM(ENERO:DICIEMBRE!AB170)</f>
        <v>0</v>
      </c>
      <c r="AC170" s="24">
        <f>SUM(ENERO:DICIEMBRE!AC170)</f>
        <v>0</v>
      </c>
      <c r="AD170" s="24">
        <f>SUM(ENERO:DICIEMBRE!AD170)</f>
        <v>0</v>
      </c>
      <c r="AE170" s="24">
        <f>SUM(ENERO:DICIEMBRE!AE170)</f>
        <v>0</v>
      </c>
      <c r="AF170" s="24">
        <f>SUM(ENERO:DICIEMBRE!AF170)</f>
        <v>0</v>
      </c>
      <c r="AG170" s="24">
        <f>SUM(ENERO:DICIEMBRE!AG170)</f>
        <v>0</v>
      </c>
      <c r="AH170" s="24">
        <f>SUM(ENERO:DICIEMBRE!AH170)</f>
        <v>0</v>
      </c>
      <c r="AI170" s="24">
        <f>SUM(ENERO:DICIEMBRE!AI170)</f>
        <v>0</v>
      </c>
      <c r="AJ170" s="5" t="str">
        <f t="shared" si="63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4"/>
        <v/>
      </c>
      <c r="CB170" s="5" t="str">
        <f t="shared" si="65"/>
        <v/>
      </c>
      <c r="CC170" s="5" t="str">
        <f t="shared" si="66"/>
        <v/>
      </c>
      <c r="CD170" s="5"/>
      <c r="CE170" s="5"/>
      <c r="CF170" s="5"/>
      <c r="CG170" s="5"/>
      <c r="CH170" s="5"/>
      <c r="CI170" s="5"/>
      <c r="CJ170" s="5"/>
      <c r="CK170" s="5">
        <f t="shared" si="67"/>
        <v>0</v>
      </c>
      <c r="CL170" s="5">
        <f t="shared" si="67"/>
        <v>0</v>
      </c>
      <c r="CM170" s="5"/>
      <c r="CN170" s="5"/>
    </row>
    <row r="171" spans="1:92" s="4" customFormat="1" ht="14.25" x14ac:dyDescent="0.2">
      <c r="A171" s="167" t="s">
        <v>231</v>
      </c>
      <c r="B171" s="236"/>
      <c r="C171" s="237"/>
      <c r="D171" s="238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x14ac:dyDescent="0.2">
      <c r="A172" s="3885" t="s">
        <v>39</v>
      </c>
      <c r="B172" s="3811" t="s">
        <v>5</v>
      </c>
      <c r="C172" s="3817"/>
      <c r="D172" s="3785"/>
      <c r="E172" s="3886" t="s">
        <v>40</v>
      </c>
      <c r="F172" s="3814"/>
      <c r="G172" s="3814"/>
      <c r="H172" s="3814"/>
      <c r="I172" s="3814"/>
      <c r="J172" s="3814"/>
      <c r="K172" s="3814"/>
      <c r="L172" s="3814"/>
      <c r="M172" s="3814"/>
      <c r="N172" s="3814"/>
      <c r="O172" s="3814"/>
      <c r="P172" s="3814"/>
      <c r="Q172" s="3814"/>
      <c r="R172" s="3814"/>
      <c r="S172" s="3814"/>
      <c r="T172" s="3814"/>
      <c r="U172" s="3814"/>
      <c r="V172" s="3814"/>
      <c r="W172" s="3814"/>
      <c r="X172" s="3814"/>
      <c r="Y172" s="3814"/>
      <c r="Z172" s="3814"/>
      <c r="AA172" s="3814"/>
      <c r="AB172" s="3814"/>
      <c r="AC172" s="3814"/>
      <c r="AD172" s="3814"/>
      <c r="AE172" s="3814"/>
      <c r="AF172" s="3815"/>
      <c r="AG172" s="3787" t="s">
        <v>232</v>
      </c>
      <c r="AH172" s="3887" t="s">
        <v>10</v>
      </c>
      <c r="AI172" s="3887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x14ac:dyDescent="0.2">
      <c r="A173" s="3874"/>
      <c r="B173" s="3812"/>
      <c r="C173" s="3876"/>
      <c r="D173" s="3786"/>
      <c r="E173" s="3890" t="s">
        <v>51</v>
      </c>
      <c r="F173" s="3844"/>
      <c r="G173" s="3890" t="s">
        <v>17</v>
      </c>
      <c r="H173" s="3844"/>
      <c r="I173" s="3890" t="s">
        <v>18</v>
      </c>
      <c r="J173" s="3844"/>
      <c r="K173" s="3890" t="s">
        <v>19</v>
      </c>
      <c r="L173" s="3844"/>
      <c r="M173" s="3890" t="s">
        <v>20</v>
      </c>
      <c r="N173" s="3844"/>
      <c r="O173" s="3890" t="s">
        <v>21</v>
      </c>
      <c r="P173" s="3844"/>
      <c r="Q173" s="3890" t="s">
        <v>22</v>
      </c>
      <c r="R173" s="3844"/>
      <c r="S173" s="3890" t="s">
        <v>23</v>
      </c>
      <c r="T173" s="3844"/>
      <c r="U173" s="3890" t="s">
        <v>24</v>
      </c>
      <c r="V173" s="3844"/>
      <c r="W173" s="3890" t="s">
        <v>25</v>
      </c>
      <c r="X173" s="3844"/>
      <c r="Y173" s="3890" t="s">
        <v>26</v>
      </c>
      <c r="Z173" s="3844"/>
      <c r="AA173" s="3890" t="s">
        <v>27</v>
      </c>
      <c r="AB173" s="3844"/>
      <c r="AC173" s="3890" t="s">
        <v>28</v>
      </c>
      <c r="AD173" s="3844"/>
      <c r="AE173" s="3890" t="s">
        <v>29</v>
      </c>
      <c r="AF173" s="3835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239" t="s">
        <v>44</v>
      </c>
      <c r="C174" s="240" t="s">
        <v>30</v>
      </c>
      <c r="D174" s="64" t="s">
        <v>31</v>
      </c>
      <c r="E174" s="241" t="s">
        <v>30</v>
      </c>
      <c r="F174" s="64" t="s">
        <v>31</v>
      </c>
      <c r="G174" s="241" t="s">
        <v>30</v>
      </c>
      <c r="H174" s="64" t="s">
        <v>31</v>
      </c>
      <c r="I174" s="241" t="s">
        <v>30</v>
      </c>
      <c r="J174" s="64" t="s">
        <v>31</v>
      </c>
      <c r="K174" s="241" t="s">
        <v>30</v>
      </c>
      <c r="L174" s="64" t="s">
        <v>31</v>
      </c>
      <c r="M174" s="241" t="s">
        <v>30</v>
      </c>
      <c r="N174" s="64" t="s">
        <v>31</v>
      </c>
      <c r="O174" s="241" t="s">
        <v>30</v>
      </c>
      <c r="P174" s="64" t="s">
        <v>31</v>
      </c>
      <c r="Q174" s="241" t="s">
        <v>30</v>
      </c>
      <c r="R174" s="64" t="s">
        <v>31</v>
      </c>
      <c r="S174" s="241" t="s">
        <v>30</v>
      </c>
      <c r="T174" s="64" t="s">
        <v>31</v>
      </c>
      <c r="U174" s="241" t="s">
        <v>30</v>
      </c>
      <c r="V174" s="64" t="s">
        <v>31</v>
      </c>
      <c r="W174" s="241" t="s">
        <v>30</v>
      </c>
      <c r="X174" s="64" t="s">
        <v>31</v>
      </c>
      <c r="Y174" s="241" t="s">
        <v>30</v>
      </c>
      <c r="Z174" s="64" t="s">
        <v>31</v>
      </c>
      <c r="AA174" s="241" t="s">
        <v>30</v>
      </c>
      <c r="AB174" s="64" t="s">
        <v>31</v>
      </c>
      <c r="AC174" s="241" t="s">
        <v>30</v>
      </c>
      <c r="AD174" s="64" t="s">
        <v>31</v>
      </c>
      <c r="AE174" s="241" t="s">
        <v>30</v>
      </c>
      <c r="AF174" s="242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244">
        <f>SUM(C175:D175)</f>
        <v>0</v>
      </c>
      <c r="C175" s="244">
        <f t="shared" ref="C175:D177" si="68">+E175+G175+I175+K175+M175+O175+Q175+S175+U175+W175+Y175+AA175+AC175+AE175</f>
        <v>0</v>
      </c>
      <c r="D175" s="244">
        <f t="shared" si="68"/>
        <v>0</v>
      </c>
      <c r="E175" s="24">
        <f>SUM(ENERO:DICIEMBRE!E175)</f>
        <v>0</v>
      </c>
      <c r="F175" s="24">
        <f>SUM(ENERO:DICIEMBRE!F175)</f>
        <v>0</v>
      </c>
      <c r="G175" s="24">
        <f>SUM(ENERO:DICIEMBRE!G175)</f>
        <v>0</v>
      </c>
      <c r="H175" s="24">
        <f>SUM(ENERO:DICIEMBRE!H175)</f>
        <v>0</v>
      </c>
      <c r="I175" s="24">
        <f>SUM(ENERO:DICIEMBRE!I175)</f>
        <v>0</v>
      </c>
      <c r="J175" s="24">
        <f>SUM(ENERO:DICIEMBRE!J175)</f>
        <v>0</v>
      </c>
      <c r="K175" s="24">
        <f>SUM(ENERO:DICIEMBRE!K175)</f>
        <v>0</v>
      </c>
      <c r="L175" s="24">
        <f>SUM(ENERO:DICIEMBRE!L175)</f>
        <v>0</v>
      </c>
      <c r="M175" s="24">
        <f>SUM(ENERO:DICIEMBRE!M175)</f>
        <v>0</v>
      </c>
      <c r="N175" s="24">
        <f>SUM(ENERO:DICIEMBRE!N175)</f>
        <v>0</v>
      </c>
      <c r="O175" s="24">
        <f>SUM(ENERO:DICIEMBRE!O175)</f>
        <v>0</v>
      </c>
      <c r="P175" s="24">
        <f>SUM(ENERO:DICIEMBRE!P175)</f>
        <v>0</v>
      </c>
      <c r="Q175" s="24">
        <f>SUM(ENERO:DICIEMBRE!Q175)</f>
        <v>0</v>
      </c>
      <c r="R175" s="24">
        <f>SUM(ENERO:DICIEMBRE!R175)</f>
        <v>0</v>
      </c>
      <c r="S175" s="24">
        <f>SUM(ENERO:DICIEMBRE!S175)</f>
        <v>0</v>
      </c>
      <c r="T175" s="24">
        <f>SUM(ENERO:DICIEMBRE!T175)</f>
        <v>0</v>
      </c>
      <c r="U175" s="24">
        <f>SUM(ENERO:DICIEMBRE!U175)</f>
        <v>0</v>
      </c>
      <c r="V175" s="24">
        <f>SUM(ENERO:DICIEMBRE!V175)</f>
        <v>0</v>
      </c>
      <c r="W175" s="24">
        <f>SUM(ENERO:DICIEMBRE!W175)</f>
        <v>0</v>
      </c>
      <c r="X175" s="24">
        <f>SUM(ENERO:DICIEMBRE!X175)</f>
        <v>0</v>
      </c>
      <c r="Y175" s="24">
        <f>SUM(ENERO:DICIEMBRE!Y175)</f>
        <v>0</v>
      </c>
      <c r="Z175" s="24">
        <f>SUM(ENERO:DICIEMBRE!Z175)</f>
        <v>0</v>
      </c>
      <c r="AA175" s="24">
        <f>SUM(ENERO:DICIEMBRE!AA175)</f>
        <v>0</v>
      </c>
      <c r="AB175" s="24">
        <f>SUM(ENERO:DICIEMBRE!AB175)</f>
        <v>0</v>
      </c>
      <c r="AC175" s="24">
        <f>SUM(ENERO:DICIEMBRE!AC175)</f>
        <v>0</v>
      </c>
      <c r="AD175" s="24">
        <f>SUM(ENERO:DICIEMBRE!AD175)</f>
        <v>0</v>
      </c>
      <c r="AE175" s="24">
        <f>SUM(ENERO:DICIEMBRE!AE175)</f>
        <v>0</v>
      </c>
      <c r="AF175" s="24">
        <f>SUM(ENERO:DICIEMBRE!AF175)</f>
        <v>0</v>
      </c>
      <c r="AG175" s="24">
        <f>SUM(ENERO:DICIEMBRE!AG175)</f>
        <v>0</v>
      </c>
      <c r="AH175" s="24">
        <f>SUM(ENERO:DICIEMBRE!AH175)</f>
        <v>0</v>
      </c>
      <c r="AI175" s="24">
        <f>SUM(ENERO:DICIEMBRE!AI175)</f>
        <v>0</v>
      </c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68"/>
        <v>0</v>
      </c>
      <c r="D176" s="245">
        <f t="shared" si="68"/>
        <v>0</v>
      </c>
      <c r="E176" s="24">
        <f>SUM(ENERO:DICIEMBRE!E176)</f>
        <v>0</v>
      </c>
      <c r="F176" s="24">
        <f>SUM(ENERO:DICIEMBRE!F176)</f>
        <v>0</v>
      </c>
      <c r="G176" s="24">
        <f>SUM(ENERO:DICIEMBRE!G176)</f>
        <v>0</v>
      </c>
      <c r="H176" s="24">
        <f>SUM(ENERO:DICIEMBRE!H176)</f>
        <v>0</v>
      </c>
      <c r="I176" s="24">
        <f>SUM(ENERO:DICIEMBRE!I176)</f>
        <v>0</v>
      </c>
      <c r="J176" s="24">
        <f>SUM(ENERO:DICIEMBRE!J176)</f>
        <v>0</v>
      </c>
      <c r="K176" s="24">
        <f>SUM(ENERO:DICIEMBRE!K176)</f>
        <v>0</v>
      </c>
      <c r="L176" s="24">
        <f>SUM(ENERO:DICIEMBRE!L176)</f>
        <v>0</v>
      </c>
      <c r="M176" s="24">
        <f>SUM(ENERO:DICIEMBRE!M176)</f>
        <v>0</v>
      </c>
      <c r="N176" s="24">
        <f>SUM(ENERO:DICIEMBRE!N176)</f>
        <v>0</v>
      </c>
      <c r="O176" s="24">
        <f>SUM(ENERO:DICIEMBRE!O176)</f>
        <v>0</v>
      </c>
      <c r="P176" s="24">
        <f>SUM(ENERO:DICIEMBRE!P176)</f>
        <v>0</v>
      </c>
      <c r="Q176" s="24">
        <f>SUM(ENERO:DICIEMBRE!Q176)</f>
        <v>0</v>
      </c>
      <c r="R176" s="24">
        <f>SUM(ENERO:DICIEMBRE!R176)</f>
        <v>0</v>
      </c>
      <c r="S176" s="24">
        <f>SUM(ENERO:DICIEMBRE!S176)</f>
        <v>0</v>
      </c>
      <c r="T176" s="24">
        <f>SUM(ENERO:DICIEMBRE!T176)</f>
        <v>0</v>
      </c>
      <c r="U176" s="24">
        <f>SUM(ENERO:DICIEMBRE!U176)</f>
        <v>0</v>
      </c>
      <c r="V176" s="24">
        <f>SUM(ENERO:DICIEMBRE!V176)</f>
        <v>0</v>
      </c>
      <c r="W176" s="24">
        <f>SUM(ENERO:DICIEMBRE!W176)</f>
        <v>0</v>
      </c>
      <c r="X176" s="24">
        <f>SUM(ENERO:DICIEMBRE!X176)</f>
        <v>0</v>
      </c>
      <c r="Y176" s="24">
        <f>SUM(ENERO:DICIEMBRE!Y176)</f>
        <v>0</v>
      </c>
      <c r="Z176" s="24">
        <f>SUM(ENERO:DICIEMBRE!Z176)</f>
        <v>0</v>
      </c>
      <c r="AA176" s="24">
        <f>SUM(ENERO:DICIEMBRE!AA176)</f>
        <v>0</v>
      </c>
      <c r="AB176" s="24">
        <f>SUM(ENERO:DICIEMBRE!AB176)</f>
        <v>0</v>
      </c>
      <c r="AC176" s="24">
        <f>SUM(ENERO:DICIEMBRE!AC176)</f>
        <v>0</v>
      </c>
      <c r="AD176" s="24">
        <f>SUM(ENERO:DICIEMBRE!AD176)</f>
        <v>0</v>
      </c>
      <c r="AE176" s="24">
        <f>SUM(ENERO:DICIEMBRE!AE176)</f>
        <v>0</v>
      </c>
      <c r="AF176" s="24">
        <f>SUM(ENERO:DICIEMBRE!AF176)</f>
        <v>0</v>
      </c>
      <c r="AG176" s="24">
        <f>SUM(ENERO:DICIEMBRE!AG176)</f>
        <v>0</v>
      </c>
      <c r="AH176" s="24">
        <f>SUM(ENERO:DICIEMBRE!AH176)</f>
        <v>0</v>
      </c>
      <c r="AI176" s="24">
        <f>SUM(ENERO:DICIEMBRE!AI176)</f>
        <v>0</v>
      </c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69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0">IF(AH176&gt;$B176,1,0)</f>
        <v>0</v>
      </c>
      <c r="CL176" s="5">
        <f t="shared" si="70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68"/>
        <v>0</v>
      </c>
      <c r="D177" s="245">
        <f>+F177+H177+J177+L177+N177+P177+R177+T177+V177+X177+Z177+AB177+AD177+AF177</f>
        <v>0</v>
      </c>
      <c r="E177" s="24">
        <f>SUM(ENERO:DICIEMBRE!E177)</f>
        <v>0</v>
      </c>
      <c r="F177" s="24">
        <f>SUM(ENERO:DICIEMBRE!F177)</f>
        <v>0</v>
      </c>
      <c r="G177" s="24">
        <f>SUM(ENERO:DICIEMBRE!G177)</f>
        <v>0</v>
      </c>
      <c r="H177" s="24">
        <f>SUM(ENERO:DICIEMBRE!H177)</f>
        <v>0</v>
      </c>
      <c r="I177" s="24">
        <f>SUM(ENERO:DICIEMBRE!I177)</f>
        <v>0</v>
      </c>
      <c r="J177" s="24">
        <f>SUM(ENERO:DICIEMBRE!J177)</f>
        <v>0</v>
      </c>
      <c r="K177" s="24">
        <f>SUM(ENERO:DICIEMBRE!K177)</f>
        <v>0</v>
      </c>
      <c r="L177" s="24">
        <f>SUM(ENERO:DICIEMBRE!L177)</f>
        <v>0</v>
      </c>
      <c r="M177" s="24">
        <f>SUM(ENERO:DICIEMBRE!M177)</f>
        <v>0</v>
      </c>
      <c r="N177" s="24">
        <f>SUM(ENERO:DICIEMBRE!N177)</f>
        <v>0</v>
      </c>
      <c r="O177" s="24">
        <f>SUM(ENERO:DICIEMBRE!O177)</f>
        <v>0</v>
      </c>
      <c r="P177" s="24">
        <f>SUM(ENERO:DICIEMBRE!P177)</f>
        <v>0</v>
      </c>
      <c r="Q177" s="24">
        <f>SUM(ENERO:DICIEMBRE!Q177)</f>
        <v>0</v>
      </c>
      <c r="R177" s="24">
        <f>SUM(ENERO:DICIEMBRE!R177)</f>
        <v>0</v>
      </c>
      <c r="S177" s="24">
        <f>SUM(ENERO:DICIEMBRE!S177)</f>
        <v>0</v>
      </c>
      <c r="T177" s="24">
        <f>SUM(ENERO:DICIEMBRE!T177)</f>
        <v>0</v>
      </c>
      <c r="U177" s="24">
        <f>SUM(ENERO:DICIEMBRE!U177)</f>
        <v>0</v>
      </c>
      <c r="V177" s="24">
        <f>SUM(ENERO:DICIEMBRE!V177)</f>
        <v>0</v>
      </c>
      <c r="W177" s="24">
        <f>SUM(ENERO:DICIEMBRE!W177)</f>
        <v>0</v>
      </c>
      <c r="X177" s="24">
        <f>SUM(ENERO:DICIEMBRE!X177)</f>
        <v>0</v>
      </c>
      <c r="Y177" s="24">
        <f>SUM(ENERO:DICIEMBRE!Y177)</f>
        <v>0</v>
      </c>
      <c r="Z177" s="24">
        <f>SUM(ENERO:DICIEMBRE!Z177)</f>
        <v>0</v>
      </c>
      <c r="AA177" s="24">
        <f>SUM(ENERO:DICIEMBRE!AA177)</f>
        <v>0</v>
      </c>
      <c r="AB177" s="24">
        <f>SUM(ENERO:DICIEMBRE!AB177)</f>
        <v>0</v>
      </c>
      <c r="AC177" s="24">
        <f>SUM(ENERO:DICIEMBRE!AC177)</f>
        <v>0</v>
      </c>
      <c r="AD177" s="24">
        <f>SUM(ENERO:DICIEMBRE!AD177)</f>
        <v>0</v>
      </c>
      <c r="AE177" s="24">
        <f>SUM(ENERO:DICIEMBRE!AE177)</f>
        <v>0</v>
      </c>
      <c r="AF177" s="24">
        <f>SUM(ENERO:DICIEMBRE!AF177)</f>
        <v>0</v>
      </c>
      <c r="AG177" s="24">
        <f>SUM(ENERO:DICIEMBRE!AG177)</f>
        <v>0</v>
      </c>
      <c r="AH177" s="24">
        <f>SUM(ENERO:DICIEMBRE!AH177)</f>
        <v>0</v>
      </c>
      <c r="AI177" s="24">
        <f>SUM(ENERO:DICIEMBRE!AI177)</f>
        <v>0</v>
      </c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69"/>
        <v/>
      </c>
      <c r="CK177" s="5">
        <f t="shared" si="70"/>
        <v>0</v>
      </c>
      <c r="CL177" s="5">
        <f t="shared" si="70"/>
        <v>0</v>
      </c>
    </row>
    <row r="178" spans="1:103" x14ac:dyDescent="0.2">
      <c r="A178" s="243" t="s">
        <v>234</v>
      </c>
      <c r="B178" s="247"/>
      <c r="C178" s="247"/>
      <c r="D178" s="247"/>
      <c r="E178" s="24">
        <f>SUM(ENERO:DICIEMBRE!E178)</f>
        <v>0</v>
      </c>
      <c r="F178" s="24">
        <f>SUM(ENERO:DICIEMBRE!F178)</f>
        <v>0</v>
      </c>
      <c r="G178" s="24">
        <f>SUM(ENERO:DICIEMBRE!G178)</f>
        <v>0</v>
      </c>
      <c r="H178" s="24">
        <f>SUM(ENERO:DICIEMBRE!H178)</f>
        <v>0</v>
      </c>
      <c r="I178" s="24">
        <f>SUM(ENERO:DICIEMBRE!I178)</f>
        <v>0</v>
      </c>
      <c r="J178" s="24">
        <f>SUM(ENERO:DICIEMBRE!J178)</f>
        <v>0</v>
      </c>
      <c r="K178" s="24">
        <f>SUM(ENERO:DICIEMBRE!K178)</f>
        <v>0</v>
      </c>
      <c r="L178" s="24">
        <f>SUM(ENERO:DICIEMBRE!L178)</f>
        <v>0</v>
      </c>
      <c r="M178" s="24">
        <f>SUM(ENERO:DICIEMBRE!M178)</f>
        <v>0</v>
      </c>
      <c r="N178" s="24">
        <f>SUM(ENERO:DICIEMBRE!N178)</f>
        <v>0</v>
      </c>
      <c r="O178" s="24">
        <f>SUM(ENERO:DICIEMBRE!O178)</f>
        <v>0</v>
      </c>
      <c r="P178" s="24">
        <f>SUM(ENERO:DICIEMBRE!P178)</f>
        <v>0</v>
      </c>
      <c r="Q178" s="24">
        <f>SUM(ENERO:DICIEMBRE!Q178)</f>
        <v>0</v>
      </c>
      <c r="R178" s="24">
        <f>SUM(ENERO:DICIEMBRE!R178)</f>
        <v>0</v>
      </c>
      <c r="S178" s="24">
        <f>SUM(ENERO:DICIEMBRE!S178)</f>
        <v>0</v>
      </c>
      <c r="T178" s="24">
        <f>SUM(ENERO:DICIEMBRE!T178)</f>
        <v>0</v>
      </c>
      <c r="U178" s="24">
        <f>SUM(ENERO:DICIEMBRE!U178)</f>
        <v>0</v>
      </c>
      <c r="V178" s="24">
        <f>SUM(ENERO:DICIEMBRE!V178)</f>
        <v>0</v>
      </c>
      <c r="W178" s="24">
        <f>SUM(ENERO:DICIEMBRE!W178)</f>
        <v>0</v>
      </c>
      <c r="X178" s="24">
        <f>SUM(ENERO:DICIEMBRE!X178)</f>
        <v>0</v>
      </c>
      <c r="Y178" s="24">
        <f>SUM(ENERO:DICIEMBRE!Y178)</f>
        <v>0</v>
      </c>
      <c r="Z178" s="24">
        <f>SUM(ENERO:DICIEMBRE!Z178)</f>
        <v>0</v>
      </c>
      <c r="AA178" s="24">
        <f>SUM(ENERO:DICIEMBRE!AA178)</f>
        <v>0</v>
      </c>
      <c r="AB178" s="24">
        <f>SUM(ENERO:DICIEMBRE!AB178)</f>
        <v>0</v>
      </c>
      <c r="AC178" s="24">
        <f>SUM(ENERO:DICIEMBRE!AC178)</f>
        <v>0</v>
      </c>
      <c r="AD178" s="24">
        <f>SUM(ENERO:DICIEMBRE!AD178)</f>
        <v>0</v>
      </c>
      <c r="AE178" s="24">
        <f>SUM(ENERO:DICIEMBRE!AE178)</f>
        <v>0</v>
      </c>
      <c r="AF178" s="24">
        <f>SUM(ENERO:DICIEMBRE!AF178)</f>
        <v>0</v>
      </c>
      <c r="AG178" s="24">
        <f>SUM(ENERO:DICIEMBRE!AG178)</f>
        <v>0</v>
      </c>
      <c r="AH178" s="24">
        <f>SUM(ENERO:DICIEMBRE!AH178)</f>
        <v>0</v>
      </c>
      <c r="AI178" s="24">
        <f>SUM(ENERO:DICIEMBRE!AI178)</f>
        <v>0</v>
      </c>
    </row>
    <row r="179" spans="1:103" ht="14.25" x14ac:dyDescent="0.2">
      <c r="A179" s="253" t="s">
        <v>235</v>
      </c>
      <c r="B179" s="254"/>
    </row>
    <row r="180" spans="1:103" x14ac:dyDescent="0.2">
      <c r="A180" s="3891" t="s">
        <v>236</v>
      </c>
      <c r="B180" s="3893" t="s">
        <v>208</v>
      </c>
      <c r="C180" s="3894" t="s">
        <v>237</v>
      </c>
      <c r="D180" s="3895"/>
      <c r="E180" s="3896" t="s">
        <v>238</v>
      </c>
      <c r="F180" s="3897" t="s">
        <v>239</v>
      </c>
      <c r="G180" s="3898"/>
      <c r="H180" s="3898"/>
      <c r="I180" s="3898"/>
      <c r="J180" s="3898"/>
      <c r="K180" s="3898"/>
      <c r="L180" s="3898"/>
      <c r="M180" s="3898"/>
      <c r="N180" s="3898"/>
      <c r="O180" s="3898"/>
      <c r="P180" s="3898"/>
      <c r="Q180" s="3898"/>
      <c r="R180" s="3898"/>
      <c r="S180" s="3898"/>
      <c r="T180" s="3899"/>
      <c r="AF180" s="5"/>
      <c r="CY180" s="4"/>
    </row>
    <row r="181" spans="1:103" ht="21" x14ac:dyDescent="0.2">
      <c r="A181" s="3892"/>
      <c r="B181" s="3892"/>
      <c r="C181" s="255" t="s">
        <v>214</v>
      </c>
      <c r="D181" s="255" t="s">
        <v>240</v>
      </c>
      <c r="E181" s="3892"/>
      <c r="F181" s="255" t="s">
        <v>241</v>
      </c>
      <c r="G181" s="255" t="s">
        <v>242</v>
      </c>
      <c r="H181" s="255" t="s">
        <v>243</v>
      </c>
      <c r="I181" s="255" t="s">
        <v>244</v>
      </c>
      <c r="J181" s="255" t="s">
        <v>245</v>
      </c>
      <c r="K181" s="255" t="s">
        <v>246</v>
      </c>
      <c r="L181" s="255" t="s">
        <v>247</v>
      </c>
      <c r="M181" s="255" t="s">
        <v>248</v>
      </c>
      <c r="N181" s="255" t="s">
        <v>249</v>
      </c>
      <c r="O181" s="255" t="s">
        <v>250</v>
      </c>
      <c r="P181" s="255" t="s">
        <v>251</v>
      </c>
      <c r="Q181" s="255" t="s">
        <v>252</v>
      </c>
      <c r="R181" s="255" t="s">
        <v>253</v>
      </c>
      <c r="S181" s="255" t="s">
        <v>254</v>
      </c>
      <c r="T181" s="255" t="s">
        <v>255</v>
      </c>
      <c r="AF181" s="5"/>
      <c r="CY181" s="4"/>
    </row>
    <row r="182" spans="1:103" x14ac:dyDescent="0.2">
      <c r="A182" s="243" t="s">
        <v>33</v>
      </c>
      <c r="B182" s="256">
        <f>SUM(C182:D182)</f>
        <v>0</v>
      </c>
      <c r="C182" s="24">
        <f>SUM(ENERO:DICIEMBRE!C182)</f>
        <v>0</v>
      </c>
      <c r="D182" s="24">
        <f>SUM(ENERO:DICIEMBRE!D182)</f>
        <v>0</v>
      </c>
      <c r="E182" s="256">
        <f>+F182+G182+H182+I182+K182+L182+M182+N182+O182+P182+Q182+R182+S182+T182</f>
        <v>0</v>
      </c>
      <c r="F182" s="24">
        <f>SUM(ENERO:DICIEMBRE!F182)</f>
        <v>0</v>
      </c>
      <c r="G182" s="24">
        <f>SUM(ENERO:DICIEMBRE!G182)</f>
        <v>0</v>
      </c>
      <c r="H182" s="24">
        <f>SUM(ENERO:DICIEMBRE!H182)</f>
        <v>0</v>
      </c>
      <c r="I182" s="24">
        <f>SUM(ENERO:DICIEMBRE!I182)</f>
        <v>0</v>
      </c>
      <c r="J182" s="24">
        <f>SUM(ENERO:DICIEMBRE!J182)</f>
        <v>0</v>
      </c>
      <c r="K182" s="24">
        <f>SUM(ENERO:DICIEMBRE!K182)</f>
        <v>0</v>
      </c>
      <c r="L182" s="24">
        <f>SUM(ENERO:DICIEMBRE!L182)</f>
        <v>0</v>
      </c>
      <c r="M182" s="24">
        <f>SUM(ENERO:DICIEMBRE!M182)</f>
        <v>0</v>
      </c>
      <c r="N182" s="24">
        <f>SUM(ENERO:DICIEMBRE!N182)</f>
        <v>0</v>
      </c>
      <c r="O182" s="24">
        <f>SUM(ENERO:DICIEMBRE!O182)</f>
        <v>0</v>
      </c>
      <c r="P182" s="24">
        <f>SUM(ENERO:DICIEMBRE!P182)</f>
        <v>0</v>
      </c>
      <c r="Q182" s="24">
        <f>SUM(ENERO:DICIEMBRE!Q182)</f>
        <v>0</v>
      </c>
      <c r="R182" s="24">
        <f>SUM(ENERO:DICIEMBRE!R182)</f>
        <v>0</v>
      </c>
      <c r="S182" s="24">
        <f>SUM(ENERO:DICIEMBRE!S182)</f>
        <v>0</v>
      </c>
      <c r="T182" s="24">
        <f>SUM(ENERO:DICIEMBRE!T182)</f>
        <v>0</v>
      </c>
      <c r="AF182" s="5"/>
      <c r="CY182" s="4"/>
    </row>
    <row r="183" spans="1:103" x14ac:dyDescent="0.2">
      <c r="A183" s="243" t="s">
        <v>32</v>
      </c>
      <c r="B183" s="257">
        <f>SUM(C183:D183)</f>
        <v>0</v>
      </c>
      <c r="C183" s="24">
        <f>SUM(ENERO:DICIEMBRE!C183)</f>
        <v>0</v>
      </c>
      <c r="D183" s="24">
        <f>SUM(ENERO:DICIEMBRE!D183)</f>
        <v>0</v>
      </c>
      <c r="E183" s="232">
        <f>+F183+G183+H183+I183+K183+L183+M183+N183+O183+P183+Q183+R183+S183+T183</f>
        <v>0</v>
      </c>
      <c r="F183" s="24">
        <f>SUM(ENERO:DICIEMBRE!F183)</f>
        <v>0</v>
      </c>
      <c r="G183" s="24">
        <f>SUM(ENERO:DICIEMBRE!G183)</f>
        <v>0</v>
      </c>
      <c r="H183" s="24">
        <f>SUM(ENERO:DICIEMBRE!H183)</f>
        <v>0</v>
      </c>
      <c r="I183" s="24">
        <f>SUM(ENERO:DICIEMBRE!I183)</f>
        <v>0</v>
      </c>
      <c r="J183" s="24">
        <f>SUM(ENERO:DICIEMBRE!J183)</f>
        <v>0</v>
      </c>
      <c r="K183" s="24">
        <f>SUM(ENERO:DICIEMBRE!K183)</f>
        <v>0</v>
      </c>
      <c r="L183" s="24">
        <f>SUM(ENERO:DICIEMBRE!L183)</f>
        <v>0</v>
      </c>
      <c r="M183" s="24">
        <f>SUM(ENERO:DICIEMBRE!M183)</f>
        <v>0</v>
      </c>
      <c r="N183" s="24">
        <f>SUM(ENERO:DICIEMBRE!N183)</f>
        <v>0</v>
      </c>
      <c r="O183" s="24">
        <f>SUM(ENERO:DICIEMBRE!O183)</f>
        <v>0</v>
      </c>
      <c r="P183" s="24">
        <f>SUM(ENERO:DICIEMBRE!P183)</f>
        <v>0</v>
      </c>
      <c r="Q183" s="24">
        <f>SUM(ENERO:DICIEMBRE!Q183)</f>
        <v>0</v>
      </c>
      <c r="R183" s="24">
        <f>SUM(ENERO:DICIEMBRE!R183)</f>
        <v>0</v>
      </c>
      <c r="S183" s="24">
        <f>SUM(ENERO:DICIEMBRE!S183)</f>
        <v>0</v>
      </c>
      <c r="T183" s="24">
        <f>SUM(ENERO:DICIEMBRE!T183)</f>
        <v>0</v>
      </c>
      <c r="AF183" s="5"/>
      <c r="CY183" s="4"/>
    </row>
    <row r="184" spans="1:103" x14ac:dyDescent="0.2">
      <c r="A184" s="243" t="s">
        <v>35</v>
      </c>
      <c r="B184" s="257">
        <f>SUM(C184:D184)</f>
        <v>0</v>
      </c>
      <c r="C184" s="24">
        <f>SUM(ENERO:DICIEMBRE!C184)</f>
        <v>0</v>
      </c>
      <c r="D184" s="24">
        <f>SUM(ENERO:DICIEMBRE!D184)</f>
        <v>0</v>
      </c>
      <c r="E184" s="232">
        <f>SUM(F184:T184)</f>
        <v>0</v>
      </c>
      <c r="F184" s="24">
        <f>SUM(ENERO:DICIEMBRE!F184)</f>
        <v>0</v>
      </c>
      <c r="G184" s="24">
        <f>SUM(ENERO:DICIEMBRE!G184)</f>
        <v>0</v>
      </c>
      <c r="H184" s="24">
        <f>SUM(ENERO:DICIEMBRE!H184)</f>
        <v>0</v>
      </c>
      <c r="I184" s="24">
        <f>SUM(ENERO:DICIEMBRE!I184)</f>
        <v>0</v>
      </c>
      <c r="J184" s="24">
        <f>SUM(ENERO:DICIEMBRE!J184)</f>
        <v>0</v>
      </c>
      <c r="K184" s="24">
        <f>SUM(ENERO:DICIEMBRE!K184)</f>
        <v>0</v>
      </c>
      <c r="L184" s="24">
        <f>SUM(ENERO:DICIEMBRE!L184)</f>
        <v>0</v>
      </c>
      <c r="M184" s="24">
        <f>SUM(ENERO:DICIEMBRE!M184)</f>
        <v>0</v>
      </c>
      <c r="N184" s="24">
        <f>SUM(ENERO:DICIEMBRE!N184)</f>
        <v>0</v>
      </c>
      <c r="O184" s="24">
        <f>SUM(ENERO:DICIEMBRE!O184)</f>
        <v>0</v>
      </c>
      <c r="P184" s="24">
        <f>SUM(ENERO:DICIEMBRE!P184)</f>
        <v>0</v>
      </c>
      <c r="Q184" s="24">
        <f>SUM(ENERO:DICIEMBRE!Q184)</f>
        <v>0</v>
      </c>
      <c r="R184" s="24">
        <f>SUM(ENERO:DICIEMBRE!R184)</f>
        <v>0</v>
      </c>
      <c r="S184" s="24">
        <f>SUM(ENERO:DICIEMBRE!S184)</f>
        <v>0</v>
      </c>
      <c r="T184" s="24">
        <f>SUM(ENERO:DICIEMBRE!T184)</f>
        <v>0</v>
      </c>
      <c r="AF184" s="5"/>
      <c r="CY184" s="4"/>
    </row>
    <row r="185" spans="1:103" x14ac:dyDescent="0.2">
      <c r="A185" s="258" t="s">
        <v>256</v>
      </c>
      <c r="B185" s="259">
        <f>SUM(C185:D185)</f>
        <v>0</v>
      </c>
      <c r="C185" s="24">
        <f>SUM(ENERO:DICIEMBRE!C185)</f>
        <v>0</v>
      </c>
      <c r="D185" s="24">
        <f>SUM(ENERO:DICIEMBRE!D185)</f>
        <v>0</v>
      </c>
      <c r="E185" s="260">
        <f>+F185+G185+H185+I185+K185+L185+M185+N185+O185+P185+Q185+R185+S185+T185</f>
        <v>0</v>
      </c>
      <c r="F185" s="24">
        <f>SUM(ENERO:DICIEMBRE!F185)</f>
        <v>0</v>
      </c>
      <c r="G185" s="24">
        <f>SUM(ENERO:DICIEMBRE!G185)</f>
        <v>0</v>
      </c>
      <c r="H185" s="24">
        <f>SUM(ENERO:DICIEMBRE!H185)</f>
        <v>0</v>
      </c>
      <c r="I185" s="24">
        <f>SUM(ENERO:DICIEMBRE!I185)</f>
        <v>0</v>
      </c>
      <c r="J185" s="24">
        <f>SUM(ENERO:DICIEMBRE!J185)</f>
        <v>0</v>
      </c>
      <c r="K185" s="24">
        <f>SUM(ENERO:DICIEMBRE!K185)</f>
        <v>0</v>
      </c>
      <c r="L185" s="24">
        <f>SUM(ENERO:DICIEMBRE!L185)</f>
        <v>0</v>
      </c>
      <c r="M185" s="24">
        <f>SUM(ENERO:DICIEMBRE!M185)</f>
        <v>0</v>
      </c>
      <c r="N185" s="24">
        <f>SUM(ENERO:DICIEMBRE!N185)</f>
        <v>0</v>
      </c>
      <c r="O185" s="24">
        <f>SUM(ENERO:DICIEMBRE!O185)</f>
        <v>0</v>
      </c>
      <c r="P185" s="24">
        <f>SUM(ENERO:DICIEMBRE!P185)</f>
        <v>0</v>
      </c>
      <c r="Q185" s="24">
        <f>SUM(ENERO:DICIEMBRE!Q185)</f>
        <v>0</v>
      </c>
      <c r="R185" s="24">
        <f>SUM(ENERO:DICIEMBRE!R185)</f>
        <v>0</v>
      </c>
      <c r="S185" s="24">
        <f>SUM(ENERO:DICIEMBRE!S185)</f>
        <v>0</v>
      </c>
      <c r="T185" s="24">
        <f>SUM(ENERO:DICIEMBRE!T185)</f>
        <v>0</v>
      </c>
      <c r="AF185" s="5"/>
      <c r="CY185" s="4"/>
    </row>
    <row r="186" spans="1:103" s="263" customFormat="1" ht="14.25" x14ac:dyDescent="0.2">
      <c r="A186" s="262" t="s">
        <v>257</v>
      </c>
      <c r="D186" s="264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3885" t="s">
        <v>258</v>
      </c>
      <c r="B187" s="3900" t="s">
        <v>259</v>
      </c>
      <c r="C187" s="3901"/>
      <c r="D187" s="3902"/>
      <c r="E187" s="3900" t="s">
        <v>260</v>
      </c>
      <c r="F187" s="3901"/>
      <c r="G187" s="3902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266" t="s">
        <v>44</v>
      </c>
      <c r="C188" s="267" t="s">
        <v>30</v>
      </c>
      <c r="D188" s="268" t="s">
        <v>31</v>
      </c>
      <c r="E188" s="266" t="s">
        <v>44</v>
      </c>
      <c r="F188" s="267" t="s">
        <v>30</v>
      </c>
      <c r="G188" s="268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269">
        <f>SUM(C189:D189)</f>
        <v>0</v>
      </c>
      <c r="C189" s="24">
        <f>SUM(ENERO:DICIEMBRE!C189)</f>
        <v>0</v>
      </c>
      <c r="D189" s="24">
        <f>SUM(ENERO:DICIEMBRE!D189)</f>
        <v>0</v>
      </c>
      <c r="E189" s="269">
        <f>SUM(F189:G189)</f>
        <v>0</v>
      </c>
      <c r="F189" s="24">
        <f>SUM(ENERO:DICIEMBRE!F189)</f>
        <v>0</v>
      </c>
      <c r="G189" s="24">
        <f>SUM(ENERO:DICIEMBRE!G189)</f>
        <v>0</v>
      </c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258" t="s">
        <v>262</v>
      </c>
      <c r="B190" s="270">
        <f>SUM(C190:D190)</f>
        <v>0</v>
      </c>
      <c r="C190" s="24">
        <f>SUM(ENERO:DICIEMBRE!C190)</f>
        <v>0</v>
      </c>
      <c r="D190" s="24">
        <f>SUM(ENERO:DICIEMBRE!D190)</f>
        <v>0</v>
      </c>
      <c r="E190" s="270">
        <f>SUM(F190:G190)</f>
        <v>0</v>
      </c>
      <c r="F190" s="24">
        <f>SUM(ENERO:DICIEMBRE!F190)</f>
        <v>0</v>
      </c>
      <c r="G190" s="24">
        <f>SUM(ENERO:DICIEMBRE!G190)</f>
        <v>0</v>
      </c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x14ac:dyDescent="0.2">
      <c r="A192" s="3903" t="s">
        <v>264</v>
      </c>
      <c r="B192" s="3906" t="s">
        <v>265</v>
      </c>
      <c r="C192" s="3909" t="s">
        <v>266</v>
      </c>
      <c r="D192" s="3910"/>
      <c r="E192" s="3881"/>
      <c r="F192" s="3896" t="s">
        <v>238</v>
      </c>
      <c r="G192" s="3897" t="s">
        <v>267</v>
      </c>
      <c r="H192" s="3898"/>
      <c r="I192" s="3898"/>
      <c r="J192" s="3898"/>
      <c r="K192" s="3898"/>
      <c r="L192" s="3899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3913" t="s">
        <v>268</v>
      </c>
      <c r="H193" s="3914"/>
      <c r="I193" s="3914"/>
      <c r="J193" s="3914"/>
      <c r="K193" s="3914"/>
      <c r="L193" s="391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275" t="s">
        <v>269</v>
      </c>
      <c r="D194" s="275" t="s">
        <v>240</v>
      </c>
      <c r="E194" s="275" t="s">
        <v>270</v>
      </c>
      <c r="F194" s="3892"/>
      <c r="G194" s="276" t="s">
        <v>271</v>
      </c>
      <c r="H194" s="277" t="s">
        <v>272</v>
      </c>
      <c r="I194" s="277" t="s">
        <v>273</v>
      </c>
      <c r="J194" s="277" t="s">
        <v>274</v>
      </c>
      <c r="K194" s="277" t="s">
        <v>275</v>
      </c>
      <c r="L194" s="278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24">
        <f>SUM(ENERO:DICIEMBRE!C195)</f>
        <v>0</v>
      </c>
      <c r="D195" s="24">
        <f>SUM(ENERO:DICIEMBRE!D195)</f>
        <v>0</v>
      </c>
      <c r="E195" s="24">
        <f>SUM(ENERO:DICIEMBRE!E195)</f>
        <v>0</v>
      </c>
      <c r="F195" s="256">
        <f>SUM(G195:L195)</f>
        <v>0</v>
      </c>
      <c r="G195" s="24">
        <f>SUM(ENERO:DICIEMBRE!G195)</f>
        <v>0</v>
      </c>
      <c r="H195" s="24">
        <f>SUM(ENERO:DICIEMBRE!H195)</f>
        <v>0</v>
      </c>
      <c r="I195" s="24">
        <f>SUM(ENERO:DICIEMBRE!I195)</f>
        <v>0</v>
      </c>
      <c r="J195" s="24">
        <f>SUM(ENERO:DICIEMBRE!J195)</f>
        <v>0</v>
      </c>
      <c r="K195" s="24">
        <f>SUM(ENERO:DICIEMBRE!K195)</f>
        <v>0</v>
      </c>
      <c r="L195" s="24">
        <f>SUM(ENERO:DICIEMBRE!L195)</f>
        <v>0</v>
      </c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281">
        <f>SUM(C196:E196)</f>
        <v>0</v>
      </c>
      <c r="C196" s="24">
        <f>SUM(ENERO:DICIEMBRE!C196)</f>
        <v>0</v>
      </c>
      <c r="D196" s="24">
        <f>SUM(ENERO:DICIEMBRE!D196)</f>
        <v>0</v>
      </c>
      <c r="E196" s="24">
        <f>SUM(ENERO:DICIEMBRE!E196)</f>
        <v>0</v>
      </c>
      <c r="F196" s="257">
        <f>SUM(G196:L196)</f>
        <v>0</v>
      </c>
      <c r="G196" s="24">
        <f>SUM(ENERO:DICIEMBRE!G196)</f>
        <v>0</v>
      </c>
      <c r="H196" s="24">
        <f>SUM(ENERO:DICIEMBRE!H196)</f>
        <v>0</v>
      </c>
      <c r="I196" s="24">
        <f>SUM(ENERO:DICIEMBRE!I196)</f>
        <v>0</v>
      </c>
      <c r="J196" s="24">
        <f>SUM(ENERO:DICIEMBRE!J196)</f>
        <v>0</v>
      </c>
      <c r="K196" s="24">
        <f>SUM(ENERO:DICIEMBRE!K196)</f>
        <v>0</v>
      </c>
      <c r="L196" s="24">
        <f>SUM(ENERO:DICIEMBRE!L196)</f>
        <v>0</v>
      </c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258" t="s">
        <v>279</v>
      </c>
      <c r="B197" s="282">
        <f>SUM(C197:D197)</f>
        <v>0</v>
      </c>
      <c r="C197" s="24">
        <f>SUM(ENERO:DICIEMBRE!C197)</f>
        <v>0</v>
      </c>
      <c r="D197" s="24">
        <f>SUM(ENERO:DICIEMBRE!D197)</f>
        <v>0</v>
      </c>
      <c r="E197" s="24">
        <f>SUM(ENERO:DICIEMBRE!E197)</f>
        <v>0</v>
      </c>
      <c r="F197" s="259">
        <f>SUM(G197:L197)</f>
        <v>0</v>
      </c>
      <c r="G197" s="24">
        <f>SUM(ENERO:DICIEMBRE!G197)</f>
        <v>0</v>
      </c>
      <c r="H197" s="24">
        <f>SUM(ENERO:DICIEMBRE!H197)</f>
        <v>0</v>
      </c>
      <c r="I197" s="24">
        <f>SUM(ENERO:DICIEMBRE!I197)</f>
        <v>0</v>
      </c>
      <c r="J197" s="24">
        <f>SUM(ENERO:DICIEMBRE!J197)</f>
        <v>0</v>
      </c>
      <c r="K197" s="24">
        <f>SUM(ENERO:DICIEMBRE!K197)</f>
        <v>0</v>
      </c>
      <c r="L197" s="24">
        <f>SUM(ENERO:DICIEMBRE!L197)</f>
        <v>0</v>
      </c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x14ac:dyDescent="0.2">
      <c r="A199" s="3826" t="s">
        <v>281</v>
      </c>
      <c r="B199" s="3827"/>
      <c r="C199" s="3916" t="s">
        <v>265</v>
      </c>
      <c r="D199" s="3917" t="s">
        <v>266</v>
      </c>
      <c r="E199" s="3918"/>
      <c r="F199" s="3918"/>
      <c r="G199" s="3918"/>
      <c r="H199" s="3918"/>
      <c r="I199" s="3918"/>
      <c r="J199" s="3919"/>
      <c r="K199" s="3920" t="s">
        <v>282</v>
      </c>
      <c r="L199" s="3920"/>
      <c r="M199" s="3920"/>
      <c r="N199" s="3921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275" t="s">
        <v>269</v>
      </c>
      <c r="E200" s="275" t="s">
        <v>283</v>
      </c>
      <c r="F200" s="275" t="s">
        <v>284</v>
      </c>
      <c r="G200" s="275" t="s">
        <v>285</v>
      </c>
      <c r="H200" s="275" t="s">
        <v>286</v>
      </c>
      <c r="I200" s="275" t="s">
        <v>287</v>
      </c>
      <c r="J200" s="275" t="s">
        <v>288</v>
      </c>
      <c r="K200" s="284" t="s">
        <v>289</v>
      </c>
      <c r="L200" s="285" t="s">
        <v>290</v>
      </c>
      <c r="M200" s="285" t="s">
        <v>291</v>
      </c>
      <c r="N200" s="286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3916" t="s">
        <v>293</v>
      </c>
      <c r="B201" s="287" t="s">
        <v>294</v>
      </c>
      <c r="C201" s="256">
        <f>SUM(E201+G201)</f>
        <v>0</v>
      </c>
      <c r="D201" s="24">
        <f>SUM(ENERO:DICIEMBRE!D201)</f>
        <v>0</v>
      </c>
      <c r="E201" s="24">
        <f>SUM(ENERO:DICIEMBRE!E201)</f>
        <v>0</v>
      </c>
      <c r="F201" s="24">
        <f>SUM(ENERO:DICIEMBRE!F201)</f>
        <v>0</v>
      </c>
      <c r="G201" s="24">
        <f>SUM(ENERO:DICIEMBRE!G201)</f>
        <v>0</v>
      </c>
      <c r="H201" s="256">
        <f>+K201+L201+M201</f>
        <v>0</v>
      </c>
      <c r="I201" s="24">
        <f>SUM(ENERO:DICIEMBRE!I201)</f>
        <v>0</v>
      </c>
      <c r="J201" s="24">
        <f>SUM(ENERO:DICIEMBRE!J201)</f>
        <v>0</v>
      </c>
      <c r="K201" s="24">
        <f>SUM(ENERO:DICIEMBRE!K201)</f>
        <v>0</v>
      </c>
      <c r="L201" s="24">
        <f>SUM(ENERO:DICIEMBRE!L201)</f>
        <v>0</v>
      </c>
      <c r="M201" s="24">
        <f>SUM(ENERO:DICIEMBRE!M201)</f>
        <v>0</v>
      </c>
      <c r="N201" s="24">
        <f>SUM(ENERO:DICIEMBRE!N201)</f>
        <v>0</v>
      </c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288" t="s">
        <v>295</v>
      </c>
      <c r="C202" s="232">
        <f>SUM(D202+E202+G202)</f>
        <v>0</v>
      </c>
      <c r="D202" s="24">
        <f>SUM(ENERO:DICIEMBRE!D202)</f>
        <v>0</v>
      </c>
      <c r="E202" s="24">
        <f>SUM(ENERO:DICIEMBRE!E202)</f>
        <v>0</v>
      </c>
      <c r="F202" s="24">
        <f>SUM(ENERO:DICIEMBRE!F202)</f>
        <v>0</v>
      </c>
      <c r="G202" s="24">
        <f>SUM(ENERO:DICIEMBRE!G202)</f>
        <v>0</v>
      </c>
      <c r="H202" s="232">
        <f>SUM(I202:M202)</f>
        <v>0</v>
      </c>
      <c r="I202" s="24">
        <f>SUM(ENERO:DICIEMBRE!I202)</f>
        <v>0</v>
      </c>
      <c r="J202" s="24">
        <f>SUM(ENERO:DICIEMBRE!J202)</f>
        <v>0</v>
      </c>
      <c r="K202" s="24">
        <f>SUM(ENERO:DICIEMBRE!K202)</f>
        <v>0</v>
      </c>
      <c r="L202" s="24">
        <f>SUM(ENERO:DICIEMBRE!L202)</f>
        <v>0</v>
      </c>
      <c r="M202" s="24">
        <f>SUM(ENERO:DICIEMBRE!M202)</f>
        <v>0</v>
      </c>
      <c r="N202" s="24">
        <f>SUM(ENERO:DICIEMBRE!N202)</f>
        <v>0</v>
      </c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288" t="s">
        <v>296</v>
      </c>
      <c r="C203" s="232">
        <f>+F203+G203</f>
        <v>0</v>
      </c>
      <c r="D203" s="24">
        <f>SUM(ENERO:DICIEMBRE!D203)</f>
        <v>0</v>
      </c>
      <c r="E203" s="24">
        <f>SUM(ENERO:DICIEMBRE!E203)</f>
        <v>0</v>
      </c>
      <c r="F203" s="24">
        <f>SUM(ENERO:DICIEMBRE!F203)</f>
        <v>0</v>
      </c>
      <c r="G203" s="24">
        <f>SUM(ENERO:DICIEMBRE!G203)</f>
        <v>0</v>
      </c>
      <c r="H203" s="232">
        <f>SUM(I203:M203)</f>
        <v>0</v>
      </c>
      <c r="I203" s="24">
        <f>SUM(ENERO:DICIEMBRE!I203)</f>
        <v>0</v>
      </c>
      <c r="J203" s="24">
        <f>SUM(ENERO:DICIEMBRE!J203)</f>
        <v>0</v>
      </c>
      <c r="K203" s="24">
        <f>SUM(ENERO:DICIEMBRE!K203)</f>
        <v>0</v>
      </c>
      <c r="L203" s="24">
        <f>SUM(ENERO:DICIEMBRE!L203)</f>
        <v>0</v>
      </c>
      <c r="M203" s="24">
        <f>SUM(ENERO:DICIEMBRE!M203)</f>
        <v>0</v>
      </c>
      <c r="N203" s="24">
        <f>SUM(ENERO:DICIEMBRE!N203)</f>
        <v>0</v>
      </c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290" t="s">
        <v>297</v>
      </c>
      <c r="C204" s="291">
        <f>SUM(D204:G204)</f>
        <v>0</v>
      </c>
      <c r="D204" s="24">
        <f>SUM(ENERO:DICIEMBRE!D204)</f>
        <v>0</v>
      </c>
      <c r="E204" s="24">
        <f>SUM(ENERO:DICIEMBRE!E204)</f>
        <v>0</v>
      </c>
      <c r="F204" s="24">
        <f>SUM(ENERO:DICIEMBRE!F204)</f>
        <v>0</v>
      </c>
      <c r="G204" s="24">
        <f>SUM(ENERO:DICIEMBRE!G204)</f>
        <v>0</v>
      </c>
      <c r="H204" s="260">
        <f>+N204</f>
        <v>0</v>
      </c>
      <c r="I204" s="24">
        <f>SUM(ENERO:DICIEMBRE!I204)</f>
        <v>0</v>
      </c>
      <c r="J204" s="24">
        <f>SUM(ENERO:DICIEMBRE!J204)</f>
        <v>0</v>
      </c>
      <c r="K204" s="24">
        <f>SUM(ENERO:DICIEMBRE!K204)</f>
        <v>0</v>
      </c>
      <c r="L204" s="24">
        <f>SUM(ENERO:DICIEMBRE!L204)</f>
        <v>0</v>
      </c>
      <c r="M204" s="24">
        <f>SUM(ENERO:DICIEMBRE!M204)</f>
        <v>0</v>
      </c>
      <c r="N204" s="24">
        <f>SUM(ENERO:DICIEMBRE!N204)</f>
        <v>0</v>
      </c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x14ac:dyDescent="0.2">
      <c r="A206" s="3922" t="s">
        <v>264</v>
      </c>
      <c r="B206" s="3923" t="s">
        <v>299</v>
      </c>
      <c r="C206" s="3924" t="s">
        <v>300</v>
      </c>
      <c r="D206" s="3926" t="s">
        <v>301</v>
      </c>
      <c r="E206" s="3927"/>
      <c r="F206" s="3928" t="s">
        <v>302</v>
      </c>
      <c r="G206" s="3929"/>
      <c r="H206" s="3929"/>
      <c r="I206" s="3929"/>
      <c r="J206" s="3929"/>
      <c r="K206" s="3929"/>
      <c r="L206" s="3929"/>
      <c r="M206" s="3929"/>
      <c r="N206" s="3929"/>
      <c r="O206" s="3929"/>
      <c r="P206" s="3929"/>
      <c r="Q206" s="3929"/>
      <c r="R206" s="3929"/>
      <c r="S206" s="3930"/>
      <c r="T206" s="3931" t="s">
        <v>287</v>
      </c>
      <c r="U206" s="3924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3922"/>
      <c r="B207" s="3923"/>
      <c r="C207" s="3925"/>
      <c r="D207" s="294" t="s">
        <v>305</v>
      </c>
      <c r="E207" s="295" t="s">
        <v>306</v>
      </c>
      <c r="F207" s="294" t="s">
        <v>307</v>
      </c>
      <c r="G207" s="296" t="s">
        <v>308</v>
      </c>
      <c r="H207" s="296" t="s">
        <v>309</v>
      </c>
      <c r="I207" s="296" t="s">
        <v>310</v>
      </c>
      <c r="J207" s="296" t="s">
        <v>311</v>
      </c>
      <c r="K207" s="296" t="s">
        <v>312</v>
      </c>
      <c r="L207" s="296" t="s">
        <v>313</v>
      </c>
      <c r="M207" s="296" t="s">
        <v>314</v>
      </c>
      <c r="N207" s="296" t="s">
        <v>315</v>
      </c>
      <c r="O207" s="296" t="s">
        <v>316</v>
      </c>
      <c r="P207" s="296" t="s">
        <v>317</v>
      </c>
      <c r="Q207" s="296" t="s">
        <v>318</v>
      </c>
      <c r="R207" s="296" t="s">
        <v>319</v>
      </c>
      <c r="S207" s="297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298" t="s">
        <v>321</v>
      </c>
      <c r="B208" s="24">
        <f>SUM(ENERO:DICIEMBRE!B208)</f>
        <v>0</v>
      </c>
      <c r="C208" s="299">
        <f>SUM(D208:S208)</f>
        <v>0</v>
      </c>
      <c r="D208" s="24">
        <f>SUM(ENERO:DICIEMBRE!D208)</f>
        <v>0</v>
      </c>
      <c r="E208" s="24">
        <f>SUM(ENERO:DICIEMBRE!E208)</f>
        <v>0</v>
      </c>
      <c r="F208" s="24">
        <f>SUM(ENERO:DICIEMBRE!F208)</f>
        <v>0</v>
      </c>
      <c r="G208" s="24">
        <f>SUM(ENERO:DICIEMBRE!G208)</f>
        <v>0</v>
      </c>
      <c r="H208" s="24">
        <f>SUM(ENERO:DICIEMBRE!H208)</f>
        <v>0</v>
      </c>
      <c r="I208" s="24">
        <f>SUM(ENERO:DICIEMBRE!I208)</f>
        <v>0</v>
      </c>
      <c r="J208" s="24">
        <f>SUM(ENERO:DICIEMBRE!J208)</f>
        <v>0</v>
      </c>
      <c r="K208" s="24">
        <f>SUM(ENERO:DICIEMBRE!K208)</f>
        <v>0</v>
      </c>
      <c r="L208" s="24">
        <f>SUM(ENERO:DICIEMBRE!L208)</f>
        <v>0</v>
      </c>
      <c r="M208" s="24">
        <f>SUM(ENERO:DICIEMBRE!M208)</f>
        <v>0</v>
      </c>
      <c r="N208" s="24">
        <f>SUM(ENERO:DICIEMBRE!N208)</f>
        <v>0</v>
      </c>
      <c r="O208" s="24">
        <f>SUM(ENERO:DICIEMBRE!O208)</f>
        <v>0</v>
      </c>
      <c r="P208" s="24">
        <f>SUM(ENERO:DICIEMBRE!P208)</f>
        <v>0</v>
      </c>
      <c r="Q208" s="24">
        <f>SUM(ENERO:DICIEMBRE!Q208)</f>
        <v>0</v>
      </c>
      <c r="R208" s="24">
        <f>SUM(ENERO:DICIEMBRE!R208)</f>
        <v>0</v>
      </c>
      <c r="S208" s="24">
        <f>SUM(ENERO:DICIEMBRE!S208)</f>
        <v>0</v>
      </c>
      <c r="T208" s="24">
        <f>SUM(ENERO:DICIEMBRE!T208)</f>
        <v>0</v>
      </c>
      <c r="U208" s="24">
        <f>SUM(ENERO:DICIEMBRE!U208)</f>
        <v>0</v>
      </c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298" t="s">
        <v>322</v>
      </c>
      <c r="B209" s="24">
        <f>SUM(ENERO:DICIEMBRE!B209)</f>
        <v>0</v>
      </c>
      <c r="C209" s="303">
        <f>SUM(D209:S209)</f>
        <v>0</v>
      </c>
      <c r="D209" s="24">
        <f>SUM(ENERO:DICIEMBRE!D209)</f>
        <v>0</v>
      </c>
      <c r="E209" s="24">
        <f>SUM(ENERO:DICIEMBRE!E209)</f>
        <v>0</v>
      </c>
      <c r="F209" s="24">
        <f>SUM(ENERO:DICIEMBRE!F209)</f>
        <v>0</v>
      </c>
      <c r="G209" s="24">
        <f>SUM(ENERO:DICIEMBRE!G209)</f>
        <v>0</v>
      </c>
      <c r="H209" s="24">
        <f>SUM(ENERO:DICIEMBRE!H209)</f>
        <v>0</v>
      </c>
      <c r="I209" s="24">
        <f>SUM(ENERO:DICIEMBRE!I209)</f>
        <v>0</v>
      </c>
      <c r="J209" s="24">
        <f>SUM(ENERO:DICIEMBRE!J209)</f>
        <v>0</v>
      </c>
      <c r="K209" s="24">
        <f>SUM(ENERO:DICIEMBRE!K209)</f>
        <v>0</v>
      </c>
      <c r="L209" s="24">
        <f>SUM(ENERO:DICIEMBRE!L209)</f>
        <v>0</v>
      </c>
      <c r="M209" s="24">
        <f>SUM(ENERO:DICIEMBRE!M209)</f>
        <v>0</v>
      </c>
      <c r="N209" s="24">
        <f>SUM(ENERO:DICIEMBRE!N209)</f>
        <v>0</v>
      </c>
      <c r="O209" s="24">
        <f>SUM(ENERO:DICIEMBRE!O209)</f>
        <v>0</v>
      </c>
      <c r="P209" s="24">
        <f>SUM(ENERO:DICIEMBRE!P209)</f>
        <v>0</v>
      </c>
      <c r="Q209" s="24">
        <f>SUM(ENERO:DICIEMBRE!Q209)</f>
        <v>0</v>
      </c>
      <c r="R209" s="24">
        <f>SUM(ENERO:DICIEMBRE!R209)</f>
        <v>0</v>
      </c>
      <c r="S209" s="24">
        <f>SUM(ENERO:DICIEMBRE!S209)</f>
        <v>0</v>
      </c>
      <c r="T209" s="24">
        <f>SUM(ENERO:DICIEMBRE!T209)</f>
        <v>0</v>
      </c>
      <c r="U209" s="24">
        <f>SUM(ENERO:DICIEMBRE!U209)</f>
        <v>0</v>
      </c>
      <c r="V209" s="302" t="str">
        <f t="shared" ref="V209:V210" si="71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2">IF(OR(AND(T209="",C209&lt;&gt;0),AND(U209="",C209&lt;&gt;0)),"* No olvide digitar Gestantes, Post Parto (Digite CERO si no tiene). ","")</f>
        <v/>
      </c>
    </row>
    <row r="210" spans="1:81" s="4" customFormat="1" x14ac:dyDescent="0.2">
      <c r="A210" s="304" t="s">
        <v>323</v>
      </c>
      <c r="B210" s="24">
        <f>SUM(ENERO:DICIEMBRE!B210)</f>
        <v>0</v>
      </c>
      <c r="C210" s="305">
        <f>SUM(D210:S210)</f>
        <v>0</v>
      </c>
      <c r="D210" s="24">
        <f>SUM(ENERO:DICIEMBRE!D210)</f>
        <v>0</v>
      </c>
      <c r="E210" s="24">
        <f>SUM(ENERO:DICIEMBRE!E210)</f>
        <v>0</v>
      </c>
      <c r="F210" s="24">
        <f>SUM(ENERO:DICIEMBRE!F210)</f>
        <v>0</v>
      </c>
      <c r="G210" s="24">
        <f>SUM(ENERO:DICIEMBRE!G210)</f>
        <v>0</v>
      </c>
      <c r="H210" s="24">
        <f>SUM(ENERO:DICIEMBRE!H210)</f>
        <v>0</v>
      </c>
      <c r="I210" s="24">
        <f>SUM(ENERO:DICIEMBRE!I210)</f>
        <v>0</v>
      </c>
      <c r="J210" s="24">
        <f>SUM(ENERO:DICIEMBRE!J210)</f>
        <v>0</v>
      </c>
      <c r="K210" s="24">
        <f>SUM(ENERO:DICIEMBRE!K210)</f>
        <v>0</v>
      </c>
      <c r="L210" s="24">
        <f>SUM(ENERO:DICIEMBRE!L210)</f>
        <v>0</v>
      </c>
      <c r="M210" s="24">
        <f>SUM(ENERO:DICIEMBRE!M210)</f>
        <v>0</v>
      </c>
      <c r="N210" s="24">
        <f>SUM(ENERO:DICIEMBRE!N210)</f>
        <v>0</v>
      </c>
      <c r="O210" s="24">
        <f>SUM(ENERO:DICIEMBRE!O210)</f>
        <v>0</v>
      </c>
      <c r="P210" s="24">
        <f>SUM(ENERO:DICIEMBRE!P210)</f>
        <v>0</v>
      </c>
      <c r="Q210" s="24">
        <f>SUM(ENERO:DICIEMBRE!Q210)</f>
        <v>0</v>
      </c>
      <c r="R210" s="24">
        <f>SUM(ENERO:DICIEMBRE!R210)</f>
        <v>0</v>
      </c>
      <c r="S210" s="24">
        <f>SUM(ENERO:DICIEMBRE!S210)</f>
        <v>0</v>
      </c>
      <c r="T210" s="24">
        <f>SUM(ENERO:DICIEMBRE!T210)</f>
        <v>0</v>
      </c>
      <c r="U210" s="24">
        <f>SUM(ENERO:DICIEMBRE!U210)</f>
        <v>0</v>
      </c>
      <c r="V210" s="302" t="str">
        <f t="shared" si="71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2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x14ac:dyDescent="0.2">
      <c r="A212" s="3923" t="s">
        <v>325</v>
      </c>
      <c r="B212" s="3923" t="s">
        <v>326</v>
      </c>
      <c r="C212" s="3926" t="s">
        <v>327</v>
      </c>
      <c r="D212" s="3927"/>
      <c r="E212" s="3928" t="s">
        <v>328</v>
      </c>
      <c r="F212" s="3929"/>
      <c r="G212" s="3929"/>
      <c r="H212" s="3929"/>
      <c r="I212" s="3929"/>
      <c r="J212" s="3930"/>
      <c r="K212" s="3924" t="s">
        <v>287</v>
      </c>
      <c r="L212" s="3924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3923"/>
      <c r="B213" s="3923"/>
      <c r="C213" s="306" t="s">
        <v>305</v>
      </c>
      <c r="D213" s="295" t="s">
        <v>306</v>
      </c>
      <c r="E213" s="306" t="s">
        <v>307</v>
      </c>
      <c r="F213" s="296" t="s">
        <v>308</v>
      </c>
      <c r="G213" s="296" t="s">
        <v>309</v>
      </c>
      <c r="H213" s="296" t="s">
        <v>310</v>
      </c>
      <c r="I213" s="296" t="s">
        <v>311</v>
      </c>
      <c r="J213" s="307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298" t="s">
        <v>330</v>
      </c>
      <c r="B214" s="308">
        <f>SUM(C214:J214)</f>
        <v>0</v>
      </c>
      <c r="C214" s="24">
        <f>SUM(ENERO:DICIEMBRE!C214)</f>
        <v>0</v>
      </c>
      <c r="D214" s="24">
        <f>SUM(ENERO:DICIEMBRE!D214)</f>
        <v>0</v>
      </c>
      <c r="E214" s="24">
        <f>SUM(ENERO:DICIEMBRE!E214)</f>
        <v>0</v>
      </c>
      <c r="F214" s="24">
        <f>SUM(ENERO:DICIEMBRE!F214)</f>
        <v>0</v>
      </c>
      <c r="G214" s="24">
        <f>SUM(ENERO:DICIEMBRE!G214)</f>
        <v>0</v>
      </c>
      <c r="H214" s="24">
        <f>SUM(ENERO:DICIEMBRE!H214)</f>
        <v>0</v>
      </c>
      <c r="I214" s="24">
        <f>SUM(ENERO:DICIEMBRE!I214)</f>
        <v>0</v>
      </c>
      <c r="J214" s="24">
        <f>SUM(ENERO:DICIEMBRE!J214)</f>
        <v>0</v>
      </c>
      <c r="K214" s="24">
        <f>SUM(ENERO:DICIEMBRE!K214)</f>
        <v>0</v>
      </c>
      <c r="L214" s="24">
        <f>SUM(ENERO:DICIEMBRE!L214)</f>
        <v>0</v>
      </c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304" t="s">
        <v>331</v>
      </c>
      <c r="B215" s="309">
        <f>SUM(C215:J215)</f>
        <v>0</v>
      </c>
      <c r="C215" s="24">
        <f>SUM(ENERO:DICIEMBRE!C215)</f>
        <v>0</v>
      </c>
      <c r="D215" s="24">
        <f>SUM(ENERO:DICIEMBRE!D215)</f>
        <v>0</v>
      </c>
      <c r="E215" s="24">
        <f>SUM(ENERO:DICIEMBRE!E215)</f>
        <v>0</v>
      </c>
      <c r="F215" s="24">
        <f>SUM(ENERO:DICIEMBRE!F215)</f>
        <v>0</v>
      </c>
      <c r="G215" s="24">
        <f>SUM(ENERO:DICIEMBRE!G215)</f>
        <v>0</v>
      </c>
      <c r="H215" s="24">
        <f>SUM(ENERO:DICIEMBRE!H215)</f>
        <v>0</v>
      </c>
      <c r="I215" s="24">
        <f>SUM(ENERO:DICIEMBRE!I215)</f>
        <v>0</v>
      </c>
      <c r="J215" s="24">
        <f>SUM(ENERO:DICIEMBRE!J215)</f>
        <v>0</v>
      </c>
      <c r="K215" s="24">
        <f>SUM(ENERO:DICIEMBRE!K215)</f>
        <v>0</v>
      </c>
      <c r="L215" s="24">
        <f>SUM(ENERO:DICIEMBRE!L215)</f>
        <v>0</v>
      </c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3943" t="s">
        <v>227</v>
      </c>
      <c r="B217" s="3946" t="s">
        <v>5</v>
      </c>
      <c r="C217" s="3947"/>
      <c r="D217" s="3948"/>
      <c r="E217" s="3952" t="s">
        <v>333</v>
      </c>
      <c r="F217" s="3953"/>
      <c r="G217" s="3953"/>
      <c r="H217" s="3953"/>
      <c r="I217" s="3953"/>
      <c r="J217" s="3953"/>
      <c r="K217" s="3953"/>
      <c r="L217" s="3953"/>
      <c r="M217" s="3953"/>
      <c r="N217" s="3953"/>
      <c r="O217" s="3953"/>
      <c r="P217" s="3953"/>
      <c r="Q217" s="3953"/>
      <c r="R217" s="3953"/>
      <c r="S217" s="3953"/>
      <c r="T217" s="3953"/>
      <c r="U217" s="3953"/>
      <c r="V217" s="3953"/>
      <c r="W217" s="3953"/>
      <c r="X217" s="3953"/>
      <c r="Y217" s="3953"/>
      <c r="Z217" s="3953"/>
      <c r="AA217" s="3953"/>
      <c r="AB217" s="3953"/>
      <c r="AC217" s="3953"/>
      <c r="AD217" s="3953"/>
      <c r="AE217" s="3953"/>
      <c r="AF217" s="3954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3952" t="s">
        <v>51</v>
      </c>
      <c r="F218" s="3954"/>
      <c r="G218" s="3942" t="s">
        <v>17</v>
      </c>
      <c r="H218" s="3934"/>
      <c r="I218" s="3942" t="s">
        <v>18</v>
      </c>
      <c r="J218" s="3934"/>
      <c r="K218" s="3933" t="s">
        <v>19</v>
      </c>
      <c r="L218" s="3934"/>
      <c r="M218" s="3942" t="s">
        <v>20</v>
      </c>
      <c r="N218" s="3934"/>
      <c r="O218" s="3942" t="s">
        <v>21</v>
      </c>
      <c r="P218" s="3934"/>
      <c r="Q218" s="3942" t="s">
        <v>22</v>
      </c>
      <c r="R218" s="3934"/>
      <c r="S218" s="3942" t="s">
        <v>23</v>
      </c>
      <c r="T218" s="3934"/>
      <c r="U218" s="3933" t="s">
        <v>24</v>
      </c>
      <c r="V218" s="3934"/>
      <c r="W218" s="3942" t="s">
        <v>25</v>
      </c>
      <c r="X218" s="3934"/>
      <c r="Y218" s="3933" t="s">
        <v>26</v>
      </c>
      <c r="Z218" s="3934"/>
      <c r="AA218" s="3933" t="s">
        <v>27</v>
      </c>
      <c r="AB218" s="3934"/>
      <c r="AC218" s="3933" t="s">
        <v>28</v>
      </c>
      <c r="AD218" s="3934"/>
      <c r="AE218" s="3933" t="s">
        <v>29</v>
      </c>
      <c r="AF218" s="3934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312" t="s">
        <v>44</v>
      </c>
      <c r="C219" s="313" t="s">
        <v>30</v>
      </c>
      <c r="D219" s="314" t="s">
        <v>31</v>
      </c>
      <c r="E219" s="315" t="s">
        <v>30</v>
      </c>
      <c r="F219" s="314" t="s">
        <v>31</v>
      </c>
      <c r="G219" s="313" t="s">
        <v>30</v>
      </c>
      <c r="H219" s="314" t="s">
        <v>31</v>
      </c>
      <c r="I219" s="313" t="s">
        <v>30</v>
      </c>
      <c r="J219" s="314" t="s">
        <v>31</v>
      </c>
      <c r="K219" s="315" t="s">
        <v>30</v>
      </c>
      <c r="L219" s="314" t="s">
        <v>31</v>
      </c>
      <c r="M219" s="313" t="s">
        <v>30</v>
      </c>
      <c r="N219" s="314" t="s">
        <v>31</v>
      </c>
      <c r="O219" s="313" t="s">
        <v>30</v>
      </c>
      <c r="P219" s="314" t="s">
        <v>31</v>
      </c>
      <c r="Q219" s="313" t="s">
        <v>30</v>
      </c>
      <c r="R219" s="314" t="s">
        <v>31</v>
      </c>
      <c r="S219" s="313" t="s">
        <v>30</v>
      </c>
      <c r="T219" s="314" t="s">
        <v>31</v>
      </c>
      <c r="U219" s="313" t="s">
        <v>30</v>
      </c>
      <c r="V219" s="314" t="s">
        <v>31</v>
      </c>
      <c r="W219" s="313" t="s">
        <v>30</v>
      </c>
      <c r="X219" s="314" t="s">
        <v>31</v>
      </c>
      <c r="Y219" s="315" t="s">
        <v>30</v>
      </c>
      <c r="Z219" s="314" t="s">
        <v>31</v>
      </c>
      <c r="AA219" s="315" t="s">
        <v>30</v>
      </c>
      <c r="AB219" s="314" t="s">
        <v>31</v>
      </c>
      <c r="AC219" s="315" t="s">
        <v>30</v>
      </c>
      <c r="AD219" s="314" t="s">
        <v>31</v>
      </c>
      <c r="AE219" s="315" t="s">
        <v>30</v>
      </c>
      <c r="AF219" s="314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316" t="s">
        <v>334</v>
      </c>
      <c r="B220" s="317">
        <f>SUM(C220:D220)</f>
        <v>0</v>
      </c>
      <c r="C220" s="318">
        <f t="shared" ref="C220:D222" si="73">SUM(E220+G220+I220+K220+M220+O220+Q220+S220+U220+W220+Y220+AA220+AC220+AE220)</f>
        <v>0</v>
      </c>
      <c r="D220" s="319">
        <f t="shared" si="73"/>
        <v>0</v>
      </c>
      <c r="E220" s="320"/>
      <c r="F220" s="321"/>
      <c r="G220" s="322"/>
      <c r="H220" s="321"/>
      <c r="I220" s="322"/>
      <c r="J220" s="321"/>
      <c r="K220" s="320"/>
      <c r="L220" s="321"/>
      <c r="M220" s="322"/>
      <c r="N220" s="321"/>
      <c r="O220" s="322"/>
      <c r="P220" s="321"/>
      <c r="Q220" s="322"/>
      <c r="R220" s="321"/>
      <c r="S220" s="322"/>
      <c r="T220" s="321"/>
      <c r="U220" s="322"/>
      <c r="V220" s="321"/>
      <c r="W220" s="322"/>
      <c r="X220" s="323"/>
      <c r="Y220" s="323"/>
      <c r="Z220" s="323"/>
      <c r="AA220" s="323"/>
      <c r="AB220" s="323"/>
      <c r="AC220" s="323"/>
      <c r="AD220" s="323"/>
      <c r="AE220" s="323"/>
      <c r="AF220" s="321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316" t="s">
        <v>335</v>
      </c>
      <c r="B221" s="317">
        <f>SUM(C221:D221)</f>
        <v>0</v>
      </c>
      <c r="C221" s="318">
        <f t="shared" si="73"/>
        <v>0</v>
      </c>
      <c r="D221" s="319">
        <f t="shared" si="73"/>
        <v>0</v>
      </c>
      <c r="E221" s="320"/>
      <c r="F221" s="321"/>
      <c r="G221" s="322"/>
      <c r="H221" s="321"/>
      <c r="I221" s="322"/>
      <c r="J221" s="321"/>
      <c r="K221" s="320"/>
      <c r="L221" s="321"/>
      <c r="M221" s="322"/>
      <c r="N221" s="321"/>
      <c r="O221" s="322"/>
      <c r="P221" s="321"/>
      <c r="Q221" s="322"/>
      <c r="R221" s="321"/>
      <c r="S221" s="322"/>
      <c r="T221" s="321"/>
      <c r="U221" s="322"/>
      <c r="V221" s="321"/>
      <c r="W221" s="322"/>
      <c r="X221" s="323"/>
      <c r="Y221" s="323"/>
      <c r="Z221" s="323"/>
      <c r="AA221" s="323"/>
      <c r="AB221" s="323"/>
      <c r="AC221" s="323"/>
      <c r="AD221" s="323"/>
      <c r="AE221" s="323"/>
      <c r="AF221" s="321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>
        <f>SUM(C222:D222)</f>
        <v>0</v>
      </c>
      <c r="C222" s="326">
        <f t="shared" si="73"/>
        <v>0</v>
      </c>
      <c r="D222" s="327">
        <f t="shared" si="73"/>
        <v>0</v>
      </c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3906" t="s">
        <v>338</v>
      </c>
      <c r="B224" s="3906" t="s">
        <v>208</v>
      </c>
      <c r="C224" s="3935" t="s">
        <v>339</v>
      </c>
      <c r="D224" s="3936"/>
      <c r="E224" s="3936"/>
      <c r="F224" s="3936"/>
      <c r="G224" s="3937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7" s="4" customFormat="1" x14ac:dyDescent="0.2">
      <c r="A225" s="3908"/>
      <c r="B225" s="3908"/>
      <c r="C225" s="284" t="s">
        <v>13</v>
      </c>
      <c r="D225" s="334" t="s">
        <v>14</v>
      </c>
      <c r="E225" s="285" t="s">
        <v>50</v>
      </c>
      <c r="F225" s="285" t="s">
        <v>51</v>
      </c>
      <c r="G225" s="335" t="s">
        <v>17</v>
      </c>
    </row>
    <row r="226" spans="1:7" s="4" customFormat="1" x14ac:dyDescent="0.2">
      <c r="A226" s="336" t="s">
        <v>340</v>
      </c>
      <c r="B226" s="337">
        <f>SUM(C226:G226)</f>
        <v>0</v>
      </c>
      <c r="C226" s="338"/>
      <c r="D226" s="339"/>
      <c r="E226" s="339"/>
      <c r="F226" s="340"/>
      <c r="G226" s="341"/>
    </row>
    <row r="227" spans="1:7" s="92" customFormat="1" ht="14.25" x14ac:dyDescent="0.2">
      <c r="A227" s="167" t="s">
        <v>341</v>
      </c>
      <c r="D227" s="77"/>
    </row>
    <row r="228" spans="1:7" s="92" customFormat="1" ht="10.5" x14ac:dyDescent="0.15">
      <c r="A228" s="3885" t="s">
        <v>342</v>
      </c>
      <c r="B228" s="3938" t="s">
        <v>343</v>
      </c>
      <c r="C228" s="3939"/>
      <c r="D228" s="3940"/>
    </row>
    <row r="229" spans="1:7" s="92" customFormat="1" ht="10.5" x14ac:dyDescent="0.15">
      <c r="A229" s="3874"/>
      <c r="B229" s="342" t="s">
        <v>344</v>
      </c>
      <c r="C229" s="3941" t="s">
        <v>345</v>
      </c>
      <c r="D229" s="3921"/>
    </row>
    <row r="230" spans="1:7" s="92" customFormat="1" ht="10.5" x14ac:dyDescent="0.15">
      <c r="A230" s="3875"/>
      <c r="B230" s="240" t="s">
        <v>346</v>
      </c>
      <c r="C230" s="241" t="s">
        <v>347</v>
      </c>
      <c r="D230" s="343" t="s">
        <v>348</v>
      </c>
    </row>
    <row r="231" spans="1:7" s="92" customFormat="1" ht="10.5" x14ac:dyDescent="0.15">
      <c r="A231" s="344" t="s">
        <v>349</v>
      </c>
      <c r="B231" s="24">
        <f>SUM(ENERO:DICIEMBRE!B231)</f>
        <v>0</v>
      </c>
      <c r="C231" s="24">
        <f>SUM(ENERO:DICIEMBRE!C231)</f>
        <v>0</v>
      </c>
      <c r="D231" s="24">
        <f>SUM(ENERO:DICIEMBRE!D231)</f>
        <v>0</v>
      </c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1182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152" priority="9" operator="equal">
      <formula>1</formula>
    </cfRule>
  </conditionalFormatting>
  <conditionalFormatting sqref="CN14:CO14">
    <cfRule type="cellIs" dxfId="151" priority="8" operator="equal">
      <formula>1</formula>
    </cfRule>
  </conditionalFormatting>
  <conditionalFormatting sqref="CM14:CM18">
    <cfRule type="cellIs" dxfId="150" priority="7" operator="equal">
      <formula>1</formula>
    </cfRule>
  </conditionalFormatting>
  <conditionalFormatting sqref="CN15:CO18">
    <cfRule type="cellIs" dxfId="149" priority="6" operator="equal">
      <formula>1</formula>
    </cfRule>
  </conditionalFormatting>
  <conditionalFormatting sqref="CK24:CN24">
    <cfRule type="cellIs" dxfId="148" priority="5" operator="equal">
      <formula>1</formula>
    </cfRule>
  </conditionalFormatting>
  <conditionalFormatting sqref="CK25:CN26">
    <cfRule type="cellIs" dxfId="147" priority="4" operator="equal">
      <formula>1</formula>
    </cfRule>
  </conditionalFormatting>
  <conditionalFormatting sqref="CL31:CM31">
    <cfRule type="cellIs" dxfId="146" priority="3" operator="equal">
      <formula>1</formula>
    </cfRule>
  </conditionalFormatting>
  <conditionalFormatting sqref="CQ37:CR37">
    <cfRule type="cellIs" dxfId="145" priority="2" operator="equal">
      <formula>1</formula>
    </cfRule>
  </conditionalFormatting>
  <conditionalFormatting sqref="CQ38:CR96">
    <cfRule type="cellIs" dxfId="144" priority="1" operator="equal">
      <formula>1</formula>
    </cfRule>
  </conditionalFormatting>
  <dataValidations count="1"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",[10]NOMBRE!B2," - ","( ",[10]NOMBRE!C2,[10]NOMBRE!D2,[10]NOMBRE!E2,[10]NOMBRE!F2,[10]NOMBRE!G2,"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",[10]NOMBRE!B6," - ","( ",[10]NOMBRE!C6,[10]NOMBRE!D6," )")</f>
        <v>MES: SEPTIEMBRE - ( 09 )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",[10]NOMBRE!B7)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2824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734" t="s">
        <v>4</v>
      </c>
      <c r="B12" s="4735" t="s">
        <v>5</v>
      </c>
      <c r="C12" s="4385" t="s">
        <v>6</v>
      </c>
      <c r="D12" s="4386"/>
      <c r="E12" s="4386"/>
      <c r="F12" s="4386"/>
      <c r="G12" s="4386"/>
      <c r="H12" s="4386"/>
      <c r="I12" s="4386"/>
      <c r="J12" s="4386"/>
      <c r="K12" s="4386"/>
      <c r="L12" s="4386"/>
      <c r="M12" s="4386"/>
      <c r="N12" s="4386"/>
      <c r="O12" s="4386"/>
      <c r="P12" s="4386"/>
      <c r="Q12" s="4386"/>
      <c r="R12" s="4386"/>
      <c r="S12" s="4387"/>
      <c r="T12" s="4736" t="s">
        <v>7</v>
      </c>
      <c r="U12" s="4737"/>
      <c r="V12" s="4333" t="s">
        <v>8</v>
      </c>
      <c r="W12" s="4333" t="s">
        <v>9</v>
      </c>
      <c r="X12" s="4505" t="s">
        <v>10</v>
      </c>
      <c r="Y12" s="4505" t="s">
        <v>11</v>
      </c>
      <c r="Z12" s="4505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734"/>
      <c r="B13" s="3774"/>
      <c r="C13" s="2825" t="s">
        <v>13</v>
      </c>
      <c r="D13" s="2826" t="s">
        <v>14</v>
      </c>
      <c r="E13" s="2827" t="s">
        <v>15</v>
      </c>
      <c r="F13" s="2826" t="s">
        <v>16</v>
      </c>
      <c r="G13" s="2828" t="s">
        <v>17</v>
      </c>
      <c r="H13" s="2828" t="s">
        <v>18</v>
      </c>
      <c r="I13" s="2828" t="s">
        <v>19</v>
      </c>
      <c r="J13" s="2828" t="s">
        <v>20</v>
      </c>
      <c r="K13" s="2828" t="s">
        <v>21</v>
      </c>
      <c r="L13" s="2828" t="s">
        <v>22</v>
      </c>
      <c r="M13" s="2828" t="s">
        <v>23</v>
      </c>
      <c r="N13" s="2828" t="s">
        <v>24</v>
      </c>
      <c r="O13" s="2828" t="s">
        <v>25</v>
      </c>
      <c r="P13" s="2828" t="s">
        <v>26</v>
      </c>
      <c r="Q13" s="2828" t="s">
        <v>27</v>
      </c>
      <c r="R13" s="2828" t="s">
        <v>28</v>
      </c>
      <c r="S13" s="2829" t="s">
        <v>29</v>
      </c>
      <c r="T13" s="2830" t="s">
        <v>30</v>
      </c>
      <c r="U13" s="2831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2832" t="s">
        <v>32</v>
      </c>
      <c r="B14" s="23">
        <f t="shared" ref="B14:B19" si="0">SUM(C14:S14)</f>
        <v>0</v>
      </c>
      <c r="C14" s="2833"/>
      <c r="D14" s="2834"/>
      <c r="E14" s="2835"/>
      <c r="F14" s="2754"/>
      <c r="G14" s="2754"/>
      <c r="H14" s="2754"/>
      <c r="I14" s="2754"/>
      <c r="J14" s="2754"/>
      <c r="K14" s="2754"/>
      <c r="L14" s="2754"/>
      <c r="M14" s="2754"/>
      <c r="N14" s="2754"/>
      <c r="O14" s="2754"/>
      <c r="P14" s="2754"/>
      <c r="Q14" s="2754"/>
      <c r="R14" s="2754"/>
      <c r="S14" s="2733"/>
      <c r="T14" s="2735"/>
      <c r="U14" s="2189"/>
      <c r="V14" s="2836"/>
      <c r="W14" s="2836"/>
      <c r="X14" s="2836"/>
      <c r="Y14" s="2836"/>
      <c r="Z14" s="2836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2837" t="s">
        <v>33</v>
      </c>
      <c r="B15" s="23">
        <f t="shared" si="0"/>
        <v>0</v>
      </c>
      <c r="C15" s="2833"/>
      <c r="D15" s="2834"/>
      <c r="E15" s="2838"/>
      <c r="F15" s="2834"/>
      <c r="G15" s="2834"/>
      <c r="H15" s="2834"/>
      <c r="I15" s="2834"/>
      <c r="J15" s="2834"/>
      <c r="K15" s="2834"/>
      <c r="L15" s="2834"/>
      <c r="M15" s="2834"/>
      <c r="N15" s="2834"/>
      <c r="O15" s="2834"/>
      <c r="P15" s="2834"/>
      <c r="Q15" s="2834"/>
      <c r="R15" s="2834"/>
      <c r="S15" s="2839"/>
      <c r="T15" s="2840"/>
      <c r="U15" s="2841"/>
      <c r="V15" s="2842"/>
      <c r="W15" s="2842"/>
      <c r="X15" s="2842"/>
      <c r="Y15" s="2842"/>
      <c r="Z15" s="2842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2843" t="s">
        <v>34</v>
      </c>
      <c r="B16" s="23">
        <f>SUM(E16:S16)</f>
        <v>0</v>
      </c>
      <c r="C16" s="2844"/>
      <c r="D16" s="2845"/>
      <c r="E16" s="2838"/>
      <c r="F16" s="2834"/>
      <c r="G16" s="2834"/>
      <c r="H16" s="2834"/>
      <c r="I16" s="2834"/>
      <c r="J16" s="2834"/>
      <c r="K16" s="2834"/>
      <c r="L16" s="2834"/>
      <c r="M16" s="2834"/>
      <c r="N16" s="2834"/>
      <c r="O16" s="2834"/>
      <c r="P16" s="2834"/>
      <c r="Q16" s="2834"/>
      <c r="R16" s="2834"/>
      <c r="S16" s="2839"/>
      <c r="T16" s="2840"/>
      <c r="U16" s="2841"/>
      <c r="V16" s="2842"/>
      <c r="W16" s="2842"/>
      <c r="X16" s="2842"/>
      <c r="Y16" s="2842"/>
      <c r="Z16" s="2842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2837" t="s">
        <v>35</v>
      </c>
      <c r="B17" s="23">
        <f t="shared" si="0"/>
        <v>0</v>
      </c>
      <c r="C17" s="2833"/>
      <c r="D17" s="2834"/>
      <c r="E17" s="2838"/>
      <c r="F17" s="2834"/>
      <c r="G17" s="2834"/>
      <c r="H17" s="2834"/>
      <c r="I17" s="2834"/>
      <c r="J17" s="2834"/>
      <c r="K17" s="2834"/>
      <c r="L17" s="2834"/>
      <c r="M17" s="2834"/>
      <c r="N17" s="2834"/>
      <c r="O17" s="2834"/>
      <c r="P17" s="2834"/>
      <c r="Q17" s="2834"/>
      <c r="R17" s="2834"/>
      <c r="S17" s="2839"/>
      <c r="T17" s="2840"/>
      <c r="U17" s="2841"/>
      <c r="V17" s="2842"/>
      <c r="W17" s="2842"/>
      <c r="X17" s="2842"/>
      <c r="Y17" s="2842"/>
      <c r="Z17" s="2842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2833"/>
      <c r="D18" s="2834"/>
      <c r="E18" s="2838"/>
      <c r="F18" s="2834"/>
      <c r="G18" s="2834"/>
      <c r="H18" s="2834"/>
      <c r="I18" s="2834"/>
      <c r="J18" s="2834"/>
      <c r="K18" s="2834"/>
      <c r="L18" s="2834"/>
      <c r="M18" s="2834"/>
      <c r="N18" s="2834"/>
      <c r="O18" s="2834"/>
      <c r="P18" s="2834"/>
      <c r="Q18" s="2834"/>
      <c r="R18" s="2834"/>
      <c r="S18" s="2839"/>
      <c r="T18" s="2840"/>
      <c r="U18" s="2841"/>
      <c r="V18" s="2842"/>
      <c r="W18" s="2842"/>
      <c r="X18" s="2842"/>
      <c r="Y18" s="2842"/>
      <c r="Z18" s="2842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2846" t="s">
        <v>37</v>
      </c>
      <c r="B19" s="2847">
        <f t="shared" si="0"/>
        <v>0</v>
      </c>
      <c r="C19" s="2848">
        <f t="shared" ref="C19:S19" si="4">SUM(C14:C18)</f>
        <v>0</v>
      </c>
      <c r="D19" s="2849">
        <f t="shared" si="4"/>
        <v>0</v>
      </c>
      <c r="E19" s="2849">
        <f t="shared" si="4"/>
        <v>0</v>
      </c>
      <c r="F19" s="2850">
        <f t="shared" si="4"/>
        <v>0</v>
      </c>
      <c r="G19" s="2850">
        <f t="shared" si="4"/>
        <v>0</v>
      </c>
      <c r="H19" s="2850">
        <f t="shared" si="4"/>
        <v>0</v>
      </c>
      <c r="I19" s="2850">
        <f t="shared" si="4"/>
        <v>0</v>
      </c>
      <c r="J19" s="2850">
        <f t="shared" si="4"/>
        <v>0</v>
      </c>
      <c r="K19" s="2850">
        <f t="shared" si="4"/>
        <v>0</v>
      </c>
      <c r="L19" s="2850">
        <f t="shared" si="4"/>
        <v>0</v>
      </c>
      <c r="M19" s="2850">
        <f t="shared" si="4"/>
        <v>0</v>
      </c>
      <c r="N19" s="2850">
        <f t="shared" si="4"/>
        <v>0</v>
      </c>
      <c r="O19" s="2850">
        <f t="shared" si="4"/>
        <v>0</v>
      </c>
      <c r="P19" s="2850">
        <f t="shared" si="4"/>
        <v>0</v>
      </c>
      <c r="Q19" s="2850">
        <f t="shared" si="4"/>
        <v>0</v>
      </c>
      <c r="R19" s="2850">
        <f t="shared" si="4"/>
        <v>0</v>
      </c>
      <c r="S19" s="2851">
        <f t="shared" si="4"/>
        <v>0</v>
      </c>
      <c r="T19" s="2847">
        <f>SUM(T14:T18)</f>
        <v>0</v>
      </c>
      <c r="U19" s="2852">
        <f t="shared" ref="U19:Z19" si="5">SUM(U14:U18)</f>
        <v>0</v>
      </c>
      <c r="V19" s="2853">
        <f t="shared" si="5"/>
        <v>0</v>
      </c>
      <c r="W19" s="2853">
        <f t="shared" si="5"/>
        <v>0</v>
      </c>
      <c r="X19" s="2853">
        <f t="shared" si="5"/>
        <v>0</v>
      </c>
      <c r="Y19" s="2853">
        <f t="shared" si="5"/>
        <v>0</v>
      </c>
      <c r="Z19" s="2853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738" t="s">
        <v>39</v>
      </c>
      <c r="B21" s="4739" t="s">
        <v>5</v>
      </c>
      <c r="C21" s="4739"/>
      <c r="D21" s="4739"/>
      <c r="E21" s="4740" t="s">
        <v>40</v>
      </c>
      <c r="F21" s="4741"/>
      <c r="G21" s="4741"/>
      <c r="H21" s="4742"/>
      <c r="I21" s="4743" t="s">
        <v>32</v>
      </c>
      <c r="J21" s="4744" t="s">
        <v>41</v>
      </c>
      <c r="K21" s="4739" t="s">
        <v>10</v>
      </c>
      <c r="L21" s="4739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738"/>
      <c r="B22" s="4739"/>
      <c r="C22" s="4739"/>
      <c r="D22" s="4739"/>
      <c r="E22" s="4738" t="s">
        <v>42</v>
      </c>
      <c r="F22" s="4738"/>
      <c r="G22" s="4738" t="s">
        <v>43</v>
      </c>
      <c r="H22" s="4745"/>
      <c r="I22" s="4743"/>
      <c r="J22" s="4744"/>
      <c r="K22" s="4739"/>
      <c r="L22" s="4739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738"/>
      <c r="B23" s="2854" t="s">
        <v>44</v>
      </c>
      <c r="C23" s="2855" t="s">
        <v>30</v>
      </c>
      <c r="D23" s="2855" t="s">
        <v>31</v>
      </c>
      <c r="E23" s="2855" t="s">
        <v>30</v>
      </c>
      <c r="F23" s="2855" t="s">
        <v>31</v>
      </c>
      <c r="G23" s="2855" t="s">
        <v>30</v>
      </c>
      <c r="H23" s="2856" t="s">
        <v>31</v>
      </c>
      <c r="I23" s="4743"/>
      <c r="J23" s="4744"/>
      <c r="K23" s="4739"/>
      <c r="L23" s="4739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2857" t="s">
        <v>45</v>
      </c>
      <c r="B24" s="2858">
        <f>SUM(C24:D24)</f>
        <v>0</v>
      </c>
      <c r="C24" s="2858">
        <f t="shared" ref="C24:D26" si="6">+E24+G24</f>
        <v>0</v>
      </c>
      <c r="D24" s="2858">
        <f t="shared" si="6"/>
        <v>0</v>
      </c>
      <c r="E24" s="2859"/>
      <c r="F24" s="2859"/>
      <c r="G24" s="2859"/>
      <c r="H24" s="2214"/>
      <c r="I24" s="2860"/>
      <c r="J24" s="2861"/>
      <c r="K24" s="2859"/>
      <c r="L24" s="2859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2862" t="s">
        <v>46</v>
      </c>
      <c r="B25" s="2863">
        <f>SUM(C25:D25)</f>
        <v>0</v>
      </c>
      <c r="C25" s="2863">
        <f t="shared" si="6"/>
        <v>0</v>
      </c>
      <c r="D25" s="2863">
        <f t="shared" si="6"/>
        <v>0</v>
      </c>
      <c r="E25" s="2864"/>
      <c r="F25" s="2864"/>
      <c r="G25" s="2864"/>
      <c r="H25" s="2865"/>
      <c r="I25" s="2866"/>
      <c r="J25" s="2867"/>
      <c r="K25" s="2864"/>
      <c r="L25" s="2864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2868" t="s">
        <v>47</v>
      </c>
      <c r="B26" s="2869">
        <f>SUM(C26:D26)</f>
        <v>0</v>
      </c>
      <c r="C26" s="2869">
        <f t="shared" si="6"/>
        <v>0</v>
      </c>
      <c r="D26" s="2869">
        <f t="shared" si="6"/>
        <v>0</v>
      </c>
      <c r="E26" s="2870"/>
      <c r="F26" s="2870"/>
      <c r="G26" s="2870"/>
      <c r="H26" s="2871"/>
      <c r="I26" s="2872"/>
      <c r="J26" s="2873"/>
      <c r="K26" s="2870"/>
      <c r="L26" s="2870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2846" t="s">
        <v>5</v>
      </c>
      <c r="B27" s="2855">
        <f>SUM(B24:B26)</f>
        <v>0</v>
      </c>
      <c r="C27" s="2855">
        <f>SUM(C24:C26)</f>
        <v>0</v>
      </c>
      <c r="D27" s="2855">
        <f>SUM(D24:D26)</f>
        <v>0</v>
      </c>
      <c r="E27" s="2855">
        <f>SUM(E24:E26)</f>
        <v>0</v>
      </c>
      <c r="F27" s="2855">
        <f t="shared" ref="F27:L27" si="9">SUM(F24:F26)</f>
        <v>0</v>
      </c>
      <c r="G27" s="2855">
        <f t="shared" si="9"/>
        <v>0</v>
      </c>
      <c r="H27" s="2856">
        <f t="shared" si="9"/>
        <v>0</v>
      </c>
      <c r="I27" s="2874">
        <f t="shared" si="9"/>
        <v>0</v>
      </c>
      <c r="J27" s="2855">
        <f t="shared" si="9"/>
        <v>0</v>
      </c>
      <c r="K27" s="2855">
        <f t="shared" si="9"/>
        <v>0</v>
      </c>
      <c r="L27" s="2855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2824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735"/>
      <c r="B29" s="4735" t="s">
        <v>5</v>
      </c>
      <c r="C29" s="4752" t="s">
        <v>6</v>
      </c>
      <c r="D29" s="4753"/>
      <c r="E29" s="4753"/>
      <c r="F29" s="4753"/>
      <c r="G29" s="4753"/>
      <c r="H29" s="4753"/>
      <c r="I29" s="4753"/>
      <c r="J29" s="4753"/>
      <c r="K29" s="4753"/>
      <c r="L29" s="4753"/>
      <c r="M29" s="4753"/>
      <c r="N29" s="4753"/>
      <c r="O29" s="4753"/>
      <c r="P29" s="4753"/>
      <c r="Q29" s="4753"/>
      <c r="R29" s="4753"/>
      <c r="S29" s="4754"/>
      <c r="T29" s="4755" t="s">
        <v>49</v>
      </c>
      <c r="U29" s="4756"/>
      <c r="V29" s="4712" t="s">
        <v>10</v>
      </c>
      <c r="W29" s="4757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2825" t="s">
        <v>13</v>
      </c>
      <c r="D30" s="2826" t="s">
        <v>14</v>
      </c>
      <c r="E30" s="2826" t="s">
        <v>50</v>
      </c>
      <c r="F30" s="2827" t="s">
        <v>51</v>
      </c>
      <c r="G30" s="2826" t="s">
        <v>17</v>
      </c>
      <c r="H30" s="2826" t="s">
        <v>18</v>
      </c>
      <c r="I30" s="2826" t="s">
        <v>19</v>
      </c>
      <c r="J30" s="2826" t="s">
        <v>20</v>
      </c>
      <c r="K30" s="2826" t="s">
        <v>21</v>
      </c>
      <c r="L30" s="2826" t="s">
        <v>22</v>
      </c>
      <c r="M30" s="2826" t="s">
        <v>23</v>
      </c>
      <c r="N30" s="2826" t="s">
        <v>24</v>
      </c>
      <c r="O30" s="2826" t="s">
        <v>25</v>
      </c>
      <c r="P30" s="2826" t="s">
        <v>26</v>
      </c>
      <c r="Q30" s="2826" t="s">
        <v>27</v>
      </c>
      <c r="R30" s="2875" t="s">
        <v>28</v>
      </c>
      <c r="S30" s="2876" t="s">
        <v>29</v>
      </c>
      <c r="T30" s="2830" t="s">
        <v>30</v>
      </c>
      <c r="U30" s="2831" t="s">
        <v>31</v>
      </c>
      <c r="V30" s="4712"/>
      <c r="W30" s="4757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2877" t="s">
        <v>52</v>
      </c>
      <c r="B31" s="2878">
        <f>SUM(C31:S31)</f>
        <v>0</v>
      </c>
      <c r="C31" s="2879"/>
      <c r="D31" s="2880"/>
      <c r="E31" s="2880"/>
      <c r="F31" s="2880"/>
      <c r="G31" s="2880"/>
      <c r="H31" s="2880"/>
      <c r="I31" s="2880"/>
      <c r="J31" s="2880"/>
      <c r="K31" s="2880"/>
      <c r="L31" s="2880"/>
      <c r="M31" s="2880"/>
      <c r="N31" s="2880"/>
      <c r="O31" s="2880"/>
      <c r="P31" s="2880"/>
      <c r="Q31" s="2880"/>
      <c r="R31" s="2880"/>
      <c r="S31" s="2815"/>
      <c r="T31" s="2813"/>
      <c r="U31" s="2881"/>
      <c r="V31" s="2882"/>
      <c r="W31" s="2813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2883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746" t="s">
        <v>55</v>
      </c>
      <c r="B34" s="4747" t="s">
        <v>56</v>
      </c>
      <c r="C34" s="4748" t="s">
        <v>57</v>
      </c>
      <c r="D34" s="4749"/>
      <c r="E34" s="4749"/>
      <c r="F34" s="4749"/>
      <c r="G34" s="4749"/>
      <c r="H34" s="4749"/>
      <c r="I34" s="4749"/>
      <c r="J34" s="4749"/>
      <c r="K34" s="4749"/>
      <c r="L34" s="4749"/>
      <c r="M34" s="4749"/>
      <c r="N34" s="4749"/>
      <c r="O34" s="4749"/>
      <c r="P34" s="4749"/>
      <c r="Q34" s="4749"/>
      <c r="R34" s="4749"/>
      <c r="S34" s="4749"/>
      <c r="T34" s="4749"/>
      <c r="U34" s="4750"/>
      <c r="V34" s="4401" t="s">
        <v>58</v>
      </c>
      <c r="W34" s="4402"/>
      <c r="X34" s="4331" t="s">
        <v>59</v>
      </c>
      <c r="Y34" s="4333"/>
      <c r="Z34" s="4728" t="s">
        <v>60</v>
      </c>
      <c r="AA34" s="4615"/>
      <c r="AB34" s="4615"/>
      <c r="AC34" s="4615"/>
      <c r="AD34" s="4615"/>
      <c r="AE34" s="4615"/>
      <c r="AF34" s="4615"/>
      <c r="AG34" s="4615"/>
      <c r="AH34" s="4615"/>
      <c r="AI34" s="4712"/>
      <c r="AJ34" s="4751" t="s">
        <v>61</v>
      </c>
      <c r="AK34" s="4332"/>
      <c r="AL34" s="4333"/>
      <c r="AM34" s="4333" t="s">
        <v>62</v>
      </c>
      <c r="AN34" s="4333" t="s">
        <v>63</v>
      </c>
      <c r="AO34" s="4505" t="s">
        <v>10</v>
      </c>
      <c r="AP34" s="4333" t="s">
        <v>11</v>
      </c>
      <c r="AQ34" s="4333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746"/>
      <c r="B35" s="3802"/>
      <c r="C35" s="4760" t="s">
        <v>6</v>
      </c>
      <c r="D35" s="4760"/>
      <c r="E35" s="4760"/>
      <c r="F35" s="4760"/>
      <c r="G35" s="4760"/>
      <c r="H35" s="4760"/>
      <c r="I35" s="4760"/>
      <c r="J35" s="4760"/>
      <c r="K35" s="4760"/>
      <c r="L35" s="4760"/>
      <c r="M35" s="4760"/>
      <c r="N35" s="4760"/>
      <c r="O35" s="4760"/>
      <c r="P35" s="4760"/>
      <c r="Q35" s="4760"/>
      <c r="R35" s="4760"/>
      <c r="S35" s="4760"/>
      <c r="T35" s="4761" t="s">
        <v>49</v>
      </c>
      <c r="U35" s="4762"/>
      <c r="V35" s="3809"/>
      <c r="W35" s="3810"/>
      <c r="X35" s="3812"/>
      <c r="Y35" s="3786"/>
      <c r="Z35" s="4726" t="s">
        <v>65</v>
      </c>
      <c r="AA35" s="4630"/>
      <c r="AB35" s="4630"/>
      <c r="AC35" s="4630"/>
      <c r="AD35" s="4727"/>
      <c r="AE35" s="4726" t="s">
        <v>66</v>
      </c>
      <c r="AF35" s="4630"/>
      <c r="AG35" s="4630"/>
      <c r="AH35" s="4630"/>
      <c r="AI35" s="4727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746"/>
      <c r="B36" s="3803"/>
      <c r="C36" s="2730" t="s">
        <v>13</v>
      </c>
      <c r="D36" s="2884" t="s">
        <v>14</v>
      </c>
      <c r="E36" s="2884" t="s">
        <v>50</v>
      </c>
      <c r="F36" s="2884" t="s">
        <v>51</v>
      </c>
      <c r="G36" s="2884" t="s">
        <v>17</v>
      </c>
      <c r="H36" s="2884" t="s">
        <v>18</v>
      </c>
      <c r="I36" s="2884" t="s">
        <v>19</v>
      </c>
      <c r="J36" s="2884" t="s">
        <v>20</v>
      </c>
      <c r="K36" s="2884" t="s">
        <v>21</v>
      </c>
      <c r="L36" s="2884" t="s">
        <v>22</v>
      </c>
      <c r="M36" s="2884" t="s">
        <v>23</v>
      </c>
      <c r="N36" s="2884" t="s">
        <v>24</v>
      </c>
      <c r="O36" s="2884" t="s">
        <v>25</v>
      </c>
      <c r="P36" s="2884" t="s">
        <v>26</v>
      </c>
      <c r="Q36" s="2884" t="s">
        <v>27</v>
      </c>
      <c r="R36" s="2884" t="s">
        <v>28</v>
      </c>
      <c r="S36" s="2885" t="s">
        <v>29</v>
      </c>
      <c r="T36" s="2886" t="s">
        <v>30</v>
      </c>
      <c r="U36" s="2887" t="s">
        <v>31</v>
      </c>
      <c r="V36" s="2730" t="s">
        <v>67</v>
      </c>
      <c r="W36" s="2759" t="s">
        <v>68</v>
      </c>
      <c r="X36" s="2730" t="s">
        <v>69</v>
      </c>
      <c r="Y36" s="2885" t="s">
        <v>70</v>
      </c>
      <c r="Z36" s="2809" t="s">
        <v>5</v>
      </c>
      <c r="AA36" s="2888" t="s">
        <v>71</v>
      </c>
      <c r="AB36" s="2884" t="s">
        <v>72</v>
      </c>
      <c r="AC36" s="2884" t="s">
        <v>73</v>
      </c>
      <c r="AD36" s="2759" t="s">
        <v>74</v>
      </c>
      <c r="AE36" s="67" t="s">
        <v>56</v>
      </c>
      <c r="AF36" s="2888" t="s">
        <v>71</v>
      </c>
      <c r="AG36" s="2884" t="s">
        <v>72</v>
      </c>
      <c r="AH36" s="2884" t="s">
        <v>73</v>
      </c>
      <c r="AI36" s="2759" t="s">
        <v>74</v>
      </c>
      <c r="AJ36" s="2595" t="s">
        <v>75</v>
      </c>
      <c r="AK36" s="2729" t="s">
        <v>76</v>
      </c>
      <c r="AL36" s="2729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2732"/>
      <c r="D37" s="2754"/>
      <c r="E37" s="2754"/>
      <c r="F37" s="2754"/>
      <c r="G37" s="2889"/>
      <c r="H37" s="2889"/>
      <c r="I37" s="2889"/>
      <c r="J37" s="2889"/>
      <c r="K37" s="2889"/>
      <c r="L37" s="2889"/>
      <c r="M37" s="2889"/>
      <c r="N37" s="2889"/>
      <c r="O37" s="2889"/>
      <c r="P37" s="2889"/>
      <c r="Q37" s="2889"/>
      <c r="R37" s="2889"/>
      <c r="S37" s="2890"/>
      <c r="T37" s="2732"/>
      <c r="U37" s="2733"/>
      <c r="V37" s="2732"/>
      <c r="W37" s="2733"/>
      <c r="X37" s="2732"/>
      <c r="Y37" s="2733"/>
      <c r="Z37" s="2891">
        <f>SUM(AA37+AB37+AC37+AD37)</f>
        <v>0</v>
      </c>
      <c r="AA37" s="2732"/>
      <c r="AB37" s="2754"/>
      <c r="AC37" s="2754"/>
      <c r="AD37" s="2733"/>
      <c r="AE37" s="2891">
        <f>SUM(AF37+AG37+AH37+AI37)</f>
        <v>0</v>
      </c>
      <c r="AF37" s="2732"/>
      <c r="AG37" s="2754"/>
      <c r="AH37" s="2754"/>
      <c r="AI37" s="2634"/>
      <c r="AJ37" s="2842"/>
      <c r="AK37" s="2842"/>
      <c r="AL37" s="2842"/>
      <c r="AM37" s="2842"/>
      <c r="AN37" s="2842"/>
      <c r="AO37" s="2842"/>
      <c r="AP37" s="2842"/>
      <c r="AQ37" s="2842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2891" t="s">
        <v>79</v>
      </c>
      <c r="B38" s="23">
        <f t="shared" ref="B38:B96" si="23">SUM(C38:S38)</f>
        <v>8</v>
      </c>
      <c r="C38" s="2833"/>
      <c r="D38" s="2834"/>
      <c r="E38" s="2834"/>
      <c r="F38" s="2834"/>
      <c r="G38" s="2834"/>
      <c r="H38" s="2834"/>
      <c r="I38" s="2834"/>
      <c r="J38" s="2834"/>
      <c r="K38" s="2834"/>
      <c r="L38" s="2834">
        <v>1</v>
      </c>
      <c r="M38" s="2834">
        <v>1</v>
      </c>
      <c r="N38" s="2834"/>
      <c r="O38" s="2834"/>
      <c r="P38" s="2834"/>
      <c r="Q38" s="2834">
        <v>1</v>
      </c>
      <c r="R38" s="2834">
        <v>1</v>
      </c>
      <c r="S38" s="2839">
        <v>4</v>
      </c>
      <c r="T38" s="73">
        <v>2</v>
      </c>
      <c r="U38" s="74">
        <v>6</v>
      </c>
      <c r="V38" s="73"/>
      <c r="W38" s="74">
        <v>2</v>
      </c>
      <c r="X38" s="73">
        <v>0</v>
      </c>
      <c r="Y38" s="74">
        <v>0</v>
      </c>
      <c r="Z38" s="2891">
        <f t="shared" ref="Z38:Z96" si="24">SUM(AA38+AB38+AC38+AD38)</f>
        <v>0</v>
      </c>
      <c r="AA38" s="73">
        <v>0</v>
      </c>
      <c r="AB38" s="75">
        <v>0</v>
      </c>
      <c r="AC38" s="75">
        <v>0</v>
      </c>
      <c r="AD38" s="74">
        <v>0</v>
      </c>
      <c r="AE38" s="2891">
        <f t="shared" ref="AE38:AE96" si="25">SUM(AF38+AG38+AH38+AI38)</f>
        <v>0</v>
      </c>
      <c r="AF38" s="73">
        <v>0</v>
      </c>
      <c r="AG38" s="75">
        <v>0</v>
      </c>
      <c r="AH38" s="75">
        <v>0</v>
      </c>
      <c r="AI38" s="76">
        <v>0</v>
      </c>
      <c r="AJ38" s="2842">
        <v>0</v>
      </c>
      <c r="AK38" s="2842">
        <v>8</v>
      </c>
      <c r="AL38" s="2842">
        <v>0</v>
      </c>
      <c r="AM38" s="2842">
        <v>0</v>
      </c>
      <c r="AN38" s="2842">
        <v>0</v>
      </c>
      <c r="AO38" s="2842">
        <v>0</v>
      </c>
      <c r="AP38" s="2842">
        <v>0</v>
      </c>
      <c r="AQ38" s="2842">
        <v>0</v>
      </c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2891" t="s">
        <v>80</v>
      </c>
      <c r="B39" s="23">
        <f>SUM(C39)</f>
        <v>0</v>
      </c>
      <c r="C39" s="2833"/>
      <c r="D39" s="2892"/>
      <c r="E39" s="2892"/>
      <c r="F39" s="2892"/>
      <c r="G39" s="2892"/>
      <c r="H39" s="2892"/>
      <c r="I39" s="2892"/>
      <c r="J39" s="2892"/>
      <c r="K39" s="2892"/>
      <c r="L39" s="2892"/>
      <c r="M39" s="2892"/>
      <c r="N39" s="2892"/>
      <c r="O39" s="2892"/>
      <c r="P39" s="2892"/>
      <c r="Q39" s="2892"/>
      <c r="R39" s="2892"/>
      <c r="S39" s="2893"/>
      <c r="T39" s="73"/>
      <c r="U39" s="74"/>
      <c r="V39" s="73"/>
      <c r="W39" s="74"/>
      <c r="X39" s="73"/>
      <c r="Y39" s="74"/>
      <c r="Z39" s="2891">
        <f t="shared" si="24"/>
        <v>0</v>
      </c>
      <c r="AA39" s="73"/>
      <c r="AB39" s="75"/>
      <c r="AC39" s="75"/>
      <c r="AD39" s="74"/>
      <c r="AE39" s="2891">
        <f t="shared" si="25"/>
        <v>0</v>
      </c>
      <c r="AF39" s="73"/>
      <c r="AG39" s="75"/>
      <c r="AH39" s="75"/>
      <c r="AI39" s="76"/>
      <c r="AJ39" s="2842"/>
      <c r="AK39" s="2842"/>
      <c r="AL39" s="2842"/>
      <c r="AM39" s="2842"/>
      <c r="AN39" s="2842"/>
      <c r="AO39" s="2842"/>
      <c r="AP39" s="2842"/>
      <c r="AQ39" s="2842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2891" t="s">
        <v>81</v>
      </c>
      <c r="B40" s="23">
        <f t="shared" si="23"/>
        <v>0</v>
      </c>
      <c r="C40" s="2833"/>
      <c r="D40" s="2834"/>
      <c r="E40" s="2834"/>
      <c r="F40" s="2834"/>
      <c r="G40" s="2834"/>
      <c r="H40" s="2834"/>
      <c r="I40" s="2834"/>
      <c r="J40" s="2834"/>
      <c r="K40" s="2834"/>
      <c r="L40" s="2834"/>
      <c r="M40" s="2834"/>
      <c r="N40" s="2834"/>
      <c r="O40" s="2834"/>
      <c r="P40" s="2834"/>
      <c r="Q40" s="2834"/>
      <c r="R40" s="2834"/>
      <c r="S40" s="2839"/>
      <c r="T40" s="73"/>
      <c r="U40" s="74"/>
      <c r="V40" s="73"/>
      <c r="W40" s="74"/>
      <c r="X40" s="73"/>
      <c r="Y40" s="74"/>
      <c r="Z40" s="2891">
        <f t="shared" si="24"/>
        <v>0</v>
      </c>
      <c r="AA40" s="73"/>
      <c r="AB40" s="75"/>
      <c r="AC40" s="75"/>
      <c r="AD40" s="74"/>
      <c r="AE40" s="2891">
        <f t="shared" si="25"/>
        <v>0</v>
      </c>
      <c r="AF40" s="73"/>
      <c r="AG40" s="75"/>
      <c r="AH40" s="75"/>
      <c r="AI40" s="76"/>
      <c r="AJ40" s="2842"/>
      <c r="AK40" s="2842"/>
      <c r="AL40" s="2842"/>
      <c r="AM40" s="2842"/>
      <c r="AN40" s="2842"/>
      <c r="AO40" s="2842"/>
      <c r="AP40" s="2842"/>
      <c r="AQ40" s="2842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2891" t="s">
        <v>82</v>
      </c>
      <c r="B41" s="23">
        <f t="shared" si="23"/>
        <v>0</v>
      </c>
      <c r="C41" s="2833"/>
      <c r="D41" s="2834"/>
      <c r="E41" s="2834"/>
      <c r="F41" s="2834"/>
      <c r="G41" s="2834"/>
      <c r="H41" s="2834"/>
      <c r="I41" s="2834"/>
      <c r="J41" s="2834"/>
      <c r="K41" s="2834"/>
      <c r="L41" s="2834"/>
      <c r="M41" s="2834"/>
      <c r="N41" s="2834"/>
      <c r="O41" s="2834"/>
      <c r="P41" s="2834"/>
      <c r="Q41" s="2834"/>
      <c r="R41" s="2834"/>
      <c r="S41" s="2839"/>
      <c r="T41" s="73"/>
      <c r="U41" s="74"/>
      <c r="V41" s="73"/>
      <c r="W41" s="74"/>
      <c r="X41" s="73"/>
      <c r="Y41" s="74"/>
      <c r="Z41" s="2891">
        <f t="shared" si="24"/>
        <v>0</v>
      </c>
      <c r="AA41" s="73"/>
      <c r="AB41" s="75"/>
      <c r="AC41" s="75"/>
      <c r="AD41" s="74"/>
      <c r="AE41" s="2891">
        <f t="shared" si="25"/>
        <v>0</v>
      </c>
      <c r="AF41" s="73"/>
      <c r="AG41" s="75"/>
      <c r="AH41" s="75"/>
      <c r="AI41" s="76"/>
      <c r="AJ41" s="2842"/>
      <c r="AK41" s="2842"/>
      <c r="AL41" s="2842"/>
      <c r="AM41" s="2842"/>
      <c r="AN41" s="2842"/>
      <c r="AO41" s="2842"/>
      <c r="AP41" s="2842"/>
      <c r="AQ41" s="2842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2891" t="s">
        <v>83</v>
      </c>
      <c r="B42" s="23">
        <f t="shared" si="23"/>
        <v>0</v>
      </c>
      <c r="C42" s="2833"/>
      <c r="D42" s="2834"/>
      <c r="E42" s="2834"/>
      <c r="F42" s="2834"/>
      <c r="G42" s="2834"/>
      <c r="H42" s="2834"/>
      <c r="I42" s="2834"/>
      <c r="J42" s="2834"/>
      <c r="K42" s="2834"/>
      <c r="L42" s="2834"/>
      <c r="M42" s="2834"/>
      <c r="N42" s="2834"/>
      <c r="O42" s="2834"/>
      <c r="P42" s="2834"/>
      <c r="Q42" s="2834"/>
      <c r="R42" s="2834"/>
      <c r="S42" s="2839"/>
      <c r="T42" s="73"/>
      <c r="U42" s="74"/>
      <c r="V42" s="73"/>
      <c r="W42" s="74"/>
      <c r="X42" s="73"/>
      <c r="Y42" s="74"/>
      <c r="Z42" s="2891">
        <f t="shared" si="24"/>
        <v>0</v>
      </c>
      <c r="AA42" s="73"/>
      <c r="AB42" s="75"/>
      <c r="AC42" s="75"/>
      <c r="AD42" s="74"/>
      <c r="AE42" s="2891">
        <f t="shared" si="25"/>
        <v>0</v>
      </c>
      <c r="AF42" s="73"/>
      <c r="AG42" s="75"/>
      <c r="AH42" s="75"/>
      <c r="AI42" s="76"/>
      <c r="AJ42" s="2842"/>
      <c r="AK42" s="2842"/>
      <c r="AL42" s="2842"/>
      <c r="AM42" s="2842"/>
      <c r="AN42" s="2842"/>
      <c r="AO42" s="2842"/>
      <c r="AP42" s="2842"/>
      <c r="AQ42" s="2842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2891" t="s">
        <v>84</v>
      </c>
      <c r="B43" s="23">
        <f t="shared" si="23"/>
        <v>0</v>
      </c>
      <c r="C43" s="2833"/>
      <c r="D43" s="2834"/>
      <c r="E43" s="2834"/>
      <c r="F43" s="2834"/>
      <c r="G43" s="2834"/>
      <c r="H43" s="2834"/>
      <c r="I43" s="2834"/>
      <c r="J43" s="2834"/>
      <c r="K43" s="2834"/>
      <c r="L43" s="2834"/>
      <c r="M43" s="2834"/>
      <c r="N43" s="2834"/>
      <c r="O43" s="2834"/>
      <c r="P43" s="2834"/>
      <c r="Q43" s="2834"/>
      <c r="R43" s="2834"/>
      <c r="S43" s="2839"/>
      <c r="T43" s="73"/>
      <c r="U43" s="74"/>
      <c r="V43" s="73"/>
      <c r="W43" s="74"/>
      <c r="X43" s="73"/>
      <c r="Y43" s="74"/>
      <c r="Z43" s="2891">
        <f t="shared" si="24"/>
        <v>0</v>
      </c>
      <c r="AA43" s="73"/>
      <c r="AB43" s="75"/>
      <c r="AC43" s="75"/>
      <c r="AD43" s="74"/>
      <c r="AE43" s="2891">
        <f t="shared" si="25"/>
        <v>0</v>
      </c>
      <c r="AF43" s="73"/>
      <c r="AG43" s="75"/>
      <c r="AH43" s="75"/>
      <c r="AI43" s="76"/>
      <c r="AJ43" s="2842"/>
      <c r="AK43" s="2842"/>
      <c r="AL43" s="2842"/>
      <c r="AM43" s="2842"/>
      <c r="AN43" s="2842"/>
      <c r="AO43" s="2842"/>
      <c r="AP43" s="2842"/>
      <c r="AQ43" s="2842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2891" t="s">
        <v>85</v>
      </c>
      <c r="B44" s="23">
        <f t="shared" si="23"/>
        <v>0</v>
      </c>
      <c r="C44" s="2833"/>
      <c r="D44" s="2834"/>
      <c r="E44" s="2834"/>
      <c r="F44" s="2834"/>
      <c r="G44" s="2834"/>
      <c r="H44" s="2834"/>
      <c r="I44" s="2834"/>
      <c r="J44" s="2834"/>
      <c r="K44" s="2834"/>
      <c r="L44" s="2834"/>
      <c r="M44" s="2834"/>
      <c r="N44" s="2834"/>
      <c r="O44" s="2834"/>
      <c r="P44" s="2834"/>
      <c r="Q44" s="2834"/>
      <c r="R44" s="2834"/>
      <c r="S44" s="2839"/>
      <c r="T44" s="73"/>
      <c r="U44" s="74"/>
      <c r="V44" s="73"/>
      <c r="W44" s="74"/>
      <c r="X44" s="73"/>
      <c r="Y44" s="74"/>
      <c r="Z44" s="2891">
        <f t="shared" si="24"/>
        <v>0</v>
      </c>
      <c r="AA44" s="73"/>
      <c r="AB44" s="75"/>
      <c r="AC44" s="75"/>
      <c r="AD44" s="74"/>
      <c r="AE44" s="2891">
        <f t="shared" si="25"/>
        <v>0</v>
      </c>
      <c r="AF44" s="73"/>
      <c r="AG44" s="75"/>
      <c r="AH44" s="75"/>
      <c r="AI44" s="76"/>
      <c r="AJ44" s="2842"/>
      <c r="AK44" s="2842"/>
      <c r="AL44" s="2842"/>
      <c r="AM44" s="2842"/>
      <c r="AN44" s="2842"/>
      <c r="AO44" s="2842"/>
      <c r="AP44" s="2842"/>
      <c r="AQ44" s="2842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2891" t="s">
        <v>86</v>
      </c>
      <c r="B45" s="23">
        <f t="shared" si="23"/>
        <v>0</v>
      </c>
      <c r="C45" s="2833"/>
      <c r="D45" s="2834"/>
      <c r="E45" s="2834"/>
      <c r="F45" s="2834"/>
      <c r="G45" s="2834"/>
      <c r="H45" s="2834"/>
      <c r="I45" s="2834"/>
      <c r="J45" s="2834"/>
      <c r="K45" s="2834"/>
      <c r="L45" s="2834"/>
      <c r="M45" s="2834"/>
      <c r="N45" s="2834"/>
      <c r="O45" s="2834"/>
      <c r="P45" s="2834"/>
      <c r="Q45" s="2834"/>
      <c r="R45" s="2834"/>
      <c r="S45" s="2839"/>
      <c r="T45" s="73"/>
      <c r="U45" s="74"/>
      <c r="V45" s="73"/>
      <c r="W45" s="74"/>
      <c r="X45" s="73"/>
      <c r="Y45" s="74"/>
      <c r="Z45" s="2891">
        <f t="shared" si="24"/>
        <v>0</v>
      </c>
      <c r="AA45" s="73"/>
      <c r="AB45" s="75"/>
      <c r="AC45" s="75"/>
      <c r="AD45" s="74"/>
      <c r="AE45" s="2891">
        <f t="shared" si="25"/>
        <v>0</v>
      </c>
      <c r="AF45" s="73"/>
      <c r="AG45" s="75"/>
      <c r="AH45" s="75"/>
      <c r="AI45" s="76"/>
      <c r="AJ45" s="2842"/>
      <c r="AK45" s="2842"/>
      <c r="AL45" s="2842"/>
      <c r="AM45" s="2842"/>
      <c r="AN45" s="2842"/>
      <c r="AO45" s="2842"/>
      <c r="AP45" s="2842"/>
      <c r="AQ45" s="2842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2891" t="s">
        <v>87</v>
      </c>
      <c r="B46" s="23">
        <f t="shared" si="23"/>
        <v>0</v>
      </c>
      <c r="C46" s="2833"/>
      <c r="D46" s="2834"/>
      <c r="E46" s="2834"/>
      <c r="F46" s="2834"/>
      <c r="G46" s="2834"/>
      <c r="H46" s="2834"/>
      <c r="I46" s="2834"/>
      <c r="J46" s="2834"/>
      <c r="K46" s="2834"/>
      <c r="L46" s="2834"/>
      <c r="M46" s="2834"/>
      <c r="N46" s="2834"/>
      <c r="O46" s="2834"/>
      <c r="P46" s="2834"/>
      <c r="Q46" s="2834"/>
      <c r="R46" s="2834"/>
      <c r="S46" s="2839"/>
      <c r="T46" s="73"/>
      <c r="U46" s="74"/>
      <c r="V46" s="73"/>
      <c r="W46" s="74"/>
      <c r="X46" s="73"/>
      <c r="Y46" s="74"/>
      <c r="Z46" s="2891">
        <f t="shared" si="24"/>
        <v>0</v>
      </c>
      <c r="AA46" s="73"/>
      <c r="AB46" s="75"/>
      <c r="AC46" s="75"/>
      <c r="AD46" s="74"/>
      <c r="AE46" s="2891">
        <f t="shared" si="25"/>
        <v>0</v>
      </c>
      <c r="AF46" s="73"/>
      <c r="AG46" s="75"/>
      <c r="AH46" s="75"/>
      <c r="AI46" s="76"/>
      <c r="AJ46" s="2842"/>
      <c r="AK46" s="2842"/>
      <c r="AL46" s="2842"/>
      <c r="AM46" s="2842"/>
      <c r="AN46" s="2842"/>
      <c r="AO46" s="2842"/>
      <c r="AP46" s="2842"/>
      <c r="AQ46" s="2842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2891" t="s">
        <v>88</v>
      </c>
      <c r="B47" s="23">
        <f t="shared" si="23"/>
        <v>0</v>
      </c>
      <c r="C47" s="2833"/>
      <c r="D47" s="2834"/>
      <c r="E47" s="2834"/>
      <c r="F47" s="2834"/>
      <c r="G47" s="2834"/>
      <c r="H47" s="2834"/>
      <c r="I47" s="2834"/>
      <c r="J47" s="2834"/>
      <c r="K47" s="2834"/>
      <c r="L47" s="2834"/>
      <c r="M47" s="2834"/>
      <c r="N47" s="2834"/>
      <c r="O47" s="2834"/>
      <c r="P47" s="2834"/>
      <c r="Q47" s="2834"/>
      <c r="R47" s="2834"/>
      <c r="S47" s="2839"/>
      <c r="T47" s="73"/>
      <c r="U47" s="74"/>
      <c r="V47" s="73"/>
      <c r="W47" s="74"/>
      <c r="X47" s="73"/>
      <c r="Y47" s="74"/>
      <c r="Z47" s="2891">
        <f t="shared" si="24"/>
        <v>0</v>
      </c>
      <c r="AA47" s="73"/>
      <c r="AB47" s="75"/>
      <c r="AC47" s="75"/>
      <c r="AD47" s="74"/>
      <c r="AE47" s="2891">
        <f t="shared" si="25"/>
        <v>0</v>
      </c>
      <c r="AF47" s="73"/>
      <c r="AG47" s="75"/>
      <c r="AH47" s="75"/>
      <c r="AI47" s="76"/>
      <c r="AJ47" s="2842"/>
      <c r="AK47" s="2842"/>
      <c r="AL47" s="2842"/>
      <c r="AM47" s="2842"/>
      <c r="AN47" s="2842"/>
      <c r="AO47" s="2842"/>
      <c r="AP47" s="2842"/>
      <c r="AQ47" s="2842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2891" t="s">
        <v>89</v>
      </c>
      <c r="B48" s="23">
        <f t="shared" si="23"/>
        <v>0</v>
      </c>
      <c r="C48" s="2833"/>
      <c r="D48" s="2834"/>
      <c r="E48" s="2834"/>
      <c r="F48" s="2834"/>
      <c r="G48" s="2834"/>
      <c r="H48" s="2834"/>
      <c r="I48" s="2834"/>
      <c r="J48" s="2834"/>
      <c r="K48" s="2834"/>
      <c r="L48" s="2834"/>
      <c r="M48" s="2834"/>
      <c r="N48" s="2834"/>
      <c r="O48" s="2834"/>
      <c r="P48" s="2834"/>
      <c r="Q48" s="2834"/>
      <c r="R48" s="2834"/>
      <c r="S48" s="2839"/>
      <c r="T48" s="73"/>
      <c r="U48" s="74"/>
      <c r="V48" s="73"/>
      <c r="W48" s="74"/>
      <c r="X48" s="73"/>
      <c r="Y48" s="74"/>
      <c r="Z48" s="2891">
        <f t="shared" si="24"/>
        <v>0</v>
      </c>
      <c r="AA48" s="73"/>
      <c r="AB48" s="75"/>
      <c r="AC48" s="75"/>
      <c r="AD48" s="74"/>
      <c r="AE48" s="2891">
        <f t="shared" si="25"/>
        <v>0</v>
      </c>
      <c r="AF48" s="73"/>
      <c r="AG48" s="75"/>
      <c r="AH48" s="75"/>
      <c r="AI48" s="76"/>
      <c r="AJ48" s="2842"/>
      <c r="AK48" s="2842"/>
      <c r="AL48" s="2842"/>
      <c r="AM48" s="2842"/>
      <c r="AN48" s="2842"/>
      <c r="AO48" s="2842"/>
      <c r="AP48" s="2842"/>
      <c r="AQ48" s="2842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2891" t="s">
        <v>90</v>
      </c>
      <c r="B49" s="23">
        <f t="shared" si="23"/>
        <v>0</v>
      </c>
      <c r="C49" s="2833"/>
      <c r="D49" s="2834"/>
      <c r="E49" s="2834"/>
      <c r="F49" s="2834"/>
      <c r="G49" s="2834"/>
      <c r="H49" s="2834"/>
      <c r="I49" s="2834"/>
      <c r="J49" s="2834"/>
      <c r="K49" s="2834"/>
      <c r="L49" s="2834"/>
      <c r="M49" s="2834"/>
      <c r="N49" s="2834"/>
      <c r="O49" s="2834"/>
      <c r="P49" s="2834"/>
      <c r="Q49" s="2834"/>
      <c r="R49" s="2834"/>
      <c r="S49" s="2839"/>
      <c r="T49" s="73"/>
      <c r="U49" s="74"/>
      <c r="V49" s="73"/>
      <c r="W49" s="74"/>
      <c r="X49" s="73"/>
      <c r="Y49" s="74"/>
      <c r="Z49" s="2891">
        <f t="shared" si="24"/>
        <v>0</v>
      </c>
      <c r="AA49" s="73"/>
      <c r="AB49" s="75"/>
      <c r="AC49" s="75"/>
      <c r="AD49" s="74"/>
      <c r="AE49" s="2891">
        <f t="shared" si="25"/>
        <v>0</v>
      </c>
      <c r="AF49" s="73"/>
      <c r="AG49" s="75"/>
      <c r="AH49" s="75"/>
      <c r="AI49" s="76"/>
      <c r="AJ49" s="2842"/>
      <c r="AK49" s="2842"/>
      <c r="AL49" s="2842"/>
      <c r="AM49" s="2842"/>
      <c r="AN49" s="2842"/>
      <c r="AO49" s="2842"/>
      <c r="AP49" s="2842"/>
      <c r="AQ49" s="2842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2891" t="s">
        <v>91</v>
      </c>
      <c r="B50" s="23">
        <f t="shared" si="23"/>
        <v>0</v>
      </c>
      <c r="C50" s="2833"/>
      <c r="D50" s="2834"/>
      <c r="E50" s="2834"/>
      <c r="F50" s="2834"/>
      <c r="G50" s="2834"/>
      <c r="H50" s="2834"/>
      <c r="I50" s="2834"/>
      <c r="J50" s="2834"/>
      <c r="K50" s="2834"/>
      <c r="L50" s="2834"/>
      <c r="M50" s="2834"/>
      <c r="N50" s="2834"/>
      <c r="O50" s="2834"/>
      <c r="P50" s="2834"/>
      <c r="Q50" s="2834"/>
      <c r="R50" s="2834"/>
      <c r="S50" s="2839"/>
      <c r="T50" s="73"/>
      <c r="U50" s="74"/>
      <c r="V50" s="73"/>
      <c r="W50" s="74"/>
      <c r="X50" s="73"/>
      <c r="Y50" s="74"/>
      <c r="Z50" s="2891">
        <f t="shared" si="24"/>
        <v>0</v>
      </c>
      <c r="AA50" s="73"/>
      <c r="AB50" s="75"/>
      <c r="AC50" s="75"/>
      <c r="AD50" s="74"/>
      <c r="AE50" s="2891">
        <f t="shared" si="25"/>
        <v>0</v>
      </c>
      <c r="AF50" s="73"/>
      <c r="AG50" s="75"/>
      <c r="AH50" s="75"/>
      <c r="AI50" s="76"/>
      <c r="AJ50" s="2842"/>
      <c r="AK50" s="2842"/>
      <c r="AL50" s="2842"/>
      <c r="AM50" s="2842"/>
      <c r="AN50" s="2842"/>
      <c r="AO50" s="2842"/>
      <c r="AP50" s="2842"/>
      <c r="AQ50" s="2842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2891" t="s">
        <v>92</v>
      </c>
      <c r="B51" s="23">
        <f t="shared" si="23"/>
        <v>0</v>
      </c>
      <c r="C51" s="2833"/>
      <c r="D51" s="2834"/>
      <c r="E51" s="2834"/>
      <c r="F51" s="2834"/>
      <c r="G51" s="2834"/>
      <c r="H51" s="2834"/>
      <c r="I51" s="2834"/>
      <c r="J51" s="2834"/>
      <c r="K51" s="2834"/>
      <c r="L51" s="2834"/>
      <c r="M51" s="2834"/>
      <c r="N51" s="2834"/>
      <c r="O51" s="2834"/>
      <c r="P51" s="2834"/>
      <c r="Q51" s="2834"/>
      <c r="R51" s="2834"/>
      <c r="S51" s="2839"/>
      <c r="T51" s="73"/>
      <c r="U51" s="74"/>
      <c r="V51" s="73"/>
      <c r="W51" s="74"/>
      <c r="X51" s="73"/>
      <c r="Y51" s="74"/>
      <c r="Z51" s="2891">
        <f t="shared" si="24"/>
        <v>0</v>
      </c>
      <c r="AA51" s="73"/>
      <c r="AB51" s="75"/>
      <c r="AC51" s="75"/>
      <c r="AD51" s="74"/>
      <c r="AE51" s="2891">
        <f t="shared" si="25"/>
        <v>0</v>
      </c>
      <c r="AF51" s="73"/>
      <c r="AG51" s="75"/>
      <c r="AH51" s="75"/>
      <c r="AI51" s="76"/>
      <c r="AJ51" s="2842"/>
      <c r="AK51" s="2842"/>
      <c r="AL51" s="2842"/>
      <c r="AM51" s="2842"/>
      <c r="AN51" s="2842"/>
      <c r="AO51" s="2842"/>
      <c r="AP51" s="2842"/>
      <c r="AQ51" s="2842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2891" t="s">
        <v>93</v>
      </c>
      <c r="B52" s="23">
        <f t="shared" si="23"/>
        <v>0</v>
      </c>
      <c r="C52" s="2833"/>
      <c r="D52" s="2834"/>
      <c r="E52" s="2834"/>
      <c r="F52" s="2834"/>
      <c r="G52" s="2834"/>
      <c r="H52" s="2834"/>
      <c r="I52" s="2834"/>
      <c r="J52" s="2834"/>
      <c r="K52" s="2834"/>
      <c r="L52" s="2834"/>
      <c r="M52" s="2834"/>
      <c r="N52" s="2834"/>
      <c r="O52" s="2834"/>
      <c r="P52" s="2834"/>
      <c r="Q52" s="2834"/>
      <c r="R52" s="2834"/>
      <c r="S52" s="2839"/>
      <c r="T52" s="73"/>
      <c r="U52" s="74"/>
      <c r="V52" s="73"/>
      <c r="W52" s="74"/>
      <c r="X52" s="73"/>
      <c r="Y52" s="74"/>
      <c r="Z52" s="2891">
        <f t="shared" si="24"/>
        <v>0</v>
      </c>
      <c r="AA52" s="73"/>
      <c r="AB52" s="75"/>
      <c r="AC52" s="75"/>
      <c r="AD52" s="74"/>
      <c r="AE52" s="2891">
        <f t="shared" si="25"/>
        <v>0</v>
      </c>
      <c r="AF52" s="73"/>
      <c r="AG52" s="75"/>
      <c r="AH52" s="75"/>
      <c r="AI52" s="76"/>
      <c r="AJ52" s="2842"/>
      <c r="AK52" s="2842"/>
      <c r="AL52" s="2842"/>
      <c r="AM52" s="2842"/>
      <c r="AN52" s="2842"/>
      <c r="AO52" s="2842"/>
      <c r="AP52" s="2842"/>
      <c r="AQ52" s="2842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2891" t="s">
        <v>94</v>
      </c>
      <c r="B53" s="23">
        <f t="shared" si="23"/>
        <v>0</v>
      </c>
      <c r="C53" s="2833"/>
      <c r="D53" s="2834"/>
      <c r="E53" s="2834"/>
      <c r="F53" s="2834"/>
      <c r="G53" s="2834"/>
      <c r="H53" s="2834"/>
      <c r="I53" s="2834"/>
      <c r="J53" s="2834"/>
      <c r="K53" s="2834"/>
      <c r="L53" s="2834"/>
      <c r="M53" s="2834"/>
      <c r="N53" s="2834"/>
      <c r="O53" s="2834"/>
      <c r="P53" s="2834"/>
      <c r="Q53" s="2834"/>
      <c r="R53" s="2834"/>
      <c r="S53" s="2839"/>
      <c r="T53" s="73"/>
      <c r="U53" s="74"/>
      <c r="V53" s="73"/>
      <c r="W53" s="74"/>
      <c r="X53" s="73"/>
      <c r="Y53" s="74"/>
      <c r="Z53" s="2891">
        <f t="shared" si="24"/>
        <v>0</v>
      </c>
      <c r="AA53" s="73"/>
      <c r="AB53" s="75"/>
      <c r="AC53" s="75"/>
      <c r="AD53" s="74"/>
      <c r="AE53" s="2891">
        <f t="shared" si="25"/>
        <v>0</v>
      </c>
      <c r="AF53" s="73"/>
      <c r="AG53" s="75"/>
      <c r="AH53" s="75"/>
      <c r="AI53" s="76"/>
      <c r="AJ53" s="2842"/>
      <c r="AK53" s="2842"/>
      <c r="AL53" s="2842"/>
      <c r="AM53" s="2842"/>
      <c r="AN53" s="2842"/>
      <c r="AO53" s="2842"/>
      <c r="AP53" s="2842"/>
      <c r="AQ53" s="2842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2891" t="s">
        <v>95</v>
      </c>
      <c r="B54" s="23">
        <f t="shared" si="23"/>
        <v>0</v>
      </c>
      <c r="C54" s="2833"/>
      <c r="D54" s="2834"/>
      <c r="E54" s="2834"/>
      <c r="F54" s="2834"/>
      <c r="G54" s="2834"/>
      <c r="H54" s="2834"/>
      <c r="I54" s="2834"/>
      <c r="J54" s="2834"/>
      <c r="K54" s="2834"/>
      <c r="L54" s="2834"/>
      <c r="M54" s="2834"/>
      <c r="N54" s="2834"/>
      <c r="O54" s="2834"/>
      <c r="P54" s="2834"/>
      <c r="Q54" s="2834"/>
      <c r="R54" s="2834"/>
      <c r="S54" s="2839"/>
      <c r="T54" s="73"/>
      <c r="U54" s="74"/>
      <c r="V54" s="73"/>
      <c r="W54" s="74"/>
      <c r="X54" s="73"/>
      <c r="Y54" s="74"/>
      <c r="Z54" s="2891">
        <f t="shared" si="24"/>
        <v>0</v>
      </c>
      <c r="AA54" s="73"/>
      <c r="AB54" s="75"/>
      <c r="AC54" s="75"/>
      <c r="AD54" s="74"/>
      <c r="AE54" s="2891">
        <f t="shared" si="25"/>
        <v>0</v>
      </c>
      <c r="AF54" s="73"/>
      <c r="AG54" s="75"/>
      <c r="AH54" s="75"/>
      <c r="AI54" s="76"/>
      <c r="AJ54" s="2842"/>
      <c r="AK54" s="2842"/>
      <c r="AL54" s="2842"/>
      <c r="AM54" s="2842"/>
      <c r="AN54" s="2842"/>
      <c r="AO54" s="2842"/>
      <c r="AP54" s="2842"/>
      <c r="AQ54" s="2842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2891" t="s">
        <v>96</v>
      </c>
      <c r="B55" s="23">
        <f t="shared" si="23"/>
        <v>0</v>
      </c>
      <c r="C55" s="2833"/>
      <c r="D55" s="2834"/>
      <c r="E55" s="2834"/>
      <c r="F55" s="2834"/>
      <c r="G55" s="2834"/>
      <c r="H55" s="2834"/>
      <c r="I55" s="2834"/>
      <c r="J55" s="2834"/>
      <c r="K55" s="2834"/>
      <c r="L55" s="2834"/>
      <c r="M55" s="2834"/>
      <c r="N55" s="2834"/>
      <c r="O55" s="2834"/>
      <c r="P55" s="2834"/>
      <c r="Q55" s="2834"/>
      <c r="R55" s="2834"/>
      <c r="S55" s="2839"/>
      <c r="T55" s="73"/>
      <c r="U55" s="74"/>
      <c r="V55" s="73"/>
      <c r="W55" s="74"/>
      <c r="X55" s="73"/>
      <c r="Y55" s="74"/>
      <c r="Z55" s="2891">
        <f t="shared" si="24"/>
        <v>0</v>
      </c>
      <c r="AA55" s="73"/>
      <c r="AB55" s="75"/>
      <c r="AC55" s="75"/>
      <c r="AD55" s="74"/>
      <c r="AE55" s="2891">
        <f t="shared" si="25"/>
        <v>0</v>
      </c>
      <c r="AF55" s="73"/>
      <c r="AG55" s="75"/>
      <c r="AH55" s="75"/>
      <c r="AI55" s="76"/>
      <c r="AJ55" s="2842"/>
      <c r="AK55" s="2842"/>
      <c r="AL55" s="2842"/>
      <c r="AM55" s="2842"/>
      <c r="AN55" s="2842"/>
      <c r="AO55" s="2842"/>
      <c r="AP55" s="2842"/>
      <c r="AQ55" s="2842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2891" t="s">
        <v>97</v>
      </c>
      <c r="B56" s="23">
        <f t="shared" si="23"/>
        <v>0</v>
      </c>
      <c r="C56" s="2833"/>
      <c r="D56" s="2834"/>
      <c r="E56" s="2834"/>
      <c r="F56" s="2834"/>
      <c r="G56" s="2834"/>
      <c r="H56" s="2834"/>
      <c r="I56" s="2834"/>
      <c r="J56" s="2834"/>
      <c r="K56" s="2834"/>
      <c r="L56" s="2834"/>
      <c r="M56" s="2834"/>
      <c r="N56" s="2834"/>
      <c r="O56" s="2834"/>
      <c r="P56" s="2834"/>
      <c r="Q56" s="2834"/>
      <c r="R56" s="2834"/>
      <c r="S56" s="2839"/>
      <c r="T56" s="73"/>
      <c r="U56" s="74"/>
      <c r="V56" s="73"/>
      <c r="W56" s="74"/>
      <c r="X56" s="73"/>
      <c r="Y56" s="74"/>
      <c r="Z56" s="2891">
        <f t="shared" si="24"/>
        <v>0</v>
      </c>
      <c r="AA56" s="73"/>
      <c r="AB56" s="75"/>
      <c r="AC56" s="75"/>
      <c r="AD56" s="74"/>
      <c r="AE56" s="2891">
        <f t="shared" si="25"/>
        <v>0</v>
      </c>
      <c r="AF56" s="73"/>
      <c r="AG56" s="75"/>
      <c r="AH56" s="75"/>
      <c r="AI56" s="76"/>
      <c r="AJ56" s="2842"/>
      <c r="AK56" s="2842"/>
      <c r="AL56" s="2842"/>
      <c r="AM56" s="2842"/>
      <c r="AN56" s="2842"/>
      <c r="AO56" s="2842"/>
      <c r="AP56" s="2842"/>
      <c r="AQ56" s="2842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2891" t="s">
        <v>98</v>
      </c>
      <c r="B57" s="23">
        <f t="shared" si="23"/>
        <v>0</v>
      </c>
      <c r="C57" s="2833"/>
      <c r="D57" s="2834"/>
      <c r="E57" s="2834"/>
      <c r="F57" s="2834"/>
      <c r="G57" s="2834"/>
      <c r="H57" s="2834"/>
      <c r="I57" s="2834"/>
      <c r="J57" s="2834"/>
      <c r="K57" s="2834"/>
      <c r="L57" s="2834"/>
      <c r="M57" s="2834"/>
      <c r="N57" s="2834"/>
      <c r="O57" s="2834"/>
      <c r="P57" s="2834"/>
      <c r="Q57" s="2834"/>
      <c r="R57" s="2834"/>
      <c r="S57" s="2839"/>
      <c r="T57" s="73"/>
      <c r="U57" s="74"/>
      <c r="V57" s="73"/>
      <c r="W57" s="74"/>
      <c r="X57" s="73"/>
      <c r="Y57" s="74"/>
      <c r="Z57" s="2891">
        <f t="shared" si="24"/>
        <v>0</v>
      </c>
      <c r="AA57" s="73"/>
      <c r="AB57" s="75"/>
      <c r="AC57" s="75"/>
      <c r="AD57" s="74"/>
      <c r="AE57" s="2891">
        <f t="shared" si="25"/>
        <v>0</v>
      </c>
      <c r="AF57" s="73"/>
      <c r="AG57" s="75"/>
      <c r="AH57" s="75"/>
      <c r="AI57" s="76"/>
      <c r="AJ57" s="2842"/>
      <c r="AK57" s="2842"/>
      <c r="AL57" s="2842"/>
      <c r="AM57" s="2842"/>
      <c r="AN57" s="2842"/>
      <c r="AO57" s="2842"/>
      <c r="AP57" s="2842"/>
      <c r="AQ57" s="2842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2891" t="s">
        <v>99</v>
      </c>
      <c r="B58" s="23">
        <f t="shared" si="23"/>
        <v>0</v>
      </c>
      <c r="C58" s="2833"/>
      <c r="D58" s="2834"/>
      <c r="E58" s="2834"/>
      <c r="F58" s="2834"/>
      <c r="G58" s="2834"/>
      <c r="H58" s="2834"/>
      <c r="I58" s="2834"/>
      <c r="J58" s="2834"/>
      <c r="K58" s="2834"/>
      <c r="L58" s="2834"/>
      <c r="M58" s="2834"/>
      <c r="N58" s="2834"/>
      <c r="O58" s="2834"/>
      <c r="P58" s="2834"/>
      <c r="Q58" s="2834"/>
      <c r="R58" s="2834"/>
      <c r="S58" s="2839"/>
      <c r="T58" s="73"/>
      <c r="U58" s="74"/>
      <c r="V58" s="73"/>
      <c r="W58" s="74"/>
      <c r="X58" s="73"/>
      <c r="Y58" s="74"/>
      <c r="Z58" s="2891">
        <f t="shared" si="24"/>
        <v>0</v>
      </c>
      <c r="AA58" s="73"/>
      <c r="AB58" s="75"/>
      <c r="AC58" s="75"/>
      <c r="AD58" s="74"/>
      <c r="AE58" s="2891">
        <f t="shared" si="25"/>
        <v>0</v>
      </c>
      <c r="AF58" s="73"/>
      <c r="AG58" s="75"/>
      <c r="AH58" s="75"/>
      <c r="AI58" s="76"/>
      <c r="AJ58" s="2842"/>
      <c r="AK58" s="2842"/>
      <c r="AL58" s="2842"/>
      <c r="AM58" s="2842"/>
      <c r="AN58" s="2842"/>
      <c r="AO58" s="2842"/>
      <c r="AP58" s="2842"/>
      <c r="AQ58" s="2842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2891" t="s">
        <v>100</v>
      </c>
      <c r="B59" s="23">
        <f t="shared" si="23"/>
        <v>0</v>
      </c>
      <c r="C59" s="2833"/>
      <c r="D59" s="2834"/>
      <c r="E59" s="2834"/>
      <c r="F59" s="2834"/>
      <c r="G59" s="2834"/>
      <c r="H59" s="2834"/>
      <c r="I59" s="2834"/>
      <c r="J59" s="2834"/>
      <c r="K59" s="2834"/>
      <c r="L59" s="2834"/>
      <c r="M59" s="2834"/>
      <c r="N59" s="2834"/>
      <c r="O59" s="2834"/>
      <c r="P59" s="2834"/>
      <c r="Q59" s="2834"/>
      <c r="R59" s="2834"/>
      <c r="S59" s="2839"/>
      <c r="T59" s="73"/>
      <c r="U59" s="74"/>
      <c r="V59" s="73"/>
      <c r="W59" s="74"/>
      <c r="X59" s="73"/>
      <c r="Y59" s="74"/>
      <c r="Z59" s="2891">
        <f t="shared" si="24"/>
        <v>0</v>
      </c>
      <c r="AA59" s="73"/>
      <c r="AB59" s="75"/>
      <c r="AC59" s="75"/>
      <c r="AD59" s="74"/>
      <c r="AE59" s="2891">
        <f t="shared" si="25"/>
        <v>0</v>
      </c>
      <c r="AF59" s="73"/>
      <c r="AG59" s="75"/>
      <c r="AH59" s="75"/>
      <c r="AI59" s="76"/>
      <c r="AJ59" s="2842"/>
      <c r="AK59" s="2842"/>
      <c r="AL59" s="2842"/>
      <c r="AM59" s="2842"/>
      <c r="AN59" s="2842"/>
      <c r="AO59" s="2842"/>
      <c r="AP59" s="2842"/>
      <c r="AQ59" s="2842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2891" t="s">
        <v>101</v>
      </c>
      <c r="B60" s="23">
        <f t="shared" si="23"/>
        <v>0</v>
      </c>
      <c r="C60" s="2833"/>
      <c r="D60" s="2834"/>
      <c r="E60" s="2834"/>
      <c r="F60" s="2834"/>
      <c r="G60" s="2834"/>
      <c r="H60" s="2834"/>
      <c r="I60" s="2834"/>
      <c r="J60" s="2834"/>
      <c r="K60" s="2834"/>
      <c r="L60" s="2834"/>
      <c r="M60" s="2834"/>
      <c r="N60" s="2834"/>
      <c r="O60" s="2834"/>
      <c r="P60" s="2834"/>
      <c r="Q60" s="2834"/>
      <c r="R60" s="2834"/>
      <c r="S60" s="2839"/>
      <c r="T60" s="73"/>
      <c r="U60" s="74"/>
      <c r="V60" s="73"/>
      <c r="W60" s="74"/>
      <c r="X60" s="73"/>
      <c r="Y60" s="74"/>
      <c r="Z60" s="2891">
        <f t="shared" si="24"/>
        <v>0</v>
      </c>
      <c r="AA60" s="73"/>
      <c r="AB60" s="75"/>
      <c r="AC60" s="75"/>
      <c r="AD60" s="74"/>
      <c r="AE60" s="2891">
        <f t="shared" si="25"/>
        <v>0</v>
      </c>
      <c r="AF60" s="73"/>
      <c r="AG60" s="75"/>
      <c r="AH60" s="75"/>
      <c r="AI60" s="76"/>
      <c r="AJ60" s="2842"/>
      <c r="AK60" s="2842"/>
      <c r="AL60" s="2842"/>
      <c r="AM60" s="2842"/>
      <c r="AN60" s="2842"/>
      <c r="AO60" s="2842"/>
      <c r="AP60" s="2842"/>
      <c r="AQ60" s="2842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2891" t="s">
        <v>102</v>
      </c>
      <c r="B61" s="23">
        <f t="shared" si="23"/>
        <v>0</v>
      </c>
      <c r="C61" s="2894"/>
      <c r="D61" s="2892"/>
      <c r="E61" s="2892"/>
      <c r="F61" s="2892"/>
      <c r="G61" s="2892"/>
      <c r="H61" s="2892"/>
      <c r="I61" s="2892"/>
      <c r="J61" s="2892"/>
      <c r="K61" s="2892"/>
      <c r="L61" s="2892"/>
      <c r="M61" s="2892"/>
      <c r="N61" s="2892"/>
      <c r="O61" s="2834"/>
      <c r="P61" s="2834"/>
      <c r="Q61" s="2834"/>
      <c r="R61" s="2834"/>
      <c r="S61" s="2839"/>
      <c r="T61" s="73"/>
      <c r="U61" s="74"/>
      <c r="V61" s="73"/>
      <c r="W61" s="74"/>
      <c r="X61" s="73"/>
      <c r="Y61" s="74"/>
      <c r="Z61" s="2891">
        <f t="shared" si="24"/>
        <v>0</v>
      </c>
      <c r="AA61" s="73"/>
      <c r="AB61" s="75"/>
      <c r="AC61" s="75"/>
      <c r="AD61" s="74"/>
      <c r="AE61" s="2891">
        <f t="shared" si="25"/>
        <v>0</v>
      </c>
      <c r="AF61" s="73"/>
      <c r="AG61" s="75"/>
      <c r="AH61" s="75"/>
      <c r="AI61" s="76"/>
      <c r="AJ61" s="2842"/>
      <c r="AK61" s="2842"/>
      <c r="AL61" s="2842"/>
      <c r="AM61" s="2842"/>
      <c r="AN61" s="2842"/>
      <c r="AO61" s="2842"/>
      <c r="AP61" s="2842"/>
      <c r="AQ61" s="2842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2891" t="s">
        <v>103</v>
      </c>
      <c r="B62" s="23">
        <f t="shared" si="23"/>
        <v>0</v>
      </c>
      <c r="C62" s="2833"/>
      <c r="D62" s="2834"/>
      <c r="E62" s="2834"/>
      <c r="F62" s="2895"/>
      <c r="G62" s="2895"/>
      <c r="H62" s="2895"/>
      <c r="I62" s="2895"/>
      <c r="J62" s="2895"/>
      <c r="K62" s="2895"/>
      <c r="L62" s="2834"/>
      <c r="M62" s="2834"/>
      <c r="N62" s="2834"/>
      <c r="O62" s="2834"/>
      <c r="P62" s="2834"/>
      <c r="Q62" s="2834"/>
      <c r="R62" s="2834"/>
      <c r="S62" s="2839"/>
      <c r="T62" s="73"/>
      <c r="U62" s="74"/>
      <c r="V62" s="73"/>
      <c r="W62" s="74"/>
      <c r="X62" s="73"/>
      <c r="Y62" s="74"/>
      <c r="Z62" s="2891">
        <f t="shared" si="24"/>
        <v>0</v>
      </c>
      <c r="AA62" s="73"/>
      <c r="AB62" s="75"/>
      <c r="AC62" s="75"/>
      <c r="AD62" s="74"/>
      <c r="AE62" s="2891">
        <f t="shared" si="25"/>
        <v>0</v>
      </c>
      <c r="AF62" s="73"/>
      <c r="AG62" s="75"/>
      <c r="AH62" s="75"/>
      <c r="AI62" s="76"/>
      <c r="AJ62" s="2842"/>
      <c r="AK62" s="2842"/>
      <c r="AL62" s="2842"/>
      <c r="AM62" s="2842"/>
      <c r="AN62" s="2842"/>
      <c r="AO62" s="2842"/>
      <c r="AP62" s="2842"/>
      <c r="AQ62" s="2842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2891" t="s">
        <v>104</v>
      </c>
      <c r="B63" s="23">
        <f t="shared" si="23"/>
        <v>0</v>
      </c>
      <c r="C63" s="2896"/>
      <c r="D63" s="2895"/>
      <c r="E63" s="2895"/>
      <c r="F63" s="2895"/>
      <c r="G63" s="2834"/>
      <c r="H63" s="2834"/>
      <c r="I63" s="2834"/>
      <c r="J63" s="2834"/>
      <c r="K63" s="2834"/>
      <c r="L63" s="2834"/>
      <c r="M63" s="2834"/>
      <c r="N63" s="2834"/>
      <c r="O63" s="2834"/>
      <c r="P63" s="2834"/>
      <c r="Q63" s="2834"/>
      <c r="R63" s="2834"/>
      <c r="S63" s="2839"/>
      <c r="T63" s="73"/>
      <c r="U63" s="74"/>
      <c r="V63" s="73"/>
      <c r="W63" s="74"/>
      <c r="X63" s="73"/>
      <c r="Y63" s="74"/>
      <c r="Z63" s="2891">
        <f t="shared" si="24"/>
        <v>0</v>
      </c>
      <c r="AA63" s="73"/>
      <c r="AB63" s="75"/>
      <c r="AC63" s="75"/>
      <c r="AD63" s="74"/>
      <c r="AE63" s="2891">
        <f t="shared" si="25"/>
        <v>0</v>
      </c>
      <c r="AF63" s="73"/>
      <c r="AG63" s="75"/>
      <c r="AH63" s="75"/>
      <c r="AI63" s="76"/>
      <c r="AJ63" s="2842"/>
      <c r="AK63" s="2842"/>
      <c r="AL63" s="2842"/>
      <c r="AM63" s="2842"/>
      <c r="AN63" s="2842"/>
      <c r="AO63" s="2842"/>
      <c r="AP63" s="2842"/>
      <c r="AQ63" s="2842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2891" t="s">
        <v>105</v>
      </c>
      <c r="B64" s="23">
        <f t="shared" si="23"/>
        <v>0</v>
      </c>
      <c r="C64" s="2896"/>
      <c r="D64" s="2895"/>
      <c r="E64" s="2895"/>
      <c r="F64" s="2895"/>
      <c r="G64" s="2895"/>
      <c r="H64" s="2895"/>
      <c r="I64" s="2895"/>
      <c r="J64" s="2895"/>
      <c r="K64" s="2895"/>
      <c r="L64" s="2834"/>
      <c r="M64" s="2834"/>
      <c r="N64" s="2834"/>
      <c r="O64" s="2834"/>
      <c r="P64" s="2834"/>
      <c r="Q64" s="2834"/>
      <c r="R64" s="2834"/>
      <c r="S64" s="2839"/>
      <c r="T64" s="73"/>
      <c r="U64" s="74"/>
      <c r="V64" s="73"/>
      <c r="W64" s="74"/>
      <c r="X64" s="73"/>
      <c r="Y64" s="74"/>
      <c r="Z64" s="2891">
        <f t="shared" si="24"/>
        <v>0</v>
      </c>
      <c r="AA64" s="73"/>
      <c r="AB64" s="75"/>
      <c r="AC64" s="75"/>
      <c r="AD64" s="74"/>
      <c r="AE64" s="2891">
        <f t="shared" si="25"/>
        <v>0</v>
      </c>
      <c r="AF64" s="73"/>
      <c r="AG64" s="75"/>
      <c r="AH64" s="75"/>
      <c r="AI64" s="76"/>
      <c r="AJ64" s="2842"/>
      <c r="AK64" s="2842"/>
      <c r="AL64" s="2842"/>
      <c r="AM64" s="2842"/>
      <c r="AN64" s="2842"/>
      <c r="AO64" s="2842"/>
      <c r="AP64" s="2842"/>
      <c r="AQ64" s="2842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2891" t="s">
        <v>106</v>
      </c>
      <c r="B65" s="23">
        <f t="shared" si="23"/>
        <v>0</v>
      </c>
      <c r="C65" s="2896"/>
      <c r="D65" s="2895"/>
      <c r="E65" s="2895"/>
      <c r="F65" s="2834"/>
      <c r="G65" s="2834"/>
      <c r="H65" s="2834"/>
      <c r="I65" s="2834"/>
      <c r="J65" s="2834"/>
      <c r="K65" s="2834"/>
      <c r="L65" s="2834"/>
      <c r="M65" s="2834"/>
      <c r="N65" s="2834"/>
      <c r="O65" s="2834"/>
      <c r="P65" s="2834"/>
      <c r="Q65" s="2834"/>
      <c r="R65" s="2834"/>
      <c r="S65" s="2839"/>
      <c r="T65" s="73"/>
      <c r="U65" s="74"/>
      <c r="V65" s="73"/>
      <c r="W65" s="74"/>
      <c r="X65" s="73"/>
      <c r="Y65" s="74"/>
      <c r="Z65" s="2891">
        <f t="shared" si="24"/>
        <v>0</v>
      </c>
      <c r="AA65" s="73"/>
      <c r="AB65" s="75"/>
      <c r="AC65" s="75"/>
      <c r="AD65" s="74"/>
      <c r="AE65" s="2891">
        <f t="shared" si="25"/>
        <v>0</v>
      </c>
      <c r="AF65" s="73"/>
      <c r="AG65" s="75"/>
      <c r="AH65" s="75"/>
      <c r="AI65" s="76"/>
      <c r="AJ65" s="2842"/>
      <c r="AK65" s="2842"/>
      <c r="AL65" s="2842"/>
      <c r="AM65" s="2842"/>
      <c r="AN65" s="2842"/>
      <c r="AO65" s="2842"/>
      <c r="AP65" s="2842"/>
      <c r="AQ65" s="2842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2891" t="s">
        <v>107</v>
      </c>
      <c r="B66" s="23">
        <f t="shared" si="23"/>
        <v>0</v>
      </c>
      <c r="C66" s="2896"/>
      <c r="D66" s="2895"/>
      <c r="E66" s="2895"/>
      <c r="F66" s="2834"/>
      <c r="G66" s="2834"/>
      <c r="H66" s="2834"/>
      <c r="I66" s="2834"/>
      <c r="J66" s="2834"/>
      <c r="K66" s="2834"/>
      <c r="L66" s="2834"/>
      <c r="M66" s="2834"/>
      <c r="N66" s="2834"/>
      <c r="O66" s="2834"/>
      <c r="P66" s="2834"/>
      <c r="Q66" s="2834"/>
      <c r="R66" s="2834"/>
      <c r="S66" s="2839"/>
      <c r="T66" s="73"/>
      <c r="U66" s="74"/>
      <c r="V66" s="73"/>
      <c r="W66" s="74"/>
      <c r="X66" s="73"/>
      <c r="Y66" s="74"/>
      <c r="Z66" s="2891">
        <f t="shared" si="24"/>
        <v>0</v>
      </c>
      <c r="AA66" s="73"/>
      <c r="AB66" s="75"/>
      <c r="AC66" s="75"/>
      <c r="AD66" s="74"/>
      <c r="AE66" s="2891">
        <f t="shared" si="25"/>
        <v>0</v>
      </c>
      <c r="AF66" s="73"/>
      <c r="AG66" s="75"/>
      <c r="AH66" s="75"/>
      <c r="AI66" s="76"/>
      <c r="AJ66" s="2842"/>
      <c r="AK66" s="2842"/>
      <c r="AL66" s="2842"/>
      <c r="AM66" s="2842"/>
      <c r="AN66" s="2842"/>
      <c r="AO66" s="2842"/>
      <c r="AP66" s="2842"/>
      <c r="AQ66" s="2842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2891" t="s">
        <v>108</v>
      </c>
      <c r="B67" s="23">
        <f t="shared" si="23"/>
        <v>0</v>
      </c>
      <c r="C67" s="2896"/>
      <c r="D67" s="2895"/>
      <c r="E67" s="2895"/>
      <c r="F67" s="2834"/>
      <c r="G67" s="2834"/>
      <c r="H67" s="2834"/>
      <c r="I67" s="2834"/>
      <c r="J67" s="2834"/>
      <c r="K67" s="2834"/>
      <c r="L67" s="2834"/>
      <c r="M67" s="2834"/>
      <c r="N67" s="2834"/>
      <c r="O67" s="2834"/>
      <c r="P67" s="2834"/>
      <c r="Q67" s="2834"/>
      <c r="R67" s="2834"/>
      <c r="S67" s="2839"/>
      <c r="T67" s="73"/>
      <c r="U67" s="74"/>
      <c r="V67" s="73"/>
      <c r="W67" s="74"/>
      <c r="X67" s="73"/>
      <c r="Y67" s="74"/>
      <c r="Z67" s="2891">
        <f t="shared" si="24"/>
        <v>0</v>
      </c>
      <c r="AA67" s="73"/>
      <c r="AB67" s="75"/>
      <c r="AC67" s="75"/>
      <c r="AD67" s="74"/>
      <c r="AE67" s="2891">
        <f t="shared" si="25"/>
        <v>0</v>
      </c>
      <c r="AF67" s="73"/>
      <c r="AG67" s="75"/>
      <c r="AH67" s="75"/>
      <c r="AI67" s="76"/>
      <c r="AJ67" s="2842"/>
      <c r="AK67" s="2842"/>
      <c r="AL67" s="2842"/>
      <c r="AM67" s="2842"/>
      <c r="AN67" s="2842"/>
      <c r="AO67" s="2842"/>
      <c r="AP67" s="2842"/>
      <c r="AQ67" s="2842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2891" t="s">
        <v>109</v>
      </c>
      <c r="B68" s="23">
        <f t="shared" si="23"/>
        <v>0</v>
      </c>
      <c r="C68" s="2833"/>
      <c r="D68" s="2834"/>
      <c r="E68" s="2834"/>
      <c r="F68" s="2834"/>
      <c r="G68" s="2834"/>
      <c r="H68" s="2834"/>
      <c r="I68" s="2834"/>
      <c r="J68" s="2834"/>
      <c r="K68" s="2834"/>
      <c r="L68" s="2834"/>
      <c r="M68" s="2834"/>
      <c r="N68" s="2834"/>
      <c r="O68" s="2834"/>
      <c r="P68" s="2834"/>
      <c r="Q68" s="2834"/>
      <c r="R68" s="2834"/>
      <c r="S68" s="2839"/>
      <c r="T68" s="73"/>
      <c r="U68" s="74"/>
      <c r="V68" s="73"/>
      <c r="W68" s="74"/>
      <c r="X68" s="73"/>
      <c r="Y68" s="74"/>
      <c r="Z68" s="2891">
        <f t="shared" si="24"/>
        <v>0</v>
      </c>
      <c r="AA68" s="73"/>
      <c r="AB68" s="75"/>
      <c r="AC68" s="75"/>
      <c r="AD68" s="74"/>
      <c r="AE68" s="2891">
        <f t="shared" si="25"/>
        <v>0</v>
      </c>
      <c r="AF68" s="73"/>
      <c r="AG68" s="75"/>
      <c r="AH68" s="75"/>
      <c r="AI68" s="76"/>
      <c r="AJ68" s="2842"/>
      <c r="AK68" s="2842"/>
      <c r="AL68" s="2842"/>
      <c r="AM68" s="2842"/>
      <c r="AN68" s="2842"/>
      <c r="AO68" s="2842"/>
      <c r="AP68" s="2842"/>
      <c r="AQ68" s="2842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2891" t="s">
        <v>110</v>
      </c>
      <c r="B69" s="23">
        <f t="shared" si="23"/>
        <v>0</v>
      </c>
      <c r="C69" s="2833"/>
      <c r="D69" s="2834"/>
      <c r="E69" s="2834"/>
      <c r="F69" s="2834"/>
      <c r="G69" s="2834"/>
      <c r="H69" s="2834"/>
      <c r="I69" s="2834"/>
      <c r="J69" s="2834"/>
      <c r="K69" s="2834"/>
      <c r="L69" s="2834"/>
      <c r="M69" s="2834"/>
      <c r="N69" s="2834"/>
      <c r="O69" s="2834"/>
      <c r="P69" s="2834"/>
      <c r="Q69" s="2834"/>
      <c r="R69" s="2834"/>
      <c r="S69" s="2839"/>
      <c r="T69" s="73"/>
      <c r="U69" s="74"/>
      <c r="V69" s="73"/>
      <c r="W69" s="74"/>
      <c r="X69" s="73"/>
      <c r="Y69" s="74"/>
      <c r="Z69" s="2891">
        <f t="shared" si="24"/>
        <v>0</v>
      </c>
      <c r="AA69" s="73"/>
      <c r="AB69" s="75"/>
      <c r="AC69" s="75"/>
      <c r="AD69" s="74"/>
      <c r="AE69" s="2891">
        <f t="shared" si="25"/>
        <v>0</v>
      </c>
      <c r="AF69" s="73"/>
      <c r="AG69" s="75"/>
      <c r="AH69" s="75"/>
      <c r="AI69" s="76"/>
      <c r="AJ69" s="2842"/>
      <c r="AK69" s="2842"/>
      <c r="AL69" s="2842"/>
      <c r="AM69" s="2842"/>
      <c r="AN69" s="2842"/>
      <c r="AO69" s="2842"/>
      <c r="AP69" s="2842"/>
      <c r="AQ69" s="2842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2891" t="s">
        <v>111</v>
      </c>
      <c r="B70" s="23">
        <f t="shared" si="23"/>
        <v>0</v>
      </c>
      <c r="C70" s="2833"/>
      <c r="D70" s="2834"/>
      <c r="E70" s="2834"/>
      <c r="F70" s="2834"/>
      <c r="G70" s="2834"/>
      <c r="H70" s="2834"/>
      <c r="I70" s="2834"/>
      <c r="J70" s="2834"/>
      <c r="K70" s="2834"/>
      <c r="L70" s="2834"/>
      <c r="M70" s="2834"/>
      <c r="N70" s="2834"/>
      <c r="O70" s="2834"/>
      <c r="P70" s="2834"/>
      <c r="Q70" s="2834"/>
      <c r="R70" s="2834"/>
      <c r="S70" s="2839"/>
      <c r="T70" s="73"/>
      <c r="U70" s="74"/>
      <c r="V70" s="73"/>
      <c r="W70" s="74"/>
      <c r="X70" s="73"/>
      <c r="Y70" s="74"/>
      <c r="Z70" s="2891">
        <f t="shared" si="24"/>
        <v>0</v>
      </c>
      <c r="AA70" s="73"/>
      <c r="AB70" s="75"/>
      <c r="AC70" s="75"/>
      <c r="AD70" s="74"/>
      <c r="AE70" s="2891">
        <f t="shared" si="25"/>
        <v>0</v>
      </c>
      <c r="AF70" s="73"/>
      <c r="AG70" s="75"/>
      <c r="AH70" s="75"/>
      <c r="AI70" s="76"/>
      <c r="AJ70" s="2842"/>
      <c r="AK70" s="2842"/>
      <c r="AL70" s="2842"/>
      <c r="AM70" s="2842"/>
      <c r="AN70" s="2842"/>
      <c r="AO70" s="2842"/>
      <c r="AP70" s="2842"/>
      <c r="AQ70" s="2842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2896"/>
      <c r="D71" s="2895"/>
      <c r="E71" s="2895"/>
      <c r="F71" s="2895"/>
      <c r="G71" s="2834"/>
      <c r="H71" s="2834"/>
      <c r="I71" s="2834"/>
      <c r="J71" s="2834"/>
      <c r="K71" s="2834"/>
      <c r="L71" s="2834"/>
      <c r="M71" s="2834"/>
      <c r="N71" s="2834"/>
      <c r="O71" s="2834"/>
      <c r="P71" s="2834"/>
      <c r="Q71" s="2834"/>
      <c r="R71" s="2834"/>
      <c r="S71" s="2839"/>
      <c r="T71" s="73"/>
      <c r="U71" s="74"/>
      <c r="V71" s="73"/>
      <c r="W71" s="74"/>
      <c r="X71" s="73"/>
      <c r="Y71" s="74"/>
      <c r="Z71" s="2891">
        <f t="shared" si="24"/>
        <v>0</v>
      </c>
      <c r="AA71" s="73"/>
      <c r="AB71" s="75"/>
      <c r="AC71" s="75"/>
      <c r="AD71" s="74"/>
      <c r="AE71" s="2891">
        <f t="shared" si="25"/>
        <v>0</v>
      </c>
      <c r="AF71" s="73"/>
      <c r="AG71" s="75"/>
      <c r="AH71" s="75"/>
      <c r="AI71" s="76"/>
      <c r="AJ71" s="2842"/>
      <c r="AK71" s="2842"/>
      <c r="AL71" s="2842"/>
      <c r="AM71" s="2842"/>
      <c r="AN71" s="2842"/>
      <c r="AO71" s="2842"/>
      <c r="AP71" s="2842"/>
      <c r="AQ71" s="2842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2897" t="s">
        <v>113</v>
      </c>
      <c r="B72" s="23">
        <f t="shared" si="23"/>
        <v>0</v>
      </c>
      <c r="C72" s="2896"/>
      <c r="D72" s="2895"/>
      <c r="E72" s="2895"/>
      <c r="F72" s="2895"/>
      <c r="G72" s="2834"/>
      <c r="H72" s="2834"/>
      <c r="I72" s="2834"/>
      <c r="J72" s="2834"/>
      <c r="K72" s="2834"/>
      <c r="L72" s="2834"/>
      <c r="M72" s="2834"/>
      <c r="N72" s="2834"/>
      <c r="O72" s="2834"/>
      <c r="P72" s="2834"/>
      <c r="Q72" s="2834"/>
      <c r="R72" s="2834"/>
      <c r="S72" s="2839"/>
      <c r="T72" s="73"/>
      <c r="U72" s="74"/>
      <c r="V72" s="73"/>
      <c r="W72" s="74"/>
      <c r="X72" s="73"/>
      <c r="Y72" s="74"/>
      <c r="Z72" s="2891">
        <f t="shared" si="24"/>
        <v>0</v>
      </c>
      <c r="AA72" s="73"/>
      <c r="AB72" s="75"/>
      <c r="AC72" s="75"/>
      <c r="AD72" s="74"/>
      <c r="AE72" s="2891">
        <f t="shared" si="25"/>
        <v>0</v>
      </c>
      <c r="AF72" s="73"/>
      <c r="AG72" s="75"/>
      <c r="AH72" s="75"/>
      <c r="AI72" s="76"/>
      <c r="AJ72" s="2842"/>
      <c r="AK72" s="2842"/>
      <c r="AL72" s="2842"/>
      <c r="AM72" s="2842"/>
      <c r="AN72" s="2842"/>
      <c r="AO72" s="2842"/>
      <c r="AP72" s="2842"/>
      <c r="AQ72" s="2842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2891" t="s">
        <v>114</v>
      </c>
      <c r="B73" s="23">
        <f t="shared" si="23"/>
        <v>0</v>
      </c>
      <c r="C73" s="2896"/>
      <c r="D73" s="2895"/>
      <c r="E73" s="2895"/>
      <c r="F73" s="2895"/>
      <c r="G73" s="2895"/>
      <c r="H73" s="2895"/>
      <c r="I73" s="2895"/>
      <c r="J73" s="2895"/>
      <c r="K73" s="2895"/>
      <c r="L73" s="2834"/>
      <c r="M73" s="2834"/>
      <c r="N73" s="2834"/>
      <c r="O73" s="2834"/>
      <c r="P73" s="2834"/>
      <c r="Q73" s="2834"/>
      <c r="R73" s="2834"/>
      <c r="S73" s="2839"/>
      <c r="T73" s="73"/>
      <c r="U73" s="74"/>
      <c r="V73" s="73"/>
      <c r="W73" s="74"/>
      <c r="X73" s="73"/>
      <c r="Y73" s="74"/>
      <c r="Z73" s="2891">
        <f t="shared" si="24"/>
        <v>0</v>
      </c>
      <c r="AA73" s="73"/>
      <c r="AB73" s="75"/>
      <c r="AC73" s="75"/>
      <c r="AD73" s="74"/>
      <c r="AE73" s="2891">
        <f t="shared" si="25"/>
        <v>0</v>
      </c>
      <c r="AF73" s="73"/>
      <c r="AG73" s="75"/>
      <c r="AH73" s="75"/>
      <c r="AI73" s="76"/>
      <c r="AJ73" s="2842"/>
      <c r="AK73" s="2842"/>
      <c r="AL73" s="2842"/>
      <c r="AM73" s="2842"/>
      <c r="AN73" s="2842"/>
      <c r="AO73" s="2842"/>
      <c r="AP73" s="2842"/>
      <c r="AQ73" s="2842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2891" t="s">
        <v>115</v>
      </c>
      <c r="B74" s="23">
        <f t="shared" si="23"/>
        <v>0</v>
      </c>
      <c r="C74" s="2896"/>
      <c r="D74" s="2895"/>
      <c r="E74" s="2895"/>
      <c r="F74" s="2895"/>
      <c r="G74" s="2834"/>
      <c r="H74" s="2834"/>
      <c r="I74" s="2834"/>
      <c r="J74" s="2834"/>
      <c r="K74" s="2834"/>
      <c r="L74" s="2834"/>
      <c r="M74" s="2834"/>
      <c r="N74" s="2834"/>
      <c r="O74" s="2834"/>
      <c r="P74" s="2834"/>
      <c r="Q74" s="2834"/>
      <c r="R74" s="2834"/>
      <c r="S74" s="2839"/>
      <c r="T74" s="73"/>
      <c r="U74" s="74"/>
      <c r="V74" s="73"/>
      <c r="W74" s="74"/>
      <c r="X74" s="73"/>
      <c r="Y74" s="74"/>
      <c r="Z74" s="2891">
        <f t="shared" si="24"/>
        <v>0</v>
      </c>
      <c r="AA74" s="73"/>
      <c r="AB74" s="75"/>
      <c r="AC74" s="75"/>
      <c r="AD74" s="74"/>
      <c r="AE74" s="2891">
        <f t="shared" si="25"/>
        <v>0</v>
      </c>
      <c r="AF74" s="73"/>
      <c r="AG74" s="75"/>
      <c r="AH74" s="75"/>
      <c r="AI74" s="76"/>
      <c r="AJ74" s="2842"/>
      <c r="AK74" s="2842"/>
      <c r="AL74" s="2842"/>
      <c r="AM74" s="2842"/>
      <c r="AN74" s="2842"/>
      <c r="AO74" s="2842"/>
      <c r="AP74" s="2842"/>
      <c r="AQ74" s="2842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2891" t="s">
        <v>116</v>
      </c>
      <c r="B75" s="23">
        <f t="shared" si="23"/>
        <v>0</v>
      </c>
      <c r="C75" s="2833"/>
      <c r="D75" s="2834"/>
      <c r="E75" s="2834"/>
      <c r="F75" s="2834"/>
      <c r="G75" s="2834"/>
      <c r="H75" s="2834"/>
      <c r="I75" s="2834"/>
      <c r="J75" s="2834"/>
      <c r="K75" s="2834"/>
      <c r="L75" s="2834"/>
      <c r="M75" s="2834"/>
      <c r="N75" s="2834"/>
      <c r="O75" s="2834"/>
      <c r="P75" s="2834"/>
      <c r="Q75" s="2834"/>
      <c r="R75" s="2834"/>
      <c r="S75" s="2839"/>
      <c r="T75" s="73"/>
      <c r="U75" s="74"/>
      <c r="V75" s="73"/>
      <c r="W75" s="74"/>
      <c r="X75" s="73"/>
      <c r="Y75" s="74"/>
      <c r="Z75" s="2891">
        <f t="shared" si="24"/>
        <v>0</v>
      </c>
      <c r="AA75" s="73"/>
      <c r="AB75" s="75"/>
      <c r="AC75" s="75"/>
      <c r="AD75" s="74"/>
      <c r="AE75" s="2891">
        <f t="shared" si="25"/>
        <v>0</v>
      </c>
      <c r="AF75" s="73"/>
      <c r="AG75" s="75"/>
      <c r="AH75" s="75"/>
      <c r="AI75" s="76"/>
      <c r="AJ75" s="2842"/>
      <c r="AK75" s="2842"/>
      <c r="AL75" s="2842"/>
      <c r="AM75" s="2842"/>
      <c r="AN75" s="2842"/>
      <c r="AO75" s="2842"/>
      <c r="AP75" s="2842"/>
      <c r="AQ75" s="2842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2891" t="s">
        <v>117</v>
      </c>
      <c r="B76" s="23">
        <f t="shared" si="23"/>
        <v>0</v>
      </c>
      <c r="C76" s="2833"/>
      <c r="D76" s="2834"/>
      <c r="E76" s="2834"/>
      <c r="F76" s="2834"/>
      <c r="G76" s="2834"/>
      <c r="H76" s="2834"/>
      <c r="I76" s="2834"/>
      <c r="J76" s="2834"/>
      <c r="K76" s="2834"/>
      <c r="L76" s="2834"/>
      <c r="M76" s="2834"/>
      <c r="N76" s="2834"/>
      <c r="O76" s="2834"/>
      <c r="P76" s="2834"/>
      <c r="Q76" s="2834"/>
      <c r="R76" s="2834"/>
      <c r="S76" s="2839"/>
      <c r="T76" s="73"/>
      <c r="U76" s="74"/>
      <c r="V76" s="73"/>
      <c r="W76" s="74"/>
      <c r="X76" s="73"/>
      <c r="Y76" s="74"/>
      <c r="Z76" s="2891">
        <f t="shared" si="24"/>
        <v>0</v>
      </c>
      <c r="AA76" s="73"/>
      <c r="AB76" s="75"/>
      <c r="AC76" s="75"/>
      <c r="AD76" s="74"/>
      <c r="AE76" s="2891">
        <f t="shared" si="25"/>
        <v>0</v>
      </c>
      <c r="AF76" s="73"/>
      <c r="AG76" s="75"/>
      <c r="AH76" s="75"/>
      <c r="AI76" s="76"/>
      <c r="AJ76" s="2842"/>
      <c r="AK76" s="2842"/>
      <c r="AL76" s="2842"/>
      <c r="AM76" s="2842"/>
      <c r="AN76" s="2842"/>
      <c r="AO76" s="2842"/>
      <c r="AP76" s="2842"/>
      <c r="AQ76" s="2842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2891" t="s">
        <v>118</v>
      </c>
      <c r="B77" s="23">
        <f t="shared" si="23"/>
        <v>0</v>
      </c>
      <c r="C77" s="2833"/>
      <c r="D77" s="2834"/>
      <c r="E77" s="2834"/>
      <c r="F77" s="2834"/>
      <c r="G77" s="2834"/>
      <c r="H77" s="2834"/>
      <c r="I77" s="2834"/>
      <c r="J77" s="2834"/>
      <c r="K77" s="2834"/>
      <c r="L77" s="2834"/>
      <c r="M77" s="2834"/>
      <c r="N77" s="2834"/>
      <c r="O77" s="2834"/>
      <c r="P77" s="2834"/>
      <c r="Q77" s="2834"/>
      <c r="R77" s="2834"/>
      <c r="S77" s="2839"/>
      <c r="T77" s="73"/>
      <c r="U77" s="74"/>
      <c r="V77" s="73"/>
      <c r="W77" s="74"/>
      <c r="X77" s="73"/>
      <c r="Y77" s="74"/>
      <c r="Z77" s="2891">
        <f t="shared" si="24"/>
        <v>0</v>
      </c>
      <c r="AA77" s="73"/>
      <c r="AB77" s="75"/>
      <c r="AC77" s="75"/>
      <c r="AD77" s="74"/>
      <c r="AE77" s="2891">
        <f t="shared" si="25"/>
        <v>0</v>
      </c>
      <c r="AF77" s="73"/>
      <c r="AG77" s="75"/>
      <c r="AH77" s="75"/>
      <c r="AI77" s="76"/>
      <c r="AJ77" s="2842"/>
      <c r="AK77" s="2842"/>
      <c r="AL77" s="2842"/>
      <c r="AM77" s="2842"/>
      <c r="AN77" s="2842"/>
      <c r="AO77" s="2842"/>
      <c r="AP77" s="2842"/>
      <c r="AQ77" s="2842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2891" t="s">
        <v>119</v>
      </c>
      <c r="B78" s="23">
        <f t="shared" si="23"/>
        <v>0</v>
      </c>
      <c r="C78" s="2833"/>
      <c r="D78" s="2834"/>
      <c r="E78" s="2834"/>
      <c r="F78" s="2834"/>
      <c r="G78" s="2834"/>
      <c r="H78" s="2834"/>
      <c r="I78" s="2834"/>
      <c r="J78" s="2834"/>
      <c r="K78" s="2834"/>
      <c r="L78" s="2834"/>
      <c r="M78" s="2834"/>
      <c r="N78" s="2834"/>
      <c r="O78" s="2834"/>
      <c r="P78" s="2834"/>
      <c r="Q78" s="2834"/>
      <c r="R78" s="2834"/>
      <c r="S78" s="2839"/>
      <c r="T78" s="2833"/>
      <c r="U78" s="2839"/>
      <c r="V78" s="2833"/>
      <c r="W78" s="2839"/>
      <c r="X78" s="2833"/>
      <c r="Y78" s="2839"/>
      <c r="Z78" s="2891">
        <f t="shared" si="24"/>
        <v>0</v>
      </c>
      <c r="AA78" s="2833"/>
      <c r="AB78" s="2834"/>
      <c r="AC78" s="2834"/>
      <c r="AD78" s="2839"/>
      <c r="AE78" s="2891">
        <f t="shared" si="25"/>
        <v>0</v>
      </c>
      <c r="AF78" s="2833"/>
      <c r="AG78" s="2834"/>
      <c r="AH78" s="2834"/>
      <c r="AI78" s="2898"/>
      <c r="AJ78" s="2842"/>
      <c r="AK78" s="2842"/>
      <c r="AL78" s="2842"/>
      <c r="AM78" s="2842"/>
      <c r="AN78" s="2842"/>
      <c r="AO78" s="2842"/>
      <c r="AP78" s="2842"/>
      <c r="AQ78" s="2842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2891" t="s">
        <v>120</v>
      </c>
      <c r="B79" s="23">
        <f t="shared" si="23"/>
        <v>0</v>
      </c>
      <c r="C79" s="2833"/>
      <c r="D79" s="2834"/>
      <c r="E79" s="2834"/>
      <c r="F79" s="2834"/>
      <c r="G79" s="2834"/>
      <c r="H79" s="2834"/>
      <c r="I79" s="2834"/>
      <c r="J79" s="2834"/>
      <c r="K79" s="2834"/>
      <c r="L79" s="2834"/>
      <c r="M79" s="2834"/>
      <c r="N79" s="2834"/>
      <c r="O79" s="2834"/>
      <c r="P79" s="2834"/>
      <c r="Q79" s="2834"/>
      <c r="R79" s="2834"/>
      <c r="S79" s="2839"/>
      <c r="T79" s="2833"/>
      <c r="U79" s="2839"/>
      <c r="V79" s="2833"/>
      <c r="W79" s="2839"/>
      <c r="X79" s="2833"/>
      <c r="Y79" s="2839"/>
      <c r="Z79" s="2891">
        <f t="shared" si="24"/>
        <v>0</v>
      </c>
      <c r="AA79" s="2833"/>
      <c r="AB79" s="2834"/>
      <c r="AC79" s="2834"/>
      <c r="AD79" s="2839"/>
      <c r="AE79" s="2891">
        <f t="shared" si="25"/>
        <v>0</v>
      </c>
      <c r="AF79" s="2833"/>
      <c r="AG79" s="2834"/>
      <c r="AH79" s="2834"/>
      <c r="AI79" s="2898"/>
      <c r="AJ79" s="2842"/>
      <c r="AK79" s="2842"/>
      <c r="AL79" s="2842"/>
      <c r="AM79" s="2842"/>
      <c r="AN79" s="2842"/>
      <c r="AO79" s="2842"/>
      <c r="AP79" s="2842"/>
      <c r="AQ79" s="2842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7</v>
      </c>
      <c r="C80" s="2833"/>
      <c r="D80" s="2834"/>
      <c r="E80" s="2834"/>
      <c r="F80" s="2834"/>
      <c r="G80" s="2834"/>
      <c r="H80" s="2834"/>
      <c r="I80" s="2834">
        <v>1</v>
      </c>
      <c r="J80" s="2834"/>
      <c r="K80" s="2834">
        <v>1</v>
      </c>
      <c r="L80" s="2834"/>
      <c r="M80" s="2834">
        <v>1</v>
      </c>
      <c r="N80" s="2834"/>
      <c r="O80" s="2834">
        <v>1</v>
      </c>
      <c r="P80" s="2834">
        <v>1</v>
      </c>
      <c r="Q80" s="2834"/>
      <c r="R80" s="2834">
        <v>2</v>
      </c>
      <c r="S80" s="2839"/>
      <c r="T80" s="2833">
        <v>5</v>
      </c>
      <c r="U80" s="2839">
        <v>2</v>
      </c>
      <c r="V80" s="2833"/>
      <c r="W80" s="2839">
        <v>4</v>
      </c>
      <c r="X80" s="2833">
        <v>0</v>
      </c>
      <c r="Y80" s="2839">
        <v>0</v>
      </c>
      <c r="Z80" s="2891">
        <f t="shared" si="24"/>
        <v>0</v>
      </c>
      <c r="AA80" s="2833">
        <v>0</v>
      </c>
      <c r="AB80" s="2834">
        <v>0</v>
      </c>
      <c r="AC80" s="2834">
        <v>0</v>
      </c>
      <c r="AD80" s="2839">
        <v>0</v>
      </c>
      <c r="AE80" s="2891">
        <f t="shared" si="25"/>
        <v>0</v>
      </c>
      <c r="AF80" s="2833">
        <v>0</v>
      </c>
      <c r="AG80" s="2834">
        <v>0</v>
      </c>
      <c r="AH80" s="2834">
        <v>0</v>
      </c>
      <c r="AI80" s="2898">
        <v>0</v>
      </c>
      <c r="AJ80" s="2842">
        <v>0</v>
      </c>
      <c r="AK80" s="2842">
        <v>7</v>
      </c>
      <c r="AL80" s="2842">
        <v>0</v>
      </c>
      <c r="AM80" s="2842">
        <v>0</v>
      </c>
      <c r="AN80" s="2842">
        <v>0</v>
      </c>
      <c r="AO80" s="2842">
        <v>0</v>
      </c>
      <c r="AP80" s="2842">
        <v>0</v>
      </c>
      <c r="AQ80" s="2842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2897" t="s">
        <v>122</v>
      </c>
      <c r="B81" s="23">
        <f t="shared" si="23"/>
        <v>0</v>
      </c>
      <c r="C81" s="2833"/>
      <c r="D81" s="2834"/>
      <c r="E81" s="2834"/>
      <c r="F81" s="2834"/>
      <c r="G81" s="2834"/>
      <c r="H81" s="2834"/>
      <c r="I81" s="2834"/>
      <c r="J81" s="2834"/>
      <c r="K81" s="2834"/>
      <c r="L81" s="2834"/>
      <c r="M81" s="2834"/>
      <c r="N81" s="2834"/>
      <c r="O81" s="2834"/>
      <c r="P81" s="2834"/>
      <c r="Q81" s="2834"/>
      <c r="R81" s="2834"/>
      <c r="S81" s="2839"/>
      <c r="T81" s="2833"/>
      <c r="U81" s="2839"/>
      <c r="V81" s="2833"/>
      <c r="W81" s="2839"/>
      <c r="X81" s="2833"/>
      <c r="Y81" s="2839"/>
      <c r="Z81" s="2891">
        <f t="shared" si="24"/>
        <v>0</v>
      </c>
      <c r="AA81" s="2833"/>
      <c r="AB81" s="2834"/>
      <c r="AC81" s="2834"/>
      <c r="AD81" s="2839"/>
      <c r="AE81" s="2891">
        <f t="shared" si="25"/>
        <v>0</v>
      </c>
      <c r="AF81" s="2833"/>
      <c r="AG81" s="2834"/>
      <c r="AH81" s="2834"/>
      <c r="AI81" s="2898"/>
      <c r="AJ81" s="2842"/>
      <c r="AK81" s="2842"/>
      <c r="AL81" s="2842"/>
      <c r="AM81" s="2842"/>
      <c r="AN81" s="2842"/>
      <c r="AO81" s="2842"/>
      <c r="AP81" s="2842"/>
      <c r="AQ81" s="2842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2897" t="s">
        <v>123</v>
      </c>
      <c r="B82" s="23">
        <f t="shared" si="23"/>
        <v>0</v>
      </c>
      <c r="C82" s="2833"/>
      <c r="D82" s="2834"/>
      <c r="E82" s="2834"/>
      <c r="F82" s="2834"/>
      <c r="G82" s="2834"/>
      <c r="H82" s="2834"/>
      <c r="I82" s="2834"/>
      <c r="J82" s="2834"/>
      <c r="K82" s="2834"/>
      <c r="L82" s="2834"/>
      <c r="M82" s="2834"/>
      <c r="N82" s="2834"/>
      <c r="O82" s="2834"/>
      <c r="P82" s="2834"/>
      <c r="Q82" s="2834"/>
      <c r="R82" s="2834"/>
      <c r="S82" s="2839"/>
      <c r="T82" s="2833"/>
      <c r="U82" s="2839"/>
      <c r="V82" s="2833"/>
      <c r="W82" s="2839"/>
      <c r="X82" s="2833"/>
      <c r="Y82" s="2839"/>
      <c r="Z82" s="2891">
        <f t="shared" si="24"/>
        <v>0</v>
      </c>
      <c r="AA82" s="2833"/>
      <c r="AB82" s="2834"/>
      <c r="AC82" s="2834"/>
      <c r="AD82" s="2839"/>
      <c r="AE82" s="2891">
        <f t="shared" si="25"/>
        <v>0</v>
      </c>
      <c r="AF82" s="2833"/>
      <c r="AG82" s="2834"/>
      <c r="AH82" s="2834"/>
      <c r="AI82" s="2898"/>
      <c r="AJ82" s="2842"/>
      <c r="AK82" s="2842"/>
      <c r="AL82" s="2842"/>
      <c r="AM82" s="2842"/>
      <c r="AN82" s="2842"/>
      <c r="AO82" s="2842"/>
      <c r="AP82" s="2842"/>
      <c r="AQ82" s="2842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2897" t="s">
        <v>124</v>
      </c>
      <c r="B83" s="23">
        <f t="shared" si="23"/>
        <v>0</v>
      </c>
      <c r="C83" s="2833"/>
      <c r="D83" s="2834"/>
      <c r="E83" s="2834"/>
      <c r="F83" s="2834"/>
      <c r="G83" s="2834"/>
      <c r="H83" s="2834"/>
      <c r="I83" s="2834"/>
      <c r="J83" s="2834"/>
      <c r="K83" s="2834"/>
      <c r="L83" s="2834"/>
      <c r="M83" s="2834"/>
      <c r="N83" s="2834"/>
      <c r="O83" s="2834"/>
      <c r="P83" s="2834"/>
      <c r="Q83" s="2834"/>
      <c r="R83" s="2834"/>
      <c r="S83" s="2839"/>
      <c r="T83" s="2833"/>
      <c r="U83" s="2839"/>
      <c r="V83" s="2833"/>
      <c r="W83" s="2839"/>
      <c r="X83" s="2833"/>
      <c r="Y83" s="2839"/>
      <c r="Z83" s="2891">
        <f t="shared" si="24"/>
        <v>0</v>
      </c>
      <c r="AA83" s="2833"/>
      <c r="AB83" s="2834"/>
      <c r="AC83" s="2834"/>
      <c r="AD83" s="2839"/>
      <c r="AE83" s="2891">
        <f t="shared" si="25"/>
        <v>0</v>
      </c>
      <c r="AF83" s="2833"/>
      <c r="AG83" s="2834"/>
      <c r="AH83" s="2834"/>
      <c r="AI83" s="2898"/>
      <c r="AJ83" s="2842"/>
      <c r="AK83" s="2842"/>
      <c r="AL83" s="2842"/>
      <c r="AM83" s="2842"/>
      <c r="AN83" s="2842"/>
      <c r="AO83" s="2842"/>
      <c r="AP83" s="2842"/>
      <c r="AQ83" s="2842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2891" t="s">
        <v>125</v>
      </c>
      <c r="B84" s="23">
        <f t="shared" si="23"/>
        <v>0</v>
      </c>
      <c r="C84" s="2833"/>
      <c r="D84" s="2834"/>
      <c r="E84" s="2834"/>
      <c r="F84" s="2834"/>
      <c r="G84" s="2834"/>
      <c r="H84" s="2834"/>
      <c r="I84" s="2834"/>
      <c r="J84" s="2834"/>
      <c r="K84" s="2834"/>
      <c r="L84" s="2834"/>
      <c r="M84" s="2834"/>
      <c r="N84" s="2834"/>
      <c r="O84" s="2834"/>
      <c r="P84" s="2834"/>
      <c r="Q84" s="2834"/>
      <c r="R84" s="2834"/>
      <c r="S84" s="2839"/>
      <c r="T84" s="2833"/>
      <c r="U84" s="2839"/>
      <c r="V84" s="2833"/>
      <c r="W84" s="2839"/>
      <c r="X84" s="2833"/>
      <c r="Y84" s="2839"/>
      <c r="Z84" s="2891">
        <f t="shared" si="24"/>
        <v>0</v>
      </c>
      <c r="AA84" s="2833"/>
      <c r="AB84" s="2834"/>
      <c r="AC84" s="2834"/>
      <c r="AD84" s="2839"/>
      <c r="AE84" s="2891">
        <f t="shared" si="25"/>
        <v>0</v>
      </c>
      <c r="AF84" s="2833"/>
      <c r="AG84" s="2834"/>
      <c r="AH84" s="2834"/>
      <c r="AI84" s="2898"/>
      <c r="AJ84" s="2842"/>
      <c r="AK84" s="2842"/>
      <c r="AL84" s="2842"/>
      <c r="AM84" s="2842"/>
      <c r="AN84" s="2842"/>
      <c r="AO84" s="2842"/>
      <c r="AP84" s="2842"/>
      <c r="AQ84" s="2842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2891" t="s">
        <v>126</v>
      </c>
      <c r="B85" s="23">
        <f t="shared" si="23"/>
        <v>0</v>
      </c>
      <c r="C85" s="2833"/>
      <c r="D85" s="2834"/>
      <c r="E85" s="2834"/>
      <c r="F85" s="2834"/>
      <c r="G85" s="2834"/>
      <c r="H85" s="2834"/>
      <c r="I85" s="2834"/>
      <c r="J85" s="2834"/>
      <c r="K85" s="2834"/>
      <c r="L85" s="2834"/>
      <c r="M85" s="2834"/>
      <c r="N85" s="2834"/>
      <c r="O85" s="2834"/>
      <c r="P85" s="2834"/>
      <c r="Q85" s="2834"/>
      <c r="R85" s="2834"/>
      <c r="S85" s="2839"/>
      <c r="T85" s="2833"/>
      <c r="U85" s="2839"/>
      <c r="V85" s="2833"/>
      <c r="W85" s="2839"/>
      <c r="X85" s="2833"/>
      <c r="Y85" s="2839"/>
      <c r="Z85" s="2891">
        <f t="shared" si="24"/>
        <v>0</v>
      </c>
      <c r="AA85" s="2833"/>
      <c r="AB85" s="2834"/>
      <c r="AC85" s="2834"/>
      <c r="AD85" s="2839"/>
      <c r="AE85" s="2891">
        <f t="shared" si="25"/>
        <v>0</v>
      </c>
      <c r="AF85" s="2833"/>
      <c r="AG85" s="2834"/>
      <c r="AH85" s="2834"/>
      <c r="AI85" s="2898"/>
      <c r="AJ85" s="2842"/>
      <c r="AK85" s="2842"/>
      <c r="AL85" s="2842"/>
      <c r="AM85" s="2842"/>
      <c r="AN85" s="2842"/>
      <c r="AO85" s="2842"/>
      <c r="AP85" s="2842"/>
      <c r="AQ85" s="2842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2891" t="s">
        <v>127</v>
      </c>
      <c r="B86" s="23">
        <f t="shared" si="23"/>
        <v>0</v>
      </c>
      <c r="C86" s="2833"/>
      <c r="D86" s="2834"/>
      <c r="E86" s="2834"/>
      <c r="F86" s="2834"/>
      <c r="G86" s="2834"/>
      <c r="H86" s="2834"/>
      <c r="I86" s="2834"/>
      <c r="J86" s="2834"/>
      <c r="K86" s="2834"/>
      <c r="L86" s="2834"/>
      <c r="M86" s="2834"/>
      <c r="N86" s="2834"/>
      <c r="O86" s="2834"/>
      <c r="P86" s="2834"/>
      <c r="Q86" s="2834"/>
      <c r="R86" s="2834"/>
      <c r="S86" s="2839"/>
      <c r="T86" s="2833"/>
      <c r="U86" s="2839"/>
      <c r="V86" s="2833"/>
      <c r="W86" s="2839"/>
      <c r="X86" s="2833"/>
      <c r="Y86" s="2839"/>
      <c r="Z86" s="2891">
        <f t="shared" si="24"/>
        <v>0</v>
      </c>
      <c r="AA86" s="2833"/>
      <c r="AB86" s="2834"/>
      <c r="AC86" s="2834"/>
      <c r="AD86" s="2839"/>
      <c r="AE86" s="2891">
        <f t="shared" si="25"/>
        <v>0</v>
      </c>
      <c r="AF86" s="2833"/>
      <c r="AG86" s="2834"/>
      <c r="AH86" s="2834"/>
      <c r="AI86" s="2898"/>
      <c r="AJ86" s="2842"/>
      <c r="AK86" s="2842"/>
      <c r="AL86" s="2842"/>
      <c r="AM86" s="2842"/>
      <c r="AN86" s="2842"/>
      <c r="AO86" s="2842"/>
      <c r="AP86" s="2842"/>
      <c r="AQ86" s="2842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2891" t="s">
        <v>128</v>
      </c>
      <c r="B87" s="23">
        <f t="shared" si="23"/>
        <v>0</v>
      </c>
      <c r="C87" s="2833"/>
      <c r="D87" s="2834"/>
      <c r="E87" s="2834"/>
      <c r="F87" s="2834"/>
      <c r="G87" s="2834"/>
      <c r="H87" s="2834"/>
      <c r="I87" s="2834"/>
      <c r="J87" s="2834"/>
      <c r="K87" s="2834"/>
      <c r="L87" s="2834"/>
      <c r="M87" s="2834"/>
      <c r="N87" s="2834"/>
      <c r="O87" s="2834"/>
      <c r="P87" s="2834"/>
      <c r="Q87" s="2834"/>
      <c r="R87" s="2834"/>
      <c r="S87" s="2839"/>
      <c r="T87" s="2833"/>
      <c r="U87" s="2839"/>
      <c r="V87" s="2833"/>
      <c r="W87" s="2839"/>
      <c r="X87" s="2833"/>
      <c r="Y87" s="2839"/>
      <c r="Z87" s="2891">
        <f t="shared" si="24"/>
        <v>0</v>
      </c>
      <c r="AA87" s="2833"/>
      <c r="AB87" s="2834"/>
      <c r="AC87" s="2834"/>
      <c r="AD87" s="2839"/>
      <c r="AE87" s="2891">
        <f t="shared" si="25"/>
        <v>0</v>
      </c>
      <c r="AF87" s="2833"/>
      <c r="AG87" s="2834"/>
      <c r="AH87" s="2834"/>
      <c r="AI87" s="2898"/>
      <c r="AJ87" s="2842"/>
      <c r="AK87" s="2842"/>
      <c r="AL87" s="2842"/>
      <c r="AM87" s="2842"/>
      <c r="AN87" s="2842"/>
      <c r="AO87" s="2842"/>
      <c r="AP87" s="2842"/>
      <c r="AQ87" s="2842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2891" t="s">
        <v>129</v>
      </c>
      <c r="B88" s="23">
        <f t="shared" si="23"/>
        <v>0</v>
      </c>
      <c r="C88" s="2833"/>
      <c r="D88" s="2834"/>
      <c r="E88" s="2834"/>
      <c r="F88" s="2834"/>
      <c r="G88" s="2834"/>
      <c r="H88" s="2834"/>
      <c r="I88" s="2834"/>
      <c r="J88" s="2834"/>
      <c r="K88" s="2834"/>
      <c r="L88" s="2834"/>
      <c r="M88" s="2834"/>
      <c r="N88" s="2834"/>
      <c r="O88" s="2834"/>
      <c r="P88" s="2834"/>
      <c r="Q88" s="2834"/>
      <c r="R88" s="2834"/>
      <c r="S88" s="2839"/>
      <c r="T88" s="2833"/>
      <c r="U88" s="2839"/>
      <c r="V88" s="2833"/>
      <c r="W88" s="2839"/>
      <c r="X88" s="2833"/>
      <c r="Y88" s="2839"/>
      <c r="Z88" s="2891">
        <f t="shared" si="24"/>
        <v>0</v>
      </c>
      <c r="AA88" s="2833"/>
      <c r="AB88" s="2834"/>
      <c r="AC88" s="2834"/>
      <c r="AD88" s="2839"/>
      <c r="AE88" s="2891">
        <f t="shared" si="25"/>
        <v>0</v>
      </c>
      <c r="AF88" s="2833"/>
      <c r="AG88" s="2834"/>
      <c r="AH88" s="2834"/>
      <c r="AI88" s="2898"/>
      <c r="AJ88" s="2842"/>
      <c r="AK88" s="2842"/>
      <c r="AL88" s="2842"/>
      <c r="AM88" s="2842"/>
      <c r="AN88" s="2842"/>
      <c r="AO88" s="2842"/>
      <c r="AP88" s="2842"/>
      <c r="AQ88" s="2842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2891" t="s">
        <v>130</v>
      </c>
      <c r="B89" s="23">
        <f t="shared" si="23"/>
        <v>0</v>
      </c>
      <c r="C89" s="2833"/>
      <c r="D89" s="2834"/>
      <c r="E89" s="2834"/>
      <c r="F89" s="2834"/>
      <c r="G89" s="2834"/>
      <c r="H89" s="2834"/>
      <c r="I89" s="2834"/>
      <c r="J89" s="2834"/>
      <c r="K89" s="2834"/>
      <c r="L89" s="2834"/>
      <c r="M89" s="2834"/>
      <c r="N89" s="2834"/>
      <c r="O89" s="2834"/>
      <c r="P89" s="2834"/>
      <c r="Q89" s="2834"/>
      <c r="R89" s="2834"/>
      <c r="S89" s="2839"/>
      <c r="T89" s="2833"/>
      <c r="U89" s="2839"/>
      <c r="V89" s="2833"/>
      <c r="W89" s="2839"/>
      <c r="X89" s="2833"/>
      <c r="Y89" s="2839"/>
      <c r="Z89" s="2891">
        <f t="shared" si="24"/>
        <v>0</v>
      </c>
      <c r="AA89" s="2833"/>
      <c r="AB89" s="2834"/>
      <c r="AC89" s="2834"/>
      <c r="AD89" s="2839"/>
      <c r="AE89" s="2891">
        <f t="shared" si="25"/>
        <v>0</v>
      </c>
      <c r="AF89" s="2833"/>
      <c r="AG89" s="2834"/>
      <c r="AH89" s="2834"/>
      <c r="AI89" s="2898"/>
      <c r="AJ89" s="2842"/>
      <c r="AK89" s="2842"/>
      <c r="AL89" s="2842"/>
      <c r="AM89" s="2842"/>
      <c r="AN89" s="2842"/>
      <c r="AO89" s="2842"/>
      <c r="AP89" s="2842"/>
      <c r="AQ89" s="2842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2891" t="s">
        <v>131</v>
      </c>
      <c r="B90" s="23">
        <f t="shared" si="23"/>
        <v>0</v>
      </c>
      <c r="C90" s="2833"/>
      <c r="D90" s="2834"/>
      <c r="E90" s="2834"/>
      <c r="F90" s="2834"/>
      <c r="G90" s="2834"/>
      <c r="H90" s="2834"/>
      <c r="I90" s="2834"/>
      <c r="J90" s="2834"/>
      <c r="K90" s="2834"/>
      <c r="L90" s="2834"/>
      <c r="M90" s="2834"/>
      <c r="N90" s="2834"/>
      <c r="O90" s="2834"/>
      <c r="P90" s="2834"/>
      <c r="Q90" s="2834"/>
      <c r="R90" s="2834"/>
      <c r="S90" s="2839"/>
      <c r="T90" s="2833"/>
      <c r="U90" s="2839"/>
      <c r="V90" s="2833"/>
      <c r="W90" s="2839"/>
      <c r="X90" s="2833"/>
      <c r="Y90" s="2839"/>
      <c r="Z90" s="2891">
        <f t="shared" si="24"/>
        <v>0</v>
      </c>
      <c r="AA90" s="2833"/>
      <c r="AB90" s="2834"/>
      <c r="AC90" s="2834"/>
      <c r="AD90" s="2839"/>
      <c r="AE90" s="2891">
        <f t="shared" si="25"/>
        <v>0</v>
      </c>
      <c r="AF90" s="2833"/>
      <c r="AG90" s="2834"/>
      <c r="AH90" s="2834"/>
      <c r="AI90" s="2898"/>
      <c r="AJ90" s="2842"/>
      <c r="AK90" s="2842"/>
      <c r="AL90" s="2842"/>
      <c r="AM90" s="2842"/>
      <c r="AN90" s="2842"/>
      <c r="AO90" s="2842"/>
      <c r="AP90" s="2842"/>
      <c r="AQ90" s="2842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2891" t="s">
        <v>132</v>
      </c>
      <c r="B91" s="23">
        <f t="shared" si="23"/>
        <v>0</v>
      </c>
      <c r="C91" s="2833"/>
      <c r="D91" s="2834"/>
      <c r="E91" s="2834"/>
      <c r="F91" s="2834"/>
      <c r="G91" s="2834"/>
      <c r="H91" s="2834"/>
      <c r="I91" s="2834"/>
      <c r="J91" s="2834"/>
      <c r="K91" s="2834"/>
      <c r="L91" s="2834"/>
      <c r="M91" s="2834"/>
      <c r="N91" s="2834"/>
      <c r="O91" s="2834"/>
      <c r="P91" s="2834"/>
      <c r="Q91" s="2834"/>
      <c r="R91" s="2834"/>
      <c r="S91" s="2839"/>
      <c r="T91" s="2833"/>
      <c r="U91" s="2839"/>
      <c r="V91" s="2833"/>
      <c r="W91" s="2839"/>
      <c r="X91" s="2833"/>
      <c r="Y91" s="2839"/>
      <c r="Z91" s="2891">
        <f t="shared" si="24"/>
        <v>0</v>
      </c>
      <c r="AA91" s="2833"/>
      <c r="AB91" s="2834"/>
      <c r="AC91" s="2834"/>
      <c r="AD91" s="2839"/>
      <c r="AE91" s="2891">
        <f t="shared" si="25"/>
        <v>0</v>
      </c>
      <c r="AF91" s="2833"/>
      <c r="AG91" s="2834"/>
      <c r="AH91" s="2834"/>
      <c r="AI91" s="2898"/>
      <c r="AJ91" s="2842"/>
      <c r="AK91" s="2842"/>
      <c r="AL91" s="2842"/>
      <c r="AM91" s="2842"/>
      <c r="AN91" s="2842"/>
      <c r="AO91" s="2842"/>
      <c r="AP91" s="2842"/>
      <c r="AQ91" s="2842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2891" t="s">
        <v>133</v>
      </c>
      <c r="B92" s="23">
        <f t="shared" si="23"/>
        <v>0</v>
      </c>
      <c r="C92" s="2899"/>
      <c r="D92" s="2900"/>
      <c r="E92" s="2900"/>
      <c r="F92" s="2900"/>
      <c r="G92" s="2900"/>
      <c r="H92" s="2900"/>
      <c r="I92" s="2900"/>
      <c r="J92" s="2900"/>
      <c r="K92" s="2900"/>
      <c r="L92" s="2834"/>
      <c r="M92" s="2834"/>
      <c r="N92" s="2834"/>
      <c r="O92" s="2834"/>
      <c r="P92" s="2834"/>
      <c r="Q92" s="2834"/>
      <c r="R92" s="2834"/>
      <c r="S92" s="2839"/>
      <c r="T92" s="2833"/>
      <c r="U92" s="2839"/>
      <c r="V92" s="2833"/>
      <c r="W92" s="2839"/>
      <c r="X92" s="2833"/>
      <c r="Y92" s="2839"/>
      <c r="Z92" s="2891">
        <f t="shared" si="24"/>
        <v>0</v>
      </c>
      <c r="AA92" s="2833"/>
      <c r="AB92" s="2834"/>
      <c r="AC92" s="2834"/>
      <c r="AD92" s="2839"/>
      <c r="AE92" s="2891">
        <f t="shared" si="25"/>
        <v>0</v>
      </c>
      <c r="AF92" s="2833"/>
      <c r="AG92" s="2834"/>
      <c r="AH92" s="2834"/>
      <c r="AI92" s="2898"/>
      <c r="AJ92" s="2842"/>
      <c r="AK92" s="2842"/>
      <c r="AL92" s="2842"/>
      <c r="AM92" s="2842"/>
      <c r="AN92" s="2842"/>
      <c r="AO92" s="2842"/>
      <c r="AP92" s="2842"/>
      <c r="AQ92" s="2842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2891" t="s">
        <v>134</v>
      </c>
      <c r="B93" s="23">
        <f t="shared" si="23"/>
        <v>0</v>
      </c>
      <c r="C93" s="2833"/>
      <c r="D93" s="2834"/>
      <c r="E93" s="2834"/>
      <c r="F93" s="2834"/>
      <c r="G93" s="2834"/>
      <c r="H93" s="2834"/>
      <c r="I93" s="2834"/>
      <c r="J93" s="2834"/>
      <c r="K93" s="2834"/>
      <c r="L93" s="2834"/>
      <c r="M93" s="2834"/>
      <c r="N93" s="2834"/>
      <c r="O93" s="2834"/>
      <c r="P93" s="2834"/>
      <c r="Q93" s="2834"/>
      <c r="R93" s="2834"/>
      <c r="S93" s="2839"/>
      <c r="T93" s="2833"/>
      <c r="U93" s="2839"/>
      <c r="V93" s="2833"/>
      <c r="W93" s="2839"/>
      <c r="X93" s="2833"/>
      <c r="Y93" s="2839"/>
      <c r="Z93" s="2891">
        <f t="shared" si="24"/>
        <v>0</v>
      </c>
      <c r="AA93" s="2833"/>
      <c r="AB93" s="2834"/>
      <c r="AC93" s="2834"/>
      <c r="AD93" s="2839"/>
      <c r="AE93" s="2891">
        <f t="shared" si="25"/>
        <v>0</v>
      </c>
      <c r="AF93" s="2833"/>
      <c r="AG93" s="2834"/>
      <c r="AH93" s="2834"/>
      <c r="AI93" s="2898"/>
      <c r="AJ93" s="2842"/>
      <c r="AK93" s="2842"/>
      <c r="AL93" s="2842"/>
      <c r="AM93" s="2842"/>
      <c r="AN93" s="2842"/>
      <c r="AO93" s="2842"/>
      <c r="AP93" s="2842"/>
      <c r="AQ93" s="2842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2891" t="s">
        <v>135</v>
      </c>
      <c r="B94" s="23">
        <f t="shared" si="23"/>
        <v>0</v>
      </c>
      <c r="C94" s="2833"/>
      <c r="D94" s="2834"/>
      <c r="E94" s="2834"/>
      <c r="F94" s="2834"/>
      <c r="G94" s="2834"/>
      <c r="H94" s="2834"/>
      <c r="I94" s="2834"/>
      <c r="J94" s="2834"/>
      <c r="K94" s="2834"/>
      <c r="L94" s="2834"/>
      <c r="M94" s="2834"/>
      <c r="N94" s="2834"/>
      <c r="O94" s="2834"/>
      <c r="P94" s="2834"/>
      <c r="Q94" s="2834"/>
      <c r="R94" s="2834"/>
      <c r="S94" s="2839"/>
      <c r="T94" s="2833"/>
      <c r="U94" s="2839"/>
      <c r="V94" s="2833"/>
      <c r="W94" s="2839"/>
      <c r="X94" s="2833"/>
      <c r="Y94" s="2839"/>
      <c r="Z94" s="2891">
        <f t="shared" si="24"/>
        <v>0</v>
      </c>
      <c r="AA94" s="2833"/>
      <c r="AB94" s="2834"/>
      <c r="AC94" s="2834"/>
      <c r="AD94" s="2839"/>
      <c r="AE94" s="2891">
        <f t="shared" si="25"/>
        <v>0</v>
      </c>
      <c r="AF94" s="2833"/>
      <c r="AG94" s="2834"/>
      <c r="AH94" s="2834"/>
      <c r="AI94" s="2898"/>
      <c r="AJ94" s="2842"/>
      <c r="AK94" s="2842"/>
      <c r="AL94" s="2842"/>
      <c r="AM94" s="2842"/>
      <c r="AN94" s="2842"/>
      <c r="AO94" s="2842"/>
      <c r="AP94" s="2842"/>
      <c r="AQ94" s="2842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2833"/>
      <c r="D95" s="2834"/>
      <c r="E95" s="2834"/>
      <c r="F95" s="2834"/>
      <c r="G95" s="2834"/>
      <c r="H95" s="2834"/>
      <c r="I95" s="2834"/>
      <c r="J95" s="2834"/>
      <c r="K95" s="2834"/>
      <c r="L95" s="2834"/>
      <c r="M95" s="2834"/>
      <c r="N95" s="2834"/>
      <c r="O95" s="2834"/>
      <c r="P95" s="2834"/>
      <c r="Q95" s="2834"/>
      <c r="R95" s="2834"/>
      <c r="S95" s="2839"/>
      <c r="T95" s="2833"/>
      <c r="U95" s="2839"/>
      <c r="V95" s="2833"/>
      <c r="W95" s="2839"/>
      <c r="X95" s="2833"/>
      <c r="Y95" s="2839"/>
      <c r="Z95" s="2891">
        <f t="shared" si="24"/>
        <v>0</v>
      </c>
      <c r="AA95" s="2833"/>
      <c r="AB95" s="2834"/>
      <c r="AC95" s="2834"/>
      <c r="AD95" s="2839"/>
      <c r="AE95" s="2891">
        <f t="shared" si="25"/>
        <v>0</v>
      </c>
      <c r="AF95" s="2833"/>
      <c r="AG95" s="2834"/>
      <c r="AH95" s="2834"/>
      <c r="AI95" s="2898"/>
      <c r="AJ95" s="2842"/>
      <c r="AK95" s="2842"/>
      <c r="AL95" s="2842"/>
      <c r="AM95" s="2842"/>
      <c r="AN95" s="2842"/>
      <c r="AO95" s="2842"/>
      <c r="AP95" s="2842"/>
      <c r="AQ95" s="2842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2901"/>
      <c r="D96" s="2902"/>
      <c r="E96" s="2902"/>
      <c r="F96" s="2902"/>
      <c r="G96" s="2902"/>
      <c r="H96" s="2902"/>
      <c r="I96" s="2902"/>
      <c r="J96" s="2902"/>
      <c r="K96" s="2902"/>
      <c r="L96" s="2902"/>
      <c r="M96" s="2902"/>
      <c r="N96" s="2902"/>
      <c r="O96" s="2902"/>
      <c r="P96" s="2902"/>
      <c r="Q96" s="2902"/>
      <c r="R96" s="2902"/>
      <c r="S96" s="2903"/>
      <c r="T96" s="2833"/>
      <c r="U96" s="2839"/>
      <c r="V96" s="2833"/>
      <c r="W96" s="2839"/>
      <c r="X96" s="2833"/>
      <c r="Y96" s="2839"/>
      <c r="Z96" s="2891">
        <f t="shared" si="24"/>
        <v>0</v>
      </c>
      <c r="AA96" s="2833"/>
      <c r="AB96" s="2834"/>
      <c r="AC96" s="2834"/>
      <c r="AD96" s="2839"/>
      <c r="AE96" s="2891">
        <f t="shared" si="25"/>
        <v>0</v>
      </c>
      <c r="AF96" s="2833"/>
      <c r="AG96" s="2834"/>
      <c r="AH96" s="2834"/>
      <c r="AI96" s="2898"/>
      <c r="AJ96" s="2842"/>
      <c r="AK96" s="2842"/>
      <c r="AL96" s="2842"/>
      <c r="AM96" s="2842"/>
      <c r="AN96" s="2842"/>
      <c r="AO96" s="2842"/>
      <c r="AP96" s="2842"/>
      <c r="AQ96" s="2842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2904" t="s">
        <v>5</v>
      </c>
      <c r="B97" s="2905">
        <f>SUM(C97:S97)</f>
        <v>15</v>
      </c>
      <c r="C97" s="2906">
        <f>SUM(C37:C96)</f>
        <v>0</v>
      </c>
      <c r="D97" s="2907">
        <f>SUM(D37:D96)</f>
        <v>0</v>
      </c>
      <c r="E97" s="2907">
        <f t="shared" ref="E97:AP97" si="28">SUM(E37:E96)</f>
        <v>0</v>
      </c>
      <c r="F97" s="2907">
        <f t="shared" si="28"/>
        <v>0</v>
      </c>
      <c r="G97" s="2907">
        <f t="shared" si="28"/>
        <v>0</v>
      </c>
      <c r="H97" s="2908">
        <f t="shared" si="28"/>
        <v>0</v>
      </c>
      <c r="I97" s="2907">
        <f t="shared" si="28"/>
        <v>1</v>
      </c>
      <c r="J97" s="2907">
        <f t="shared" si="28"/>
        <v>0</v>
      </c>
      <c r="K97" s="2907">
        <f t="shared" si="28"/>
        <v>1</v>
      </c>
      <c r="L97" s="2907">
        <f t="shared" si="28"/>
        <v>1</v>
      </c>
      <c r="M97" s="2907">
        <f t="shared" si="28"/>
        <v>2</v>
      </c>
      <c r="N97" s="2907">
        <f t="shared" si="28"/>
        <v>0</v>
      </c>
      <c r="O97" s="2907">
        <f t="shared" si="28"/>
        <v>1</v>
      </c>
      <c r="P97" s="2907">
        <f t="shared" si="28"/>
        <v>1</v>
      </c>
      <c r="Q97" s="2907">
        <f t="shared" si="28"/>
        <v>1</v>
      </c>
      <c r="R97" s="2907">
        <f t="shared" si="28"/>
        <v>3</v>
      </c>
      <c r="S97" s="2909">
        <f t="shared" si="28"/>
        <v>4</v>
      </c>
      <c r="T97" s="2906">
        <f t="shared" si="28"/>
        <v>7</v>
      </c>
      <c r="U97" s="2909">
        <f t="shared" si="28"/>
        <v>8</v>
      </c>
      <c r="V97" s="2906">
        <f t="shared" si="28"/>
        <v>0</v>
      </c>
      <c r="W97" s="2909">
        <f t="shared" si="28"/>
        <v>6</v>
      </c>
      <c r="X97" s="2906">
        <f t="shared" si="28"/>
        <v>0</v>
      </c>
      <c r="Y97" s="2909">
        <f t="shared" si="28"/>
        <v>0</v>
      </c>
      <c r="Z97" s="2910">
        <f t="shared" si="28"/>
        <v>0</v>
      </c>
      <c r="AA97" s="2906">
        <f t="shared" si="28"/>
        <v>0</v>
      </c>
      <c r="AB97" s="2907">
        <f t="shared" si="28"/>
        <v>0</v>
      </c>
      <c r="AC97" s="2907">
        <f t="shared" si="28"/>
        <v>0</v>
      </c>
      <c r="AD97" s="2908">
        <f t="shared" si="28"/>
        <v>0</v>
      </c>
      <c r="AE97" s="2910">
        <f t="shared" si="28"/>
        <v>0</v>
      </c>
      <c r="AF97" s="2906">
        <f t="shared" si="28"/>
        <v>0</v>
      </c>
      <c r="AG97" s="2907">
        <f t="shared" si="28"/>
        <v>0</v>
      </c>
      <c r="AH97" s="2907">
        <f t="shared" si="28"/>
        <v>0</v>
      </c>
      <c r="AI97" s="2911">
        <f t="shared" si="28"/>
        <v>0</v>
      </c>
      <c r="AJ97" s="2909">
        <f>SUM(AJ37:AJ96)</f>
        <v>0</v>
      </c>
      <c r="AK97" s="2909">
        <f>SUM(AK37:AK96)</f>
        <v>15</v>
      </c>
      <c r="AL97" s="2912">
        <f>SUM(AL37:AL96)</f>
        <v>0</v>
      </c>
      <c r="AM97" s="2909">
        <f t="shared" si="28"/>
        <v>0</v>
      </c>
      <c r="AN97" s="2909">
        <f t="shared" si="28"/>
        <v>0</v>
      </c>
      <c r="AO97" s="2909">
        <f t="shared" si="28"/>
        <v>0</v>
      </c>
      <c r="AP97" s="2909">
        <f t="shared" si="28"/>
        <v>0</v>
      </c>
      <c r="AQ97" s="2909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2913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356" t="s">
        <v>4</v>
      </c>
      <c r="B99" s="4357"/>
      <c r="C99" s="4356" t="s">
        <v>37</v>
      </c>
      <c r="D99" s="4410"/>
      <c r="E99" s="4357"/>
      <c r="F99" s="4758" t="s">
        <v>139</v>
      </c>
      <c r="G99" s="4630"/>
      <c r="H99" s="4630"/>
      <c r="I99" s="4630"/>
      <c r="J99" s="4630"/>
      <c r="K99" s="4630"/>
      <c r="L99" s="4630"/>
      <c r="M99" s="4630"/>
      <c r="N99" s="4630"/>
      <c r="O99" s="4630"/>
      <c r="P99" s="4630"/>
      <c r="Q99" s="4630"/>
      <c r="R99" s="4630"/>
      <c r="S99" s="4630"/>
      <c r="T99" s="4630"/>
      <c r="U99" s="4630"/>
      <c r="V99" s="4630"/>
      <c r="W99" s="4630"/>
      <c r="X99" s="4630"/>
      <c r="Y99" s="4630"/>
      <c r="Z99" s="4630"/>
      <c r="AA99" s="4630"/>
      <c r="AB99" s="4630"/>
      <c r="AC99" s="4630"/>
      <c r="AD99" s="4630"/>
      <c r="AE99" s="4630"/>
      <c r="AF99" s="4630"/>
      <c r="AG99" s="4630"/>
      <c r="AH99" s="4630"/>
      <c r="AI99" s="4630"/>
      <c r="AJ99" s="4630"/>
      <c r="AK99" s="4630"/>
      <c r="AL99" s="4630"/>
      <c r="AM99" s="4759"/>
      <c r="AN99" s="4751" t="s">
        <v>140</v>
      </c>
      <c r="AO99" s="4333"/>
      <c r="AP99" s="3998" t="s">
        <v>141</v>
      </c>
      <c r="AQ99" s="4333" t="s">
        <v>142</v>
      </c>
      <c r="AR99" s="4505" t="s">
        <v>10</v>
      </c>
      <c r="AS99" s="4333" t="s">
        <v>11</v>
      </c>
      <c r="AT99" s="4505" t="s">
        <v>143</v>
      </c>
      <c r="AU99" s="4333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763" t="s">
        <v>13</v>
      </c>
      <c r="G100" s="4764"/>
      <c r="H100" s="4763" t="s">
        <v>14</v>
      </c>
      <c r="I100" s="4764"/>
      <c r="J100" s="4763" t="s">
        <v>50</v>
      </c>
      <c r="K100" s="4764"/>
      <c r="L100" s="4763" t="s">
        <v>51</v>
      </c>
      <c r="M100" s="4764"/>
      <c r="N100" s="4763" t="s">
        <v>17</v>
      </c>
      <c r="O100" s="4764"/>
      <c r="P100" s="4758" t="s">
        <v>18</v>
      </c>
      <c r="Q100" s="4765"/>
      <c r="R100" s="4758" t="s">
        <v>19</v>
      </c>
      <c r="S100" s="4765"/>
      <c r="T100" s="4758" t="s">
        <v>20</v>
      </c>
      <c r="U100" s="4765"/>
      <c r="V100" s="4758" t="s">
        <v>21</v>
      </c>
      <c r="W100" s="4765"/>
      <c r="X100" s="4758" t="s">
        <v>22</v>
      </c>
      <c r="Y100" s="4765"/>
      <c r="Z100" s="4758" t="s">
        <v>23</v>
      </c>
      <c r="AA100" s="4765"/>
      <c r="AB100" s="4758" t="s">
        <v>24</v>
      </c>
      <c r="AC100" s="4765"/>
      <c r="AD100" s="4758" t="s">
        <v>25</v>
      </c>
      <c r="AE100" s="4765"/>
      <c r="AF100" s="4758" t="s">
        <v>26</v>
      </c>
      <c r="AG100" s="4765"/>
      <c r="AH100" s="4758" t="s">
        <v>27</v>
      </c>
      <c r="AI100" s="4765"/>
      <c r="AJ100" s="4758" t="s">
        <v>28</v>
      </c>
      <c r="AK100" s="4765"/>
      <c r="AL100" s="4758" t="s">
        <v>29</v>
      </c>
      <c r="AM100" s="4766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2914" t="s">
        <v>44</v>
      </c>
      <c r="D101" s="2915" t="s">
        <v>30</v>
      </c>
      <c r="E101" s="2916" t="s">
        <v>31</v>
      </c>
      <c r="F101" s="2917" t="s">
        <v>30</v>
      </c>
      <c r="G101" s="2498" t="s">
        <v>31</v>
      </c>
      <c r="H101" s="2917" t="s">
        <v>30</v>
      </c>
      <c r="I101" s="2498" t="s">
        <v>31</v>
      </c>
      <c r="J101" s="2917" t="s">
        <v>30</v>
      </c>
      <c r="K101" s="2498" t="s">
        <v>31</v>
      </c>
      <c r="L101" s="2917" t="s">
        <v>30</v>
      </c>
      <c r="M101" s="2498" t="s">
        <v>31</v>
      </c>
      <c r="N101" s="2917" t="s">
        <v>30</v>
      </c>
      <c r="O101" s="2498" t="s">
        <v>31</v>
      </c>
      <c r="P101" s="2917" t="s">
        <v>30</v>
      </c>
      <c r="Q101" s="2498" t="s">
        <v>31</v>
      </c>
      <c r="R101" s="2917" t="s">
        <v>30</v>
      </c>
      <c r="S101" s="2498" t="s">
        <v>31</v>
      </c>
      <c r="T101" s="2917" t="s">
        <v>30</v>
      </c>
      <c r="U101" s="2498" t="s">
        <v>31</v>
      </c>
      <c r="V101" s="2917" t="s">
        <v>30</v>
      </c>
      <c r="W101" s="2498" t="s">
        <v>31</v>
      </c>
      <c r="X101" s="2917" t="s">
        <v>30</v>
      </c>
      <c r="Y101" s="2498" t="s">
        <v>31</v>
      </c>
      <c r="Z101" s="2917" t="s">
        <v>30</v>
      </c>
      <c r="AA101" s="2498" t="s">
        <v>31</v>
      </c>
      <c r="AB101" s="2917" t="s">
        <v>30</v>
      </c>
      <c r="AC101" s="2498" t="s">
        <v>31</v>
      </c>
      <c r="AD101" s="2917" t="s">
        <v>30</v>
      </c>
      <c r="AE101" s="2498" t="s">
        <v>31</v>
      </c>
      <c r="AF101" s="2917" t="s">
        <v>30</v>
      </c>
      <c r="AG101" s="2498" t="s">
        <v>31</v>
      </c>
      <c r="AH101" s="2917" t="s">
        <v>30</v>
      </c>
      <c r="AI101" s="2498" t="s">
        <v>31</v>
      </c>
      <c r="AJ101" s="2917" t="s">
        <v>30</v>
      </c>
      <c r="AK101" s="2498" t="s">
        <v>31</v>
      </c>
      <c r="AL101" s="2917" t="s">
        <v>30</v>
      </c>
      <c r="AM101" s="351" t="s">
        <v>31</v>
      </c>
      <c r="AN101" s="2918" t="s">
        <v>145</v>
      </c>
      <c r="AO101" s="2919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424" t="s">
        <v>149</v>
      </c>
      <c r="B102" s="4425"/>
      <c r="C102" s="2920">
        <f>SUM(D102+E102)</f>
        <v>31</v>
      </c>
      <c r="D102" s="2921">
        <f>SUM(F102+H102+J102+L102+N102+P102+R102+T102+V102+X102+Z102+AB102+AD102+AF102+AH102+AJ102+AL102)</f>
        <v>13</v>
      </c>
      <c r="E102" s="1671">
        <f>SUM(G102+I102+K102+M102+O102+Q102+S102+U102+W102+Y102+AA102+AC102+AE102+AG102+AI102+AK102+AM102)</f>
        <v>18</v>
      </c>
      <c r="F102" s="2922"/>
      <c r="G102" s="1672"/>
      <c r="H102" s="2922"/>
      <c r="I102" s="1672"/>
      <c r="J102" s="2922"/>
      <c r="K102" s="1672"/>
      <c r="L102" s="2922"/>
      <c r="M102" s="1672"/>
      <c r="N102" s="2922">
        <v>1</v>
      </c>
      <c r="O102" s="1672"/>
      <c r="P102" s="2922">
        <v>1</v>
      </c>
      <c r="Q102" s="1672"/>
      <c r="R102" s="2922">
        <v>1</v>
      </c>
      <c r="S102" s="1672"/>
      <c r="T102" s="2922"/>
      <c r="U102" s="1672">
        <v>1</v>
      </c>
      <c r="V102" s="2922"/>
      <c r="W102" s="1672">
        <v>2</v>
      </c>
      <c r="X102" s="2922">
        <v>1</v>
      </c>
      <c r="Y102" s="1672"/>
      <c r="Z102" s="2922">
        <v>2</v>
      </c>
      <c r="AA102" s="1672">
        <v>1</v>
      </c>
      <c r="AB102" s="2922"/>
      <c r="AC102" s="1672">
        <v>1</v>
      </c>
      <c r="AD102" s="2922"/>
      <c r="AE102" s="1672">
        <v>3</v>
      </c>
      <c r="AF102" s="2922">
        <v>2</v>
      </c>
      <c r="AG102" s="1672">
        <v>1</v>
      </c>
      <c r="AH102" s="2922">
        <v>3</v>
      </c>
      <c r="AI102" s="1672">
        <v>5</v>
      </c>
      <c r="AJ102" s="2922"/>
      <c r="AK102" s="1672">
        <v>2</v>
      </c>
      <c r="AL102" s="2922">
        <v>2</v>
      </c>
      <c r="AM102" s="354">
        <v>2</v>
      </c>
      <c r="AN102" s="2923">
        <v>0</v>
      </c>
      <c r="AO102" s="2924">
        <v>9</v>
      </c>
      <c r="AP102" s="2923">
        <v>31</v>
      </c>
      <c r="AQ102" s="2924">
        <v>9</v>
      </c>
      <c r="AR102" s="2923">
        <v>0</v>
      </c>
      <c r="AS102" s="2924">
        <v>0</v>
      </c>
      <c r="AT102" s="2925">
        <v>22</v>
      </c>
      <c r="AU102" s="2925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505" t="s">
        <v>150</v>
      </c>
      <c r="B103" s="2926" t="s">
        <v>151</v>
      </c>
      <c r="C103" s="105">
        <f>SUM(D103:E103)</f>
        <v>0</v>
      </c>
      <c r="D103" s="2927"/>
      <c r="E103" s="1671">
        <f>SUM(K103+M103+O103+Q103+S103+U103+W103+Y103+AA103+AC103+AE103+AG103+AI103+AK103+AM103)</f>
        <v>0</v>
      </c>
      <c r="F103" s="2928"/>
      <c r="G103" s="2929"/>
      <c r="H103" s="2928"/>
      <c r="I103" s="2929"/>
      <c r="J103" s="2928"/>
      <c r="K103" s="2930"/>
      <c r="L103" s="2928"/>
      <c r="M103" s="2930"/>
      <c r="N103" s="2928"/>
      <c r="O103" s="2930"/>
      <c r="P103" s="2928"/>
      <c r="Q103" s="2930"/>
      <c r="R103" s="2928"/>
      <c r="S103" s="2930"/>
      <c r="T103" s="2928"/>
      <c r="U103" s="2930"/>
      <c r="V103" s="2928"/>
      <c r="W103" s="2930"/>
      <c r="X103" s="2928"/>
      <c r="Y103" s="2930"/>
      <c r="Z103" s="2928"/>
      <c r="AA103" s="2930"/>
      <c r="AB103" s="2928"/>
      <c r="AC103" s="2931"/>
      <c r="AD103" s="2928"/>
      <c r="AE103" s="2930"/>
      <c r="AF103" s="2928"/>
      <c r="AG103" s="2930"/>
      <c r="AH103" s="2928"/>
      <c r="AI103" s="2930"/>
      <c r="AJ103" s="2928"/>
      <c r="AK103" s="2930"/>
      <c r="AL103" s="2928"/>
      <c r="AM103" s="2932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2897" t="s">
        <v>152</v>
      </c>
      <c r="C104" s="2933">
        <f t="shared" ref="C104:C110" si="35">SUM(D104+E104)</f>
        <v>0</v>
      </c>
      <c r="D104" s="2934">
        <f>SUM(F104+H104+J104+L104+N104+P104+R104+T104+V104+X104+Z104+AB104+AD104+AF104+AH104+AJ104+AL104)</f>
        <v>0</v>
      </c>
      <c r="E104" s="2935">
        <f>SUM(G104+I104+K104+M104+O104+Q104+S104+U104+W104+Y104+AA104+AC104+AE104+AG104+AI104+AK104+AM104)</f>
        <v>0</v>
      </c>
      <c r="F104" s="2833"/>
      <c r="G104" s="2842"/>
      <c r="H104" s="2833"/>
      <c r="I104" s="2842"/>
      <c r="J104" s="2833"/>
      <c r="K104" s="2842"/>
      <c r="L104" s="2833"/>
      <c r="M104" s="2842"/>
      <c r="N104" s="2833"/>
      <c r="O104" s="2842"/>
      <c r="P104" s="2833"/>
      <c r="Q104" s="2839"/>
      <c r="R104" s="2833"/>
      <c r="S104" s="2839"/>
      <c r="T104" s="2833"/>
      <c r="U104" s="2839"/>
      <c r="V104" s="2833"/>
      <c r="W104" s="2839"/>
      <c r="X104" s="2833"/>
      <c r="Y104" s="2839"/>
      <c r="Z104" s="2833"/>
      <c r="AA104" s="2839"/>
      <c r="AB104" s="2833"/>
      <c r="AC104" s="2839"/>
      <c r="AD104" s="2833"/>
      <c r="AE104" s="2839"/>
      <c r="AF104" s="2833"/>
      <c r="AG104" s="2839"/>
      <c r="AH104" s="2833"/>
      <c r="AI104" s="2839"/>
      <c r="AJ104" s="2833"/>
      <c r="AK104" s="2839"/>
      <c r="AL104" s="2936"/>
      <c r="AM104" s="2937"/>
      <c r="AN104" s="2838"/>
      <c r="AO104" s="2839"/>
      <c r="AP104" s="2838"/>
      <c r="AQ104" s="2839"/>
      <c r="AR104" s="2838"/>
      <c r="AS104" s="2839"/>
      <c r="AT104" s="2842"/>
      <c r="AU104" s="2842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2938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2939"/>
      <c r="G105" s="2940"/>
      <c r="H105" s="2939"/>
      <c r="I105" s="2940"/>
      <c r="J105" s="2939"/>
      <c r="K105" s="2940"/>
      <c r="L105" s="2939"/>
      <c r="M105" s="2940"/>
      <c r="N105" s="2901"/>
      <c r="O105" s="2903"/>
      <c r="P105" s="2901"/>
      <c r="Q105" s="2903"/>
      <c r="R105" s="2901"/>
      <c r="S105" s="2903"/>
      <c r="T105" s="2901"/>
      <c r="U105" s="2903"/>
      <c r="V105" s="2901"/>
      <c r="W105" s="2903"/>
      <c r="X105" s="2901"/>
      <c r="Y105" s="2903"/>
      <c r="Z105" s="2901"/>
      <c r="AA105" s="2941"/>
      <c r="AB105" s="2901"/>
      <c r="AC105" s="2903"/>
      <c r="AD105" s="2939"/>
      <c r="AE105" s="2940"/>
      <c r="AF105" s="2939"/>
      <c r="AG105" s="2940"/>
      <c r="AH105" s="2939"/>
      <c r="AI105" s="2940"/>
      <c r="AJ105" s="2939"/>
      <c r="AK105" s="2940"/>
      <c r="AL105" s="2939"/>
      <c r="AM105" s="2942"/>
      <c r="AN105" s="2838"/>
      <c r="AO105" s="2839"/>
      <c r="AP105" s="2838"/>
      <c r="AQ105" s="2839"/>
      <c r="AR105" s="2838"/>
      <c r="AS105" s="2839"/>
      <c r="AT105" s="2842"/>
      <c r="AU105" s="2842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2838"/>
      <c r="AO106" s="2839"/>
      <c r="AP106" s="2838"/>
      <c r="AQ106" s="2839"/>
      <c r="AR106" s="2838"/>
      <c r="AS106" s="2839"/>
      <c r="AT106" s="2842"/>
      <c r="AU106" s="2842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767" t="s">
        <v>155</v>
      </c>
      <c r="B107" s="4768"/>
      <c r="C107" s="2943">
        <f t="shared" si="35"/>
        <v>0</v>
      </c>
      <c r="D107" s="2934">
        <f t="shared" si="36"/>
        <v>0</v>
      </c>
      <c r="E107" s="2935">
        <f t="shared" si="36"/>
        <v>0</v>
      </c>
      <c r="F107" s="2833"/>
      <c r="G107" s="2842"/>
      <c r="H107" s="2833"/>
      <c r="I107" s="2842"/>
      <c r="J107" s="2833"/>
      <c r="K107" s="2839"/>
      <c r="L107" s="2833"/>
      <c r="M107" s="2839"/>
      <c r="N107" s="2833"/>
      <c r="O107" s="2839"/>
      <c r="P107" s="2833"/>
      <c r="Q107" s="2839"/>
      <c r="R107" s="2833"/>
      <c r="S107" s="2839"/>
      <c r="T107" s="2833"/>
      <c r="U107" s="2839"/>
      <c r="V107" s="2833"/>
      <c r="W107" s="2839"/>
      <c r="X107" s="2833"/>
      <c r="Y107" s="2839"/>
      <c r="Z107" s="2833"/>
      <c r="AA107" s="2839"/>
      <c r="AB107" s="2833"/>
      <c r="AC107" s="2842"/>
      <c r="AD107" s="2833"/>
      <c r="AE107" s="2842"/>
      <c r="AF107" s="2833"/>
      <c r="AG107" s="2842"/>
      <c r="AH107" s="2833"/>
      <c r="AI107" s="2842"/>
      <c r="AJ107" s="2833"/>
      <c r="AK107" s="2842"/>
      <c r="AL107" s="2936"/>
      <c r="AM107" s="2937"/>
      <c r="AN107" s="2838"/>
      <c r="AO107" s="2839"/>
      <c r="AP107" s="2838"/>
      <c r="AQ107" s="2839"/>
      <c r="AR107" s="2838"/>
      <c r="AS107" s="2839"/>
      <c r="AT107" s="2842"/>
      <c r="AU107" s="2842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769" t="s">
        <v>156</v>
      </c>
      <c r="B108" s="4770"/>
      <c r="C108" s="2944">
        <f t="shared" si="35"/>
        <v>0</v>
      </c>
      <c r="D108" s="2945">
        <f t="shared" si="36"/>
        <v>0</v>
      </c>
      <c r="E108" s="2935">
        <f t="shared" si="36"/>
        <v>0</v>
      </c>
      <c r="F108" s="2833"/>
      <c r="G108" s="2842"/>
      <c r="H108" s="2833"/>
      <c r="I108" s="2842"/>
      <c r="J108" s="2833"/>
      <c r="K108" s="2839"/>
      <c r="L108" s="2833"/>
      <c r="M108" s="2839"/>
      <c r="N108" s="2833"/>
      <c r="O108" s="2839"/>
      <c r="P108" s="2833"/>
      <c r="Q108" s="2839"/>
      <c r="R108" s="2833"/>
      <c r="S108" s="2839"/>
      <c r="T108" s="2833"/>
      <c r="U108" s="2839"/>
      <c r="V108" s="2833"/>
      <c r="W108" s="2839"/>
      <c r="X108" s="2833"/>
      <c r="Y108" s="2839"/>
      <c r="Z108" s="2833"/>
      <c r="AA108" s="2839"/>
      <c r="AB108" s="2833"/>
      <c r="AC108" s="2842"/>
      <c r="AD108" s="2833"/>
      <c r="AE108" s="2842"/>
      <c r="AF108" s="2833"/>
      <c r="AG108" s="2842"/>
      <c r="AH108" s="2833"/>
      <c r="AI108" s="2842"/>
      <c r="AJ108" s="2833"/>
      <c r="AK108" s="2842"/>
      <c r="AL108" s="2936"/>
      <c r="AM108" s="2937"/>
      <c r="AN108" s="2838"/>
      <c r="AO108" s="2839"/>
      <c r="AP108" s="2838"/>
      <c r="AQ108" s="2839"/>
      <c r="AR108" s="2838"/>
      <c r="AS108" s="2839"/>
      <c r="AT108" s="2842"/>
      <c r="AU108" s="2842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767" t="s">
        <v>157</v>
      </c>
      <c r="B109" s="4768"/>
      <c r="C109" s="2943">
        <f t="shared" si="35"/>
        <v>0</v>
      </c>
      <c r="D109" s="2934">
        <f t="shared" si="36"/>
        <v>0</v>
      </c>
      <c r="E109" s="2935">
        <f t="shared" si="36"/>
        <v>0</v>
      </c>
      <c r="F109" s="2833"/>
      <c r="G109" s="2842"/>
      <c r="H109" s="2833"/>
      <c r="I109" s="2842"/>
      <c r="J109" s="2833"/>
      <c r="K109" s="2839"/>
      <c r="L109" s="2833"/>
      <c r="M109" s="2839"/>
      <c r="N109" s="2833"/>
      <c r="O109" s="2839"/>
      <c r="P109" s="2833"/>
      <c r="Q109" s="2839"/>
      <c r="R109" s="2833"/>
      <c r="S109" s="2839"/>
      <c r="T109" s="2833"/>
      <c r="U109" s="2839"/>
      <c r="V109" s="2833"/>
      <c r="W109" s="2839"/>
      <c r="X109" s="2833"/>
      <c r="Y109" s="2839"/>
      <c r="Z109" s="2833"/>
      <c r="AA109" s="2839"/>
      <c r="AB109" s="2833"/>
      <c r="AC109" s="2839"/>
      <c r="AD109" s="2833"/>
      <c r="AE109" s="2839"/>
      <c r="AF109" s="2833"/>
      <c r="AG109" s="2839"/>
      <c r="AH109" s="2833"/>
      <c r="AI109" s="2842"/>
      <c r="AJ109" s="2833"/>
      <c r="AK109" s="2842"/>
      <c r="AL109" s="2936"/>
      <c r="AM109" s="2937"/>
      <c r="AN109" s="2838"/>
      <c r="AO109" s="2839"/>
      <c r="AP109" s="2838"/>
      <c r="AQ109" s="2839"/>
      <c r="AR109" s="2838"/>
      <c r="AS109" s="2839"/>
      <c r="AT109" s="2842"/>
      <c r="AU109" s="2842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771" t="s">
        <v>158</v>
      </c>
      <c r="B110" s="4772"/>
      <c r="C110" s="2946">
        <f t="shared" si="35"/>
        <v>0</v>
      </c>
      <c r="D110" s="2947">
        <f t="shared" si="36"/>
        <v>0</v>
      </c>
      <c r="E110" s="2948">
        <f t="shared" si="36"/>
        <v>0</v>
      </c>
      <c r="F110" s="2901"/>
      <c r="G110" s="2941"/>
      <c r="H110" s="2901"/>
      <c r="I110" s="2941"/>
      <c r="J110" s="2901"/>
      <c r="K110" s="2903"/>
      <c r="L110" s="2901"/>
      <c r="M110" s="2903"/>
      <c r="N110" s="2901"/>
      <c r="O110" s="2903"/>
      <c r="P110" s="2901"/>
      <c r="Q110" s="2903"/>
      <c r="R110" s="2901"/>
      <c r="S110" s="2903"/>
      <c r="T110" s="2901"/>
      <c r="U110" s="2903"/>
      <c r="V110" s="2901"/>
      <c r="W110" s="2903"/>
      <c r="X110" s="2901"/>
      <c r="Y110" s="2903"/>
      <c r="Z110" s="2901"/>
      <c r="AA110" s="2903"/>
      <c r="AB110" s="2901"/>
      <c r="AC110" s="2903"/>
      <c r="AD110" s="2901"/>
      <c r="AE110" s="2903"/>
      <c r="AF110" s="2901"/>
      <c r="AG110" s="2903"/>
      <c r="AH110" s="2901"/>
      <c r="AI110" s="2903"/>
      <c r="AJ110" s="2901"/>
      <c r="AK110" s="2903"/>
      <c r="AL110" s="2949"/>
      <c r="AM110" s="2950"/>
      <c r="AN110" s="2951"/>
      <c r="AO110" s="2903"/>
      <c r="AP110" s="2951"/>
      <c r="AQ110" s="2903"/>
      <c r="AR110" s="2951"/>
      <c r="AS110" s="2903"/>
      <c r="AT110" s="2941"/>
      <c r="AU110" s="2941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763" t="s">
        <v>5</v>
      </c>
      <c r="B111" s="4764"/>
      <c r="C111" s="126">
        <f t="shared" ref="C111:AU111" si="37">SUM(C102:C110)</f>
        <v>31</v>
      </c>
      <c r="D111" s="127">
        <f t="shared" si="37"/>
        <v>13</v>
      </c>
      <c r="E111" s="115">
        <f t="shared" si="37"/>
        <v>18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2952">
        <f t="shared" si="37"/>
        <v>0</v>
      </c>
      <c r="K111" s="2953">
        <f t="shared" si="37"/>
        <v>0</v>
      </c>
      <c r="L111" s="2952">
        <f t="shared" si="37"/>
        <v>0</v>
      </c>
      <c r="M111" s="2953">
        <f t="shared" si="37"/>
        <v>0</v>
      </c>
      <c r="N111" s="2952">
        <f t="shared" si="37"/>
        <v>1</v>
      </c>
      <c r="O111" s="2953">
        <f t="shared" si="37"/>
        <v>0</v>
      </c>
      <c r="P111" s="2952">
        <f t="shared" si="37"/>
        <v>1</v>
      </c>
      <c r="Q111" s="2953">
        <f t="shared" si="37"/>
        <v>0</v>
      </c>
      <c r="R111" s="2952">
        <f t="shared" si="37"/>
        <v>1</v>
      </c>
      <c r="S111" s="2953">
        <f t="shared" si="37"/>
        <v>0</v>
      </c>
      <c r="T111" s="2952">
        <f t="shared" si="37"/>
        <v>0</v>
      </c>
      <c r="U111" s="2953">
        <f t="shared" si="37"/>
        <v>1</v>
      </c>
      <c r="V111" s="2952">
        <f t="shared" si="37"/>
        <v>0</v>
      </c>
      <c r="W111" s="2953">
        <f t="shared" si="37"/>
        <v>2</v>
      </c>
      <c r="X111" s="2952">
        <f t="shared" si="37"/>
        <v>1</v>
      </c>
      <c r="Y111" s="2953">
        <f t="shared" si="37"/>
        <v>0</v>
      </c>
      <c r="Z111" s="2952">
        <f t="shared" si="37"/>
        <v>2</v>
      </c>
      <c r="AA111" s="2953">
        <f t="shared" si="37"/>
        <v>1</v>
      </c>
      <c r="AB111" s="2952">
        <f t="shared" si="37"/>
        <v>0</v>
      </c>
      <c r="AC111" s="2953">
        <f t="shared" si="37"/>
        <v>1</v>
      </c>
      <c r="AD111" s="2952">
        <f t="shared" si="37"/>
        <v>0</v>
      </c>
      <c r="AE111" s="2953">
        <f t="shared" si="37"/>
        <v>3</v>
      </c>
      <c r="AF111" s="2952">
        <f t="shared" si="37"/>
        <v>2</v>
      </c>
      <c r="AG111" s="2953">
        <f t="shared" si="37"/>
        <v>1</v>
      </c>
      <c r="AH111" s="2952">
        <f t="shared" si="37"/>
        <v>3</v>
      </c>
      <c r="AI111" s="2953">
        <f t="shared" si="37"/>
        <v>5</v>
      </c>
      <c r="AJ111" s="2952">
        <f t="shared" si="37"/>
        <v>0</v>
      </c>
      <c r="AK111" s="2953">
        <f t="shared" si="37"/>
        <v>2</v>
      </c>
      <c r="AL111" s="2954">
        <f t="shared" si="37"/>
        <v>2</v>
      </c>
      <c r="AM111" s="2955">
        <f t="shared" si="37"/>
        <v>2</v>
      </c>
      <c r="AN111" s="2956">
        <f>SUM(AN102:AN110)</f>
        <v>0</v>
      </c>
      <c r="AO111" s="129">
        <f>SUM(AO102:AO110)</f>
        <v>9</v>
      </c>
      <c r="AP111" s="2956">
        <f t="shared" si="37"/>
        <v>31</v>
      </c>
      <c r="AQ111" s="129">
        <f t="shared" si="37"/>
        <v>9</v>
      </c>
      <c r="AR111" s="135">
        <f t="shared" si="37"/>
        <v>0</v>
      </c>
      <c r="AS111" s="129">
        <f t="shared" si="37"/>
        <v>0</v>
      </c>
      <c r="AT111" s="129">
        <f t="shared" si="37"/>
        <v>22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2957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773" t="s">
        <v>161</v>
      </c>
      <c r="B114" s="4763" t="s">
        <v>5</v>
      </c>
      <c r="C114" s="4774"/>
      <c r="D114" s="4764"/>
      <c r="E114" s="4763" t="s">
        <v>162</v>
      </c>
      <c r="F114" s="4774"/>
      <c r="G114" s="4774"/>
      <c r="H114" s="4774"/>
      <c r="I114" s="4774"/>
      <c r="J114" s="4774"/>
      <c r="K114" s="4774"/>
      <c r="L114" s="4774"/>
      <c r="M114" s="4774"/>
      <c r="N114" s="4774"/>
      <c r="O114" s="4774"/>
      <c r="P114" s="4776"/>
      <c r="Q114" s="4777" t="s">
        <v>163</v>
      </c>
      <c r="R114" s="4778" t="s">
        <v>164</v>
      </c>
      <c r="S114" s="4778" t="s">
        <v>165</v>
      </c>
      <c r="T114" s="4778" t="s">
        <v>166</v>
      </c>
      <c r="U114" s="4778" t="s">
        <v>167</v>
      </c>
      <c r="V114" s="4775" t="s">
        <v>10</v>
      </c>
      <c r="W114" s="4333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2958" t="s">
        <v>44</v>
      </c>
      <c r="C115" s="2959" t="s">
        <v>30</v>
      </c>
      <c r="D115" s="2960" t="s">
        <v>31</v>
      </c>
      <c r="E115" s="2961" t="s">
        <v>177</v>
      </c>
      <c r="F115" s="2962" t="s">
        <v>178</v>
      </c>
      <c r="G115" s="2962" t="s">
        <v>179</v>
      </c>
      <c r="H115" s="2962" t="s">
        <v>180</v>
      </c>
      <c r="I115" s="2962" t="s">
        <v>181</v>
      </c>
      <c r="J115" s="2962" t="s">
        <v>182</v>
      </c>
      <c r="K115" s="2962" t="s">
        <v>183</v>
      </c>
      <c r="L115" s="2962" t="s">
        <v>184</v>
      </c>
      <c r="M115" s="2962" t="s">
        <v>185</v>
      </c>
      <c r="N115" s="2962" t="s">
        <v>186</v>
      </c>
      <c r="O115" s="2962" t="s">
        <v>187</v>
      </c>
      <c r="P115" s="2963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2964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2964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2964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2965" t="s">
        <v>5</v>
      </c>
      <c r="B119" s="2966">
        <f t="shared" ref="B119:W119" si="42">SUM(B116:B118)</f>
        <v>0</v>
      </c>
      <c r="C119" s="2967">
        <f t="shared" si="42"/>
        <v>0</v>
      </c>
      <c r="D119" s="2968">
        <f t="shared" si="42"/>
        <v>0</v>
      </c>
      <c r="E119" s="2920">
        <f t="shared" si="42"/>
        <v>0</v>
      </c>
      <c r="F119" s="2969">
        <f t="shared" si="42"/>
        <v>0</v>
      </c>
      <c r="G119" s="2969">
        <f t="shared" si="42"/>
        <v>0</v>
      </c>
      <c r="H119" s="2969">
        <f t="shared" si="42"/>
        <v>0</v>
      </c>
      <c r="I119" s="2969">
        <f t="shared" si="42"/>
        <v>0</v>
      </c>
      <c r="J119" s="2969">
        <f t="shared" si="42"/>
        <v>0</v>
      </c>
      <c r="K119" s="2969">
        <f t="shared" si="42"/>
        <v>0</v>
      </c>
      <c r="L119" s="2969">
        <f t="shared" si="42"/>
        <v>0</v>
      </c>
      <c r="M119" s="2969">
        <f t="shared" si="42"/>
        <v>0</v>
      </c>
      <c r="N119" s="2969">
        <f t="shared" si="42"/>
        <v>0</v>
      </c>
      <c r="O119" s="2969">
        <f t="shared" si="42"/>
        <v>0</v>
      </c>
      <c r="P119" s="2970">
        <f t="shared" si="42"/>
        <v>0</v>
      </c>
      <c r="Q119" s="2971">
        <f t="shared" si="42"/>
        <v>0</v>
      </c>
      <c r="R119" s="2972">
        <f t="shared" si="42"/>
        <v>0</v>
      </c>
      <c r="S119" s="2972">
        <f t="shared" si="42"/>
        <v>0</v>
      </c>
      <c r="T119" s="2972">
        <f>SUM(T116:T118)</f>
        <v>0</v>
      </c>
      <c r="U119" s="2972">
        <f t="shared" si="42"/>
        <v>0</v>
      </c>
      <c r="V119" s="2973">
        <f t="shared" si="42"/>
        <v>0</v>
      </c>
      <c r="W119" s="2973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2974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2975"/>
      <c r="N120" s="2975"/>
      <c r="O120" s="2975"/>
      <c r="P120" s="2975"/>
      <c r="Q120" s="2975"/>
      <c r="R120" s="2976"/>
      <c r="S120" s="2977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773" t="s">
        <v>161</v>
      </c>
      <c r="B121" s="4763" t="s">
        <v>5</v>
      </c>
      <c r="C121" s="4774"/>
      <c r="D121" s="4764"/>
      <c r="E121" s="4763" t="s">
        <v>162</v>
      </c>
      <c r="F121" s="4774"/>
      <c r="G121" s="4774"/>
      <c r="H121" s="4774"/>
      <c r="I121" s="4774"/>
      <c r="J121" s="4774"/>
      <c r="K121" s="4774"/>
      <c r="L121" s="4776"/>
      <c r="M121" s="4777" t="s">
        <v>193</v>
      </c>
      <c r="N121" s="4778" t="s">
        <v>163</v>
      </c>
      <c r="O121" s="4778" t="s">
        <v>141</v>
      </c>
      <c r="P121" s="4778" t="s">
        <v>194</v>
      </c>
      <c r="Q121" s="4778" t="s">
        <v>195</v>
      </c>
      <c r="R121" s="4778" t="s">
        <v>196</v>
      </c>
      <c r="S121" s="4778" t="s">
        <v>10</v>
      </c>
      <c r="T121" s="4333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2494" t="s">
        <v>44</v>
      </c>
      <c r="C122" s="2494" t="s">
        <v>30</v>
      </c>
      <c r="D122" s="2490" t="s">
        <v>31</v>
      </c>
      <c r="E122" s="2961" t="s">
        <v>198</v>
      </c>
      <c r="F122" s="2962" t="s">
        <v>183</v>
      </c>
      <c r="G122" s="2962" t="s">
        <v>199</v>
      </c>
      <c r="H122" s="2962" t="s">
        <v>200</v>
      </c>
      <c r="I122" s="2962" t="s">
        <v>186</v>
      </c>
      <c r="J122" s="2962" t="s">
        <v>201</v>
      </c>
      <c r="K122" s="2962" t="s">
        <v>202</v>
      </c>
      <c r="L122" s="2963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2964" t="s">
        <v>204</v>
      </c>
      <c r="B124" s="163">
        <f>SUM(E124:L124)</f>
        <v>0</v>
      </c>
      <c r="C124" s="2978"/>
      <c r="D124" s="2979"/>
      <c r="E124" s="2980"/>
      <c r="F124" s="2981"/>
      <c r="G124" s="2981"/>
      <c r="H124" s="2981"/>
      <c r="I124" s="2981"/>
      <c r="J124" s="2981"/>
      <c r="K124" s="2981"/>
      <c r="L124" s="2982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2965" t="s">
        <v>5</v>
      </c>
      <c r="B125" s="2966">
        <f t="shared" ref="B125:L125" si="45">SUM(B123:B124)</f>
        <v>0</v>
      </c>
      <c r="C125" s="2983">
        <f t="shared" si="45"/>
        <v>0</v>
      </c>
      <c r="D125" s="2984">
        <f t="shared" si="45"/>
        <v>0</v>
      </c>
      <c r="E125" s="2920">
        <f t="shared" si="45"/>
        <v>0</v>
      </c>
      <c r="F125" s="2969">
        <f t="shared" si="45"/>
        <v>0</v>
      </c>
      <c r="G125" s="2969">
        <f t="shared" si="45"/>
        <v>0</v>
      </c>
      <c r="H125" s="2969">
        <f t="shared" si="45"/>
        <v>0</v>
      </c>
      <c r="I125" s="2969">
        <f t="shared" si="45"/>
        <v>0</v>
      </c>
      <c r="J125" s="2969">
        <f t="shared" si="45"/>
        <v>0</v>
      </c>
      <c r="K125" s="2969">
        <f t="shared" si="45"/>
        <v>0</v>
      </c>
      <c r="L125" s="2970">
        <f t="shared" si="45"/>
        <v>0</v>
      </c>
      <c r="M125" s="2971">
        <f t="shared" ref="M125:T125" si="46">SUM(M123:M124)</f>
        <v>0</v>
      </c>
      <c r="N125" s="2969">
        <f t="shared" si="46"/>
        <v>0</v>
      </c>
      <c r="O125" s="2969">
        <f t="shared" si="46"/>
        <v>0</v>
      </c>
      <c r="P125" s="2972">
        <f t="shared" si="46"/>
        <v>0</v>
      </c>
      <c r="Q125" s="2972">
        <f t="shared" si="46"/>
        <v>0</v>
      </c>
      <c r="R125" s="2972">
        <f>SUM(R123:R124)</f>
        <v>0</v>
      </c>
      <c r="S125" s="2972">
        <f t="shared" si="46"/>
        <v>0</v>
      </c>
      <c r="T125" s="2973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2985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758" t="s">
        <v>209</v>
      </c>
      <c r="D128" s="4779"/>
      <c r="E128" s="4779"/>
      <c r="F128" s="4779"/>
      <c r="G128" s="4779"/>
      <c r="H128" s="4779"/>
      <c r="I128" s="4779"/>
      <c r="J128" s="4779"/>
      <c r="K128" s="4779"/>
      <c r="L128" s="4779"/>
      <c r="M128" s="4779"/>
      <c r="N128" s="4779"/>
      <c r="O128" s="4779"/>
      <c r="P128" s="4779"/>
      <c r="Q128" s="4779"/>
      <c r="R128" s="4779"/>
      <c r="S128" s="4765"/>
      <c r="T128" s="4780" t="s">
        <v>49</v>
      </c>
      <c r="U128" s="4781"/>
      <c r="V128" s="4782" t="s">
        <v>210</v>
      </c>
      <c r="W128" s="3998" t="s">
        <v>211</v>
      </c>
      <c r="X128" s="4778" t="s">
        <v>10</v>
      </c>
      <c r="Y128" s="4778" t="s">
        <v>11</v>
      </c>
      <c r="Z128" s="4775" t="s">
        <v>212</v>
      </c>
      <c r="AA128" s="4775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2961" t="s">
        <v>13</v>
      </c>
      <c r="D129" s="2962" t="s">
        <v>14</v>
      </c>
      <c r="E129" s="2962" t="s">
        <v>50</v>
      </c>
      <c r="F129" s="2962" t="s">
        <v>51</v>
      </c>
      <c r="G129" s="2962" t="s">
        <v>17</v>
      </c>
      <c r="H129" s="2962" t="s">
        <v>18</v>
      </c>
      <c r="I129" s="2962" t="s">
        <v>19</v>
      </c>
      <c r="J129" s="2962" t="s">
        <v>20</v>
      </c>
      <c r="K129" s="2962" t="s">
        <v>21</v>
      </c>
      <c r="L129" s="2962" t="s">
        <v>22</v>
      </c>
      <c r="M129" s="2962" t="s">
        <v>23</v>
      </c>
      <c r="N129" s="2962" t="s">
        <v>24</v>
      </c>
      <c r="O129" s="2962" t="s">
        <v>25</v>
      </c>
      <c r="P129" s="2962" t="s">
        <v>26</v>
      </c>
      <c r="Q129" s="2962" t="s">
        <v>27</v>
      </c>
      <c r="R129" s="2962" t="s">
        <v>28</v>
      </c>
      <c r="S129" s="2986" t="s">
        <v>29</v>
      </c>
      <c r="T129" s="2987" t="s">
        <v>30</v>
      </c>
      <c r="U129" s="2988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2989" t="s">
        <v>214</v>
      </c>
      <c r="B130" s="2990">
        <f>SUM(C130:S130)</f>
        <v>4</v>
      </c>
      <c r="C130" s="2991"/>
      <c r="D130" s="2992"/>
      <c r="E130" s="2992"/>
      <c r="F130" s="2992">
        <v>3</v>
      </c>
      <c r="G130" s="2992"/>
      <c r="H130" s="2992">
        <v>1</v>
      </c>
      <c r="I130" s="2992"/>
      <c r="J130" s="2992"/>
      <c r="K130" s="2992"/>
      <c r="L130" s="2992"/>
      <c r="M130" s="2992"/>
      <c r="N130" s="2992"/>
      <c r="O130" s="2992"/>
      <c r="P130" s="2992"/>
      <c r="Q130" s="2992"/>
      <c r="R130" s="2992"/>
      <c r="S130" s="2993"/>
      <c r="T130" s="173">
        <v>1</v>
      </c>
      <c r="U130" s="174">
        <v>3</v>
      </c>
      <c r="V130" s="2994">
        <v>0</v>
      </c>
      <c r="W130" s="2995">
        <v>0</v>
      </c>
      <c r="X130" s="2992">
        <v>0</v>
      </c>
      <c r="Y130" s="2992">
        <v>0</v>
      </c>
      <c r="Z130" s="2993">
        <v>0</v>
      </c>
      <c r="AA130" s="2993">
        <v>0</v>
      </c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2996" t="s">
        <v>207</v>
      </c>
      <c r="B131" s="2997">
        <f>SUM(C131:S131)</f>
        <v>10</v>
      </c>
      <c r="C131" s="2991"/>
      <c r="D131" s="2992"/>
      <c r="E131" s="2992"/>
      <c r="F131" s="2992">
        <v>1</v>
      </c>
      <c r="G131" s="2992">
        <v>1</v>
      </c>
      <c r="H131" s="2992"/>
      <c r="I131" s="2992">
        <v>1</v>
      </c>
      <c r="J131" s="2992">
        <v>3</v>
      </c>
      <c r="K131" s="2992">
        <v>1</v>
      </c>
      <c r="L131" s="2992"/>
      <c r="M131" s="2992">
        <v>1</v>
      </c>
      <c r="N131" s="2992"/>
      <c r="O131" s="2992">
        <v>1</v>
      </c>
      <c r="P131" s="2992"/>
      <c r="Q131" s="2992">
        <v>1</v>
      </c>
      <c r="R131" s="2992"/>
      <c r="S131" s="2993"/>
      <c r="T131" s="2991">
        <v>2</v>
      </c>
      <c r="U131" s="2998">
        <v>8</v>
      </c>
      <c r="V131" s="2994">
        <v>0</v>
      </c>
      <c r="W131" s="2995">
        <v>0</v>
      </c>
      <c r="X131" s="2992">
        <v>0</v>
      </c>
      <c r="Y131" s="2992">
        <v>0</v>
      </c>
      <c r="Z131" s="2993">
        <v>0</v>
      </c>
      <c r="AA131" s="2993">
        <v>0</v>
      </c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2999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783" t="s">
        <v>55</v>
      </c>
      <c r="B134" s="4506" t="s">
        <v>4</v>
      </c>
      <c r="C134" s="4331" t="s">
        <v>5</v>
      </c>
      <c r="D134" s="4332"/>
      <c r="E134" s="4333"/>
      <c r="F134" s="4758" t="s">
        <v>217</v>
      </c>
      <c r="G134" s="4779"/>
      <c r="H134" s="4779"/>
      <c r="I134" s="4779"/>
      <c r="J134" s="4779"/>
      <c r="K134" s="4779"/>
      <c r="L134" s="4779"/>
      <c r="M134" s="4779"/>
      <c r="N134" s="4779"/>
      <c r="O134" s="4779"/>
      <c r="P134" s="4779"/>
      <c r="Q134" s="4779"/>
      <c r="R134" s="4779"/>
      <c r="S134" s="4779"/>
      <c r="T134" s="4779"/>
      <c r="U134" s="4779"/>
      <c r="V134" s="4779"/>
      <c r="W134" s="4779"/>
      <c r="X134" s="4779"/>
      <c r="Y134" s="4779"/>
      <c r="Z134" s="4779"/>
      <c r="AA134" s="4779"/>
      <c r="AB134" s="4779"/>
      <c r="AC134" s="4779"/>
      <c r="AD134" s="4779"/>
      <c r="AE134" s="4779"/>
      <c r="AF134" s="4779"/>
      <c r="AG134" s="4779"/>
      <c r="AH134" s="4779"/>
      <c r="AI134" s="4779"/>
      <c r="AJ134" s="4779"/>
      <c r="AK134" s="4779"/>
      <c r="AL134" s="4779"/>
      <c r="AM134" s="4765"/>
      <c r="AN134" s="4505" t="s">
        <v>167</v>
      </c>
      <c r="AO134" s="4505" t="s">
        <v>10</v>
      </c>
      <c r="AP134" s="4505" t="s">
        <v>11</v>
      </c>
      <c r="AQ134" s="4505" t="s">
        <v>212</v>
      </c>
      <c r="AR134" s="4505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784" t="s">
        <v>13</v>
      </c>
      <c r="G135" s="4784"/>
      <c r="H135" s="4764" t="s">
        <v>14</v>
      </c>
      <c r="I135" s="4784"/>
      <c r="J135" s="4764" t="s">
        <v>50</v>
      </c>
      <c r="K135" s="4784"/>
      <c r="L135" s="4774" t="s">
        <v>51</v>
      </c>
      <c r="M135" s="4785"/>
      <c r="N135" s="4786" t="s">
        <v>17</v>
      </c>
      <c r="O135" s="4764"/>
      <c r="P135" s="4763" t="s">
        <v>18</v>
      </c>
      <c r="Q135" s="4764"/>
      <c r="R135" s="4332" t="s">
        <v>19</v>
      </c>
      <c r="S135" s="4333"/>
      <c r="T135" s="4774" t="s">
        <v>20</v>
      </c>
      <c r="U135" s="4764"/>
      <c r="V135" s="4763" t="s">
        <v>21</v>
      </c>
      <c r="W135" s="4764"/>
      <c r="X135" s="4774" t="s">
        <v>22</v>
      </c>
      <c r="Y135" s="4764"/>
      <c r="Z135" s="4774" t="s">
        <v>23</v>
      </c>
      <c r="AA135" s="4764"/>
      <c r="AB135" s="4785" t="s">
        <v>24</v>
      </c>
      <c r="AC135" s="4787"/>
      <c r="AD135" s="4774" t="s">
        <v>25</v>
      </c>
      <c r="AE135" s="4764"/>
      <c r="AF135" s="4774" t="s">
        <v>26</v>
      </c>
      <c r="AG135" s="4764"/>
      <c r="AH135" s="4774" t="s">
        <v>27</v>
      </c>
      <c r="AI135" s="4764"/>
      <c r="AJ135" s="4774" t="s">
        <v>28</v>
      </c>
      <c r="AK135" s="4764"/>
      <c r="AL135" s="4774" t="s">
        <v>29</v>
      </c>
      <c r="AM135" s="4764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2914" t="s">
        <v>44</v>
      </c>
      <c r="D136" s="3000" t="s">
        <v>30</v>
      </c>
      <c r="E136" s="2986" t="s">
        <v>31</v>
      </c>
      <c r="F136" s="2961" t="s">
        <v>30</v>
      </c>
      <c r="G136" s="2986" t="s">
        <v>31</v>
      </c>
      <c r="H136" s="2961" t="s">
        <v>30</v>
      </c>
      <c r="I136" s="2986" t="s">
        <v>31</v>
      </c>
      <c r="J136" s="2961" t="s">
        <v>30</v>
      </c>
      <c r="K136" s="2986" t="s">
        <v>31</v>
      </c>
      <c r="L136" s="3000" t="s">
        <v>30</v>
      </c>
      <c r="M136" s="2962" t="s">
        <v>31</v>
      </c>
      <c r="N136" s="2962" t="s">
        <v>30</v>
      </c>
      <c r="O136" s="3001" t="s">
        <v>31</v>
      </c>
      <c r="P136" s="2961" t="s">
        <v>30</v>
      </c>
      <c r="Q136" s="3001" t="s">
        <v>31</v>
      </c>
      <c r="R136" s="3000" t="s">
        <v>30</v>
      </c>
      <c r="S136" s="3001" t="s">
        <v>31</v>
      </c>
      <c r="T136" s="3000" t="s">
        <v>30</v>
      </c>
      <c r="U136" s="3001" t="s">
        <v>31</v>
      </c>
      <c r="V136" s="2961" t="s">
        <v>30</v>
      </c>
      <c r="W136" s="3001" t="s">
        <v>31</v>
      </c>
      <c r="X136" s="3000" t="s">
        <v>30</v>
      </c>
      <c r="Y136" s="3001" t="s">
        <v>31</v>
      </c>
      <c r="Z136" s="3000" t="s">
        <v>30</v>
      </c>
      <c r="AA136" s="3001" t="s">
        <v>31</v>
      </c>
      <c r="AB136" s="3000" t="s">
        <v>30</v>
      </c>
      <c r="AC136" s="3001" t="s">
        <v>31</v>
      </c>
      <c r="AD136" s="3000" t="s">
        <v>30</v>
      </c>
      <c r="AE136" s="3001" t="s">
        <v>31</v>
      </c>
      <c r="AF136" s="3000" t="s">
        <v>30</v>
      </c>
      <c r="AG136" s="3001" t="s">
        <v>31</v>
      </c>
      <c r="AH136" s="3000" t="s">
        <v>30</v>
      </c>
      <c r="AI136" s="3001" t="s">
        <v>31</v>
      </c>
      <c r="AJ136" s="3000" t="s">
        <v>30</v>
      </c>
      <c r="AK136" s="3001" t="s">
        <v>31</v>
      </c>
      <c r="AL136" s="3000" t="s">
        <v>30</v>
      </c>
      <c r="AM136" s="3001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505" t="s">
        <v>218</v>
      </c>
      <c r="B137" s="3002" t="s">
        <v>32</v>
      </c>
      <c r="C137" s="3003">
        <f t="shared" ref="C137:C158" si="49">SUM(D137:E137)</f>
        <v>0</v>
      </c>
      <c r="D137" s="3004">
        <f t="shared" ref="D137:D146" si="50">SUM(F137+H137+J137+L137+N137+P137+R137+T137+V137+X137+Z137+AB137+AD137+AF137+AH137+AJ137+AL137)</f>
        <v>0</v>
      </c>
      <c r="E137" s="3005">
        <f t="shared" ref="E137:E146" si="51">SUM(G137+I137+K137+M137+O137+Q137+S137+U137+W137+Y137+AA137+AC137+AE137+AG137+AI137+AK137+AM137)</f>
        <v>0</v>
      </c>
      <c r="F137" s="3006"/>
      <c r="G137" s="3007"/>
      <c r="H137" s="3006"/>
      <c r="I137" s="3007"/>
      <c r="J137" s="3006"/>
      <c r="K137" s="3007"/>
      <c r="L137" s="3008"/>
      <c r="M137" s="3009"/>
      <c r="N137" s="3009"/>
      <c r="O137" s="3010"/>
      <c r="P137" s="3006"/>
      <c r="Q137" s="3010"/>
      <c r="R137" s="3008"/>
      <c r="S137" s="3010"/>
      <c r="T137" s="3008"/>
      <c r="U137" s="3010"/>
      <c r="V137" s="3006"/>
      <c r="W137" s="3007"/>
      <c r="X137" s="3008"/>
      <c r="Y137" s="3007"/>
      <c r="Z137" s="3008"/>
      <c r="AA137" s="3010"/>
      <c r="AB137" s="3008"/>
      <c r="AC137" s="3010"/>
      <c r="AD137" s="3008"/>
      <c r="AE137" s="3010"/>
      <c r="AF137" s="3008"/>
      <c r="AG137" s="3010"/>
      <c r="AH137" s="3008"/>
      <c r="AI137" s="3010"/>
      <c r="AJ137" s="3008"/>
      <c r="AK137" s="3010"/>
      <c r="AL137" s="3008"/>
      <c r="AM137" s="3010"/>
      <c r="AN137" s="3010"/>
      <c r="AO137" s="3010"/>
      <c r="AP137" s="3010"/>
      <c r="AQ137" s="3010"/>
      <c r="AR137" s="3010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3011" t="s">
        <v>219</v>
      </c>
      <c r="C138" s="3012">
        <f t="shared" si="49"/>
        <v>4</v>
      </c>
      <c r="D138" s="3013">
        <f t="shared" si="50"/>
        <v>1</v>
      </c>
      <c r="E138" s="3014">
        <f t="shared" si="51"/>
        <v>3</v>
      </c>
      <c r="F138" s="2991"/>
      <c r="G138" s="2993"/>
      <c r="H138" s="2991"/>
      <c r="I138" s="2993"/>
      <c r="J138" s="2991"/>
      <c r="K138" s="2993"/>
      <c r="L138" s="2995"/>
      <c r="M138" s="2992">
        <v>3</v>
      </c>
      <c r="N138" s="2992"/>
      <c r="O138" s="3015"/>
      <c r="P138" s="2991">
        <v>1</v>
      </c>
      <c r="Q138" s="3015"/>
      <c r="R138" s="2995"/>
      <c r="S138" s="3015"/>
      <c r="T138" s="2995"/>
      <c r="U138" s="3015"/>
      <c r="V138" s="2991"/>
      <c r="W138" s="2993"/>
      <c r="X138" s="2995"/>
      <c r="Y138" s="2993"/>
      <c r="Z138" s="2995"/>
      <c r="AA138" s="3015"/>
      <c r="AB138" s="2995"/>
      <c r="AC138" s="3015"/>
      <c r="AD138" s="2995"/>
      <c r="AE138" s="3015"/>
      <c r="AF138" s="2995"/>
      <c r="AG138" s="3015"/>
      <c r="AH138" s="2995"/>
      <c r="AI138" s="3015"/>
      <c r="AJ138" s="2995"/>
      <c r="AK138" s="3015"/>
      <c r="AL138" s="2995"/>
      <c r="AM138" s="3015"/>
      <c r="AN138" s="3015">
        <v>0</v>
      </c>
      <c r="AO138" s="3015">
        <v>0</v>
      </c>
      <c r="AP138" s="3015">
        <v>0</v>
      </c>
      <c r="AQ138" s="3015">
        <v>0</v>
      </c>
      <c r="AR138" s="3015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3011" t="s">
        <v>33</v>
      </c>
      <c r="C139" s="3012">
        <f t="shared" si="49"/>
        <v>0</v>
      </c>
      <c r="D139" s="3013">
        <f t="shared" si="50"/>
        <v>0</v>
      </c>
      <c r="E139" s="3014">
        <f t="shared" si="51"/>
        <v>0</v>
      </c>
      <c r="F139" s="2991"/>
      <c r="G139" s="2993"/>
      <c r="H139" s="2991"/>
      <c r="I139" s="2993"/>
      <c r="J139" s="2991"/>
      <c r="K139" s="2993"/>
      <c r="L139" s="2995"/>
      <c r="M139" s="2992"/>
      <c r="N139" s="2992"/>
      <c r="O139" s="3015"/>
      <c r="P139" s="2991"/>
      <c r="Q139" s="3015"/>
      <c r="R139" s="2995"/>
      <c r="S139" s="3015"/>
      <c r="T139" s="2995"/>
      <c r="U139" s="3015"/>
      <c r="V139" s="2991"/>
      <c r="W139" s="2993"/>
      <c r="X139" s="2995"/>
      <c r="Y139" s="2993"/>
      <c r="Z139" s="2995"/>
      <c r="AA139" s="3015"/>
      <c r="AB139" s="2995"/>
      <c r="AC139" s="3015"/>
      <c r="AD139" s="2995"/>
      <c r="AE139" s="3015"/>
      <c r="AF139" s="2995"/>
      <c r="AG139" s="3015"/>
      <c r="AH139" s="2995"/>
      <c r="AI139" s="3015"/>
      <c r="AJ139" s="2995"/>
      <c r="AK139" s="3015"/>
      <c r="AL139" s="2995"/>
      <c r="AM139" s="3015"/>
      <c r="AN139" s="3015"/>
      <c r="AO139" s="3015"/>
      <c r="AP139" s="3015"/>
      <c r="AQ139" s="3015"/>
      <c r="AR139" s="3015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3011" t="s">
        <v>34</v>
      </c>
      <c r="C140" s="3012">
        <f t="shared" si="49"/>
        <v>0</v>
      </c>
      <c r="D140" s="3013">
        <f t="shared" si="50"/>
        <v>0</v>
      </c>
      <c r="E140" s="3014">
        <f t="shared" si="51"/>
        <v>0</v>
      </c>
      <c r="F140" s="2991"/>
      <c r="G140" s="2993"/>
      <c r="H140" s="2991"/>
      <c r="I140" s="2993"/>
      <c r="J140" s="2991"/>
      <c r="K140" s="2993"/>
      <c r="L140" s="2995"/>
      <c r="M140" s="2992"/>
      <c r="N140" s="2992"/>
      <c r="O140" s="3015"/>
      <c r="P140" s="2991"/>
      <c r="Q140" s="3015"/>
      <c r="R140" s="2995"/>
      <c r="S140" s="3015"/>
      <c r="T140" s="2995"/>
      <c r="U140" s="3015"/>
      <c r="V140" s="2991"/>
      <c r="W140" s="2993"/>
      <c r="X140" s="2995"/>
      <c r="Y140" s="2993"/>
      <c r="Z140" s="2995"/>
      <c r="AA140" s="3015"/>
      <c r="AB140" s="2995"/>
      <c r="AC140" s="3015"/>
      <c r="AD140" s="2995"/>
      <c r="AE140" s="3015"/>
      <c r="AF140" s="2995"/>
      <c r="AG140" s="3015"/>
      <c r="AH140" s="2995"/>
      <c r="AI140" s="3015"/>
      <c r="AJ140" s="2995"/>
      <c r="AK140" s="3015"/>
      <c r="AL140" s="2995"/>
      <c r="AM140" s="3015"/>
      <c r="AN140" s="3015"/>
      <c r="AO140" s="3015"/>
      <c r="AP140" s="3015"/>
      <c r="AQ140" s="3015"/>
      <c r="AR140" s="3015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3011" t="s">
        <v>220</v>
      </c>
      <c r="C141" s="3012">
        <f t="shared" si="49"/>
        <v>3</v>
      </c>
      <c r="D141" s="3013">
        <f t="shared" si="50"/>
        <v>2</v>
      </c>
      <c r="E141" s="3014">
        <f t="shared" si="51"/>
        <v>1</v>
      </c>
      <c r="F141" s="2991"/>
      <c r="G141" s="2993"/>
      <c r="H141" s="2991"/>
      <c r="I141" s="2993"/>
      <c r="J141" s="2991"/>
      <c r="K141" s="2993"/>
      <c r="L141" s="2995"/>
      <c r="M141" s="2992"/>
      <c r="N141" s="2992"/>
      <c r="O141" s="3015"/>
      <c r="P141" s="2991"/>
      <c r="Q141" s="3015"/>
      <c r="R141" s="2995">
        <v>1</v>
      </c>
      <c r="S141" s="3015"/>
      <c r="T141" s="2995">
        <v>1</v>
      </c>
      <c r="U141" s="3015"/>
      <c r="V141" s="2991"/>
      <c r="W141" s="2993"/>
      <c r="X141" s="2995"/>
      <c r="Y141" s="2993"/>
      <c r="Z141" s="2995"/>
      <c r="AA141" s="3015">
        <v>1</v>
      </c>
      <c r="AB141" s="2995"/>
      <c r="AC141" s="3015"/>
      <c r="AD141" s="2995"/>
      <c r="AE141" s="3015"/>
      <c r="AF141" s="2995"/>
      <c r="AG141" s="3015"/>
      <c r="AH141" s="2995"/>
      <c r="AI141" s="3015"/>
      <c r="AJ141" s="2995"/>
      <c r="AK141" s="3015"/>
      <c r="AL141" s="2995"/>
      <c r="AM141" s="3015"/>
      <c r="AN141" s="3015">
        <v>0</v>
      </c>
      <c r="AO141" s="3015">
        <v>0</v>
      </c>
      <c r="AP141" s="3015">
        <v>0</v>
      </c>
      <c r="AQ141" s="3015">
        <v>0</v>
      </c>
      <c r="AR141" s="3015">
        <v>0</v>
      </c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3011" t="s">
        <v>36</v>
      </c>
      <c r="C142" s="3012">
        <f t="shared" si="49"/>
        <v>0</v>
      </c>
      <c r="D142" s="3013">
        <f t="shared" si="50"/>
        <v>0</v>
      </c>
      <c r="E142" s="3014">
        <f t="shared" si="51"/>
        <v>0</v>
      </c>
      <c r="F142" s="2991"/>
      <c r="G142" s="2993"/>
      <c r="H142" s="2991"/>
      <c r="I142" s="2993"/>
      <c r="J142" s="2991"/>
      <c r="K142" s="2993"/>
      <c r="L142" s="2995"/>
      <c r="M142" s="2992"/>
      <c r="N142" s="2992"/>
      <c r="O142" s="3015"/>
      <c r="P142" s="2991"/>
      <c r="Q142" s="3015"/>
      <c r="R142" s="2995"/>
      <c r="S142" s="3015"/>
      <c r="T142" s="2995"/>
      <c r="U142" s="3015"/>
      <c r="V142" s="2991"/>
      <c r="W142" s="2993"/>
      <c r="X142" s="2995"/>
      <c r="Y142" s="2993"/>
      <c r="Z142" s="2995"/>
      <c r="AA142" s="3015"/>
      <c r="AB142" s="2995"/>
      <c r="AC142" s="3015"/>
      <c r="AD142" s="2995"/>
      <c r="AE142" s="3015"/>
      <c r="AF142" s="2995"/>
      <c r="AG142" s="3015"/>
      <c r="AH142" s="2995"/>
      <c r="AI142" s="3015"/>
      <c r="AJ142" s="2995"/>
      <c r="AK142" s="3015"/>
      <c r="AL142" s="2995"/>
      <c r="AM142" s="3015"/>
      <c r="AN142" s="3015"/>
      <c r="AO142" s="3015"/>
      <c r="AP142" s="3015"/>
      <c r="AQ142" s="3015"/>
      <c r="AR142" s="3015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3011" t="s">
        <v>221</v>
      </c>
      <c r="C143" s="3012">
        <f t="shared" si="49"/>
        <v>0</v>
      </c>
      <c r="D143" s="3013">
        <f t="shared" si="50"/>
        <v>0</v>
      </c>
      <c r="E143" s="3014">
        <f t="shared" si="51"/>
        <v>0</v>
      </c>
      <c r="F143" s="2991"/>
      <c r="G143" s="2993"/>
      <c r="H143" s="2991"/>
      <c r="I143" s="2993"/>
      <c r="J143" s="2991"/>
      <c r="K143" s="2993"/>
      <c r="L143" s="2995"/>
      <c r="M143" s="2992"/>
      <c r="N143" s="2992"/>
      <c r="O143" s="3015"/>
      <c r="P143" s="2991"/>
      <c r="Q143" s="3015"/>
      <c r="R143" s="2995"/>
      <c r="S143" s="3015"/>
      <c r="T143" s="2995"/>
      <c r="U143" s="3015"/>
      <c r="V143" s="2991"/>
      <c r="W143" s="2993"/>
      <c r="X143" s="2995"/>
      <c r="Y143" s="2993"/>
      <c r="Z143" s="2995"/>
      <c r="AA143" s="3015"/>
      <c r="AB143" s="2995"/>
      <c r="AC143" s="3015"/>
      <c r="AD143" s="2995"/>
      <c r="AE143" s="3015"/>
      <c r="AF143" s="2995"/>
      <c r="AG143" s="3015"/>
      <c r="AH143" s="2995"/>
      <c r="AI143" s="3015"/>
      <c r="AJ143" s="2995"/>
      <c r="AK143" s="3015"/>
      <c r="AL143" s="2995"/>
      <c r="AM143" s="3015"/>
      <c r="AN143" s="3015"/>
      <c r="AO143" s="3015"/>
      <c r="AP143" s="3015"/>
      <c r="AQ143" s="3015"/>
      <c r="AR143" s="3015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3011" t="s">
        <v>222</v>
      </c>
      <c r="C144" s="3012">
        <f t="shared" si="49"/>
        <v>0</v>
      </c>
      <c r="D144" s="3013">
        <f t="shared" si="50"/>
        <v>0</v>
      </c>
      <c r="E144" s="3014">
        <f t="shared" si="51"/>
        <v>0</v>
      </c>
      <c r="F144" s="2991"/>
      <c r="G144" s="2993"/>
      <c r="H144" s="2991"/>
      <c r="I144" s="2993"/>
      <c r="J144" s="2991"/>
      <c r="K144" s="2993"/>
      <c r="L144" s="2995"/>
      <c r="M144" s="2992"/>
      <c r="N144" s="2992"/>
      <c r="O144" s="3015"/>
      <c r="P144" s="2991"/>
      <c r="Q144" s="3015"/>
      <c r="R144" s="2995"/>
      <c r="S144" s="3015"/>
      <c r="T144" s="2995"/>
      <c r="U144" s="3015"/>
      <c r="V144" s="2991"/>
      <c r="W144" s="2993"/>
      <c r="X144" s="2995"/>
      <c r="Y144" s="2993"/>
      <c r="Z144" s="2995"/>
      <c r="AA144" s="3015"/>
      <c r="AB144" s="2995"/>
      <c r="AC144" s="3015"/>
      <c r="AD144" s="2995"/>
      <c r="AE144" s="3015"/>
      <c r="AF144" s="2995"/>
      <c r="AG144" s="3015"/>
      <c r="AH144" s="2995"/>
      <c r="AI144" s="3015"/>
      <c r="AJ144" s="2995"/>
      <c r="AK144" s="3015"/>
      <c r="AL144" s="2995"/>
      <c r="AM144" s="3015"/>
      <c r="AN144" s="3015"/>
      <c r="AO144" s="3015"/>
      <c r="AP144" s="3015"/>
      <c r="AQ144" s="3015"/>
      <c r="AR144" s="3015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3011" t="s">
        <v>223</v>
      </c>
      <c r="C145" s="3012">
        <f t="shared" si="49"/>
        <v>0</v>
      </c>
      <c r="D145" s="3013">
        <f t="shared" si="50"/>
        <v>0</v>
      </c>
      <c r="E145" s="3014">
        <f t="shared" si="51"/>
        <v>0</v>
      </c>
      <c r="F145" s="2991"/>
      <c r="G145" s="2993"/>
      <c r="H145" s="2991"/>
      <c r="I145" s="2993"/>
      <c r="J145" s="2991"/>
      <c r="K145" s="2993"/>
      <c r="L145" s="2995"/>
      <c r="M145" s="2992"/>
      <c r="N145" s="2992"/>
      <c r="O145" s="3015"/>
      <c r="P145" s="2991"/>
      <c r="Q145" s="3015"/>
      <c r="R145" s="2995"/>
      <c r="S145" s="3015"/>
      <c r="T145" s="2995"/>
      <c r="U145" s="3015"/>
      <c r="V145" s="2991"/>
      <c r="W145" s="2993"/>
      <c r="X145" s="2995"/>
      <c r="Y145" s="2993"/>
      <c r="Z145" s="2995"/>
      <c r="AA145" s="3015"/>
      <c r="AB145" s="2995"/>
      <c r="AC145" s="3015"/>
      <c r="AD145" s="2995"/>
      <c r="AE145" s="3015"/>
      <c r="AF145" s="2995"/>
      <c r="AG145" s="3015"/>
      <c r="AH145" s="2995"/>
      <c r="AI145" s="3015"/>
      <c r="AJ145" s="2995"/>
      <c r="AK145" s="3015"/>
      <c r="AL145" s="2995"/>
      <c r="AM145" s="3015"/>
      <c r="AN145" s="3015"/>
      <c r="AO145" s="3015"/>
      <c r="AP145" s="3015"/>
      <c r="AQ145" s="3015"/>
      <c r="AR145" s="3015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3016" t="s">
        <v>224</v>
      </c>
      <c r="C146" s="3017">
        <f t="shared" si="49"/>
        <v>0</v>
      </c>
      <c r="D146" s="3018">
        <f t="shared" si="50"/>
        <v>0</v>
      </c>
      <c r="E146" s="3019">
        <f t="shared" si="51"/>
        <v>0</v>
      </c>
      <c r="F146" s="3020"/>
      <c r="G146" s="3021"/>
      <c r="H146" s="3020"/>
      <c r="I146" s="3021"/>
      <c r="J146" s="3020"/>
      <c r="K146" s="3021"/>
      <c r="L146" s="3022"/>
      <c r="M146" s="3023"/>
      <c r="N146" s="3023"/>
      <c r="O146" s="3024"/>
      <c r="P146" s="3020"/>
      <c r="Q146" s="3024"/>
      <c r="R146" s="3022"/>
      <c r="S146" s="3024"/>
      <c r="T146" s="3022"/>
      <c r="U146" s="3024"/>
      <c r="V146" s="3020"/>
      <c r="W146" s="3021"/>
      <c r="X146" s="3022"/>
      <c r="Y146" s="3021"/>
      <c r="Z146" s="3022"/>
      <c r="AA146" s="3024"/>
      <c r="AB146" s="3022"/>
      <c r="AC146" s="3024"/>
      <c r="AD146" s="3022"/>
      <c r="AE146" s="3024"/>
      <c r="AF146" s="3022"/>
      <c r="AG146" s="3024"/>
      <c r="AH146" s="3022"/>
      <c r="AI146" s="3024"/>
      <c r="AJ146" s="3022"/>
      <c r="AK146" s="3024"/>
      <c r="AL146" s="3022"/>
      <c r="AM146" s="3024"/>
      <c r="AN146" s="3024"/>
      <c r="AO146" s="3024"/>
      <c r="AP146" s="3024"/>
      <c r="AQ146" s="3024"/>
      <c r="AR146" s="3024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7</v>
      </c>
      <c r="D147" s="200">
        <f t="shared" ref="D147:AQ147" si="60">SUM(D137:D146)</f>
        <v>3</v>
      </c>
      <c r="E147" s="201">
        <f t="shared" si="60"/>
        <v>4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3</v>
      </c>
      <c r="N147" s="205">
        <f t="shared" si="60"/>
        <v>0</v>
      </c>
      <c r="O147" s="206">
        <f t="shared" si="60"/>
        <v>0</v>
      </c>
      <c r="P147" s="202">
        <f t="shared" si="60"/>
        <v>1</v>
      </c>
      <c r="Q147" s="206">
        <f t="shared" si="60"/>
        <v>0</v>
      </c>
      <c r="R147" s="207">
        <f t="shared" si="60"/>
        <v>1</v>
      </c>
      <c r="S147" s="206">
        <f t="shared" si="60"/>
        <v>0</v>
      </c>
      <c r="T147" s="202">
        <f t="shared" si="60"/>
        <v>1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1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3002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3011" t="s">
        <v>219</v>
      </c>
      <c r="C149" s="3012">
        <f t="shared" si="49"/>
        <v>10</v>
      </c>
      <c r="D149" s="3013">
        <f t="shared" si="61"/>
        <v>1</v>
      </c>
      <c r="E149" s="3014">
        <f t="shared" si="62"/>
        <v>9</v>
      </c>
      <c r="F149" s="2991"/>
      <c r="G149" s="2993"/>
      <c r="H149" s="2991"/>
      <c r="I149" s="2993"/>
      <c r="J149" s="2991"/>
      <c r="K149" s="2993"/>
      <c r="L149" s="2995"/>
      <c r="M149" s="2992">
        <v>1</v>
      </c>
      <c r="N149" s="2992"/>
      <c r="O149" s="3015">
        <v>1</v>
      </c>
      <c r="P149" s="2991"/>
      <c r="Q149" s="3015"/>
      <c r="R149" s="2995"/>
      <c r="S149" s="3015">
        <v>1</v>
      </c>
      <c r="T149" s="2995"/>
      <c r="U149" s="3015">
        <v>3</v>
      </c>
      <c r="V149" s="2991">
        <v>1</v>
      </c>
      <c r="W149" s="2993"/>
      <c r="X149" s="2995"/>
      <c r="Y149" s="2993"/>
      <c r="Z149" s="2995"/>
      <c r="AA149" s="3015">
        <v>1</v>
      </c>
      <c r="AB149" s="2995"/>
      <c r="AC149" s="3015"/>
      <c r="AD149" s="2995"/>
      <c r="AE149" s="3015">
        <v>1</v>
      </c>
      <c r="AF149" s="2995"/>
      <c r="AG149" s="3015"/>
      <c r="AH149" s="2995"/>
      <c r="AI149" s="3015">
        <v>1</v>
      </c>
      <c r="AJ149" s="2995"/>
      <c r="AK149" s="3015"/>
      <c r="AL149" s="2995"/>
      <c r="AM149" s="3015"/>
      <c r="AN149" s="3015">
        <v>0</v>
      </c>
      <c r="AO149" s="3015">
        <v>0</v>
      </c>
      <c r="AP149" s="3015">
        <v>0</v>
      </c>
      <c r="AQ149" s="3015">
        <v>0</v>
      </c>
      <c r="AR149" s="3015">
        <v>0</v>
      </c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3011" t="s">
        <v>33</v>
      </c>
      <c r="C150" s="3012">
        <f t="shared" si="49"/>
        <v>0</v>
      </c>
      <c r="D150" s="3013">
        <f t="shared" si="61"/>
        <v>0</v>
      </c>
      <c r="E150" s="3014">
        <f t="shared" si="62"/>
        <v>0</v>
      </c>
      <c r="F150" s="2991"/>
      <c r="G150" s="2993"/>
      <c r="H150" s="2991"/>
      <c r="I150" s="2993"/>
      <c r="J150" s="2991"/>
      <c r="K150" s="2993"/>
      <c r="L150" s="2995"/>
      <c r="M150" s="2992"/>
      <c r="N150" s="2992"/>
      <c r="O150" s="3015"/>
      <c r="P150" s="2991"/>
      <c r="Q150" s="3015"/>
      <c r="R150" s="2995"/>
      <c r="S150" s="3015"/>
      <c r="T150" s="2995"/>
      <c r="U150" s="3015"/>
      <c r="V150" s="2991"/>
      <c r="W150" s="2993"/>
      <c r="X150" s="2995"/>
      <c r="Y150" s="2993"/>
      <c r="Z150" s="2995"/>
      <c r="AA150" s="3015"/>
      <c r="AB150" s="2995"/>
      <c r="AC150" s="3015"/>
      <c r="AD150" s="2995"/>
      <c r="AE150" s="3015"/>
      <c r="AF150" s="2995"/>
      <c r="AG150" s="3015"/>
      <c r="AH150" s="2995"/>
      <c r="AI150" s="3015"/>
      <c r="AJ150" s="2995"/>
      <c r="AK150" s="3015"/>
      <c r="AL150" s="2995"/>
      <c r="AM150" s="3015"/>
      <c r="AN150" s="3015"/>
      <c r="AO150" s="3015"/>
      <c r="AP150" s="3015"/>
      <c r="AQ150" s="3015"/>
      <c r="AR150" s="3015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3011" t="s">
        <v>34</v>
      </c>
      <c r="C151" s="3012">
        <f t="shared" si="49"/>
        <v>0</v>
      </c>
      <c r="D151" s="3013">
        <f t="shared" si="61"/>
        <v>0</v>
      </c>
      <c r="E151" s="3014">
        <f t="shared" si="62"/>
        <v>0</v>
      </c>
      <c r="F151" s="2991"/>
      <c r="G151" s="2993"/>
      <c r="H151" s="2991"/>
      <c r="I151" s="2993"/>
      <c r="J151" s="2991"/>
      <c r="K151" s="2993"/>
      <c r="L151" s="2995"/>
      <c r="M151" s="2992"/>
      <c r="N151" s="2992"/>
      <c r="O151" s="3015"/>
      <c r="P151" s="2991"/>
      <c r="Q151" s="3015"/>
      <c r="R151" s="2995"/>
      <c r="S151" s="3015"/>
      <c r="T151" s="2995"/>
      <c r="U151" s="3015"/>
      <c r="V151" s="2991"/>
      <c r="W151" s="2993"/>
      <c r="X151" s="2995"/>
      <c r="Y151" s="2993"/>
      <c r="Z151" s="2995"/>
      <c r="AA151" s="3015"/>
      <c r="AB151" s="2995"/>
      <c r="AC151" s="3015"/>
      <c r="AD151" s="2995"/>
      <c r="AE151" s="3015"/>
      <c r="AF151" s="2995"/>
      <c r="AG151" s="3015"/>
      <c r="AH151" s="2995"/>
      <c r="AI151" s="3015"/>
      <c r="AJ151" s="2995"/>
      <c r="AK151" s="3015"/>
      <c r="AL151" s="2995"/>
      <c r="AM151" s="3015"/>
      <c r="AN151" s="3015"/>
      <c r="AO151" s="3015"/>
      <c r="AP151" s="3015"/>
      <c r="AQ151" s="3015"/>
      <c r="AR151" s="3015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3011" t="s">
        <v>220</v>
      </c>
      <c r="C152" s="3012">
        <f t="shared" si="49"/>
        <v>0</v>
      </c>
      <c r="D152" s="3013">
        <f t="shared" si="61"/>
        <v>0</v>
      </c>
      <c r="E152" s="3014">
        <f t="shared" si="62"/>
        <v>0</v>
      </c>
      <c r="F152" s="2991"/>
      <c r="G152" s="2993"/>
      <c r="H152" s="2991"/>
      <c r="I152" s="2993"/>
      <c r="J152" s="2991"/>
      <c r="K152" s="2993"/>
      <c r="L152" s="2995"/>
      <c r="M152" s="2992"/>
      <c r="N152" s="2992"/>
      <c r="O152" s="3015"/>
      <c r="P152" s="2991"/>
      <c r="Q152" s="3015"/>
      <c r="R152" s="2995"/>
      <c r="S152" s="3015"/>
      <c r="T152" s="2995"/>
      <c r="U152" s="3015"/>
      <c r="V152" s="2991"/>
      <c r="W152" s="2993"/>
      <c r="X152" s="2995"/>
      <c r="Y152" s="2993"/>
      <c r="Z152" s="2995"/>
      <c r="AA152" s="3015"/>
      <c r="AB152" s="2995"/>
      <c r="AC152" s="3015"/>
      <c r="AD152" s="2995"/>
      <c r="AE152" s="3015"/>
      <c r="AF152" s="2995"/>
      <c r="AG152" s="3015"/>
      <c r="AH152" s="2995"/>
      <c r="AI152" s="3015"/>
      <c r="AJ152" s="2995"/>
      <c r="AK152" s="3015"/>
      <c r="AL152" s="2995"/>
      <c r="AM152" s="3015"/>
      <c r="AN152" s="3015"/>
      <c r="AO152" s="3015"/>
      <c r="AP152" s="3015"/>
      <c r="AQ152" s="3015"/>
      <c r="AR152" s="3015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3011" t="s">
        <v>36</v>
      </c>
      <c r="C153" s="3012">
        <f t="shared" si="49"/>
        <v>0</v>
      </c>
      <c r="D153" s="3013">
        <f t="shared" si="61"/>
        <v>0</v>
      </c>
      <c r="E153" s="3014">
        <f t="shared" si="62"/>
        <v>0</v>
      </c>
      <c r="F153" s="2991"/>
      <c r="G153" s="2993"/>
      <c r="H153" s="2991"/>
      <c r="I153" s="2993"/>
      <c r="J153" s="2991"/>
      <c r="K153" s="2993"/>
      <c r="L153" s="2995"/>
      <c r="M153" s="2992"/>
      <c r="N153" s="2992"/>
      <c r="O153" s="3015"/>
      <c r="P153" s="2991"/>
      <c r="Q153" s="3015"/>
      <c r="R153" s="2995"/>
      <c r="S153" s="3015"/>
      <c r="T153" s="2995"/>
      <c r="U153" s="3015"/>
      <c r="V153" s="2991"/>
      <c r="W153" s="2993"/>
      <c r="X153" s="2995"/>
      <c r="Y153" s="2993"/>
      <c r="Z153" s="2995"/>
      <c r="AA153" s="3015"/>
      <c r="AB153" s="2995"/>
      <c r="AC153" s="3015"/>
      <c r="AD153" s="2995"/>
      <c r="AE153" s="3015"/>
      <c r="AF153" s="2995"/>
      <c r="AG153" s="3015"/>
      <c r="AH153" s="2995"/>
      <c r="AI153" s="3015"/>
      <c r="AJ153" s="2995"/>
      <c r="AK153" s="3015"/>
      <c r="AL153" s="2995"/>
      <c r="AM153" s="3015"/>
      <c r="AN153" s="3015"/>
      <c r="AO153" s="3015"/>
      <c r="AP153" s="3015"/>
      <c r="AQ153" s="3015"/>
      <c r="AR153" s="3015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3011" t="s">
        <v>221</v>
      </c>
      <c r="C154" s="3012">
        <f t="shared" si="49"/>
        <v>0</v>
      </c>
      <c r="D154" s="3013">
        <f t="shared" si="61"/>
        <v>0</v>
      </c>
      <c r="E154" s="3014">
        <f t="shared" si="62"/>
        <v>0</v>
      </c>
      <c r="F154" s="2991"/>
      <c r="G154" s="2993"/>
      <c r="H154" s="2991"/>
      <c r="I154" s="2993"/>
      <c r="J154" s="2991"/>
      <c r="K154" s="2993"/>
      <c r="L154" s="2995"/>
      <c r="M154" s="2992"/>
      <c r="N154" s="2992"/>
      <c r="O154" s="3015"/>
      <c r="P154" s="2991"/>
      <c r="Q154" s="3015"/>
      <c r="R154" s="2995"/>
      <c r="S154" s="3015"/>
      <c r="T154" s="2995"/>
      <c r="U154" s="3015"/>
      <c r="V154" s="2991"/>
      <c r="W154" s="2993"/>
      <c r="X154" s="2995"/>
      <c r="Y154" s="2993"/>
      <c r="Z154" s="2995"/>
      <c r="AA154" s="3015"/>
      <c r="AB154" s="2995"/>
      <c r="AC154" s="3015"/>
      <c r="AD154" s="2995"/>
      <c r="AE154" s="3015"/>
      <c r="AF154" s="2995"/>
      <c r="AG154" s="3015"/>
      <c r="AH154" s="2995"/>
      <c r="AI154" s="3015"/>
      <c r="AJ154" s="2995"/>
      <c r="AK154" s="3015"/>
      <c r="AL154" s="2995"/>
      <c r="AM154" s="3015"/>
      <c r="AN154" s="3015"/>
      <c r="AO154" s="3015"/>
      <c r="AP154" s="3015"/>
      <c r="AQ154" s="3015"/>
      <c r="AR154" s="3015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3011" t="s">
        <v>222</v>
      </c>
      <c r="C155" s="3012">
        <f t="shared" si="49"/>
        <v>0</v>
      </c>
      <c r="D155" s="3013">
        <f t="shared" si="61"/>
        <v>0</v>
      </c>
      <c r="E155" s="3014">
        <f t="shared" si="62"/>
        <v>0</v>
      </c>
      <c r="F155" s="2991"/>
      <c r="G155" s="2993"/>
      <c r="H155" s="2991"/>
      <c r="I155" s="2993"/>
      <c r="J155" s="2991"/>
      <c r="K155" s="2993"/>
      <c r="L155" s="2995"/>
      <c r="M155" s="2992"/>
      <c r="N155" s="2992"/>
      <c r="O155" s="3015"/>
      <c r="P155" s="2991"/>
      <c r="Q155" s="3015"/>
      <c r="R155" s="2995"/>
      <c r="S155" s="3015"/>
      <c r="T155" s="2995"/>
      <c r="U155" s="3015"/>
      <c r="V155" s="2991"/>
      <c r="W155" s="2993"/>
      <c r="X155" s="2995"/>
      <c r="Y155" s="2993"/>
      <c r="Z155" s="2995"/>
      <c r="AA155" s="3015"/>
      <c r="AB155" s="2995"/>
      <c r="AC155" s="3015"/>
      <c r="AD155" s="2995"/>
      <c r="AE155" s="3015"/>
      <c r="AF155" s="2995"/>
      <c r="AG155" s="3015"/>
      <c r="AH155" s="2995"/>
      <c r="AI155" s="3015"/>
      <c r="AJ155" s="2995"/>
      <c r="AK155" s="3015"/>
      <c r="AL155" s="2995"/>
      <c r="AM155" s="3015"/>
      <c r="AN155" s="3015"/>
      <c r="AO155" s="3015"/>
      <c r="AP155" s="3015"/>
      <c r="AQ155" s="3015"/>
      <c r="AR155" s="3015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3011" t="s">
        <v>223</v>
      </c>
      <c r="C156" s="3012">
        <f t="shared" si="49"/>
        <v>0</v>
      </c>
      <c r="D156" s="3013">
        <f t="shared" si="61"/>
        <v>0</v>
      </c>
      <c r="E156" s="3014">
        <f t="shared" si="62"/>
        <v>0</v>
      </c>
      <c r="F156" s="2991"/>
      <c r="G156" s="2993"/>
      <c r="H156" s="2991"/>
      <c r="I156" s="2993"/>
      <c r="J156" s="2991"/>
      <c r="K156" s="2993"/>
      <c r="L156" s="2995"/>
      <c r="M156" s="2992"/>
      <c r="N156" s="2992"/>
      <c r="O156" s="3015"/>
      <c r="P156" s="2991"/>
      <c r="Q156" s="3015"/>
      <c r="R156" s="2995"/>
      <c r="S156" s="3015"/>
      <c r="T156" s="2995"/>
      <c r="U156" s="3015"/>
      <c r="V156" s="2991"/>
      <c r="W156" s="2993"/>
      <c r="X156" s="2995"/>
      <c r="Y156" s="2993"/>
      <c r="Z156" s="2995"/>
      <c r="AA156" s="3015"/>
      <c r="AB156" s="2995"/>
      <c r="AC156" s="3015"/>
      <c r="AD156" s="2995"/>
      <c r="AE156" s="3015"/>
      <c r="AF156" s="2995"/>
      <c r="AG156" s="3015"/>
      <c r="AH156" s="2995"/>
      <c r="AI156" s="3015"/>
      <c r="AJ156" s="2995"/>
      <c r="AK156" s="3015"/>
      <c r="AL156" s="2995"/>
      <c r="AM156" s="3015"/>
      <c r="AN156" s="3015"/>
      <c r="AO156" s="3015"/>
      <c r="AP156" s="3015"/>
      <c r="AQ156" s="3015"/>
      <c r="AR156" s="3015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3025" t="s">
        <v>224</v>
      </c>
      <c r="C157" s="3017">
        <f t="shared" si="49"/>
        <v>0</v>
      </c>
      <c r="D157" s="3018">
        <f t="shared" si="61"/>
        <v>0</v>
      </c>
      <c r="E157" s="3019">
        <f t="shared" si="62"/>
        <v>0</v>
      </c>
      <c r="F157" s="3020"/>
      <c r="G157" s="3021"/>
      <c r="H157" s="3020"/>
      <c r="I157" s="3021"/>
      <c r="J157" s="3020"/>
      <c r="K157" s="3021"/>
      <c r="L157" s="3022"/>
      <c r="M157" s="3023"/>
      <c r="N157" s="3023"/>
      <c r="O157" s="3024"/>
      <c r="P157" s="3020"/>
      <c r="Q157" s="3024"/>
      <c r="R157" s="3022"/>
      <c r="S157" s="3024"/>
      <c r="T157" s="3022"/>
      <c r="U157" s="3024"/>
      <c r="V157" s="3020"/>
      <c r="W157" s="3021"/>
      <c r="X157" s="3022"/>
      <c r="Y157" s="3021"/>
      <c r="Z157" s="3022"/>
      <c r="AA157" s="3024"/>
      <c r="AB157" s="3022"/>
      <c r="AC157" s="3024"/>
      <c r="AD157" s="3022"/>
      <c r="AE157" s="3024"/>
      <c r="AF157" s="3022"/>
      <c r="AG157" s="3024"/>
      <c r="AH157" s="3022"/>
      <c r="AI157" s="3024"/>
      <c r="AJ157" s="3022"/>
      <c r="AK157" s="3024"/>
      <c r="AL157" s="3022"/>
      <c r="AM157" s="3024"/>
      <c r="AN157" s="3024"/>
      <c r="AO157" s="3024"/>
      <c r="AP157" s="3024"/>
      <c r="AQ157" s="3024"/>
      <c r="AR157" s="3024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10</v>
      </c>
      <c r="D158" s="218">
        <f t="shared" ref="D158:AQ158" si="63">SUM(D148:D157)</f>
        <v>1</v>
      </c>
      <c r="E158" s="219">
        <f t="shared" si="63"/>
        <v>9</v>
      </c>
      <c r="F158" s="220">
        <f t="shared" si="63"/>
        <v>0</v>
      </c>
      <c r="G158" s="2490">
        <f t="shared" si="63"/>
        <v>0</v>
      </c>
      <c r="H158" s="220">
        <f t="shared" si="63"/>
        <v>0</v>
      </c>
      <c r="I158" s="2490">
        <f t="shared" si="63"/>
        <v>0</v>
      </c>
      <c r="J158" s="220">
        <f t="shared" si="63"/>
        <v>0</v>
      </c>
      <c r="K158" s="2490">
        <f t="shared" si="63"/>
        <v>0</v>
      </c>
      <c r="L158" s="2493">
        <f t="shared" si="63"/>
        <v>0</v>
      </c>
      <c r="M158" s="2496">
        <f t="shared" si="63"/>
        <v>1</v>
      </c>
      <c r="N158" s="2496">
        <f t="shared" si="63"/>
        <v>0</v>
      </c>
      <c r="O158" s="2495">
        <f t="shared" si="63"/>
        <v>1</v>
      </c>
      <c r="P158" s="220">
        <f t="shared" si="63"/>
        <v>0</v>
      </c>
      <c r="Q158" s="2495">
        <f t="shared" si="63"/>
        <v>0</v>
      </c>
      <c r="R158" s="2497">
        <f t="shared" si="63"/>
        <v>0</v>
      </c>
      <c r="S158" s="2495">
        <f t="shared" si="63"/>
        <v>1</v>
      </c>
      <c r="T158" s="220">
        <f t="shared" si="63"/>
        <v>0</v>
      </c>
      <c r="U158" s="2490">
        <f t="shared" si="63"/>
        <v>3</v>
      </c>
      <c r="V158" s="2496">
        <f t="shared" si="63"/>
        <v>1</v>
      </c>
      <c r="W158" s="2495">
        <f t="shared" si="63"/>
        <v>0</v>
      </c>
      <c r="X158" s="2493">
        <f t="shared" si="63"/>
        <v>0</v>
      </c>
      <c r="Y158" s="2490">
        <f t="shared" si="63"/>
        <v>0</v>
      </c>
      <c r="Z158" s="2496">
        <f t="shared" si="63"/>
        <v>0</v>
      </c>
      <c r="AA158" s="2490">
        <f t="shared" si="63"/>
        <v>1</v>
      </c>
      <c r="AB158" s="2496">
        <f t="shared" si="63"/>
        <v>0</v>
      </c>
      <c r="AC158" s="2490">
        <f t="shared" si="63"/>
        <v>0</v>
      </c>
      <c r="AD158" s="2496">
        <f t="shared" si="63"/>
        <v>0</v>
      </c>
      <c r="AE158" s="2490">
        <f t="shared" si="63"/>
        <v>1</v>
      </c>
      <c r="AF158" s="2496">
        <f t="shared" si="63"/>
        <v>0</v>
      </c>
      <c r="AG158" s="2490">
        <f t="shared" si="63"/>
        <v>0</v>
      </c>
      <c r="AH158" s="2496">
        <f t="shared" si="63"/>
        <v>0</v>
      </c>
      <c r="AI158" s="2490">
        <f t="shared" si="63"/>
        <v>1</v>
      </c>
      <c r="AJ158" s="2496">
        <f t="shared" si="63"/>
        <v>0</v>
      </c>
      <c r="AK158" s="2490">
        <f t="shared" si="63"/>
        <v>0</v>
      </c>
      <c r="AL158" s="2496">
        <f t="shared" si="63"/>
        <v>0</v>
      </c>
      <c r="AM158" s="2490">
        <f t="shared" si="63"/>
        <v>0</v>
      </c>
      <c r="AN158" s="2490">
        <f t="shared" si="63"/>
        <v>0</v>
      </c>
      <c r="AO158" s="2490">
        <f t="shared" si="63"/>
        <v>0</v>
      </c>
      <c r="AP158" s="2490">
        <f t="shared" si="63"/>
        <v>0</v>
      </c>
      <c r="AQ158" s="2490">
        <f t="shared" si="63"/>
        <v>0</v>
      </c>
      <c r="AR158" s="2490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238" t="s">
        <v>227</v>
      </c>
      <c r="B160" s="4238" t="s">
        <v>4</v>
      </c>
      <c r="C160" s="4331" t="s">
        <v>5</v>
      </c>
      <c r="D160" s="4332"/>
      <c r="E160" s="4333"/>
      <c r="F160" s="4334" t="s">
        <v>40</v>
      </c>
      <c r="G160" s="4240"/>
      <c r="H160" s="4240"/>
      <c r="I160" s="4240"/>
      <c r="J160" s="4240"/>
      <c r="K160" s="4240"/>
      <c r="L160" s="4240"/>
      <c r="M160" s="4240"/>
      <c r="N160" s="4240"/>
      <c r="O160" s="4240"/>
      <c r="P160" s="4240"/>
      <c r="Q160" s="4240"/>
      <c r="R160" s="4240"/>
      <c r="S160" s="4240"/>
      <c r="T160" s="4240"/>
      <c r="U160" s="4240"/>
      <c r="V160" s="4240"/>
      <c r="W160" s="4240"/>
      <c r="X160" s="4240"/>
      <c r="Y160" s="4240"/>
      <c r="Z160" s="4240"/>
      <c r="AA160" s="4240"/>
      <c r="AB160" s="4240"/>
      <c r="AC160" s="4240"/>
      <c r="AD160" s="4240"/>
      <c r="AE160" s="4240"/>
      <c r="AF160" s="4240"/>
      <c r="AG160" s="4788"/>
      <c r="AH160" s="4352" t="s">
        <v>10</v>
      </c>
      <c r="AI160" s="4352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334" t="s">
        <v>16</v>
      </c>
      <c r="G161" s="4404"/>
      <c r="H161" s="4336" t="s">
        <v>17</v>
      </c>
      <c r="I161" s="4416"/>
      <c r="J161" s="4336" t="s">
        <v>18</v>
      </c>
      <c r="K161" s="4416"/>
      <c r="L161" s="4336" t="s">
        <v>19</v>
      </c>
      <c r="M161" s="4416"/>
      <c r="N161" s="4336" t="s">
        <v>20</v>
      </c>
      <c r="O161" s="4416"/>
      <c r="P161" s="4336" t="s">
        <v>21</v>
      </c>
      <c r="Q161" s="4416"/>
      <c r="R161" s="4336" t="s">
        <v>22</v>
      </c>
      <c r="S161" s="4416"/>
      <c r="T161" s="4336" t="s">
        <v>23</v>
      </c>
      <c r="U161" s="4416"/>
      <c r="V161" s="4336" t="s">
        <v>24</v>
      </c>
      <c r="W161" s="4416"/>
      <c r="X161" s="4336" t="s">
        <v>25</v>
      </c>
      <c r="Y161" s="4416"/>
      <c r="Z161" s="4336" t="s">
        <v>26</v>
      </c>
      <c r="AA161" s="4416"/>
      <c r="AB161" s="4336" t="s">
        <v>27</v>
      </c>
      <c r="AC161" s="4416"/>
      <c r="AD161" s="4336" t="s">
        <v>28</v>
      </c>
      <c r="AE161" s="4416"/>
      <c r="AF161" s="4336" t="s">
        <v>29</v>
      </c>
      <c r="AG161" s="4798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1638" t="s">
        <v>44</v>
      </c>
      <c r="D162" s="3026" t="s">
        <v>30</v>
      </c>
      <c r="E162" s="2499" t="s">
        <v>31</v>
      </c>
      <c r="F162" s="1633" t="s">
        <v>30</v>
      </c>
      <c r="G162" s="2499" t="s">
        <v>31</v>
      </c>
      <c r="H162" s="1633" t="s">
        <v>30</v>
      </c>
      <c r="I162" s="2499" t="s">
        <v>31</v>
      </c>
      <c r="J162" s="1633" t="s">
        <v>30</v>
      </c>
      <c r="K162" s="2499" t="s">
        <v>31</v>
      </c>
      <c r="L162" s="1633" t="s">
        <v>30</v>
      </c>
      <c r="M162" s="2499" t="s">
        <v>31</v>
      </c>
      <c r="N162" s="1633" t="s">
        <v>30</v>
      </c>
      <c r="O162" s="2499" t="s">
        <v>31</v>
      </c>
      <c r="P162" s="1633" t="s">
        <v>30</v>
      </c>
      <c r="Q162" s="2499" t="s">
        <v>31</v>
      </c>
      <c r="R162" s="1633" t="s">
        <v>30</v>
      </c>
      <c r="S162" s="2499" t="s">
        <v>31</v>
      </c>
      <c r="T162" s="1633" t="s">
        <v>30</v>
      </c>
      <c r="U162" s="2499" t="s">
        <v>31</v>
      </c>
      <c r="V162" s="1633" t="s">
        <v>30</v>
      </c>
      <c r="W162" s="2499" t="s">
        <v>31</v>
      </c>
      <c r="X162" s="1633" t="s">
        <v>30</v>
      </c>
      <c r="Y162" s="2499" t="s">
        <v>31</v>
      </c>
      <c r="Z162" s="1633" t="s">
        <v>30</v>
      </c>
      <c r="AA162" s="2499" t="s">
        <v>31</v>
      </c>
      <c r="AB162" s="1633" t="s">
        <v>30</v>
      </c>
      <c r="AC162" s="2499" t="s">
        <v>31</v>
      </c>
      <c r="AD162" s="1633" t="s">
        <v>30</v>
      </c>
      <c r="AE162" s="2499" t="s">
        <v>31</v>
      </c>
      <c r="AF162" s="1633" t="s">
        <v>30</v>
      </c>
      <c r="AG162" s="3027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237" t="s">
        <v>228</v>
      </c>
      <c r="B163" s="2926" t="s">
        <v>32</v>
      </c>
      <c r="C163" s="3028">
        <f t="shared" ref="C163:C170" si="64">SUM(D163:E163)</f>
        <v>0</v>
      </c>
      <c r="D163" s="3004">
        <f t="shared" ref="D163:E170" si="65">SUM(F163+H163+J163+L163+N163+P163+R163+T163+V163+X163+Z163+AB163+AD163+AF163)</f>
        <v>0</v>
      </c>
      <c r="E163" s="3005">
        <f t="shared" si="65"/>
        <v>0</v>
      </c>
      <c r="F163" s="3029"/>
      <c r="G163" s="2931"/>
      <c r="H163" s="3029"/>
      <c r="I163" s="2931"/>
      <c r="J163" s="3029"/>
      <c r="K163" s="2931"/>
      <c r="L163" s="3029"/>
      <c r="M163" s="2931"/>
      <c r="N163" s="3029"/>
      <c r="O163" s="2931"/>
      <c r="P163" s="3029"/>
      <c r="Q163" s="2931"/>
      <c r="R163" s="3029"/>
      <c r="S163" s="2931"/>
      <c r="T163" s="3029"/>
      <c r="U163" s="2931"/>
      <c r="V163" s="3029"/>
      <c r="W163" s="2931"/>
      <c r="X163" s="3029"/>
      <c r="Y163" s="2931"/>
      <c r="Z163" s="3029"/>
      <c r="AA163" s="2931"/>
      <c r="AB163" s="3029"/>
      <c r="AC163" s="2931"/>
      <c r="AD163" s="3029"/>
      <c r="AE163" s="2931"/>
      <c r="AF163" s="3029"/>
      <c r="AG163" s="2932"/>
      <c r="AH163" s="2930"/>
      <c r="AI163" s="2930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3030" t="s">
        <v>33</v>
      </c>
      <c r="C164" s="3031">
        <f t="shared" si="64"/>
        <v>0</v>
      </c>
      <c r="D164" s="3013">
        <f t="shared" si="65"/>
        <v>0</v>
      </c>
      <c r="E164" s="3014">
        <f t="shared" si="65"/>
        <v>0</v>
      </c>
      <c r="F164" s="2980"/>
      <c r="G164" s="3032"/>
      <c r="H164" s="2980"/>
      <c r="I164" s="3032"/>
      <c r="J164" s="2980"/>
      <c r="K164" s="3032"/>
      <c r="L164" s="2980"/>
      <c r="M164" s="3032"/>
      <c r="N164" s="2980"/>
      <c r="O164" s="3032"/>
      <c r="P164" s="2980"/>
      <c r="Q164" s="3032"/>
      <c r="R164" s="2980"/>
      <c r="S164" s="3032"/>
      <c r="T164" s="2980"/>
      <c r="U164" s="3032"/>
      <c r="V164" s="2980"/>
      <c r="W164" s="3032"/>
      <c r="X164" s="2980"/>
      <c r="Y164" s="3032"/>
      <c r="Z164" s="2980"/>
      <c r="AA164" s="3032"/>
      <c r="AB164" s="2980"/>
      <c r="AC164" s="3032"/>
      <c r="AD164" s="2980"/>
      <c r="AE164" s="3032"/>
      <c r="AF164" s="2980"/>
      <c r="AG164" s="3033"/>
      <c r="AH164" s="2979"/>
      <c r="AI164" s="2979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3034" t="s">
        <v>35</v>
      </c>
      <c r="C165" s="3031">
        <f t="shared" si="64"/>
        <v>0</v>
      </c>
      <c r="D165" s="3013">
        <f t="shared" si="65"/>
        <v>0</v>
      </c>
      <c r="E165" s="3014">
        <f t="shared" si="65"/>
        <v>0</v>
      </c>
      <c r="F165" s="2980"/>
      <c r="G165" s="3032"/>
      <c r="H165" s="2980"/>
      <c r="I165" s="3032"/>
      <c r="J165" s="2980"/>
      <c r="K165" s="3032"/>
      <c r="L165" s="2980"/>
      <c r="M165" s="3032"/>
      <c r="N165" s="2980"/>
      <c r="O165" s="3032"/>
      <c r="P165" s="2980"/>
      <c r="Q165" s="3032"/>
      <c r="R165" s="2980"/>
      <c r="S165" s="3032"/>
      <c r="T165" s="2980"/>
      <c r="U165" s="3032"/>
      <c r="V165" s="2980"/>
      <c r="W165" s="3032"/>
      <c r="X165" s="2980"/>
      <c r="Y165" s="3032"/>
      <c r="Z165" s="2980"/>
      <c r="AA165" s="3032"/>
      <c r="AB165" s="2980"/>
      <c r="AC165" s="3032"/>
      <c r="AD165" s="2980"/>
      <c r="AE165" s="3032"/>
      <c r="AF165" s="2980"/>
      <c r="AG165" s="3033"/>
      <c r="AH165" s="2979"/>
      <c r="AI165" s="2979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3035" t="s">
        <v>229</v>
      </c>
      <c r="C166" s="3036">
        <f t="shared" si="64"/>
        <v>0</v>
      </c>
      <c r="D166" s="3018">
        <f t="shared" si="65"/>
        <v>0</v>
      </c>
      <c r="E166" s="3019">
        <f t="shared" si="65"/>
        <v>0</v>
      </c>
      <c r="F166" s="3037"/>
      <c r="G166" s="3038"/>
      <c r="H166" s="3037"/>
      <c r="I166" s="3038"/>
      <c r="J166" s="3037"/>
      <c r="K166" s="3038"/>
      <c r="L166" s="3037"/>
      <c r="M166" s="3038"/>
      <c r="N166" s="3037"/>
      <c r="O166" s="3038"/>
      <c r="P166" s="3037"/>
      <c r="Q166" s="3038"/>
      <c r="R166" s="3037"/>
      <c r="S166" s="3038"/>
      <c r="T166" s="3037"/>
      <c r="U166" s="3038"/>
      <c r="V166" s="3037"/>
      <c r="W166" s="3038"/>
      <c r="X166" s="3037"/>
      <c r="Y166" s="3038"/>
      <c r="Z166" s="3037"/>
      <c r="AA166" s="3038"/>
      <c r="AB166" s="3037"/>
      <c r="AC166" s="3038"/>
      <c r="AD166" s="3037"/>
      <c r="AE166" s="3038"/>
      <c r="AF166" s="3037"/>
      <c r="AG166" s="3039"/>
      <c r="AH166" s="2941"/>
      <c r="AI166" s="2941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237" t="s">
        <v>230</v>
      </c>
      <c r="B167" s="2926" t="s">
        <v>32</v>
      </c>
      <c r="C167" s="3028">
        <f t="shared" si="64"/>
        <v>0</v>
      </c>
      <c r="D167" s="3004">
        <f t="shared" si="65"/>
        <v>0</v>
      </c>
      <c r="E167" s="3005">
        <f t="shared" si="65"/>
        <v>0</v>
      </c>
      <c r="F167" s="3029"/>
      <c r="G167" s="2931"/>
      <c r="H167" s="3029"/>
      <c r="I167" s="2931"/>
      <c r="J167" s="3029"/>
      <c r="K167" s="2931"/>
      <c r="L167" s="3029"/>
      <c r="M167" s="2931"/>
      <c r="N167" s="3029"/>
      <c r="O167" s="2931"/>
      <c r="P167" s="3029"/>
      <c r="Q167" s="2931"/>
      <c r="R167" s="3029"/>
      <c r="S167" s="2931"/>
      <c r="T167" s="3029"/>
      <c r="U167" s="2931"/>
      <c r="V167" s="3029"/>
      <c r="W167" s="2931"/>
      <c r="X167" s="3029"/>
      <c r="Y167" s="2931"/>
      <c r="Z167" s="3029"/>
      <c r="AA167" s="2931"/>
      <c r="AB167" s="3029"/>
      <c r="AC167" s="2931"/>
      <c r="AD167" s="3029"/>
      <c r="AE167" s="2931"/>
      <c r="AF167" s="3029"/>
      <c r="AG167" s="2932"/>
      <c r="AH167" s="2930"/>
      <c r="AI167" s="2930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3030" t="s">
        <v>33</v>
      </c>
      <c r="C168" s="3031">
        <f t="shared" si="64"/>
        <v>0</v>
      </c>
      <c r="D168" s="3013">
        <f t="shared" si="65"/>
        <v>0</v>
      </c>
      <c r="E168" s="3014">
        <f t="shared" si="65"/>
        <v>0</v>
      </c>
      <c r="F168" s="2980"/>
      <c r="G168" s="3032"/>
      <c r="H168" s="2980"/>
      <c r="I168" s="3032"/>
      <c r="J168" s="2980"/>
      <c r="K168" s="3032"/>
      <c r="L168" s="2980"/>
      <c r="M168" s="3032"/>
      <c r="N168" s="2980"/>
      <c r="O168" s="3032"/>
      <c r="P168" s="2980"/>
      <c r="Q168" s="3032"/>
      <c r="R168" s="2980"/>
      <c r="S168" s="3032"/>
      <c r="T168" s="2980"/>
      <c r="U168" s="3032"/>
      <c r="V168" s="2980"/>
      <c r="W168" s="3032"/>
      <c r="X168" s="2980"/>
      <c r="Y168" s="3032"/>
      <c r="Z168" s="2980"/>
      <c r="AA168" s="3032"/>
      <c r="AB168" s="2980"/>
      <c r="AC168" s="3032"/>
      <c r="AD168" s="2980"/>
      <c r="AE168" s="3032"/>
      <c r="AF168" s="2980"/>
      <c r="AG168" s="3033"/>
      <c r="AH168" s="2979"/>
      <c r="AI168" s="2979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3034" t="s">
        <v>35</v>
      </c>
      <c r="C169" s="3031">
        <f t="shared" si="64"/>
        <v>0</v>
      </c>
      <c r="D169" s="3013">
        <f t="shared" si="65"/>
        <v>0</v>
      </c>
      <c r="E169" s="3014">
        <f t="shared" si="65"/>
        <v>0</v>
      </c>
      <c r="F169" s="2980"/>
      <c r="G169" s="3032"/>
      <c r="H169" s="2980"/>
      <c r="I169" s="3032"/>
      <c r="J169" s="2980"/>
      <c r="K169" s="3032"/>
      <c r="L169" s="2980"/>
      <c r="M169" s="3032"/>
      <c r="N169" s="2980"/>
      <c r="O169" s="3032"/>
      <c r="P169" s="2980"/>
      <c r="Q169" s="3032"/>
      <c r="R169" s="2980"/>
      <c r="S169" s="3032"/>
      <c r="T169" s="2980"/>
      <c r="U169" s="3032"/>
      <c r="V169" s="2980"/>
      <c r="W169" s="3032"/>
      <c r="X169" s="2980"/>
      <c r="Y169" s="3032"/>
      <c r="Z169" s="2980"/>
      <c r="AA169" s="3032"/>
      <c r="AB169" s="2980"/>
      <c r="AC169" s="3032"/>
      <c r="AD169" s="2980"/>
      <c r="AE169" s="3032"/>
      <c r="AF169" s="2980"/>
      <c r="AG169" s="3033"/>
      <c r="AH169" s="2979"/>
      <c r="AI169" s="2979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3035" t="s">
        <v>229</v>
      </c>
      <c r="C170" s="3036">
        <f t="shared" si="64"/>
        <v>0</v>
      </c>
      <c r="D170" s="3018">
        <f t="shared" si="65"/>
        <v>0</v>
      </c>
      <c r="E170" s="3019">
        <f t="shared" si="65"/>
        <v>0</v>
      </c>
      <c r="F170" s="3037"/>
      <c r="G170" s="3038"/>
      <c r="H170" s="3037"/>
      <c r="I170" s="3038"/>
      <c r="J170" s="3037"/>
      <c r="K170" s="3038"/>
      <c r="L170" s="3037"/>
      <c r="M170" s="3038"/>
      <c r="N170" s="3037"/>
      <c r="O170" s="3038"/>
      <c r="P170" s="3037"/>
      <c r="Q170" s="3038"/>
      <c r="R170" s="3037"/>
      <c r="S170" s="3038"/>
      <c r="T170" s="3037"/>
      <c r="U170" s="3038"/>
      <c r="V170" s="3037"/>
      <c r="W170" s="3038"/>
      <c r="X170" s="3037"/>
      <c r="Y170" s="3038"/>
      <c r="Z170" s="3037"/>
      <c r="AA170" s="3038"/>
      <c r="AB170" s="3037"/>
      <c r="AC170" s="3038"/>
      <c r="AD170" s="3037"/>
      <c r="AE170" s="3038"/>
      <c r="AF170" s="3037"/>
      <c r="AG170" s="3039"/>
      <c r="AH170" s="2941"/>
      <c r="AI170" s="2941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3040"/>
      <c r="C171" s="2492"/>
      <c r="D171" s="2491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238" t="s">
        <v>39</v>
      </c>
      <c r="B172" s="4789" t="s">
        <v>5</v>
      </c>
      <c r="C172" s="4790"/>
      <c r="D172" s="4791"/>
      <c r="E172" s="4792" t="s">
        <v>40</v>
      </c>
      <c r="F172" s="4793"/>
      <c r="G172" s="4793"/>
      <c r="H172" s="4793"/>
      <c r="I172" s="4793"/>
      <c r="J172" s="4793"/>
      <c r="K172" s="4793"/>
      <c r="L172" s="4793"/>
      <c r="M172" s="4793"/>
      <c r="N172" s="4793"/>
      <c r="O172" s="4793"/>
      <c r="P172" s="4793"/>
      <c r="Q172" s="4793"/>
      <c r="R172" s="4793"/>
      <c r="S172" s="4793"/>
      <c r="T172" s="4793"/>
      <c r="U172" s="4793"/>
      <c r="V172" s="4793"/>
      <c r="W172" s="4793"/>
      <c r="X172" s="4793"/>
      <c r="Y172" s="4793"/>
      <c r="Z172" s="4793"/>
      <c r="AA172" s="4793"/>
      <c r="AB172" s="4793"/>
      <c r="AC172" s="4793"/>
      <c r="AD172" s="4793"/>
      <c r="AE172" s="4793"/>
      <c r="AF172" s="4794"/>
      <c r="AG172" s="4237" t="s">
        <v>232</v>
      </c>
      <c r="AH172" s="4795" t="s">
        <v>10</v>
      </c>
      <c r="AI172" s="479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796" t="s">
        <v>51</v>
      </c>
      <c r="F173" s="4797"/>
      <c r="G173" s="4796" t="s">
        <v>17</v>
      </c>
      <c r="H173" s="4797"/>
      <c r="I173" s="4796" t="s">
        <v>18</v>
      </c>
      <c r="J173" s="4797"/>
      <c r="K173" s="4796" t="s">
        <v>19</v>
      </c>
      <c r="L173" s="4797"/>
      <c r="M173" s="4796" t="s">
        <v>20</v>
      </c>
      <c r="N173" s="4797"/>
      <c r="O173" s="4796" t="s">
        <v>21</v>
      </c>
      <c r="P173" s="4797"/>
      <c r="Q173" s="4796" t="s">
        <v>22</v>
      </c>
      <c r="R173" s="4797"/>
      <c r="S173" s="4796" t="s">
        <v>23</v>
      </c>
      <c r="T173" s="4797"/>
      <c r="U173" s="4796" t="s">
        <v>24</v>
      </c>
      <c r="V173" s="4797"/>
      <c r="W173" s="4796" t="s">
        <v>25</v>
      </c>
      <c r="X173" s="4797"/>
      <c r="Y173" s="4796" t="s">
        <v>26</v>
      </c>
      <c r="Z173" s="4797"/>
      <c r="AA173" s="4796" t="s">
        <v>27</v>
      </c>
      <c r="AB173" s="4797"/>
      <c r="AC173" s="4796" t="s">
        <v>28</v>
      </c>
      <c r="AD173" s="4797"/>
      <c r="AE173" s="4796" t="s">
        <v>29</v>
      </c>
      <c r="AF173" s="4804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3044" t="s">
        <v>44</v>
      </c>
      <c r="C174" s="2500" t="s">
        <v>30</v>
      </c>
      <c r="D174" s="3045" t="s">
        <v>31</v>
      </c>
      <c r="E174" s="1633" t="s">
        <v>30</v>
      </c>
      <c r="F174" s="3045" t="s">
        <v>31</v>
      </c>
      <c r="G174" s="1633" t="s">
        <v>30</v>
      </c>
      <c r="H174" s="3045" t="s">
        <v>31</v>
      </c>
      <c r="I174" s="1633" t="s">
        <v>30</v>
      </c>
      <c r="J174" s="3045" t="s">
        <v>31</v>
      </c>
      <c r="K174" s="1633" t="s">
        <v>30</v>
      </c>
      <c r="L174" s="3045" t="s">
        <v>31</v>
      </c>
      <c r="M174" s="1633" t="s">
        <v>30</v>
      </c>
      <c r="N174" s="3045" t="s">
        <v>31</v>
      </c>
      <c r="O174" s="1633" t="s">
        <v>30</v>
      </c>
      <c r="P174" s="3045" t="s">
        <v>31</v>
      </c>
      <c r="Q174" s="1633" t="s">
        <v>30</v>
      </c>
      <c r="R174" s="3045" t="s">
        <v>31</v>
      </c>
      <c r="S174" s="1633" t="s">
        <v>30</v>
      </c>
      <c r="T174" s="3045" t="s">
        <v>31</v>
      </c>
      <c r="U174" s="1633" t="s">
        <v>30</v>
      </c>
      <c r="V174" s="3045" t="s">
        <v>31</v>
      </c>
      <c r="W174" s="1633" t="s">
        <v>30</v>
      </c>
      <c r="X174" s="3045" t="s">
        <v>31</v>
      </c>
      <c r="Y174" s="1633" t="s">
        <v>30</v>
      </c>
      <c r="Z174" s="3045" t="s">
        <v>31</v>
      </c>
      <c r="AA174" s="1633" t="s">
        <v>30</v>
      </c>
      <c r="AB174" s="3045" t="s">
        <v>31</v>
      </c>
      <c r="AC174" s="1633" t="s">
        <v>30</v>
      </c>
      <c r="AD174" s="3045" t="s">
        <v>31</v>
      </c>
      <c r="AE174" s="1633" t="s">
        <v>30</v>
      </c>
      <c r="AF174" s="3046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3047">
        <f>SUM(C175:D175)</f>
        <v>0</v>
      </c>
      <c r="C175" s="3047">
        <f t="shared" ref="C175:D177" si="71">+E175+G175+I175+K175+M175+O175+Q175+S175+U175+W175+Y175+AA175+AC175+AE175</f>
        <v>0</v>
      </c>
      <c r="D175" s="3047">
        <f t="shared" si="71"/>
        <v>0</v>
      </c>
      <c r="E175" s="3029"/>
      <c r="F175" s="2931"/>
      <c r="G175" s="3029"/>
      <c r="H175" s="2931"/>
      <c r="I175" s="3029"/>
      <c r="J175" s="2931"/>
      <c r="K175" s="3029"/>
      <c r="L175" s="2931"/>
      <c r="M175" s="3029"/>
      <c r="N175" s="2931"/>
      <c r="O175" s="3029"/>
      <c r="P175" s="2931"/>
      <c r="Q175" s="3029"/>
      <c r="R175" s="2931"/>
      <c r="S175" s="3029"/>
      <c r="T175" s="2931"/>
      <c r="U175" s="3029"/>
      <c r="V175" s="2931"/>
      <c r="W175" s="3029"/>
      <c r="X175" s="2931"/>
      <c r="Y175" s="3029"/>
      <c r="Z175" s="2931"/>
      <c r="AA175" s="3029"/>
      <c r="AB175" s="2931"/>
      <c r="AC175" s="3029"/>
      <c r="AD175" s="2931"/>
      <c r="AE175" s="3029"/>
      <c r="AF175" s="3048"/>
      <c r="AG175" s="3049"/>
      <c r="AH175" s="3049"/>
      <c r="AI175" s="3049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2980"/>
      <c r="F176" s="3032"/>
      <c r="G176" s="2980"/>
      <c r="H176" s="3032"/>
      <c r="I176" s="2980"/>
      <c r="J176" s="3032"/>
      <c r="K176" s="2980"/>
      <c r="L176" s="3032"/>
      <c r="M176" s="2980"/>
      <c r="N176" s="3032"/>
      <c r="O176" s="2980"/>
      <c r="P176" s="3032"/>
      <c r="Q176" s="2980"/>
      <c r="R176" s="3032"/>
      <c r="S176" s="2980"/>
      <c r="T176" s="3032"/>
      <c r="U176" s="2980"/>
      <c r="V176" s="3032"/>
      <c r="W176" s="2980"/>
      <c r="X176" s="3032"/>
      <c r="Y176" s="2980"/>
      <c r="Z176" s="3032"/>
      <c r="AA176" s="2980"/>
      <c r="AB176" s="3032"/>
      <c r="AC176" s="2980"/>
      <c r="AD176" s="3032"/>
      <c r="AE176" s="2980"/>
      <c r="AF176" s="3050"/>
      <c r="AG176" s="2978"/>
      <c r="AH176" s="2978"/>
      <c r="AI176" s="2978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3051"/>
      <c r="C178" s="3051"/>
      <c r="D178" s="3051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3052" t="s">
        <v>235</v>
      </c>
      <c r="B179" s="3053"/>
    </row>
    <row r="180" spans="1:103" ht="11.25" customHeight="1" x14ac:dyDescent="0.2">
      <c r="A180" s="3891" t="s">
        <v>236</v>
      </c>
      <c r="B180" s="4244" t="s">
        <v>208</v>
      </c>
      <c r="C180" s="4799" t="s">
        <v>237</v>
      </c>
      <c r="D180" s="4800"/>
      <c r="E180" s="4244" t="s">
        <v>238</v>
      </c>
      <c r="F180" s="4801" t="s">
        <v>239</v>
      </c>
      <c r="G180" s="4802"/>
      <c r="H180" s="4802"/>
      <c r="I180" s="4802"/>
      <c r="J180" s="4802"/>
      <c r="K180" s="4802"/>
      <c r="L180" s="4802"/>
      <c r="M180" s="4802"/>
      <c r="N180" s="4802"/>
      <c r="O180" s="4802"/>
      <c r="P180" s="4802"/>
      <c r="Q180" s="4802"/>
      <c r="R180" s="4802"/>
      <c r="S180" s="4802"/>
      <c r="T180" s="4803"/>
      <c r="AF180" s="5"/>
      <c r="CY180" s="4"/>
    </row>
    <row r="181" spans="1:103" ht="21" x14ac:dyDescent="0.2">
      <c r="A181" s="3892"/>
      <c r="B181" s="3892"/>
      <c r="C181" s="3054" t="s">
        <v>214</v>
      </c>
      <c r="D181" s="3054" t="s">
        <v>240</v>
      </c>
      <c r="E181" s="3892"/>
      <c r="F181" s="3054" t="s">
        <v>241</v>
      </c>
      <c r="G181" s="3054" t="s">
        <v>242</v>
      </c>
      <c r="H181" s="3054" t="s">
        <v>243</v>
      </c>
      <c r="I181" s="3054" t="s">
        <v>244</v>
      </c>
      <c r="J181" s="3054" t="s">
        <v>245</v>
      </c>
      <c r="K181" s="3054" t="s">
        <v>246</v>
      </c>
      <c r="L181" s="3054" t="s">
        <v>247</v>
      </c>
      <c r="M181" s="3054" t="s">
        <v>248</v>
      </c>
      <c r="N181" s="3054" t="s">
        <v>249</v>
      </c>
      <c r="O181" s="3054" t="s">
        <v>250</v>
      </c>
      <c r="P181" s="3054" t="s">
        <v>251</v>
      </c>
      <c r="Q181" s="3054" t="s">
        <v>252</v>
      </c>
      <c r="R181" s="3054" t="s">
        <v>253</v>
      </c>
      <c r="S181" s="3054" t="s">
        <v>254</v>
      </c>
      <c r="T181" s="3054" t="s">
        <v>255</v>
      </c>
      <c r="AF181" s="5"/>
      <c r="CY181" s="4"/>
    </row>
    <row r="182" spans="1:103" x14ac:dyDescent="0.2">
      <c r="A182" s="243" t="s">
        <v>33</v>
      </c>
      <c r="B182" s="2926">
        <f>SUM(C182:D182)</f>
        <v>0</v>
      </c>
      <c r="C182" s="73"/>
      <c r="D182" s="73"/>
      <c r="E182" s="2926">
        <f>+F182+G182+H182+I182+K182+L182+M182+N182+O182+P182+Q182+R182+S182+T182</f>
        <v>0</v>
      </c>
      <c r="F182" s="2980"/>
      <c r="G182" s="2980"/>
      <c r="H182" s="2980"/>
      <c r="I182" s="2980"/>
      <c r="J182" s="3055"/>
      <c r="K182" s="2980"/>
      <c r="L182" s="2980"/>
      <c r="M182" s="2980"/>
      <c r="N182" s="2980"/>
      <c r="O182" s="2980"/>
      <c r="P182" s="2980"/>
      <c r="Q182" s="2980"/>
      <c r="R182" s="2980"/>
      <c r="S182" s="2980"/>
      <c r="T182" s="2978"/>
      <c r="AF182" s="5"/>
      <c r="CY182" s="4"/>
    </row>
    <row r="183" spans="1:103" x14ac:dyDescent="0.2">
      <c r="A183" s="243" t="s">
        <v>32</v>
      </c>
      <c r="B183" s="3056">
        <f>SUM(C183:D183)</f>
        <v>0</v>
      </c>
      <c r="C183" s="2980"/>
      <c r="D183" s="2980"/>
      <c r="E183" s="3034">
        <f>+F183+G183+H183+I183+K183+L183+M183+N183+O183+P183+Q183+R183+S183+T183</f>
        <v>0</v>
      </c>
      <c r="F183" s="2980"/>
      <c r="G183" s="2980"/>
      <c r="H183" s="2980"/>
      <c r="I183" s="2980"/>
      <c r="J183" s="3057"/>
      <c r="K183" s="2980"/>
      <c r="L183" s="2980"/>
      <c r="M183" s="2980"/>
      <c r="N183" s="2980"/>
      <c r="O183" s="2980"/>
      <c r="P183" s="2980"/>
      <c r="Q183" s="2980"/>
      <c r="R183" s="2980"/>
      <c r="S183" s="2980"/>
      <c r="T183" s="2978"/>
      <c r="AF183" s="5"/>
      <c r="CY183" s="4"/>
    </row>
    <row r="184" spans="1:103" x14ac:dyDescent="0.2">
      <c r="A184" s="243" t="s">
        <v>35</v>
      </c>
      <c r="B184" s="3056">
        <f>SUM(C184:D184)</f>
        <v>0</v>
      </c>
      <c r="C184" s="2980"/>
      <c r="D184" s="2980"/>
      <c r="E184" s="3034">
        <f>SUM(F184:T184)</f>
        <v>0</v>
      </c>
      <c r="F184" s="2980"/>
      <c r="G184" s="2980"/>
      <c r="H184" s="2980"/>
      <c r="I184" s="2980"/>
      <c r="J184" s="2978"/>
      <c r="K184" s="2980"/>
      <c r="L184" s="2980"/>
      <c r="M184" s="2980"/>
      <c r="N184" s="2980"/>
      <c r="O184" s="2980"/>
      <c r="P184" s="2980"/>
      <c r="Q184" s="2980"/>
      <c r="R184" s="2980"/>
      <c r="S184" s="2980"/>
      <c r="T184" s="2978"/>
      <c r="AF184" s="5"/>
      <c r="CY184" s="4"/>
    </row>
    <row r="185" spans="1:103" x14ac:dyDescent="0.2">
      <c r="A185" s="3058" t="s">
        <v>256</v>
      </c>
      <c r="B185" s="259">
        <f>SUM(C185:D185)</f>
        <v>0</v>
      </c>
      <c r="C185" s="3037"/>
      <c r="D185" s="3037"/>
      <c r="E185" s="260">
        <f>+F185+G185+H185+I185+K185+L185+M185+N185+O185+P185+Q185+R185+S185+T185</f>
        <v>0</v>
      </c>
      <c r="F185" s="3037"/>
      <c r="G185" s="3037"/>
      <c r="H185" s="3037"/>
      <c r="I185" s="3037"/>
      <c r="J185" s="261"/>
      <c r="K185" s="3037"/>
      <c r="L185" s="3037"/>
      <c r="M185" s="3037"/>
      <c r="N185" s="3037"/>
      <c r="O185" s="3037"/>
      <c r="P185" s="3037"/>
      <c r="Q185" s="3037"/>
      <c r="R185" s="3037"/>
      <c r="S185" s="3037"/>
      <c r="T185" s="3059"/>
      <c r="AF185" s="5"/>
      <c r="CY185" s="4"/>
    </row>
    <row r="186" spans="1:103" s="263" customFormat="1" ht="14.25" x14ac:dyDescent="0.2">
      <c r="A186" s="262" t="s">
        <v>257</v>
      </c>
      <c r="D186" s="3060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238" t="s">
        <v>258</v>
      </c>
      <c r="B187" s="4805" t="s">
        <v>259</v>
      </c>
      <c r="C187" s="4806"/>
      <c r="D187" s="4807"/>
      <c r="E187" s="4805" t="s">
        <v>260</v>
      </c>
      <c r="F187" s="4806"/>
      <c r="G187" s="4807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3061" t="s">
        <v>44</v>
      </c>
      <c r="C188" s="3062" t="s">
        <v>30</v>
      </c>
      <c r="D188" s="3063" t="s">
        <v>31</v>
      </c>
      <c r="E188" s="3061" t="s">
        <v>44</v>
      </c>
      <c r="F188" s="3062" t="s">
        <v>30</v>
      </c>
      <c r="G188" s="3063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3064">
        <f>SUM(C189:D189)</f>
        <v>0</v>
      </c>
      <c r="C189" s="3065"/>
      <c r="D189" s="3066"/>
      <c r="E189" s="3064">
        <f>SUM(F189:G189)</f>
        <v>0</v>
      </c>
      <c r="F189" s="3065"/>
      <c r="G189" s="3066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3058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808" t="s">
        <v>264</v>
      </c>
      <c r="B192" s="4254" t="s">
        <v>265</v>
      </c>
      <c r="C192" s="4809" t="s">
        <v>266</v>
      </c>
      <c r="D192" s="4810"/>
      <c r="E192" s="4811"/>
      <c r="F192" s="4244" t="s">
        <v>238</v>
      </c>
      <c r="G192" s="4801" t="s">
        <v>267</v>
      </c>
      <c r="H192" s="4802"/>
      <c r="I192" s="4802"/>
      <c r="J192" s="4802"/>
      <c r="K192" s="4802"/>
      <c r="L192" s="4803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812" t="s">
        <v>268</v>
      </c>
      <c r="H193" s="4813"/>
      <c r="I193" s="4813"/>
      <c r="J193" s="4813"/>
      <c r="K193" s="4813"/>
      <c r="L193" s="4814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3067" t="s">
        <v>269</v>
      </c>
      <c r="D194" s="3067" t="s">
        <v>240</v>
      </c>
      <c r="E194" s="3067" t="s">
        <v>270</v>
      </c>
      <c r="F194" s="3892"/>
      <c r="G194" s="1205" t="s">
        <v>271</v>
      </c>
      <c r="H194" s="1206" t="s">
        <v>272</v>
      </c>
      <c r="I194" s="1206" t="s">
        <v>273</v>
      </c>
      <c r="J194" s="1206" t="s">
        <v>274</v>
      </c>
      <c r="K194" s="1206" t="s">
        <v>275</v>
      </c>
      <c r="L194" s="3068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2926">
        <f>SUM(G195:L195)</f>
        <v>0</v>
      </c>
      <c r="G195" s="3029"/>
      <c r="H195" s="3069"/>
      <c r="I195" s="3069"/>
      <c r="J195" s="3069"/>
      <c r="K195" s="3069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3070">
        <f>SUM(C196:E196)</f>
        <v>0</v>
      </c>
      <c r="C196" s="2980"/>
      <c r="D196" s="2980"/>
      <c r="E196" s="73"/>
      <c r="F196" s="3056">
        <f>SUM(G196:L196)</f>
        <v>0</v>
      </c>
      <c r="G196" s="2980"/>
      <c r="H196" s="3071"/>
      <c r="I196" s="3071"/>
      <c r="J196" s="3071"/>
      <c r="K196" s="3071"/>
      <c r="L196" s="2979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3058" t="s">
        <v>279</v>
      </c>
      <c r="B197" s="282">
        <f>SUM(C197:D197)</f>
        <v>0</v>
      </c>
      <c r="C197" s="3037"/>
      <c r="D197" s="3037"/>
      <c r="E197" s="3072"/>
      <c r="F197" s="259">
        <f>SUM(G197:L197)</f>
        <v>0</v>
      </c>
      <c r="G197" s="3037"/>
      <c r="H197" s="3073"/>
      <c r="I197" s="3073"/>
      <c r="J197" s="3073"/>
      <c r="K197" s="3073"/>
      <c r="L197" s="2941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815" t="s">
        <v>281</v>
      </c>
      <c r="B199" s="4816"/>
      <c r="C199" s="4237" t="s">
        <v>265</v>
      </c>
      <c r="D199" s="4817" t="s">
        <v>266</v>
      </c>
      <c r="E199" s="4818"/>
      <c r="F199" s="4818"/>
      <c r="G199" s="4818"/>
      <c r="H199" s="4818"/>
      <c r="I199" s="4818"/>
      <c r="J199" s="4819"/>
      <c r="K199" s="4793" t="s">
        <v>282</v>
      </c>
      <c r="L199" s="4793"/>
      <c r="M199" s="4793"/>
      <c r="N199" s="4794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3067" t="s">
        <v>269</v>
      </c>
      <c r="E200" s="3067" t="s">
        <v>283</v>
      </c>
      <c r="F200" s="3067" t="s">
        <v>284</v>
      </c>
      <c r="G200" s="3067" t="s">
        <v>285</v>
      </c>
      <c r="H200" s="3067" t="s">
        <v>286</v>
      </c>
      <c r="I200" s="3067" t="s">
        <v>287</v>
      </c>
      <c r="J200" s="3067" t="s">
        <v>288</v>
      </c>
      <c r="K200" s="3074" t="s">
        <v>289</v>
      </c>
      <c r="L200" s="3075" t="s">
        <v>290</v>
      </c>
      <c r="M200" s="3075" t="s">
        <v>291</v>
      </c>
      <c r="N200" s="3076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237" t="s">
        <v>293</v>
      </c>
      <c r="B201" s="3077" t="s">
        <v>294</v>
      </c>
      <c r="C201" s="2926">
        <f>SUM(E201+G201)</f>
        <v>0</v>
      </c>
      <c r="D201" s="3078"/>
      <c r="E201" s="2980"/>
      <c r="F201" s="3055"/>
      <c r="G201" s="2980"/>
      <c r="H201" s="2926">
        <f>+K201+L201+M201</f>
        <v>0</v>
      </c>
      <c r="I201" s="3055"/>
      <c r="J201" s="3055"/>
      <c r="K201" s="3079"/>
      <c r="L201" s="3071"/>
      <c r="M201" s="3071"/>
      <c r="N201" s="3080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3081" t="s">
        <v>295</v>
      </c>
      <c r="C202" s="3034">
        <f>SUM(D202+E202+G202)</f>
        <v>0</v>
      </c>
      <c r="D202" s="2980"/>
      <c r="E202" s="2978"/>
      <c r="F202" s="280"/>
      <c r="G202" s="2980"/>
      <c r="H202" s="3034">
        <f>SUM(I202:M202)</f>
        <v>0</v>
      </c>
      <c r="I202" s="73"/>
      <c r="J202" s="164"/>
      <c r="K202" s="3079"/>
      <c r="L202" s="3071"/>
      <c r="M202" s="3071"/>
      <c r="N202" s="3080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3081" t="s">
        <v>296</v>
      </c>
      <c r="C203" s="3034">
        <f>+F203+G203</f>
        <v>0</v>
      </c>
      <c r="D203" s="280"/>
      <c r="E203" s="280"/>
      <c r="F203" s="2980"/>
      <c r="G203" s="2980"/>
      <c r="H203" s="3034">
        <f>SUM(I203:M203)</f>
        <v>0</v>
      </c>
      <c r="I203" s="2980"/>
      <c r="J203" s="2978"/>
      <c r="K203" s="3079"/>
      <c r="L203" s="3071"/>
      <c r="M203" s="3071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3082" t="s">
        <v>297</v>
      </c>
      <c r="C204" s="291">
        <f>SUM(D204:G204)</f>
        <v>0</v>
      </c>
      <c r="D204" s="3037"/>
      <c r="E204" s="3037"/>
      <c r="F204" s="3037"/>
      <c r="G204" s="3059"/>
      <c r="H204" s="260">
        <f>+N204</f>
        <v>0</v>
      </c>
      <c r="I204" s="3072"/>
      <c r="J204" s="3072"/>
      <c r="K204" s="3083"/>
      <c r="L204" s="3084"/>
      <c r="M204" s="3084"/>
      <c r="N204" s="2941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820" t="s">
        <v>264</v>
      </c>
      <c r="B206" s="4821" t="s">
        <v>299</v>
      </c>
      <c r="C206" s="4263" t="s">
        <v>300</v>
      </c>
      <c r="D206" s="4822" t="s">
        <v>301</v>
      </c>
      <c r="E206" s="4823"/>
      <c r="F206" s="4824" t="s">
        <v>302</v>
      </c>
      <c r="G206" s="4825"/>
      <c r="H206" s="4825"/>
      <c r="I206" s="4825"/>
      <c r="J206" s="4825"/>
      <c r="K206" s="4825"/>
      <c r="L206" s="4825"/>
      <c r="M206" s="4825"/>
      <c r="N206" s="4825"/>
      <c r="O206" s="4825"/>
      <c r="P206" s="4825"/>
      <c r="Q206" s="4825"/>
      <c r="R206" s="4825"/>
      <c r="S206" s="4826"/>
      <c r="T206" s="4827" t="s">
        <v>287</v>
      </c>
      <c r="U206" s="4263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820"/>
      <c r="B207" s="4821"/>
      <c r="C207" s="3925"/>
      <c r="D207" s="3085" t="s">
        <v>305</v>
      </c>
      <c r="E207" s="3086" t="s">
        <v>306</v>
      </c>
      <c r="F207" s="3085" t="s">
        <v>307</v>
      </c>
      <c r="G207" s="3087" t="s">
        <v>308</v>
      </c>
      <c r="H207" s="3087" t="s">
        <v>309</v>
      </c>
      <c r="I207" s="3087" t="s">
        <v>310</v>
      </c>
      <c r="J207" s="3087" t="s">
        <v>311</v>
      </c>
      <c r="K207" s="3087" t="s">
        <v>312</v>
      </c>
      <c r="L207" s="3087" t="s">
        <v>313</v>
      </c>
      <c r="M207" s="3087" t="s">
        <v>314</v>
      </c>
      <c r="N207" s="3087" t="s">
        <v>315</v>
      </c>
      <c r="O207" s="3087" t="s">
        <v>316</v>
      </c>
      <c r="P207" s="3087" t="s">
        <v>317</v>
      </c>
      <c r="Q207" s="3087" t="s">
        <v>318</v>
      </c>
      <c r="R207" s="3087" t="s">
        <v>319</v>
      </c>
      <c r="S207" s="3088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3089" t="s">
        <v>321</v>
      </c>
      <c r="B208" s="3090"/>
      <c r="C208" s="3091">
        <f>SUM(D208:S208)</f>
        <v>0</v>
      </c>
      <c r="D208" s="3090"/>
      <c r="E208" s="3092"/>
      <c r="F208" s="3090"/>
      <c r="G208" s="3093"/>
      <c r="H208" s="3093"/>
      <c r="I208" s="3093"/>
      <c r="J208" s="3093"/>
      <c r="K208" s="3093"/>
      <c r="L208" s="3093"/>
      <c r="M208" s="3093"/>
      <c r="N208" s="3093"/>
      <c r="O208" s="3093"/>
      <c r="P208" s="3093"/>
      <c r="Q208" s="3093"/>
      <c r="R208" s="3093"/>
      <c r="S208" s="3094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3089" t="s">
        <v>322</v>
      </c>
      <c r="B209" s="3090"/>
      <c r="C209" s="3095">
        <f>SUM(D209:S209)</f>
        <v>0</v>
      </c>
      <c r="D209" s="3090"/>
      <c r="E209" s="3092"/>
      <c r="F209" s="3090"/>
      <c r="G209" s="3093"/>
      <c r="H209" s="3093"/>
      <c r="I209" s="3093"/>
      <c r="J209" s="3093"/>
      <c r="K209" s="3093"/>
      <c r="L209" s="3093"/>
      <c r="M209" s="3093"/>
      <c r="N209" s="3093"/>
      <c r="O209" s="3093"/>
      <c r="P209" s="3093"/>
      <c r="Q209" s="3093"/>
      <c r="R209" s="3093"/>
      <c r="S209" s="3094"/>
      <c r="T209" s="3092"/>
      <c r="U209" s="3096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3097" t="s">
        <v>323</v>
      </c>
      <c r="B210" s="3098"/>
      <c r="C210" s="305">
        <f>SUM(D210:S210)</f>
        <v>0</v>
      </c>
      <c r="D210" s="3099"/>
      <c r="E210" s="3100"/>
      <c r="F210" s="3099"/>
      <c r="G210" s="3101"/>
      <c r="H210" s="3101"/>
      <c r="I210" s="3101"/>
      <c r="J210" s="3101"/>
      <c r="K210" s="3101"/>
      <c r="L210" s="3101"/>
      <c r="M210" s="3101"/>
      <c r="N210" s="3101"/>
      <c r="O210" s="3101"/>
      <c r="P210" s="3101"/>
      <c r="Q210" s="3101"/>
      <c r="R210" s="3101"/>
      <c r="S210" s="3102"/>
      <c r="T210" s="3100"/>
      <c r="U210" s="3098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821" t="s">
        <v>325</v>
      </c>
      <c r="B212" s="4821" t="s">
        <v>326</v>
      </c>
      <c r="C212" s="4822" t="s">
        <v>327</v>
      </c>
      <c r="D212" s="4823"/>
      <c r="E212" s="4824" t="s">
        <v>328</v>
      </c>
      <c r="F212" s="4825"/>
      <c r="G212" s="4825"/>
      <c r="H212" s="4825"/>
      <c r="I212" s="4825"/>
      <c r="J212" s="4826"/>
      <c r="K212" s="4263" t="s">
        <v>287</v>
      </c>
      <c r="L212" s="4263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821"/>
      <c r="B213" s="4821"/>
      <c r="C213" s="3103" t="s">
        <v>305</v>
      </c>
      <c r="D213" s="3086" t="s">
        <v>306</v>
      </c>
      <c r="E213" s="3103" t="s">
        <v>307</v>
      </c>
      <c r="F213" s="3087" t="s">
        <v>308</v>
      </c>
      <c r="G213" s="3087" t="s">
        <v>309</v>
      </c>
      <c r="H213" s="3087" t="s">
        <v>310</v>
      </c>
      <c r="I213" s="3087" t="s">
        <v>311</v>
      </c>
      <c r="J213" s="3104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3089" t="s">
        <v>330</v>
      </c>
      <c r="B214" s="3105">
        <f>SUM(C214:J214)</f>
        <v>0</v>
      </c>
      <c r="C214" s="2980"/>
      <c r="D214" s="3032"/>
      <c r="E214" s="2980"/>
      <c r="F214" s="3071"/>
      <c r="G214" s="3071"/>
      <c r="H214" s="3071"/>
      <c r="I214" s="3071"/>
      <c r="J214" s="3032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3097" t="s">
        <v>331</v>
      </c>
      <c r="B215" s="309">
        <f>SUM(C215:J215)</f>
        <v>0</v>
      </c>
      <c r="C215" s="3037"/>
      <c r="D215" s="3038"/>
      <c r="E215" s="3037"/>
      <c r="F215" s="3073"/>
      <c r="G215" s="3073"/>
      <c r="H215" s="3073"/>
      <c r="I215" s="3073"/>
      <c r="J215" s="3038"/>
      <c r="K215" s="3059"/>
      <c r="L215" s="3059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275" t="s">
        <v>227</v>
      </c>
      <c r="B217" s="4834" t="s">
        <v>5</v>
      </c>
      <c r="C217" s="4835"/>
      <c r="D217" s="4836"/>
      <c r="E217" s="4837" t="s">
        <v>333</v>
      </c>
      <c r="F217" s="4838"/>
      <c r="G217" s="4838"/>
      <c r="H217" s="4838"/>
      <c r="I217" s="4838"/>
      <c r="J217" s="4838"/>
      <c r="K217" s="4838"/>
      <c r="L217" s="4838"/>
      <c r="M217" s="4838"/>
      <c r="N217" s="4838"/>
      <c r="O217" s="4838"/>
      <c r="P217" s="4838"/>
      <c r="Q217" s="4838"/>
      <c r="R217" s="4838"/>
      <c r="S217" s="4838"/>
      <c r="T217" s="4838"/>
      <c r="U217" s="4838"/>
      <c r="V217" s="4838"/>
      <c r="W217" s="4838"/>
      <c r="X217" s="4838"/>
      <c r="Y217" s="4838"/>
      <c r="Z217" s="4838"/>
      <c r="AA217" s="4838"/>
      <c r="AB217" s="4838"/>
      <c r="AC217" s="4838"/>
      <c r="AD217" s="4838"/>
      <c r="AE217" s="4838"/>
      <c r="AF217" s="4839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837" t="s">
        <v>51</v>
      </c>
      <c r="F218" s="4839"/>
      <c r="G218" s="4833" t="s">
        <v>17</v>
      </c>
      <c r="H218" s="4829"/>
      <c r="I218" s="4833" t="s">
        <v>18</v>
      </c>
      <c r="J218" s="4829"/>
      <c r="K218" s="4828" t="s">
        <v>19</v>
      </c>
      <c r="L218" s="4829"/>
      <c r="M218" s="4833" t="s">
        <v>20</v>
      </c>
      <c r="N218" s="4829"/>
      <c r="O218" s="4833" t="s">
        <v>21</v>
      </c>
      <c r="P218" s="4829"/>
      <c r="Q218" s="4833" t="s">
        <v>22</v>
      </c>
      <c r="R218" s="4829"/>
      <c r="S218" s="4833" t="s">
        <v>23</v>
      </c>
      <c r="T218" s="4829"/>
      <c r="U218" s="4828" t="s">
        <v>24</v>
      </c>
      <c r="V218" s="4829"/>
      <c r="W218" s="4833" t="s">
        <v>25</v>
      </c>
      <c r="X218" s="4829"/>
      <c r="Y218" s="4828" t="s">
        <v>26</v>
      </c>
      <c r="Z218" s="4829"/>
      <c r="AA218" s="4828" t="s">
        <v>27</v>
      </c>
      <c r="AB218" s="4829"/>
      <c r="AC218" s="4828" t="s">
        <v>28</v>
      </c>
      <c r="AD218" s="4829"/>
      <c r="AE218" s="4828" t="s">
        <v>29</v>
      </c>
      <c r="AF218" s="4829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3106" t="s">
        <v>44</v>
      </c>
      <c r="C219" s="3107" t="s">
        <v>30</v>
      </c>
      <c r="D219" s="3108" t="s">
        <v>31</v>
      </c>
      <c r="E219" s="3109" t="s">
        <v>30</v>
      </c>
      <c r="F219" s="3108" t="s">
        <v>31</v>
      </c>
      <c r="G219" s="3107" t="s">
        <v>30</v>
      </c>
      <c r="H219" s="3108" t="s">
        <v>31</v>
      </c>
      <c r="I219" s="3107" t="s">
        <v>30</v>
      </c>
      <c r="J219" s="3108" t="s">
        <v>31</v>
      </c>
      <c r="K219" s="3109" t="s">
        <v>30</v>
      </c>
      <c r="L219" s="3108" t="s">
        <v>31</v>
      </c>
      <c r="M219" s="3107" t="s">
        <v>30</v>
      </c>
      <c r="N219" s="3108" t="s">
        <v>31</v>
      </c>
      <c r="O219" s="3107" t="s">
        <v>30</v>
      </c>
      <c r="P219" s="3108" t="s">
        <v>31</v>
      </c>
      <c r="Q219" s="3107" t="s">
        <v>30</v>
      </c>
      <c r="R219" s="3108" t="s">
        <v>31</v>
      </c>
      <c r="S219" s="3107" t="s">
        <v>30</v>
      </c>
      <c r="T219" s="3108" t="s">
        <v>31</v>
      </c>
      <c r="U219" s="3107" t="s">
        <v>30</v>
      </c>
      <c r="V219" s="3108" t="s">
        <v>31</v>
      </c>
      <c r="W219" s="3107" t="s">
        <v>30</v>
      </c>
      <c r="X219" s="3108" t="s">
        <v>31</v>
      </c>
      <c r="Y219" s="3109" t="s">
        <v>30</v>
      </c>
      <c r="Z219" s="3108" t="s">
        <v>31</v>
      </c>
      <c r="AA219" s="3109" t="s">
        <v>30</v>
      </c>
      <c r="AB219" s="3108" t="s">
        <v>31</v>
      </c>
      <c r="AC219" s="3109" t="s">
        <v>30</v>
      </c>
      <c r="AD219" s="3108" t="s">
        <v>31</v>
      </c>
      <c r="AE219" s="3109" t="s">
        <v>30</v>
      </c>
      <c r="AF219" s="3108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3110" t="s">
        <v>334</v>
      </c>
      <c r="B220" s="3111"/>
      <c r="C220" s="3112"/>
      <c r="D220" s="3113"/>
      <c r="E220" s="3114"/>
      <c r="F220" s="3115"/>
      <c r="G220" s="3116"/>
      <c r="H220" s="3115"/>
      <c r="I220" s="3116"/>
      <c r="J220" s="3115"/>
      <c r="K220" s="3114"/>
      <c r="L220" s="3115"/>
      <c r="M220" s="3116"/>
      <c r="N220" s="3115"/>
      <c r="O220" s="3116"/>
      <c r="P220" s="3115"/>
      <c r="Q220" s="3116"/>
      <c r="R220" s="3115"/>
      <c r="S220" s="3116"/>
      <c r="T220" s="3115"/>
      <c r="U220" s="3116"/>
      <c r="V220" s="3115"/>
      <c r="W220" s="3116"/>
      <c r="X220" s="3117"/>
      <c r="Y220" s="3117"/>
      <c r="Z220" s="3117"/>
      <c r="AA220" s="3117"/>
      <c r="AB220" s="3117"/>
      <c r="AC220" s="3117"/>
      <c r="AD220" s="3117"/>
      <c r="AE220" s="3117"/>
      <c r="AF220" s="311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3110" t="s">
        <v>335</v>
      </c>
      <c r="B221" s="3111"/>
      <c r="C221" s="3112"/>
      <c r="D221" s="3113"/>
      <c r="E221" s="3114"/>
      <c r="F221" s="3115"/>
      <c r="G221" s="3116"/>
      <c r="H221" s="3115"/>
      <c r="I221" s="3116"/>
      <c r="J221" s="3115"/>
      <c r="K221" s="3114"/>
      <c r="L221" s="3115"/>
      <c r="M221" s="3116"/>
      <c r="N221" s="3115"/>
      <c r="O221" s="3116"/>
      <c r="P221" s="3115"/>
      <c r="Q221" s="3116"/>
      <c r="R221" s="3115"/>
      <c r="S221" s="3116"/>
      <c r="T221" s="3115"/>
      <c r="U221" s="3116"/>
      <c r="V221" s="3115"/>
      <c r="W221" s="3116"/>
      <c r="X221" s="3117"/>
      <c r="Y221" s="3117"/>
      <c r="Z221" s="3117"/>
      <c r="AA221" s="3117"/>
      <c r="AB221" s="3117"/>
      <c r="AC221" s="3117"/>
      <c r="AD221" s="3117"/>
      <c r="AE221" s="3117"/>
      <c r="AF221" s="311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254" t="s">
        <v>338</v>
      </c>
      <c r="B224" s="4254" t="s">
        <v>208</v>
      </c>
      <c r="C224" s="4830" t="s">
        <v>339</v>
      </c>
      <c r="D224" s="4831"/>
      <c r="E224" s="4831"/>
      <c r="F224" s="4831"/>
      <c r="G224" s="4832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3074" t="s">
        <v>13</v>
      </c>
      <c r="D225" s="3118" t="s">
        <v>14</v>
      </c>
      <c r="E225" s="3075" t="s">
        <v>50</v>
      </c>
      <c r="F225" s="3075" t="s">
        <v>51</v>
      </c>
      <c r="G225" s="3119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3120" t="s">
        <v>340</v>
      </c>
      <c r="B226" s="3121">
        <f>SUM(C226:G226)</f>
        <v>0</v>
      </c>
      <c r="C226" s="3122"/>
      <c r="D226" s="3123"/>
      <c r="E226" s="3123"/>
      <c r="F226" s="3124"/>
      <c r="G226" s="3125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238" t="s">
        <v>342</v>
      </c>
      <c r="B228" s="4796" t="s">
        <v>343</v>
      </c>
      <c r="C228" s="4804"/>
      <c r="D228" s="4797"/>
    </row>
    <row r="229" spans="1:103" s="92" customFormat="1" ht="10.5" customHeight="1" x14ac:dyDescent="0.15">
      <c r="A229" s="3874"/>
      <c r="B229" s="3126" t="s">
        <v>344</v>
      </c>
      <c r="C229" s="4792" t="s">
        <v>345</v>
      </c>
      <c r="D229" s="4794"/>
    </row>
    <row r="230" spans="1:103" s="92" customFormat="1" ht="10.5" x14ac:dyDescent="0.15">
      <c r="A230" s="3875"/>
      <c r="B230" s="2500" t="s">
        <v>346</v>
      </c>
      <c r="C230" s="1633" t="s">
        <v>347</v>
      </c>
      <c r="D230" s="3127" t="s">
        <v>348</v>
      </c>
    </row>
    <row r="231" spans="1:103" s="92" customFormat="1" ht="10.5" x14ac:dyDescent="0.15">
      <c r="A231" s="3128" t="s">
        <v>349</v>
      </c>
      <c r="B231" s="1629"/>
      <c r="C231" s="3129"/>
      <c r="D231" s="2924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77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71" priority="9" operator="equal">
      <formula>1</formula>
    </cfRule>
  </conditionalFormatting>
  <conditionalFormatting sqref="CN14:CO14">
    <cfRule type="cellIs" dxfId="70" priority="8" operator="equal">
      <formula>1</formula>
    </cfRule>
  </conditionalFormatting>
  <conditionalFormatting sqref="CM14:CM18">
    <cfRule type="cellIs" dxfId="69" priority="7" operator="equal">
      <formula>1</formula>
    </cfRule>
  </conditionalFormatting>
  <conditionalFormatting sqref="CN15:CO18">
    <cfRule type="cellIs" dxfId="68" priority="6" operator="equal">
      <formula>1</formula>
    </cfRule>
  </conditionalFormatting>
  <conditionalFormatting sqref="CK24:CN24">
    <cfRule type="cellIs" dxfId="67" priority="5" operator="equal">
      <formula>1</formula>
    </cfRule>
  </conditionalFormatting>
  <conditionalFormatting sqref="CK25:CN26">
    <cfRule type="cellIs" dxfId="66" priority="4" operator="equal">
      <formula>1</formula>
    </cfRule>
  </conditionalFormatting>
  <conditionalFormatting sqref="CL31:CM31">
    <cfRule type="cellIs" dxfId="65" priority="3" operator="equal">
      <formula>1</formula>
    </cfRule>
  </conditionalFormatting>
  <conditionalFormatting sqref="CQ37:CR37">
    <cfRule type="cellIs" dxfId="64" priority="2" operator="equal">
      <formula>1</formula>
    </cfRule>
  </conditionalFormatting>
  <conditionalFormatting sqref="CQ38:CR96">
    <cfRule type="cellIs" dxfId="63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",[11]NOMBRE!B2," - ","( ",[11]NOMBRE!C2,[11]NOMBRE!D2,[11]NOMBRE!E2,[11]NOMBRE!F2,[11]NOMBRE!G2,"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",[11]NOMBRE!B6," - ","( ",[11]NOMBRE!C6,[11]NOMBRE!D6," )")</f>
        <v>MES: OCTUBRE - ( 10 )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",[11]NOMBRE!B7)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3139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840" t="s">
        <v>4</v>
      </c>
      <c r="B12" s="4841" t="s">
        <v>5</v>
      </c>
      <c r="C12" s="4842" t="s">
        <v>6</v>
      </c>
      <c r="D12" s="4843"/>
      <c r="E12" s="4843"/>
      <c r="F12" s="4843"/>
      <c r="G12" s="4843"/>
      <c r="H12" s="4843"/>
      <c r="I12" s="4843"/>
      <c r="J12" s="4843"/>
      <c r="K12" s="4843"/>
      <c r="L12" s="4843"/>
      <c r="M12" s="4843"/>
      <c r="N12" s="4843"/>
      <c r="O12" s="4843"/>
      <c r="P12" s="4843"/>
      <c r="Q12" s="4843"/>
      <c r="R12" s="4843"/>
      <c r="S12" s="4844"/>
      <c r="T12" s="4845" t="s">
        <v>7</v>
      </c>
      <c r="U12" s="4846"/>
      <c r="V12" s="4791" t="s">
        <v>8</v>
      </c>
      <c r="W12" s="4791" t="s">
        <v>9</v>
      </c>
      <c r="X12" s="4847" t="s">
        <v>10</v>
      </c>
      <c r="Y12" s="4847" t="s">
        <v>11</v>
      </c>
      <c r="Z12" s="4847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840"/>
      <c r="B13" s="3774"/>
      <c r="C13" s="3140" t="s">
        <v>13</v>
      </c>
      <c r="D13" s="3141" t="s">
        <v>14</v>
      </c>
      <c r="E13" s="3142" t="s">
        <v>15</v>
      </c>
      <c r="F13" s="3141" t="s">
        <v>16</v>
      </c>
      <c r="G13" s="3143" t="s">
        <v>17</v>
      </c>
      <c r="H13" s="3143" t="s">
        <v>18</v>
      </c>
      <c r="I13" s="3143" t="s">
        <v>19</v>
      </c>
      <c r="J13" s="3143" t="s">
        <v>20</v>
      </c>
      <c r="K13" s="3143" t="s">
        <v>21</v>
      </c>
      <c r="L13" s="3143" t="s">
        <v>22</v>
      </c>
      <c r="M13" s="3143" t="s">
        <v>23</v>
      </c>
      <c r="N13" s="3143" t="s">
        <v>24</v>
      </c>
      <c r="O13" s="3143" t="s">
        <v>25</v>
      </c>
      <c r="P13" s="3143" t="s">
        <v>26</v>
      </c>
      <c r="Q13" s="3143" t="s">
        <v>27</v>
      </c>
      <c r="R13" s="3143" t="s">
        <v>28</v>
      </c>
      <c r="S13" s="3144" t="s">
        <v>29</v>
      </c>
      <c r="T13" s="3145" t="s">
        <v>30</v>
      </c>
      <c r="U13" s="3146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3147" t="s">
        <v>32</v>
      </c>
      <c r="B14" s="23">
        <f t="shared" ref="B14:B19" si="0">SUM(C14:S14)</f>
        <v>0</v>
      </c>
      <c r="C14" s="3148"/>
      <c r="D14" s="3149"/>
      <c r="E14" s="3150"/>
      <c r="F14" s="3151"/>
      <c r="G14" s="3151"/>
      <c r="H14" s="3151"/>
      <c r="I14" s="3151"/>
      <c r="J14" s="3151"/>
      <c r="K14" s="3151"/>
      <c r="L14" s="3151"/>
      <c r="M14" s="3151"/>
      <c r="N14" s="3151"/>
      <c r="O14" s="3151"/>
      <c r="P14" s="3151"/>
      <c r="Q14" s="3151"/>
      <c r="R14" s="3151"/>
      <c r="S14" s="3152"/>
      <c r="T14" s="3153"/>
      <c r="U14" s="3154"/>
      <c r="V14" s="3155"/>
      <c r="W14" s="3155"/>
      <c r="X14" s="3155"/>
      <c r="Y14" s="3155"/>
      <c r="Z14" s="3155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3156" t="s">
        <v>33</v>
      </c>
      <c r="B15" s="23">
        <f t="shared" si="0"/>
        <v>0</v>
      </c>
      <c r="C15" s="3148"/>
      <c r="D15" s="3149"/>
      <c r="E15" s="3157"/>
      <c r="F15" s="3149"/>
      <c r="G15" s="3149"/>
      <c r="H15" s="3149"/>
      <c r="I15" s="3149"/>
      <c r="J15" s="3149"/>
      <c r="K15" s="3149"/>
      <c r="L15" s="3149"/>
      <c r="M15" s="3149"/>
      <c r="N15" s="3149"/>
      <c r="O15" s="3149"/>
      <c r="P15" s="3149"/>
      <c r="Q15" s="3149"/>
      <c r="R15" s="3149"/>
      <c r="S15" s="3158"/>
      <c r="T15" s="3159"/>
      <c r="U15" s="3160"/>
      <c r="V15" s="3161"/>
      <c r="W15" s="3161"/>
      <c r="X15" s="3161"/>
      <c r="Y15" s="3161"/>
      <c r="Z15" s="3161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3162" t="s">
        <v>34</v>
      </c>
      <c r="B16" s="23">
        <f>SUM(E16:S16)</f>
        <v>0</v>
      </c>
      <c r="C16" s="3163"/>
      <c r="D16" s="3164"/>
      <c r="E16" s="3157"/>
      <c r="F16" s="3149"/>
      <c r="G16" s="3149"/>
      <c r="H16" s="3149"/>
      <c r="I16" s="3149"/>
      <c r="J16" s="3149"/>
      <c r="K16" s="3149"/>
      <c r="L16" s="3149"/>
      <c r="M16" s="3149"/>
      <c r="N16" s="3149"/>
      <c r="O16" s="3149"/>
      <c r="P16" s="3149"/>
      <c r="Q16" s="3149"/>
      <c r="R16" s="3149"/>
      <c r="S16" s="3158"/>
      <c r="T16" s="3159"/>
      <c r="U16" s="3160"/>
      <c r="V16" s="3161"/>
      <c r="W16" s="3161"/>
      <c r="X16" s="3161"/>
      <c r="Y16" s="3161"/>
      <c r="Z16" s="3161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3156" t="s">
        <v>35</v>
      </c>
      <c r="B17" s="23">
        <f t="shared" si="0"/>
        <v>0</v>
      </c>
      <c r="C17" s="3148"/>
      <c r="D17" s="3149"/>
      <c r="E17" s="3157"/>
      <c r="F17" s="3149"/>
      <c r="G17" s="3149"/>
      <c r="H17" s="3149"/>
      <c r="I17" s="3149"/>
      <c r="J17" s="3149"/>
      <c r="K17" s="3149"/>
      <c r="L17" s="3149"/>
      <c r="M17" s="3149"/>
      <c r="N17" s="3149"/>
      <c r="O17" s="3149"/>
      <c r="P17" s="3149"/>
      <c r="Q17" s="3149"/>
      <c r="R17" s="3149"/>
      <c r="S17" s="3158"/>
      <c r="T17" s="3159"/>
      <c r="U17" s="3160"/>
      <c r="V17" s="3161"/>
      <c r="W17" s="3161"/>
      <c r="X17" s="3161"/>
      <c r="Y17" s="3161"/>
      <c r="Z17" s="3161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3148"/>
      <c r="D18" s="3149"/>
      <c r="E18" s="3157"/>
      <c r="F18" s="3149"/>
      <c r="G18" s="3149"/>
      <c r="H18" s="3149"/>
      <c r="I18" s="3149"/>
      <c r="J18" s="3149"/>
      <c r="K18" s="3149"/>
      <c r="L18" s="3149"/>
      <c r="M18" s="3149"/>
      <c r="N18" s="3149"/>
      <c r="O18" s="3149"/>
      <c r="P18" s="3149"/>
      <c r="Q18" s="3149"/>
      <c r="R18" s="3149"/>
      <c r="S18" s="3158"/>
      <c r="T18" s="3159"/>
      <c r="U18" s="3160"/>
      <c r="V18" s="3161"/>
      <c r="W18" s="3161"/>
      <c r="X18" s="3161"/>
      <c r="Y18" s="3161"/>
      <c r="Z18" s="3161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3165" t="s">
        <v>37</v>
      </c>
      <c r="B19" s="3166">
        <f t="shared" si="0"/>
        <v>0</v>
      </c>
      <c r="C19" s="3167">
        <f t="shared" ref="C19:S19" si="4">SUM(C14:C18)</f>
        <v>0</v>
      </c>
      <c r="D19" s="3168">
        <f t="shared" si="4"/>
        <v>0</v>
      </c>
      <c r="E19" s="3168">
        <f t="shared" si="4"/>
        <v>0</v>
      </c>
      <c r="F19" s="3169">
        <f t="shared" si="4"/>
        <v>0</v>
      </c>
      <c r="G19" s="3169">
        <f t="shared" si="4"/>
        <v>0</v>
      </c>
      <c r="H19" s="3169">
        <f t="shared" si="4"/>
        <v>0</v>
      </c>
      <c r="I19" s="3169">
        <f t="shared" si="4"/>
        <v>0</v>
      </c>
      <c r="J19" s="3169">
        <f t="shared" si="4"/>
        <v>0</v>
      </c>
      <c r="K19" s="3169">
        <f t="shared" si="4"/>
        <v>0</v>
      </c>
      <c r="L19" s="3169">
        <f t="shared" si="4"/>
        <v>0</v>
      </c>
      <c r="M19" s="3169">
        <f t="shared" si="4"/>
        <v>0</v>
      </c>
      <c r="N19" s="3169">
        <f t="shared" si="4"/>
        <v>0</v>
      </c>
      <c r="O19" s="3169">
        <f t="shared" si="4"/>
        <v>0</v>
      </c>
      <c r="P19" s="3169">
        <f t="shared" si="4"/>
        <v>0</v>
      </c>
      <c r="Q19" s="3169">
        <f t="shared" si="4"/>
        <v>0</v>
      </c>
      <c r="R19" s="3169">
        <f t="shared" si="4"/>
        <v>0</v>
      </c>
      <c r="S19" s="3170">
        <f t="shared" si="4"/>
        <v>0</v>
      </c>
      <c r="T19" s="3166">
        <f>SUM(T14:T18)</f>
        <v>0</v>
      </c>
      <c r="U19" s="3171">
        <f t="shared" ref="U19:Z19" si="5">SUM(U14:U18)</f>
        <v>0</v>
      </c>
      <c r="V19" s="3172">
        <f t="shared" si="5"/>
        <v>0</v>
      </c>
      <c r="W19" s="3172">
        <f t="shared" si="5"/>
        <v>0</v>
      </c>
      <c r="X19" s="3172">
        <f t="shared" si="5"/>
        <v>0</v>
      </c>
      <c r="Y19" s="3172">
        <f t="shared" si="5"/>
        <v>0</v>
      </c>
      <c r="Z19" s="3172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848" t="s">
        <v>39</v>
      </c>
      <c r="B21" s="4849" t="s">
        <v>5</v>
      </c>
      <c r="C21" s="4849"/>
      <c r="D21" s="4849"/>
      <c r="E21" s="4850" t="s">
        <v>40</v>
      </c>
      <c r="F21" s="4851"/>
      <c r="G21" s="4851"/>
      <c r="H21" s="4852"/>
      <c r="I21" s="4853" t="s">
        <v>32</v>
      </c>
      <c r="J21" s="4854" t="s">
        <v>41</v>
      </c>
      <c r="K21" s="4849" t="s">
        <v>10</v>
      </c>
      <c r="L21" s="4849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848"/>
      <c r="B22" s="4849"/>
      <c r="C22" s="4849"/>
      <c r="D22" s="4849"/>
      <c r="E22" s="4848" t="s">
        <v>42</v>
      </c>
      <c r="F22" s="4848"/>
      <c r="G22" s="4848" t="s">
        <v>43</v>
      </c>
      <c r="H22" s="4855"/>
      <c r="I22" s="4853"/>
      <c r="J22" s="4854"/>
      <c r="K22" s="4849"/>
      <c r="L22" s="4849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848"/>
      <c r="B23" s="3173" t="s">
        <v>44</v>
      </c>
      <c r="C23" s="3174" t="s">
        <v>30</v>
      </c>
      <c r="D23" s="3174" t="s">
        <v>31</v>
      </c>
      <c r="E23" s="3174" t="s">
        <v>30</v>
      </c>
      <c r="F23" s="3174" t="s">
        <v>31</v>
      </c>
      <c r="G23" s="3174" t="s">
        <v>30</v>
      </c>
      <c r="H23" s="3175" t="s">
        <v>31</v>
      </c>
      <c r="I23" s="4853"/>
      <c r="J23" s="4854"/>
      <c r="K23" s="4849"/>
      <c r="L23" s="4849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3176" t="s">
        <v>45</v>
      </c>
      <c r="B24" s="3177">
        <f>SUM(C24:D24)</f>
        <v>0</v>
      </c>
      <c r="C24" s="3177">
        <f t="shared" ref="C24:D26" si="6">+E24+G24</f>
        <v>0</v>
      </c>
      <c r="D24" s="3177">
        <f t="shared" si="6"/>
        <v>0</v>
      </c>
      <c r="E24" s="3178"/>
      <c r="F24" s="3178"/>
      <c r="G24" s="3178"/>
      <c r="H24" s="3179"/>
      <c r="I24" s="3180"/>
      <c r="J24" s="3181"/>
      <c r="K24" s="3178"/>
      <c r="L24" s="3178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3182" t="s">
        <v>46</v>
      </c>
      <c r="B25" s="3183">
        <f>SUM(C25:D25)</f>
        <v>0</v>
      </c>
      <c r="C25" s="3183">
        <f t="shared" si="6"/>
        <v>0</v>
      </c>
      <c r="D25" s="3183">
        <f t="shared" si="6"/>
        <v>0</v>
      </c>
      <c r="E25" s="3184"/>
      <c r="F25" s="3184"/>
      <c r="G25" s="3184"/>
      <c r="H25" s="3185"/>
      <c r="I25" s="3186"/>
      <c r="J25" s="3187"/>
      <c r="K25" s="3184"/>
      <c r="L25" s="3184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3188" t="s">
        <v>47</v>
      </c>
      <c r="B26" s="3189">
        <f>SUM(C26:D26)</f>
        <v>0</v>
      </c>
      <c r="C26" s="3189">
        <f t="shared" si="6"/>
        <v>0</v>
      </c>
      <c r="D26" s="3189">
        <f t="shared" si="6"/>
        <v>0</v>
      </c>
      <c r="E26" s="3190"/>
      <c r="F26" s="3190"/>
      <c r="G26" s="3190"/>
      <c r="H26" s="3191"/>
      <c r="I26" s="3192"/>
      <c r="J26" s="3193"/>
      <c r="K26" s="3190"/>
      <c r="L26" s="3190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3165" t="s">
        <v>5</v>
      </c>
      <c r="B27" s="3174">
        <f>SUM(B24:B26)</f>
        <v>0</v>
      </c>
      <c r="C27" s="3174">
        <f>SUM(C24:C26)</f>
        <v>0</v>
      </c>
      <c r="D27" s="3174">
        <f>SUM(D24:D26)</f>
        <v>0</v>
      </c>
      <c r="E27" s="3174">
        <f>SUM(E24:E26)</f>
        <v>0</v>
      </c>
      <c r="F27" s="3174">
        <f t="shared" ref="F27:L27" si="9">SUM(F24:F26)</f>
        <v>0</v>
      </c>
      <c r="G27" s="3174">
        <f t="shared" si="9"/>
        <v>0</v>
      </c>
      <c r="H27" s="3175">
        <f t="shared" si="9"/>
        <v>0</v>
      </c>
      <c r="I27" s="3194">
        <f t="shared" si="9"/>
        <v>0</v>
      </c>
      <c r="J27" s="3174">
        <f t="shared" si="9"/>
        <v>0</v>
      </c>
      <c r="K27" s="3174">
        <f t="shared" si="9"/>
        <v>0</v>
      </c>
      <c r="L27" s="3174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3139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841"/>
      <c r="B29" s="4841" t="s">
        <v>5</v>
      </c>
      <c r="C29" s="4863" t="s">
        <v>6</v>
      </c>
      <c r="D29" s="4864"/>
      <c r="E29" s="4864"/>
      <c r="F29" s="4864"/>
      <c r="G29" s="4864"/>
      <c r="H29" s="4864"/>
      <c r="I29" s="4864"/>
      <c r="J29" s="4864"/>
      <c r="K29" s="4864"/>
      <c r="L29" s="4864"/>
      <c r="M29" s="4864"/>
      <c r="N29" s="4864"/>
      <c r="O29" s="4864"/>
      <c r="P29" s="4864"/>
      <c r="Q29" s="4864"/>
      <c r="R29" s="4864"/>
      <c r="S29" s="4865"/>
      <c r="T29" s="4866" t="s">
        <v>49</v>
      </c>
      <c r="U29" s="4867"/>
      <c r="V29" s="4794" t="s">
        <v>10</v>
      </c>
      <c r="W29" s="4868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3140" t="s">
        <v>13</v>
      </c>
      <c r="D30" s="3141" t="s">
        <v>14</v>
      </c>
      <c r="E30" s="3141" t="s">
        <v>50</v>
      </c>
      <c r="F30" s="3142" t="s">
        <v>51</v>
      </c>
      <c r="G30" s="3141" t="s">
        <v>17</v>
      </c>
      <c r="H30" s="3141" t="s">
        <v>18</v>
      </c>
      <c r="I30" s="3141" t="s">
        <v>19</v>
      </c>
      <c r="J30" s="3141" t="s">
        <v>20</v>
      </c>
      <c r="K30" s="3141" t="s">
        <v>21</v>
      </c>
      <c r="L30" s="3141" t="s">
        <v>22</v>
      </c>
      <c r="M30" s="3141" t="s">
        <v>23</v>
      </c>
      <c r="N30" s="3141" t="s">
        <v>24</v>
      </c>
      <c r="O30" s="3141" t="s">
        <v>25</v>
      </c>
      <c r="P30" s="3141" t="s">
        <v>26</v>
      </c>
      <c r="Q30" s="3141" t="s">
        <v>27</v>
      </c>
      <c r="R30" s="3195" t="s">
        <v>28</v>
      </c>
      <c r="S30" s="3196" t="s">
        <v>29</v>
      </c>
      <c r="T30" s="3145" t="s">
        <v>30</v>
      </c>
      <c r="U30" s="3146" t="s">
        <v>31</v>
      </c>
      <c r="V30" s="4794"/>
      <c r="W30" s="4868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3197" t="s">
        <v>52</v>
      </c>
      <c r="B31" s="3198">
        <f>SUM(C31:S31)</f>
        <v>0</v>
      </c>
      <c r="C31" s="3199"/>
      <c r="D31" s="3200"/>
      <c r="E31" s="3200"/>
      <c r="F31" s="3200"/>
      <c r="G31" s="3200"/>
      <c r="H31" s="3200"/>
      <c r="I31" s="3200"/>
      <c r="J31" s="3200"/>
      <c r="K31" s="3200"/>
      <c r="L31" s="3200"/>
      <c r="M31" s="3200"/>
      <c r="N31" s="3200"/>
      <c r="O31" s="3200"/>
      <c r="P31" s="3200"/>
      <c r="Q31" s="3200"/>
      <c r="R31" s="3200"/>
      <c r="S31" s="3201"/>
      <c r="T31" s="3202"/>
      <c r="U31" s="3203"/>
      <c r="V31" s="3204"/>
      <c r="W31" s="3202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3205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856" t="s">
        <v>55</v>
      </c>
      <c r="B34" s="4857" t="s">
        <v>56</v>
      </c>
      <c r="C34" s="4858" t="s">
        <v>57</v>
      </c>
      <c r="D34" s="4859"/>
      <c r="E34" s="4859"/>
      <c r="F34" s="4859"/>
      <c r="G34" s="4859"/>
      <c r="H34" s="4859"/>
      <c r="I34" s="4859"/>
      <c r="J34" s="4859"/>
      <c r="K34" s="4859"/>
      <c r="L34" s="4859"/>
      <c r="M34" s="4859"/>
      <c r="N34" s="4859"/>
      <c r="O34" s="4859"/>
      <c r="P34" s="4859"/>
      <c r="Q34" s="4859"/>
      <c r="R34" s="4859"/>
      <c r="S34" s="4859"/>
      <c r="T34" s="4859"/>
      <c r="U34" s="4860"/>
      <c r="V34" s="4861" t="s">
        <v>58</v>
      </c>
      <c r="W34" s="4862"/>
      <c r="X34" s="4789" t="s">
        <v>59</v>
      </c>
      <c r="Y34" s="4791"/>
      <c r="Z34" s="4792" t="s">
        <v>60</v>
      </c>
      <c r="AA34" s="4793"/>
      <c r="AB34" s="4793"/>
      <c r="AC34" s="4793"/>
      <c r="AD34" s="4793"/>
      <c r="AE34" s="4793"/>
      <c r="AF34" s="4793"/>
      <c r="AG34" s="4793"/>
      <c r="AH34" s="4793"/>
      <c r="AI34" s="4794"/>
      <c r="AJ34" s="4751" t="s">
        <v>61</v>
      </c>
      <c r="AK34" s="4790"/>
      <c r="AL34" s="4791"/>
      <c r="AM34" s="4791" t="s">
        <v>62</v>
      </c>
      <c r="AN34" s="4791" t="s">
        <v>63</v>
      </c>
      <c r="AO34" s="4847" t="s">
        <v>10</v>
      </c>
      <c r="AP34" s="4791" t="s">
        <v>11</v>
      </c>
      <c r="AQ34" s="4791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856"/>
      <c r="B35" s="3802"/>
      <c r="C35" s="4871" t="s">
        <v>6</v>
      </c>
      <c r="D35" s="4871"/>
      <c r="E35" s="4871"/>
      <c r="F35" s="4871"/>
      <c r="G35" s="4871"/>
      <c r="H35" s="4871"/>
      <c r="I35" s="4871"/>
      <c r="J35" s="4871"/>
      <c r="K35" s="4871"/>
      <c r="L35" s="4871"/>
      <c r="M35" s="4871"/>
      <c r="N35" s="4871"/>
      <c r="O35" s="4871"/>
      <c r="P35" s="4871"/>
      <c r="Q35" s="4871"/>
      <c r="R35" s="4871"/>
      <c r="S35" s="4871"/>
      <c r="T35" s="4872" t="s">
        <v>49</v>
      </c>
      <c r="U35" s="4873"/>
      <c r="V35" s="3809"/>
      <c r="W35" s="3810"/>
      <c r="X35" s="3812"/>
      <c r="Y35" s="3786"/>
      <c r="Z35" s="4796" t="s">
        <v>65</v>
      </c>
      <c r="AA35" s="4804"/>
      <c r="AB35" s="4804"/>
      <c r="AC35" s="4804"/>
      <c r="AD35" s="4797"/>
      <c r="AE35" s="4796" t="s">
        <v>66</v>
      </c>
      <c r="AF35" s="4804"/>
      <c r="AG35" s="4804"/>
      <c r="AH35" s="4804"/>
      <c r="AI35" s="4797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856"/>
      <c r="B36" s="3803"/>
      <c r="C36" s="3206" t="s">
        <v>13</v>
      </c>
      <c r="D36" s="3207" t="s">
        <v>14</v>
      </c>
      <c r="E36" s="3207" t="s">
        <v>50</v>
      </c>
      <c r="F36" s="3207" t="s">
        <v>51</v>
      </c>
      <c r="G36" s="3207" t="s">
        <v>17</v>
      </c>
      <c r="H36" s="3207" t="s">
        <v>18</v>
      </c>
      <c r="I36" s="3207" t="s">
        <v>19</v>
      </c>
      <c r="J36" s="3207" t="s">
        <v>20</v>
      </c>
      <c r="K36" s="3207" t="s">
        <v>21</v>
      </c>
      <c r="L36" s="3207" t="s">
        <v>22</v>
      </c>
      <c r="M36" s="3207" t="s">
        <v>23</v>
      </c>
      <c r="N36" s="3207" t="s">
        <v>24</v>
      </c>
      <c r="O36" s="3207" t="s">
        <v>25</v>
      </c>
      <c r="P36" s="3207" t="s">
        <v>26</v>
      </c>
      <c r="Q36" s="3207" t="s">
        <v>27</v>
      </c>
      <c r="R36" s="3207" t="s">
        <v>28</v>
      </c>
      <c r="S36" s="3208" t="s">
        <v>29</v>
      </c>
      <c r="T36" s="3209" t="s">
        <v>30</v>
      </c>
      <c r="U36" s="3210" t="s">
        <v>31</v>
      </c>
      <c r="V36" s="3206" t="s">
        <v>67</v>
      </c>
      <c r="W36" s="3045" t="s">
        <v>68</v>
      </c>
      <c r="X36" s="3206" t="s">
        <v>69</v>
      </c>
      <c r="Y36" s="3208" t="s">
        <v>70</v>
      </c>
      <c r="Z36" s="3042" t="s">
        <v>5</v>
      </c>
      <c r="AA36" s="3211" t="s">
        <v>71</v>
      </c>
      <c r="AB36" s="3207" t="s">
        <v>72</v>
      </c>
      <c r="AC36" s="3207" t="s">
        <v>73</v>
      </c>
      <c r="AD36" s="3045" t="s">
        <v>74</v>
      </c>
      <c r="AE36" s="67" t="s">
        <v>56</v>
      </c>
      <c r="AF36" s="3211" t="s">
        <v>71</v>
      </c>
      <c r="AG36" s="3207" t="s">
        <v>72</v>
      </c>
      <c r="AH36" s="3207" t="s">
        <v>73</v>
      </c>
      <c r="AI36" s="3045" t="s">
        <v>74</v>
      </c>
      <c r="AJ36" s="3212" t="s">
        <v>75</v>
      </c>
      <c r="AK36" s="3213" t="s">
        <v>76</v>
      </c>
      <c r="AL36" s="3213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3214"/>
      <c r="D37" s="3151"/>
      <c r="E37" s="3151"/>
      <c r="F37" s="3151"/>
      <c r="G37" s="3215"/>
      <c r="H37" s="3215"/>
      <c r="I37" s="3215"/>
      <c r="J37" s="3215"/>
      <c r="K37" s="3215"/>
      <c r="L37" s="3215"/>
      <c r="M37" s="3215"/>
      <c r="N37" s="3215"/>
      <c r="O37" s="3215"/>
      <c r="P37" s="3215"/>
      <c r="Q37" s="3215"/>
      <c r="R37" s="3215"/>
      <c r="S37" s="3216"/>
      <c r="T37" s="3214"/>
      <c r="U37" s="3152"/>
      <c r="V37" s="3214"/>
      <c r="W37" s="3152"/>
      <c r="X37" s="3214"/>
      <c r="Y37" s="3152"/>
      <c r="Z37" s="3217">
        <f>SUM(AA37+AB37+AC37+AD37)</f>
        <v>0</v>
      </c>
      <c r="AA37" s="3214"/>
      <c r="AB37" s="3151"/>
      <c r="AC37" s="3151"/>
      <c r="AD37" s="3152"/>
      <c r="AE37" s="3217">
        <f>SUM(AF37+AG37+AH37+AI37)</f>
        <v>0</v>
      </c>
      <c r="AF37" s="3214"/>
      <c r="AG37" s="3151"/>
      <c r="AH37" s="3151"/>
      <c r="AI37" s="3218"/>
      <c r="AJ37" s="3161"/>
      <c r="AK37" s="3161"/>
      <c r="AL37" s="3161"/>
      <c r="AM37" s="3161"/>
      <c r="AN37" s="3161"/>
      <c r="AO37" s="3161"/>
      <c r="AP37" s="3161"/>
      <c r="AQ37" s="3161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3217" t="s">
        <v>79</v>
      </c>
      <c r="B38" s="23">
        <f t="shared" ref="B38:B96" si="23">SUM(C38:S38)</f>
        <v>11</v>
      </c>
      <c r="C38" s="3148"/>
      <c r="D38" s="3149"/>
      <c r="E38" s="3149"/>
      <c r="F38" s="3149"/>
      <c r="G38" s="3149"/>
      <c r="H38" s="3149"/>
      <c r="I38" s="3149"/>
      <c r="J38" s="3149">
        <v>1</v>
      </c>
      <c r="K38" s="3149"/>
      <c r="L38" s="3149"/>
      <c r="M38" s="3149">
        <v>1</v>
      </c>
      <c r="N38" s="3149">
        <v>1</v>
      </c>
      <c r="O38" s="3149">
        <v>2</v>
      </c>
      <c r="P38" s="3149">
        <v>2</v>
      </c>
      <c r="Q38" s="3149">
        <v>1</v>
      </c>
      <c r="R38" s="3149"/>
      <c r="S38" s="3158">
        <v>3</v>
      </c>
      <c r="T38" s="73">
        <v>4</v>
      </c>
      <c r="U38" s="74">
        <v>7</v>
      </c>
      <c r="V38" s="73"/>
      <c r="W38" s="74"/>
      <c r="X38" s="73"/>
      <c r="Y38" s="74"/>
      <c r="Z38" s="3217">
        <f t="shared" ref="Z38:Z96" si="24">SUM(AA38+AB38+AC38+AD38)</f>
        <v>0</v>
      </c>
      <c r="AA38" s="73"/>
      <c r="AB38" s="75"/>
      <c r="AC38" s="75"/>
      <c r="AD38" s="74"/>
      <c r="AE38" s="3217">
        <f t="shared" ref="AE38:AE96" si="25">SUM(AF38+AG38+AH38+AI38)</f>
        <v>0</v>
      </c>
      <c r="AF38" s="73"/>
      <c r="AG38" s="75"/>
      <c r="AH38" s="75"/>
      <c r="AI38" s="76"/>
      <c r="AJ38" s="3161"/>
      <c r="AK38" s="3161"/>
      <c r="AL38" s="3161">
        <v>11</v>
      </c>
      <c r="AM38" s="3161">
        <v>0</v>
      </c>
      <c r="AN38" s="3161">
        <v>0</v>
      </c>
      <c r="AO38" s="3161">
        <v>0</v>
      </c>
      <c r="AP38" s="3161">
        <v>0</v>
      </c>
      <c r="AQ38" s="3161">
        <v>0</v>
      </c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3217" t="s">
        <v>80</v>
      </c>
      <c r="B39" s="23">
        <f>SUM(C39)</f>
        <v>0</v>
      </c>
      <c r="C39" s="3148"/>
      <c r="D39" s="3219"/>
      <c r="E39" s="3219"/>
      <c r="F39" s="3219"/>
      <c r="G39" s="3219"/>
      <c r="H39" s="3219"/>
      <c r="I39" s="3219"/>
      <c r="J39" s="3219"/>
      <c r="K39" s="3219"/>
      <c r="L39" s="3219"/>
      <c r="M39" s="3219"/>
      <c r="N39" s="3219"/>
      <c r="O39" s="3219"/>
      <c r="P39" s="3219"/>
      <c r="Q39" s="3219"/>
      <c r="R39" s="3219"/>
      <c r="S39" s="3220"/>
      <c r="T39" s="73"/>
      <c r="U39" s="74"/>
      <c r="V39" s="73"/>
      <c r="W39" s="74"/>
      <c r="X39" s="73"/>
      <c r="Y39" s="74"/>
      <c r="Z39" s="3217">
        <f t="shared" si="24"/>
        <v>0</v>
      </c>
      <c r="AA39" s="73"/>
      <c r="AB39" s="75"/>
      <c r="AC39" s="75"/>
      <c r="AD39" s="74"/>
      <c r="AE39" s="3217">
        <f t="shared" si="25"/>
        <v>0</v>
      </c>
      <c r="AF39" s="73"/>
      <c r="AG39" s="75"/>
      <c r="AH39" s="75"/>
      <c r="AI39" s="76"/>
      <c r="AJ39" s="3161"/>
      <c r="AK39" s="3161"/>
      <c r="AL39" s="3161"/>
      <c r="AM39" s="3161"/>
      <c r="AN39" s="3161"/>
      <c r="AO39" s="3161"/>
      <c r="AP39" s="3161"/>
      <c r="AQ39" s="3161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3217" t="s">
        <v>81</v>
      </c>
      <c r="B40" s="23">
        <f t="shared" si="23"/>
        <v>0</v>
      </c>
      <c r="C40" s="3148"/>
      <c r="D40" s="3149"/>
      <c r="E40" s="3149"/>
      <c r="F40" s="3149"/>
      <c r="G40" s="3149"/>
      <c r="H40" s="3149"/>
      <c r="I40" s="3149"/>
      <c r="J40" s="3149"/>
      <c r="K40" s="3149"/>
      <c r="L40" s="3149"/>
      <c r="M40" s="3149"/>
      <c r="N40" s="3149"/>
      <c r="O40" s="3149"/>
      <c r="P40" s="3149"/>
      <c r="Q40" s="3149"/>
      <c r="R40" s="3149"/>
      <c r="S40" s="3158"/>
      <c r="T40" s="73"/>
      <c r="U40" s="74"/>
      <c r="V40" s="73"/>
      <c r="W40" s="74"/>
      <c r="X40" s="73"/>
      <c r="Y40" s="74"/>
      <c r="Z40" s="3217">
        <f t="shared" si="24"/>
        <v>0</v>
      </c>
      <c r="AA40" s="73"/>
      <c r="AB40" s="75"/>
      <c r="AC40" s="75"/>
      <c r="AD40" s="74"/>
      <c r="AE40" s="3217">
        <f t="shared" si="25"/>
        <v>0</v>
      </c>
      <c r="AF40" s="73"/>
      <c r="AG40" s="75"/>
      <c r="AH40" s="75"/>
      <c r="AI40" s="76"/>
      <c r="AJ40" s="3161"/>
      <c r="AK40" s="3161"/>
      <c r="AL40" s="3161"/>
      <c r="AM40" s="3161"/>
      <c r="AN40" s="3161"/>
      <c r="AO40" s="3161"/>
      <c r="AP40" s="3161"/>
      <c r="AQ40" s="3161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3217" t="s">
        <v>82</v>
      </c>
      <c r="B41" s="23">
        <f t="shared" si="23"/>
        <v>0</v>
      </c>
      <c r="C41" s="3148"/>
      <c r="D41" s="3149"/>
      <c r="E41" s="3149"/>
      <c r="F41" s="3149"/>
      <c r="G41" s="3149"/>
      <c r="H41" s="3149"/>
      <c r="I41" s="3149"/>
      <c r="J41" s="3149"/>
      <c r="K41" s="3149"/>
      <c r="L41" s="3149"/>
      <c r="M41" s="3149"/>
      <c r="N41" s="3149"/>
      <c r="O41" s="3149"/>
      <c r="P41" s="3149"/>
      <c r="Q41" s="3149"/>
      <c r="R41" s="3149"/>
      <c r="S41" s="3158"/>
      <c r="T41" s="73"/>
      <c r="U41" s="74"/>
      <c r="V41" s="73"/>
      <c r="W41" s="74"/>
      <c r="X41" s="73"/>
      <c r="Y41" s="74"/>
      <c r="Z41" s="3217">
        <f t="shared" si="24"/>
        <v>0</v>
      </c>
      <c r="AA41" s="73"/>
      <c r="AB41" s="75"/>
      <c r="AC41" s="75"/>
      <c r="AD41" s="74"/>
      <c r="AE41" s="3217">
        <f t="shared" si="25"/>
        <v>0</v>
      </c>
      <c r="AF41" s="73"/>
      <c r="AG41" s="75"/>
      <c r="AH41" s="75"/>
      <c r="AI41" s="76"/>
      <c r="AJ41" s="3161"/>
      <c r="AK41" s="3161"/>
      <c r="AL41" s="3161"/>
      <c r="AM41" s="3161"/>
      <c r="AN41" s="3161"/>
      <c r="AO41" s="3161"/>
      <c r="AP41" s="3161"/>
      <c r="AQ41" s="3161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3217" t="s">
        <v>83</v>
      </c>
      <c r="B42" s="23">
        <f t="shared" si="23"/>
        <v>0</v>
      </c>
      <c r="C42" s="3148"/>
      <c r="D42" s="3149"/>
      <c r="E42" s="3149"/>
      <c r="F42" s="3149"/>
      <c r="G42" s="3149"/>
      <c r="H42" s="3149"/>
      <c r="I42" s="3149"/>
      <c r="J42" s="3149"/>
      <c r="K42" s="3149"/>
      <c r="L42" s="3149"/>
      <c r="M42" s="3149"/>
      <c r="N42" s="3149"/>
      <c r="O42" s="3149"/>
      <c r="P42" s="3149"/>
      <c r="Q42" s="3149"/>
      <c r="R42" s="3149"/>
      <c r="S42" s="3158"/>
      <c r="T42" s="73"/>
      <c r="U42" s="74"/>
      <c r="V42" s="73"/>
      <c r="W42" s="74"/>
      <c r="X42" s="73"/>
      <c r="Y42" s="74"/>
      <c r="Z42" s="3217">
        <f t="shared" si="24"/>
        <v>0</v>
      </c>
      <c r="AA42" s="73"/>
      <c r="AB42" s="75"/>
      <c r="AC42" s="75"/>
      <c r="AD42" s="74"/>
      <c r="AE42" s="3217">
        <f t="shared" si="25"/>
        <v>0</v>
      </c>
      <c r="AF42" s="73"/>
      <c r="AG42" s="75"/>
      <c r="AH42" s="75"/>
      <c r="AI42" s="76"/>
      <c r="AJ42" s="3161"/>
      <c r="AK42" s="3161"/>
      <c r="AL42" s="3161"/>
      <c r="AM42" s="3161"/>
      <c r="AN42" s="3161"/>
      <c r="AO42" s="3161"/>
      <c r="AP42" s="3161"/>
      <c r="AQ42" s="3161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3217" t="s">
        <v>84</v>
      </c>
      <c r="B43" s="23">
        <f t="shared" si="23"/>
        <v>0</v>
      </c>
      <c r="C43" s="3148"/>
      <c r="D43" s="3149"/>
      <c r="E43" s="3149"/>
      <c r="F43" s="3149"/>
      <c r="G43" s="3149"/>
      <c r="H43" s="3149"/>
      <c r="I43" s="3149"/>
      <c r="J43" s="3149"/>
      <c r="K43" s="3149"/>
      <c r="L43" s="3149"/>
      <c r="M43" s="3149"/>
      <c r="N43" s="3149"/>
      <c r="O43" s="3149"/>
      <c r="P43" s="3149"/>
      <c r="Q43" s="3149"/>
      <c r="R43" s="3149"/>
      <c r="S43" s="3158"/>
      <c r="T43" s="73"/>
      <c r="U43" s="74"/>
      <c r="V43" s="73"/>
      <c r="W43" s="74"/>
      <c r="X43" s="73"/>
      <c r="Y43" s="74"/>
      <c r="Z43" s="3217">
        <f t="shared" si="24"/>
        <v>0</v>
      </c>
      <c r="AA43" s="73"/>
      <c r="AB43" s="75"/>
      <c r="AC43" s="75"/>
      <c r="AD43" s="74"/>
      <c r="AE43" s="3217">
        <f t="shared" si="25"/>
        <v>0</v>
      </c>
      <c r="AF43" s="73"/>
      <c r="AG43" s="75"/>
      <c r="AH43" s="75"/>
      <c r="AI43" s="76"/>
      <c r="AJ43" s="3161"/>
      <c r="AK43" s="3161"/>
      <c r="AL43" s="3161"/>
      <c r="AM43" s="3161"/>
      <c r="AN43" s="3161"/>
      <c r="AO43" s="3161"/>
      <c r="AP43" s="3161"/>
      <c r="AQ43" s="3161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3217" t="s">
        <v>85</v>
      </c>
      <c r="B44" s="23">
        <f t="shared" si="23"/>
        <v>0</v>
      </c>
      <c r="C44" s="3148"/>
      <c r="D44" s="3149"/>
      <c r="E44" s="3149"/>
      <c r="F44" s="3149"/>
      <c r="G44" s="3149"/>
      <c r="H44" s="3149"/>
      <c r="I44" s="3149"/>
      <c r="J44" s="3149"/>
      <c r="K44" s="3149"/>
      <c r="L44" s="3149"/>
      <c r="M44" s="3149"/>
      <c r="N44" s="3149"/>
      <c r="O44" s="3149"/>
      <c r="P44" s="3149"/>
      <c r="Q44" s="3149"/>
      <c r="R44" s="3149"/>
      <c r="S44" s="3158"/>
      <c r="T44" s="73"/>
      <c r="U44" s="74"/>
      <c r="V44" s="73"/>
      <c r="W44" s="74"/>
      <c r="X44" s="73"/>
      <c r="Y44" s="74"/>
      <c r="Z44" s="3217">
        <f t="shared" si="24"/>
        <v>0</v>
      </c>
      <c r="AA44" s="73"/>
      <c r="AB44" s="75"/>
      <c r="AC44" s="75"/>
      <c r="AD44" s="74"/>
      <c r="AE44" s="3217">
        <f t="shared" si="25"/>
        <v>0</v>
      </c>
      <c r="AF44" s="73"/>
      <c r="AG44" s="75"/>
      <c r="AH44" s="75"/>
      <c r="AI44" s="76"/>
      <c r="AJ44" s="3161"/>
      <c r="AK44" s="3161"/>
      <c r="AL44" s="3161"/>
      <c r="AM44" s="3161"/>
      <c r="AN44" s="3161"/>
      <c r="AO44" s="3161"/>
      <c r="AP44" s="3161"/>
      <c r="AQ44" s="3161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3217" t="s">
        <v>86</v>
      </c>
      <c r="B45" s="23">
        <f t="shared" si="23"/>
        <v>0</v>
      </c>
      <c r="C45" s="3148"/>
      <c r="D45" s="3149"/>
      <c r="E45" s="3149"/>
      <c r="F45" s="3149"/>
      <c r="G45" s="3149"/>
      <c r="H45" s="3149"/>
      <c r="I45" s="3149"/>
      <c r="J45" s="3149"/>
      <c r="K45" s="3149"/>
      <c r="L45" s="3149"/>
      <c r="M45" s="3149"/>
      <c r="N45" s="3149"/>
      <c r="O45" s="3149"/>
      <c r="P45" s="3149"/>
      <c r="Q45" s="3149"/>
      <c r="R45" s="3149"/>
      <c r="S45" s="3158"/>
      <c r="T45" s="73"/>
      <c r="U45" s="74"/>
      <c r="V45" s="73"/>
      <c r="W45" s="74"/>
      <c r="X45" s="73"/>
      <c r="Y45" s="74"/>
      <c r="Z45" s="3217">
        <f t="shared" si="24"/>
        <v>0</v>
      </c>
      <c r="AA45" s="73"/>
      <c r="AB45" s="75"/>
      <c r="AC45" s="75"/>
      <c r="AD45" s="74"/>
      <c r="AE45" s="3217">
        <f t="shared" si="25"/>
        <v>0</v>
      </c>
      <c r="AF45" s="73"/>
      <c r="AG45" s="75"/>
      <c r="AH45" s="75"/>
      <c r="AI45" s="76"/>
      <c r="AJ45" s="3161"/>
      <c r="AK45" s="3161"/>
      <c r="AL45" s="3161"/>
      <c r="AM45" s="3161"/>
      <c r="AN45" s="3161"/>
      <c r="AO45" s="3161"/>
      <c r="AP45" s="3161"/>
      <c r="AQ45" s="3161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3217" t="s">
        <v>87</v>
      </c>
      <c r="B46" s="23">
        <f t="shared" si="23"/>
        <v>0</v>
      </c>
      <c r="C46" s="3148"/>
      <c r="D46" s="3149"/>
      <c r="E46" s="3149"/>
      <c r="F46" s="3149"/>
      <c r="G46" s="3149"/>
      <c r="H46" s="3149"/>
      <c r="I46" s="3149"/>
      <c r="J46" s="3149"/>
      <c r="K46" s="3149"/>
      <c r="L46" s="3149"/>
      <c r="M46" s="3149"/>
      <c r="N46" s="3149"/>
      <c r="O46" s="3149"/>
      <c r="P46" s="3149"/>
      <c r="Q46" s="3149"/>
      <c r="R46" s="3149"/>
      <c r="S46" s="3158"/>
      <c r="T46" s="73"/>
      <c r="U46" s="74"/>
      <c r="V46" s="73"/>
      <c r="W46" s="74"/>
      <c r="X46" s="73"/>
      <c r="Y46" s="74"/>
      <c r="Z46" s="3217">
        <f t="shared" si="24"/>
        <v>0</v>
      </c>
      <c r="AA46" s="73"/>
      <c r="AB46" s="75"/>
      <c r="AC46" s="75"/>
      <c r="AD46" s="74"/>
      <c r="AE46" s="3217">
        <f t="shared" si="25"/>
        <v>0</v>
      </c>
      <c r="AF46" s="73"/>
      <c r="AG46" s="75"/>
      <c r="AH46" s="75"/>
      <c r="AI46" s="76"/>
      <c r="AJ46" s="3161"/>
      <c r="AK46" s="3161"/>
      <c r="AL46" s="3161"/>
      <c r="AM46" s="3161"/>
      <c r="AN46" s="3161"/>
      <c r="AO46" s="3161"/>
      <c r="AP46" s="3161"/>
      <c r="AQ46" s="3161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3217" t="s">
        <v>88</v>
      </c>
      <c r="B47" s="23">
        <f t="shared" si="23"/>
        <v>0</v>
      </c>
      <c r="C47" s="3148"/>
      <c r="D47" s="3149"/>
      <c r="E47" s="3149"/>
      <c r="F47" s="3149"/>
      <c r="G47" s="3149"/>
      <c r="H47" s="3149"/>
      <c r="I47" s="3149"/>
      <c r="J47" s="3149"/>
      <c r="K47" s="3149"/>
      <c r="L47" s="3149"/>
      <c r="M47" s="3149"/>
      <c r="N47" s="3149"/>
      <c r="O47" s="3149"/>
      <c r="P47" s="3149"/>
      <c r="Q47" s="3149"/>
      <c r="R47" s="3149"/>
      <c r="S47" s="3158"/>
      <c r="T47" s="73"/>
      <c r="U47" s="74"/>
      <c r="V47" s="73"/>
      <c r="W47" s="74"/>
      <c r="X47" s="73"/>
      <c r="Y47" s="74"/>
      <c r="Z47" s="3217">
        <f t="shared" si="24"/>
        <v>0</v>
      </c>
      <c r="AA47" s="73"/>
      <c r="AB47" s="75"/>
      <c r="AC47" s="75"/>
      <c r="AD47" s="74"/>
      <c r="AE47" s="3217">
        <f t="shared" si="25"/>
        <v>0</v>
      </c>
      <c r="AF47" s="73"/>
      <c r="AG47" s="75"/>
      <c r="AH47" s="75"/>
      <c r="AI47" s="76"/>
      <c r="AJ47" s="3161"/>
      <c r="AK47" s="3161"/>
      <c r="AL47" s="3161"/>
      <c r="AM47" s="3161"/>
      <c r="AN47" s="3161"/>
      <c r="AO47" s="3161"/>
      <c r="AP47" s="3161"/>
      <c r="AQ47" s="3161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3217" t="s">
        <v>89</v>
      </c>
      <c r="B48" s="23">
        <f t="shared" si="23"/>
        <v>0</v>
      </c>
      <c r="C48" s="3148"/>
      <c r="D48" s="3149"/>
      <c r="E48" s="3149"/>
      <c r="F48" s="3149"/>
      <c r="G48" s="3149"/>
      <c r="H48" s="3149"/>
      <c r="I48" s="3149"/>
      <c r="J48" s="3149"/>
      <c r="K48" s="3149"/>
      <c r="L48" s="3149"/>
      <c r="M48" s="3149"/>
      <c r="N48" s="3149"/>
      <c r="O48" s="3149"/>
      <c r="P48" s="3149"/>
      <c r="Q48" s="3149"/>
      <c r="R48" s="3149"/>
      <c r="S48" s="3158"/>
      <c r="T48" s="73"/>
      <c r="U48" s="74"/>
      <c r="V48" s="73"/>
      <c r="W48" s="74"/>
      <c r="X48" s="73"/>
      <c r="Y48" s="74"/>
      <c r="Z48" s="3217">
        <f t="shared" si="24"/>
        <v>0</v>
      </c>
      <c r="AA48" s="73"/>
      <c r="AB48" s="75"/>
      <c r="AC48" s="75"/>
      <c r="AD48" s="74"/>
      <c r="AE48" s="3217">
        <f t="shared" si="25"/>
        <v>0</v>
      </c>
      <c r="AF48" s="73"/>
      <c r="AG48" s="75"/>
      <c r="AH48" s="75"/>
      <c r="AI48" s="76"/>
      <c r="AJ48" s="3161"/>
      <c r="AK48" s="3161"/>
      <c r="AL48" s="3161"/>
      <c r="AM48" s="3161"/>
      <c r="AN48" s="3161"/>
      <c r="AO48" s="3161"/>
      <c r="AP48" s="3161"/>
      <c r="AQ48" s="3161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3217" t="s">
        <v>90</v>
      </c>
      <c r="B49" s="23">
        <f t="shared" si="23"/>
        <v>0</v>
      </c>
      <c r="C49" s="3148"/>
      <c r="D49" s="3149"/>
      <c r="E49" s="3149"/>
      <c r="F49" s="3149"/>
      <c r="G49" s="3149"/>
      <c r="H49" s="3149"/>
      <c r="I49" s="3149"/>
      <c r="J49" s="3149"/>
      <c r="K49" s="3149"/>
      <c r="L49" s="3149"/>
      <c r="M49" s="3149"/>
      <c r="N49" s="3149"/>
      <c r="O49" s="3149"/>
      <c r="P49" s="3149"/>
      <c r="Q49" s="3149"/>
      <c r="R49" s="3149"/>
      <c r="S49" s="3158"/>
      <c r="T49" s="73"/>
      <c r="U49" s="74"/>
      <c r="V49" s="73"/>
      <c r="W49" s="74"/>
      <c r="X49" s="73"/>
      <c r="Y49" s="74"/>
      <c r="Z49" s="3217">
        <f t="shared" si="24"/>
        <v>0</v>
      </c>
      <c r="AA49" s="73"/>
      <c r="AB49" s="75"/>
      <c r="AC49" s="75"/>
      <c r="AD49" s="74"/>
      <c r="AE49" s="3217">
        <f t="shared" si="25"/>
        <v>0</v>
      </c>
      <c r="AF49" s="73"/>
      <c r="AG49" s="75"/>
      <c r="AH49" s="75"/>
      <c r="AI49" s="76"/>
      <c r="AJ49" s="3161"/>
      <c r="AK49" s="3161"/>
      <c r="AL49" s="3161"/>
      <c r="AM49" s="3161"/>
      <c r="AN49" s="3161"/>
      <c r="AO49" s="3161"/>
      <c r="AP49" s="3161"/>
      <c r="AQ49" s="3161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3217" t="s">
        <v>91</v>
      </c>
      <c r="B50" s="23">
        <f t="shared" si="23"/>
        <v>0</v>
      </c>
      <c r="C50" s="3148"/>
      <c r="D50" s="3149"/>
      <c r="E50" s="3149"/>
      <c r="F50" s="3149"/>
      <c r="G50" s="3149"/>
      <c r="H50" s="3149"/>
      <c r="I50" s="3149"/>
      <c r="J50" s="3149"/>
      <c r="K50" s="3149"/>
      <c r="L50" s="3149"/>
      <c r="M50" s="3149"/>
      <c r="N50" s="3149"/>
      <c r="O50" s="3149"/>
      <c r="P50" s="3149"/>
      <c r="Q50" s="3149"/>
      <c r="R50" s="3149"/>
      <c r="S50" s="3158"/>
      <c r="T50" s="73"/>
      <c r="U50" s="74"/>
      <c r="V50" s="73"/>
      <c r="W50" s="74"/>
      <c r="X50" s="73"/>
      <c r="Y50" s="74"/>
      <c r="Z50" s="3217">
        <f t="shared" si="24"/>
        <v>0</v>
      </c>
      <c r="AA50" s="73"/>
      <c r="AB50" s="75"/>
      <c r="AC50" s="75"/>
      <c r="AD50" s="74"/>
      <c r="AE50" s="3217">
        <f t="shared" si="25"/>
        <v>0</v>
      </c>
      <c r="AF50" s="73"/>
      <c r="AG50" s="75"/>
      <c r="AH50" s="75"/>
      <c r="AI50" s="76"/>
      <c r="AJ50" s="3161"/>
      <c r="AK50" s="3161"/>
      <c r="AL50" s="3161"/>
      <c r="AM50" s="3161"/>
      <c r="AN50" s="3161"/>
      <c r="AO50" s="3161"/>
      <c r="AP50" s="3161"/>
      <c r="AQ50" s="3161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3217" t="s">
        <v>92</v>
      </c>
      <c r="B51" s="23">
        <f t="shared" si="23"/>
        <v>0</v>
      </c>
      <c r="C51" s="3148"/>
      <c r="D51" s="3149"/>
      <c r="E51" s="3149"/>
      <c r="F51" s="3149"/>
      <c r="G51" s="3149"/>
      <c r="H51" s="3149"/>
      <c r="I51" s="3149"/>
      <c r="J51" s="3149"/>
      <c r="K51" s="3149"/>
      <c r="L51" s="3149"/>
      <c r="M51" s="3149"/>
      <c r="N51" s="3149"/>
      <c r="O51" s="3149"/>
      <c r="P51" s="3149"/>
      <c r="Q51" s="3149"/>
      <c r="R51" s="3149"/>
      <c r="S51" s="3158"/>
      <c r="T51" s="73"/>
      <c r="U51" s="74"/>
      <c r="V51" s="73"/>
      <c r="W51" s="74"/>
      <c r="X51" s="73"/>
      <c r="Y51" s="74"/>
      <c r="Z51" s="3217">
        <f t="shared" si="24"/>
        <v>0</v>
      </c>
      <c r="AA51" s="73"/>
      <c r="AB51" s="75"/>
      <c r="AC51" s="75"/>
      <c r="AD51" s="74"/>
      <c r="AE51" s="3217">
        <f t="shared" si="25"/>
        <v>0</v>
      </c>
      <c r="AF51" s="73"/>
      <c r="AG51" s="75"/>
      <c r="AH51" s="75"/>
      <c r="AI51" s="76"/>
      <c r="AJ51" s="3161"/>
      <c r="AK51" s="3161"/>
      <c r="AL51" s="3161"/>
      <c r="AM51" s="3161"/>
      <c r="AN51" s="3161"/>
      <c r="AO51" s="3161"/>
      <c r="AP51" s="3161"/>
      <c r="AQ51" s="3161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3217" t="s">
        <v>93</v>
      </c>
      <c r="B52" s="23">
        <f t="shared" si="23"/>
        <v>0</v>
      </c>
      <c r="C52" s="3148"/>
      <c r="D52" s="3149"/>
      <c r="E52" s="3149"/>
      <c r="F52" s="3149"/>
      <c r="G52" s="3149"/>
      <c r="H52" s="3149"/>
      <c r="I52" s="3149"/>
      <c r="J52" s="3149"/>
      <c r="K52" s="3149"/>
      <c r="L52" s="3149"/>
      <c r="M52" s="3149"/>
      <c r="N52" s="3149"/>
      <c r="O52" s="3149"/>
      <c r="P52" s="3149"/>
      <c r="Q52" s="3149"/>
      <c r="R52" s="3149"/>
      <c r="S52" s="3158"/>
      <c r="T52" s="73"/>
      <c r="U52" s="74"/>
      <c r="V52" s="73"/>
      <c r="W52" s="74"/>
      <c r="X52" s="73"/>
      <c r="Y52" s="74"/>
      <c r="Z52" s="3217">
        <f t="shared" si="24"/>
        <v>0</v>
      </c>
      <c r="AA52" s="73"/>
      <c r="AB52" s="75"/>
      <c r="AC52" s="75"/>
      <c r="AD52" s="74"/>
      <c r="AE52" s="3217">
        <f t="shared" si="25"/>
        <v>0</v>
      </c>
      <c r="AF52" s="73"/>
      <c r="AG52" s="75"/>
      <c r="AH52" s="75"/>
      <c r="AI52" s="76"/>
      <c r="AJ52" s="3161"/>
      <c r="AK52" s="3161"/>
      <c r="AL52" s="3161"/>
      <c r="AM52" s="3161"/>
      <c r="AN52" s="3161"/>
      <c r="AO52" s="3161"/>
      <c r="AP52" s="3161"/>
      <c r="AQ52" s="3161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3217" t="s">
        <v>94</v>
      </c>
      <c r="B53" s="23">
        <f t="shared" si="23"/>
        <v>0</v>
      </c>
      <c r="C53" s="3148"/>
      <c r="D53" s="3149"/>
      <c r="E53" s="3149"/>
      <c r="F53" s="3149"/>
      <c r="G53" s="3149"/>
      <c r="H53" s="3149"/>
      <c r="I53" s="3149"/>
      <c r="J53" s="3149"/>
      <c r="K53" s="3149"/>
      <c r="L53" s="3149"/>
      <c r="M53" s="3149"/>
      <c r="N53" s="3149"/>
      <c r="O53" s="3149"/>
      <c r="P53" s="3149"/>
      <c r="Q53" s="3149"/>
      <c r="R53" s="3149"/>
      <c r="S53" s="3158"/>
      <c r="T53" s="73"/>
      <c r="U53" s="74"/>
      <c r="V53" s="73"/>
      <c r="W53" s="74"/>
      <c r="X53" s="73"/>
      <c r="Y53" s="74"/>
      <c r="Z53" s="3217">
        <f t="shared" si="24"/>
        <v>0</v>
      </c>
      <c r="AA53" s="73"/>
      <c r="AB53" s="75"/>
      <c r="AC53" s="75"/>
      <c r="AD53" s="74"/>
      <c r="AE53" s="3217">
        <f t="shared" si="25"/>
        <v>0</v>
      </c>
      <c r="AF53" s="73"/>
      <c r="AG53" s="75"/>
      <c r="AH53" s="75"/>
      <c r="AI53" s="76"/>
      <c r="AJ53" s="3161"/>
      <c r="AK53" s="3161"/>
      <c r="AL53" s="3161"/>
      <c r="AM53" s="3161"/>
      <c r="AN53" s="3161"/>
      <c r="AO53" s="3161"/>
      <c r="AP53" s="3161"/>
      <c r="AQ53" s="3161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3217" t="s">
        <v>95</v>
      </c>
      <c r="B54" s="23">
        <f t="shared" si="23"/>
        <v>0</v>
      </c>
      <c r="C54" s="3148"/>
      <c r="D54" s="3149"/>
      <c r="E54" s="3149"/>
      <c r="F54" s="3149"/>
      <c r="G54" s="3149"/>
      <c r="H54" s="3149"/>
      <c r="I54" s="3149"/>
      <c r="J54" s="3149"/>
      <c r="K54" s="3149"/>
      <c r="L54" s="3149"/>
      <c r="M54" s="3149"/>
      <c r="N54" s="3149"/>
      <c r="O54" s="3149"/>
      <c r="P54" s="3149"/>
      <c r="Q54" s="3149"/>
      <c r="R54" s="3149"/>
      <c r="S54" s="3158"/>
      <c r="T54" s="73"/>
      <c r="U54" s="74"/>
      <c r="V54" s="73"/>
      <c r="W54" s="74"/>
      <c r="X54" s="73"/>
      <c r="Y54" s="74"/>
      <c r="Z54" s="3217">
        <f t="shared" si="24"/>
        <v>0</v>
      </c>
      <c r="AA54" s="73"/>
      <c r="AB54" s="75"/>
      <c r="AC54" s="75"/>
      <c r="AD54" s="74"/>
      <c r="AE54" s="3217">
        <f t="shared" si="25"/>
        <v>0</v>
      </c>
      <c r="AF54" s="73"/>
      <c r="AG54" s="75"/>
      <c r="AH54" s="75"/>
      <c r="AI54" s="76"/>
      <c r="AJ54" s="3161"/>
      <c r="AK54" s="3161"/>
      <c r="AL54" s="3161"/>
      <c r="AM54" s="3161"/>
      <c r="AN54" s="3161"/>
      <c r="AO54" s="3161"/>
      <c r="AP54" s="3161"/>
      <c r="AQ54" s="3161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3217" t="s">
        <v>96</v>
      </c>
      <c r="B55" s="23">
        <f t="shared" si="23"/>
        <v>0</v>
      </c>
      <c r="C55" s="3148"/>
      <c r="D55" s="3149"/>
      <c r="E55" s="3149"/>
      <c r="F55" s="3149"/>
      <c r="G55" s="3149"/>
      <c r="H55" s="3149"/>
      <c r="I55" s="3149"/>
      <c r="J55" s="3149"/>
      <c r="K55" s="3149"/>
      <c r="L55" s="3149"/>
      <c r="M55" s="3149"/>
      <c r="N55" s="3149"/>
      <c r="O55" s="3149"/>
      <c r="P55" s="3149"/>
      <c r="Q55" s="3149"/>
      <c r="R55" s="3149"/>
      <c r="S55" s="3158"/>
      <c r="T55" s="73"/>
      <c r="U55" s="74"/>
      <c r="V55" s="73"/>
      <c r="W55" s="74"/>
      <c r="X55" s="73"/>
      <c r="Y55" s="74"/>
      <c r="Z55" s="3217">
        <f t="shared" si="24"/>
        <v>0</v>
      </c>
      <c r="AA55" s="73"/>
      <c r="AB55" s="75"/>
      <c r="AC55" s="75"/>
      <c r="AD55" s="74"/>
      <c r="AE55" s="3217">
        <f t="shared" si="25"/>
        <v>0</v>
      </c>
      <c r="AF55" s="73"/>
      <c r="AG55" s="75"/>
      <c r="AH55" s="75"/>
      <c r="AI55" s="76"/>
      <c r="AJ55" s="3161"/>
      <c r="AK55" s="3161"/>
      <c r="AL55" s="3161"/>
      <c r="AM55" s="3161"/>
      <c r="AN55" s="3161"/>
      <c r="AO55" s="3161"/>
      <c r="AP55" s="3161"/>
      <c r="AQ55" s="3161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3217" t="s">
        <v>97</v>
      </c>
      <c r="B56" s="23">
        <f t="shared" si="23"/>
        <v>0</v>
      </c>
      <c r="C56" s="3148"/>
      <c r="D56" s="3149"/>
      <c r="E56" s="3149"/>
      <c r="F56" s="3149"/>
      <c r="G56" s="3149"/>
      <c r="H56" s="3149"/>
      <c r="I56" s="3149"/>
      <c r="J56" s="3149"/>
      <c r="K56" s="3149"/>
      <c r="L56" s="3149"/>
      <c r="M56" s="3149"/>
      <c r="N56" s="3149"/>
      <c r="O56" s="3149"/>
      <c r="P56" s="3149"/>
      <c r="Q56" s="3149"/>
      <c r="R56" s="3149"/>
      <c r="S56" s="3158"/>
      <c r="T56" s="73"/>
      <c r="U56" s="74"/>
      <c r="V56" s="73"/>
      <c r="W56" s="74"/>
      <c r="X56" s="73"/>
      <c r="Y56" s="74"/>
      <c r="Z56" s="3217">
        <f t="shared" si="24"/>
        <v>0</v>
      </c>
      <c r="AA56" s="73"/>
      <c r="AB56" s="75"/>
      <c r="AC56" s="75"/>
      <c r="AD56" s="74"/>
      <c r="AE56" s="3217">
        <f t="shared" si="25"/>
        <v>0</v>
      </c>
      <c r="AF56" s="73"/>
      <c r="AG56" s="75"/>
      <c r="AH56" s="75"/>
      <c r="AI56" s="76"/>
      <c r="AJ56" s="3161"/>
      <c r="AK56" s="3161"/>
      <c r="AL56" s="3161"/>
      <c r="AM56" s="3161"/>
      <c r="AN56" s="3161"/>
      <c r="AO56" s="3161"/>
      <c r="AP56" s="3161"/>
      <c r="AQ56" s="3161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3217" t="s">
        <v>98</v>
      </c>
      <c r="B57" s="23">
        <f t="shared" si="23"/>
        <v>0</v>
      </c>
      <c r="C57" s="3148"/>
      <c r="D57" s="3149"/>
      <c r="E57" s="3149"/>
      <c r="F57" s="3149"/>
      <c r="G57" s="3149"/>
      <c r="H57" s="3149"/>
      <c r="I57" s="3149"/>
      <c r="J57" s="3149"/>
      <c r="K57" s="3149"/>
      <c r="L57" s="3149"/>
      <c r="M57" s="3149"/>
      <c r="N57" s="3149"/>
      <c r="O57" s="3149"/>
      <c r="P57" s="3149"/>
      <c r="Q57" s="3149"/>
      <c r="R57" s="3149"/>
      <c r="S57" s="3158"/>
      <c r="T57" s="73"/>
      <c r="U57" s="74"/>
      <c r="V57" s="73"/>
      <c r="W57" s="74"/>
      <c r="X57" s="73"/>
      <c r="Y57" s="74"/>
      <c r="Z57" s="3217">
        <f t="shared" si="24"/>
        <v>0</v>
      </c>
      <c r="AA57" s="73"/>
      <c r="AB57" s="75"/>
      <c r="AC57" s="75"/>
      <c r="AD57" s="74"/>
      <c r="AE57" s="3217">
        <f t="shared" si="25"/>
        <v>0</v>
      </c>
      <c r="AF57" s="73"/>
      <c r="AG57" s="75"/>
      <c r="AH57" s="75"/>
      <c r="AI57" s="76"/>
      <c r="AJ57" s="3161"/>
      <c r="AK57" s="3161"/>
      <c r="AL57" s="3161"/>
      <c r="AM57" s="3161"/>
      <c r="AN57" s="3161"/>
      <c r="AO57" s="3161"/>
      <c r="AP57" s="3161"/>
      <c r="AQ57" s="3161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3217" t="s">
        <v>99</v>
      </c>
      <c r="B58" s="23">
        <f t="shared" si="23"/>
        <v>0</v>
      </c>
      <c r="C58" s="3148"/>
      <c r="D58" s="3149"/>
      <c r="E58" s="3149"/>
      <c r="F58" s="3149"/>
      <c r="G58" s="3149"/>
      <c r="H58" s="3149"/>
      <c r="I58" s="3149"/>
      <c r="J58" s="3149"/>
      <c r="K58" s="3149"/>
      <c r="L58" s="3149"/>
      <c r="M58" s="3149"/>
      <c r="N58" s="3149"/>
      <c r="O58" s="3149"/>
      <c r="P58" s="3149"/>
      <c r="Q58" s="3149"/>
      <c r="R58" s="3149"/>
      <c r="S58" s="3158"/>
      <c r="T58" s="73"/>
      <c r="U58" s="74"/>
      <c r="V58" s="73"/>
      <c r="W58" s="74"/>
      <c r="X58" s="73"/>
      <c r="Y58" s="74"/>
      <c r="Z58" s="3217">
        <f t="shared" si="24"/>
        <v>0</v>
      </c>
      <c r="AA58" s="73"/>
      <c r="AB58" s="75"/>
      <c r="AC58" s="75"/>
      <c r="AD58" s="74"/>
      <c r="AE58" s="3217">
        <f t="shared" si="25"/>
        <v>0</v>
      </c>
      <c r="AF58" s="73"/>
      <c r="AG58" s="75"/>
      <c r="AH58" s="75"/>
      <c r="AI58" s="76"/>
      <c r="AJ58" s="3161"/>
      <c r="AK58" s="3161"/>
      <c r="AL58" s="3161"/>
      <c r="AM58" s="3161"/>
      <c r="AN58" s="3161"/>
      <c r="AO58" s="3161"/>
      <c r="AP58" s="3161"/>
      <c r="AQ58" s="3161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3217" t="s">
        <v>100</v>
      </c>
      <c r="B59" s="23">
        <f t="shared" si="23"/>
        <v>0</v>
      </c>
      <c r="C59" s="3148"/>
      <c r="D59" s="3149"/>
      <c r="E59" s="3149"/>
      <c r="F59" s="3149"/>
      <c r="G59" s="3149"/>
      <c r="H59" s="3149"/>
      <c r="I59" s="3149"/>
      <c r="J59" s="3149"/>
      <c r="K59" s="3149"/>
      <c r="L59" s="3149"/>
      <c r="M59" s="3149"/>
      <c r="N59" s="3149"/>
      <c r="O59" s="3149"/>
      <c r="P59" s="3149"/>
      <c r="Q59" s="3149"/>
      <c r="R59" s="3149"/>
      <c r="S59" s="3158"/>
      <c r="T59" s="73"/>
      <c r="U59" s="74"/>
      <c r="V59" s="73"/>
      <c r="W59" s="74"/>
      <c r="X59" s="73"/>
      <c r="Y59" s="74"/>
      <c r="Z59" s="3217">
        <f t="shared" si="24"/>
        <v>0</v>
      </c>
      <c r="AA59" s="73"/>
      <c r="AB59" s="75"/>
      <c r="AC59" s="75"/>
      <c r="AD59" s="74"/>
      <c r="AE59" s="3217">
        <f t="shared" si="25"/>
        <v>0</v>
      </c>
      <c r="AF59" s="73"/>
      <c r="AG59" s="75"/>
      <c r="AH59" s="75"/>
      <c r="AI59" s="76"/>
      <c r="AJ59" s="3161"/>
      <c r="AK59" s="3161"/>
      <c r="AL59" s="3161"/>
      <c r="AM59" s="3161"/>
      <c r="AN59" s="3161"/>
      <c r="AO59" s="3161"/>
      <c r="AP59" s="3161"/>
      <c r="AQ59" s="3161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3217" t="s">
        <v>101</v>
      </c>
      <c r="B60" s="23">
        <f t="shared" si="23"/>
        <v>0</v>
      </c>
      <c r="C60" s="3148"/>
      <c r="D60" s="3149"/>
      <c r="E60" s="3149"/>
      <c r="F60" s="3149"/>
      <c r="G60" s="3149"/>
      <c r="H60" s="3149"/>
      <c r="I60" s="3149"/>
      <c r="J60" s="3149"/>
      <c r="K60" s="3149"/>
      <c r="L60" s="3149"/>
      <c r="M60" s="3149"/>
      <c r="N60" s="3149"/>
      <c r="O60" s="3149"/>
      <c r="P60" s="3149"/>
      <c r="Q60" s="3149"/>
      <c r="R60" s="3149"/>
      <c r="S60" s="3158"/>
      <c r="T60" s="73"/>
      <c r="U60" s="74"/>
      <c r="V60" s="73"/>
      <c r="W60" s="74"/>
      <c r="X60" s="73"/>
      <c r="Y60" s="74"/>
      <c r="Z60" s="3217">
        <f t="shared" si="24"/>
        <v>0</v>
      </c>
      <c r="AA60" s="73"/>
      <c r="AB60" s="75"/>
      <c r="AC60" s="75"/>
      <c r="AD60" s="74"/>
      <c r="AE60" s="3217">
        <f t="shared" si="25"/>
        <v>0</v>
      </c>
      <c r="AF60" s="73"/>
      <c r="AG60" s="75"/>
      <c r="AH60" s="75"/>
      <c r="AI60" s="76"/>
      <c r="AJ60" s="3161"/>
      <c r="AK60" s="3161"/>
      <c r="AL60" s="3161"/>
      <c r="AM60" s="3161"/>
      <c r="AN60" s="3161"/>
      <c r="AO60" s="3161"/>
      <c r="AP60" s="3161"/>
      <c r="AQ60" s="3161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3217" t="s">
        <v>102</v>
      </c>
      <c r="B61" s="23">
        <f t="shared" si="23"/>
        <v>0</v>
      </c>
      <c r="C61" s="3221"/>
      <c r="D61" s="3219"/>
      <c r="E61" s="3219"/>
      <c r="F61" s="3219"/>
      <c r="G61" s="3219"/>
      <c r="H61" s="3219"/>
      <c r="I61" s="3219"/>
      <c r="J61" s="3219"/>
      <c r="K61" s="3219"/>
      <c r="L61" s="3219"/>
      <c r="M61" s="3219"/>
      <c r="N61" s="3219"/>
      <c r="O61" s="3149"/>
      <c r="P61" s="3149"/>
      <c r="Q61" s="3149"/>
      <c r="R61" s="3149"/>
      <c r="S61" s="3158"/>
      <c r="T61" s="73"/>
      <c r="U61" s="74"/>
      <c r="V61" s="73"/>
      <c r="W61" s="74"/>
      <c r="X61" s="73"/>
      <c r="Y61" s="74"/>
      <c r="Z61" s="3217">
        <f t="shared" si="24"/>
        <v>0</v>
      </c>
      <c r="AA61" s="73"/>
      <c r="AB61" s="75"/>
      <c r="AC61" s="75"/>
      <c r="AD61" s="74"/>
      <c r="AE61" s="3217">
        <f t="shared" si="25"/>
        <v>0</v>
      </c>
      <c r="AF61" s="73"/>
      <c r="AG61" s="75"/>
      <c r="AH61" s="75"/>
      <c r="AI61" s="76"/>
      <c r="AJ61" s="3161"/>
      <c r="AK61" s="3161"/>
      <c r="AL61" s="3161"/>
      <c r="AM61" s="3161"/>
      <c r="AN61" s="3161"/>
      <c r="AO61" s="3161"/>
      <c r="AP61" s="3161"/>
      <c r="AQ61" s="3161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3217" t="s">
        <v>103</v>
      </c>
      <c r="B62" s="23">
        <f t="shared" si="23"/>
        <v>0</v>
      </c>
      <c r="C62" s="3148"/>
      <c r="D62" s="3149"/>
      <c r="E62" s="3149"/>
      <c r="F62" s="3222"/>
      <c r="G62" s="3222"/>
      <c r="H62" s="3222"/>
      <c r="I62" s="3222"/>
      <c r="J62" s="3222"/>
      <c r="K62" s="3222"/>
      <c r="L62" s="3149"/>
      <c r="M62" s="3149"/>
      <c r="N62" s="3149"/>
      <c r="O62" s="3149"/>
      <c r="P62" s="3149"/>
      <c r="Q62" s="3149"/>
      <c r="R62" s="3149"/>
      <c r="S62" s="3158"/>
      <c r="T62" s="73"/>
      <c r="U62" s="74"/>
      <c r="V62" s="73"/>
      <c r="W62" s="74"/>
      <c r="X62" s="73"/>
      <c r="Y62" s="74"/>
      <c r="Z62" s="3217">
        <f t="shared" si="24"/>
        <v>0</v>
      </c>
      <c r="AA62" s="73"/>
      <c r="AB62" s="75"/>
      <c r="AC62" s="75"/>
      <c r="AD62" s="74"/>
      <c r="AE62" s="3217">
        <f t="shared" si="25"/>
        <v>0</v>
      </c>
      <c r="AF62" s="73"/>
      <c r="AG62" s="75"/>
      <c r="AH62" s="75"/>
      <c r="AI62" s="76"/>
      <c r="AJ62" s="3161"/>
      <c r="AK62" s="3161"/>
      <c r="AL62" s="3161"/>
      <c r="AM62" s="3161"/>
      <c r="AN62" s="3161"/>
      <c r="AO62" s="3161"/>
      <c r="AP62" s="3161"/>
      <c r="AQ62" s="3161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3217" t="s">
        <v>104</v>
      </c>
      <c r="B63" s="23">
        <f t="shared" si="23"/>
        <v>0</v>
      </c>
      <c r="C63" s="3223"/>
      <c r="D63" s="3222"/>
      <c r="E63" s="3222"/>
      <c r="F63" s="3222"/>
      <c r="G63" s="3149"/>
      <c r="H63" s="3149"/>
      <c r="I63" s="3149"/>
      <c r="J63" s="3149"/>
      <c r="K63" s="3149"/>
      <c r="L63" s="3149"/>
      <c r="M63" s="3149"/>
      <c r="N63" s="3149"/>
      <c r="O63" s="3149"/>
      <c r="P63" s="3149"/>
      <c r="Q63" s="3149"/>
      <c r="R63" s="3149"/>
      <c r="S63" s="3158"/>
      <c r="T63" s="73"/>
      <c r="U63" s="74"/>
      <c r="V63" s="73"/>
      <c r="W63" s="74"/>
      <c r="X63" s="73"/>
      <c r="Y63" s="74"/>
      <c r="Z63" s="3217">
        <f t="shared" si="24"/>
        <v>0</v>
      </c>
      <c r="AA63" s="73"/>
      <c r="AB63" s="75"/>
      <c r="AC63" s="75"/>
      <c r="AD63" s="74"/>
      <c r="AE63" s="3217">
        <f t="shared" si="25"/>
        <v>0</v>
      </c>
      <c r="AF63" s="73"/>
      <c r="AG63" s="75"/>
      <c r="AH63" s="75"/>
      <c r="AI63" s="76"/>
      <c r="AJ63" s="3161"/>
      <c r="AK63" s="3161"/>
      <c r="AL63" s="3161"/>
      <c r="AM63" s="3161"/>
      <c r="AN63" s="3161"/>
      <c r="AO63" s="3161"/>
      <c r="AP63" s="3161"/>
      <c r="AQ63" s="3161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3217" t="s">
        <v>105</v>
      </c>
      <c r="B64" s="23">
        <f t="shared" si="23"/>
        <v>0</v>
      </c>
      <c r="C64" s="3223"/>
      <c r="D64" s="3222"/>
      <c r="E64" s="3222"/>
      <c r="F64" s="3222"/>
      <c r="G64" s="3222"/>
      <c r="H64" s="3222"/>
      <c r="I64" s="3222"/>
      <c r="J64" s="3222"/>
      <c r="K64" s="3222"/>
      <c r="L64" s="3149"/>
      <c r="M64" s="3149"/>
      <c r="N64" s="3149"/>
      <c r="O64" s="3149"/>
      <c r="P64" s="3149"/>
      <c r="Q64" s="3149"/>
      <c r="R64" s="3149"/>
      <c r="S64" s="3158"/>
      <c r="T64" s="73"/>
      <c r="U64" s="74"/>
      <c r="V64" s="73"/>
      <c r="W64" s="74"/>
      <c r="X64" s="73"/>
      <c r="Y64" s="74"/>
      <c r="Z64" s="3217">
        <f t="shared" si="24"/>
        <v>0</v>
      </c>
      <c r="AA64" s="73"/>
      <c r="AB64" s="75"/>
      <c r="AC64" s="75"/>
      <c r="AD64" s="74"/>
      <c r="AE64" s="3217">
        <f t="shared" si="25"/>
        <v>0</v>
      </c>
      <c r="AF64" s="73"/>
      <c r="AG64" s="75"/>
      <c r="AH64" s="75"/>
      <c r="AI64" s="76"/>
      <c r="AJ64" s="3161"/>
      <c r="AK64" s="3161"/>
      <c r="AL64" s="3161"/>
      <c r="AM64" s="3161"/>
      <c r="AN64" s="3161"/>
      <c r="AO64" s="3161"/>
      <c r="AP64" s="3161"/>
      <c r="AQ64" s="3161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3217" t="s">
        <v>106</v>
      </c>
      <c r="B65" s="23">
        <f t="shared" si="23"/>
        <v>0</v>
      </c>
      <c r="C65" s="3223"/>
      <c r="D65" s="3222"/>
      <c r="E65" s="3222"/>
      <c r="F65" s="3149"/>
      <c r="G65" s="3149"/>
      <c r="H65" s="3149"/>
      <c r="I65" s="3149"/>
      <c r="J65" s="3149"/>
      <c r="K65" s="3149"/>
      <c r="L65" s="3149"/>
      <c r="M65" s="3149"/>
      <c r="N65" s="3149"/>
      <c r="O65" s="3149"/>
      <c r="P65" s="3149"/>
      <c r="Q65" s="3149"/>
      <c r="R65" s="3149"/>
      <c r="S65" s="3158"/>
      <c r="T65" s="73"/>
      <c r="U65" s="74"/>
      <c r="V65" s="73"/>
      <c r="W65" s="74"/>
      <c r="X65" s="73"/>
      <c r="Y65" s="74"/>
      <c r="Z65" s="3217">
        <f t="shared" si="24"/>
        <v>0</v>
      </c>
      <c r="AA65" s="73"/>
      <c r="AB65" s="75"/>
      <c r="AC65" s="75"/>
      <c r="AD65" s="74"/>
      <c r="AE65" s="3217">
        <f t="shared" si="25"/>
        <v>0</v>
      </c>
      <c r="AF65" s="73"/>
      <c r="AG65" s="75"/>
      <c r="AH65" s="75"/>
      <c r="AI65" s="76"/>
      <c r="AJ65" s="3161"/>
      <c r="AK65" s="3161"/>
      <c r="AL65" s="3161"/>
      <c r="AM65" s="3161"/>
      <c r="AN65" s="3161"/>
      <c r="AO65" s="3161"/>
      <c r="AP65" s="3161"/>
      <c r="AQ65" s="3161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3217" t="s">
        <v>107</v>
      </c>
      <c r="B66" s="23">
        <f t="shared" si="23"/>
        <v>0</v>
      </c>
      <c r="C66" s="3223"/>
      <c r="D66" s="3222"/>
      <c r="E66" s="3222"/>
      <c r="F66" s="3149"/>
      <c r="G66" s="3149"/>
      <c r="H66" s="3149"/>
      <c r="I66" s="3149"/>
      <c r="J66" s="3149"/>
      <c r="K66" s="3149"/>
      <c r="L66" s="3149"/>
      <c r="M66" s="3149"/>
      <c r="N66" s="3149"/>
      <c r="O66" s="3149"/>
      <c r="P66" s="3149"/>
      <c r="Q66" s="3149"/>
      <c r="R66" s="3149"/>
      <c r="S66" s="3158"/>
      <c r="T66" s="73"/>
      <c r="U66" s="74"/>
      <c r="V66" s="73"/>
      <c r="W66" s="74"/>
      <c r="X66" s="73"/>
      <c r="Y66" s="74"/>
      <c r="Z66" s="3217">
        <f t="shared" si="24"/>
        <v>0</v>
      </c>
      <c r="AA66" s="73"/>
      <c r="AB66" s="75"/>
      <c r="AC66" s="75"/>
      <c r="AD66" s="74"/>
      <c r="AE66" s="3217">
        <f t="shared" si="25"/>
        <v>0</v>
      </c>
      <c r="AF66" s="73"/>
      <c r="AG66" s="75"/>
      <c r="AH66" s="75"/>
      <c r="AI66" s="76"/>
      <c r="AJ66" s="3161"/>
      <c r="AK66" s="3161"/>
      <c r="AL66" s="3161"/>
      <c r="AM66" s="3161"/>
      <c r="AN66" s="3161"/>
      <c r="AO66" s="3161"/>
      <c r="AP66" s="3161"/>
      <c r="AQ66" s="3161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3217" t="s">
        <v>108</v>
      </c>
      <c r="B67" s="23">
        <f t="shared" si="23"/>
        <v>0</v>
      </c>
      <c r="C67" s="3223"/>
      <c r="D67" s="3222"/>
      <c r="E67" s="3222"/>
      <c r="F67" s="3149"/>
      <c r="G67" s="3149"/>
      <c r="H67" s="3149"/>
      <c r="I67" s="3149"/>
      <c r="J67" s="3149"/>
      <c r="K67" s="3149"/>
      <c r="L67" s="3149"/>
      <c r="M67" s="3149"/>
      <c r="N67" s="3149"/>
      <c r="O67" s="3149"/>
      <c r="P67" s="3149"/>
      <c r="Q67" s="3149"/>
      <c r="R67" s="3149"/>
      <c r="S67" s="3158"/>
      <c r="T67" s="73"/>
      <c r="U67" s="74"/>
      <c r="V67" s="73"/>
      <c r="W67" s="74"/>
      <c r="X67" s="73"/>
      <c r="Y67" s="74"/>
      <c r="Z67" s="3217">
        <f t="shared" si="24"/>
        <v>0</v>
      </c>
      <c r="AA67" s="73"/>
      <c r="AB67" s="75"/>
      <c r="AC67" s="75"/>
      <c r="AD67" s="74"/>
      <c r="AE67" s="3217">
        <f t="shared" si="25"/>
        <v>0</v>
      </c>
      <c r="AF67" s="73"/>
      <c r="AG67" s="75"/>
      <c r="AH67" s="75"/>
      <c r="AI67" s="76"/>
      <c r="AJ67" s="3161"/>
      <c r="AK67" s="3161"/>
      <c r="AL67" s="3161"/>
      <c r="AM67" s="3161"/>
      <c r="AN67" s="3161"/>
      <c r="AO67" s="3161"/>
      <c r="AP67" s="3161"/>
      <c r="AQ67" s="3161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3217" t="s">
        <v>109</v>
      </c>
      <c r="B68" s="23">
        <f t="shared" si="23"/>
        <v>0</v>
      </c>
      <c r="C68" s="3148"/>
      <c r="D68" s="3149"/>
      <c r="E68" s="3149"/>
      <c r="F68" s="3149"/>
      <c r="G68" s="3149"/>
      <c r="H68" s="3149"/>
      <c r="I68" s="3149"/>
      <c r="J68" s="3149"/>
      <c r="K68" s="3149"/>
      <c r="L68" s="3149"/>
      <c r="M68" s="3149"/>
      <c r="N68" s="3149"/>
      <c r="O68" s="3149"/>
      <c r="P68" s="3149"/>
      <c r="Q68" s="3149"/>
      <c r="R68" s="3149"/>
      <c r="S68" s="3158"/>
      <c r="T68" s="73"/>
      <c r="U68" s="74"/>
      <c r="V68" s="73"/>
      <c r="W68" s="74"/>
      <c r="X68" s="73"/>
      <c r="Y68" s="74"/>
      <c r="Z68" s="3217">
        <f t="shared" si="24"/>
        <v>0</v>
      </c>
      <c r="AA68" s="73"/>
      <c r="AB68" s="75"/>
      <c r="AC68" s="75"/>
      <c r="AD68" s="74"/>
      <c r="AE68" s="3217">
        <f t="shared" si="25"/>
        <v>0</v>
      </c>
      <c r="AF68" s="73"/>
      <c r="AG68" s="75"/>
      <c r="AH68" s="75"/>
      <c r="AI68" s="76"/>
      <c r="AJ68" s="3161"/>
      <c r="AK68" s="3161"/>
      <c r="AL68" s="3161"/>
      <c r="AM68" s="3161"/>
      <c r="AN68" s="3161"/>
      <c r="AO68" s="3161"/>
      <c r="AP68" s="3161"/>
      <c r="AQ68" s="3161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3217" t="s">
        <v>110</v>
      </c>
      <c r="B69" s="23">
        <f t="shared" si="23"/>
        <v>0</v>
      </c>
      <c r="C69" s="3148"/>
      <c r="D69" s="3149"/>
      <c r="E69" s="3149"/>
      <c r="F69" s="3149"/>
      <c r="G69" s="3149"/>
      <c r="H69" s="3149"/>
      <c r="I69" s="3149"/>
      <c r="J69" s="3149"/>
      <c r="K69" s="3149"/>
      <c r="L69" s="3149"/>
      <c r="M69" s="3149"/>
      <c r="N69" s="3149"/>
      <c r="O69" s="3149"/>
      <c r="P69" s="3149"/>
      <c r="Q69" s="3149"/>
      <c r="R69" s="3149"/>
      <c r="S69" s="3158"/>
      <c r="T69" s="73"/>
      <c r="U69" s="74"/>
      <c r="V69" s="73"/>
      <c r="W69" s="74"/>
      <c r="X69" s="73"/>
      <c r="Y69" s="74"/>
      <c r="Z69" s="3217">
        <f t="shared" si="24"/>
        <v>0</v>
      </c>
      <c r="AA69" s="73"/>
      <c r="AB69" s="75"/>
      <c r="AC69" s="75"/>
      <c r="AD69" s="74"/>
      <c r="AE69" s="3217">
        <f t="shared" si="25"/>
        <v>0</v>
      </c>
      <c r="AF69" s="73"/>
      <c r="AG69" s="75"/>
      <c r="AH69" s="75"/>
      <c r="AI69" s="76"/>
      <c r="AJ69" s="3161"/>
      <c r="AK69" s="3161"/>
      <c r="AL69" s="3161"/>
      <c r="AM69" s="3161"/>
      <c r="AN69" s="3161"/>
      <c r="AO69" s="3161"/>
      <c r="AP69" s="3161"/>
      <c r="AQ69" s="3161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3217" t="s">
        <v>111</v>
      </c>
      <c r="B70" s="23">
        <f t="shared" si="23"/>
        <v>0</v>
      </c>
      <c r="C70" s="3148"/>
      <c r="D70" s="3149"/>
      <c r="E70" s="3149"/>
      <c r="F70" s="3149"/>
      <c r="G70" s="3149"/>
      <c r="H70" s="3149"/>
      <c r="I70" s="3149"/>
      <c r="J70" s="3149"/>
      <c r="K70" s="3149"/>
      <c r="L70" s="3149"/>
      <c r="M70" s="3149"/>
      <c r="N70" s="3149"/>
      <c r="O70" s="3149"/>
      <c r="P70" s="3149"/>
      <c r="Q70" s="3149"/>
      <c r="R70" s="3149"/>
      <c r="S70" s="3158"/>
      <c r="T70" s="73"/>
      <c r="U70" s="74"/>
      <c r="V70" s="73"/>
      <c r="W70" s="74"/>
      <c r="X70" s="73"/>
      <c r="Y70" s="74"/>
      <c r="Z70" s="3217">
        <f t="shared" si="24"/>
        <v>0</v>
      </c>
      <c r="AA70" s="73"/>
      <c r="AB70" s="75"/>
      <c r="AC70" s="75"/>
      <c r="AD70" s="74"/>
      <c r="AE70" s="3217">
        <f t="shared" si="25"/>
        <v>0</v>
      </c>
      <c r="AF70" s="73"/>
      <c r="AG70" s="75"/>
      <c r="AH70" s="75"/>
      <c r="AI70" s="76"/>
      <c r="AJ70" s="3161"/>
      <c r="AK70" s="3161"/>
      <c r="AL70" s="3161"/>
      <c r="AM70" s="3161"/>
      <c r="AN70" s="3161"/>
      <c r="AO70" s="3161"/>
      <c r="AP70" s="3161"/>
      <c r="AQ70" s="3161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3223"/>
      <c r="D71" s="3222"/>
      <c r="E71" s="3222"/>
      <c r="F71" s="3222"/>
      <c r="G71" s="3149"/>
      <c r="H71" s="3149"/>
      <c r="I71" s="3149"/>
      <c r="J71" s="3149"/>
      <c r="K71" s="3149"/>
      <c r="L71" s="3149"/>
      <c r="M71" s="3149"/>
      <c r="N71" s="3149"/>
      <c r="O71" s="3149"/>
      <c r="P71" s="3149"/>
      <c r="Q71" s="3149"/>
      <c r="R71" s="3149"/>
      <c r="S71" s="3158"/>
      <c r="T71" s="73"/>
      <c r="U71" s="74"/>
      <c r="V71" s="73"/>
      <c r="W71" s="74"/>
      <c r="X71" s="73"/>
      <c r="Y71" s="74"/>
      <c r="Z71" s="3217">
        <f t="shared" si="24"/>
        <v>0</v>
      </c>
      <c r="AA71" s="73"/>
      <c r="AB71" s="75"/>
      <c r="AC71" s="75"/>
      <c r="AD71" s="74"/>
      <c r="AE71" s="3217">
        <f t="shared" si="25"/>
        <v>0</v>
      </c>
      <c r="AF71" s="73"/>
      <c r="AG71" s="75"/>
      <c r="AH71" s="75"/>
      <c r="AI71" s="76"/>
      <c r="AJ71" s="3161"/>
      <c r="AK71" s="3161"/>
      <c r="AL71" s="3161"/>
      <c r="AM71" s="3161"/>
      <c r="AN71" s="3161"/>
      <c r="AO71" s="3161"/>
      <c r="AP71" s="3161"/>
      <c r="AQ71" s="3161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3224" t="s">
        <v>113</v>
      </c>
      <c r="B72" s="23">
        <f t="shared" si="23"/>
        <v>0</v>
      </c>
      <c r="C72" s="3223"/>
      <c r="D72" s="3222"/>
      <c r="E72" s="3222"/>
      <c r="F72" s="3222"/>
      <c r="G72" s="3149"/>
      <c r="H72" s="3149"/>
      <c r="I72" s="3149"/>
      <c r="J72" s="3149"/>
      <c r="K72" s="3149"/>
      <c r="L72" s="3149"/>
      <c r="M72" s="3149"/>
      <c r="N72" s="3149"/>
      <c r="O72" s="3149"/>
      <c r="P72" s="3149"/>
      <c r="Q72" s="3149"/>
      <c r="R72" s="3149"/>
      <c r="S72" s="3158"/>
      <c r="T72" s="73"/>
      <c r="U72" s="74"/>
      <c r="V72" s="73"/>
      <c r="W72" s="74"/>
      <c r="X72" s="73"/>
      <c r="Y72" s="74"/>
      <c r="Z72" s="3217">
        <f t="shared" si="24"/>
        <v>0</v>
      </c>
      <c r="AA72" s="73"/>
      <c r="AB72" s="75"/>
      <c r="AC72" s="75"/>
      <c r="AD72" s="74"/>
      <c r="AE72" s="3217">
        <f t="shared" si="25"/>
        <v>0</v>
      </c>
      <c r="AF72" s="73"/>
      <c r="AG72" s="75"/>
      <c r="AH72" s="75"/>
      <c r="AI72" s="76"/>
      <c r="AJ72" s="3161"/>
      <c r="AK72" s="3161"/>
      <c r="AL72" s="3161"/>
      <c r="AM72" s="3161"/>
      <c r="AN72" s="3161"/>
      <c r="AO72" s="3161"/>
      <c r="AP72" s="3161"/>
      <c r="AQ72" s="3161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3217" t="s">
        <v>114</v>
      </c>
      <c r="B73" s="23">
        <f t="shared" si="23"/>
        <v>0</v>
      </c>
      <c r="C73" s="3223"/>
      <c r="D73" s="3222"/>
      <c r="E73" s="3222"/>
      <c r="F73" s="3222"/>
      <c r="G73" s="3222"/>
      <c r="H73" s="3222"/>
      <c r="I73" s="3222"/>
      <c r="J73" s="3222"/>
      <c r="K73" s="3222"/>
      <c r="L73" s="3149"/>
      <c r="M73" s="3149"/>
      <c r="N73" s="3149"/>
      <c r="O73" s="3149"/>
      <c r="P73" s="3149"/>
      <c r="Q73" s="3149"/>
      <c r="R73" s="3149"/>
      <c r="S73" s="3158"/>
      <c r="T73" s="73"/>
      <c r="U73" s="74"/>
      <c r="V73" s="73"/>
      <c r="W73" s="74"/>
      <c r="X73" s="73"/>
      <c r="Y73" s="74"/>
      <c r="Z73" s="3217">
        <f t="shared" si="24"/>
        <v>0</v>
      </c>
      <c r="AA73" s="73"/>
      <c r="AB73" s="75"/>
      <c r="AC73" s="75"/>
      <c r="AD73" s="74"/>
      <c r="AE73" s="3217">
        <f t="shared" si="25"/>
        <v>0</v>
      </c>
      <c r="AF73" s="73"/>
      <c r="AG73" s="75"/>
      <c r="AH73" s="75"/>
      <c r="AI73" s="76"/>
      <c r="AJ73" s="3161"/>
      <c r="AK73" s="3161"/>
      <c r="AL73" s="3161"/>
      <c r="AM73" s="3161"/>
      <c r="AN73" s="3161"/>
      <c r="AO73" s="3161"/>
      <c r="AP73" s="3161"/>
      <c r="AQ73" s="3161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3217" t="s">
        <v>115</v>
      </c>
      <c r="B74" s="23">
        <f t="shared" si="23"/>
        <v>0</v>
      </c>
      <c r="C74" s="3223"/>
      <c r="D74" s="3222"/>
      <c r="E74" s="3222"/>
      <c r="F74" s="3222"/>
      <c r="G74" s="3149"/>
      <c r="H74" s="3149"/>
      <c r="I74" s="3149"/>
      <c r="J74" s="3149"/>
      <c r="K74" s="3149"/>
      <c r="L74" s="3149"/>
      <c r="M74" s="3149"/>
      <c r="N74" s="3149"/>
      <c r="O74" s="3149"/>
      <c r="P74" s="3149"/>
      <c r="Q74" s="3149"/>
      <c r="R74" s="3149"/>
      <c r="S74" s="3158"/>
      <c r="T74" s="73"/>
      <c r="U74" s="74"/>
      <c r="V74" s="73"/>
      <c r="W74" s="74"/>
      <c r="X74" s="73"/>
      <c r="Y74" s="74"/>
      <c r="Z74" s="3217">
        <f t="shared" si="24"/>
        <v>0</v>
      </c>
      <c r="AA74" s="73"/>
      <c r="AB74" s="75"/>
      <c r="AC74" s="75"/>
      <c r="AD74" s="74"/>
      <c r="AE74" s="3217">
        <f t="shared" si="25"/>
        <v>0</v>
      </c>
      <c r="AF74" s="73"/>
      <c r="AG74" s="75"/>
      <c r="AH74" s="75"/>
      <c r="AI74" s="76"/>
      <c r="AJ74" s="3161"/>
      <c r="AK74" s="3161"/>
      <c r="AL74" s="3161"/>
      <c r="AM74" s="3161"/>
      <c r="AN74" s="3161"/>
      <c r="AO74" s="3161"/>
      <c r="AP74" s="3161"/>
      <c r="AQ74" s="3161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3217" t="s">
        <v>116</v>
      </c>
      <c r="B75" s="23">
        <f t="shared" si="23"/>
        <v>0</v>
      </c>
      <c r="C75" s="3148"/>
      <c r="D75" s="3149"/>
      <c r="E75" s="3149"/>
      <c r="F75" s="3149"/>
      <c r="G75" s="3149"/>
      <c r="H75" s="3149"/>
      <c r="I75" s="3149"/>
      <c r="J75" s="3149"/>
      <c r="K75" s="3149"/>
      <c r="L75" s="3149"/>
      <c r="M75" s="3149"/>
      <c r="N75" s="3149"/>
      <c r="O75" s="3149"/>
      <c r="P75" s="3149"/>
      <c r="Q75" s="3149"/>
      <c r="R75" s="3149"/>
      <c r="S75" s="3158"/>
      <c r="T75" s="73"/>
      <c r="U75" s="74"/>
      <c r="V75" s="73"/>
      <c r="W75" s="74"/>
      <c r="X75" s="73"/>
      <c r="Y75" s="74"/>
      <c r="Z75" s="3217">
        <f t="shared" si="24"/>
        <v>0</v>
      </c>
      <c r="AA75" s="73"/>
      <c r="AB75" s="75"/>
      <c r="AC75" s="75"/>
      <c r="AD75" s="74"/>
      <c r="AE75" s="3217">
        <f t="shared" si="25"/>
        <v>0</v>
      </c>
      <c r="AF75" s="73"/>
      <c r="AG75" s="75"/>
      <c r="AH75" s="75"/>
      <c r="AI75" s="76"/>
      <c r="AJ75" s="3161"/>
      <c r="AK75" s="3161"/>
      <c r="AL75" s="3161"/>
      <c r="AM75" s="3161"/>
      <c r="AN75" s="3161"/>
      <c r="AO75" s="3161"/>
      <c r="AP75" s="3161"/>
      <c r="AQ75" s="3161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3217" t="s">
        <v>117</v>
      </c>
      <c r="B76" s="23">
        <f t="shared" si="23"/>
        <v>0</v>
      </c>
      <c r="C76" s="3148"/>
      <c r="D76" s="3149"/>
      <c r="E76" s="3149"/>
      <c r="F76" s="3149"/>
      <c r="G76" s="3149"/>
      <c r="H76" s="3149"/>
      <c r="I76" s="3149"/>
      <c r="J76" s="3149"/>
      <c r="K76" s="3149"/>
      <c r="L76" s="3149"/>
      <c r="M76" s="3149"/>
      <c r="N76" s="3149"/>
      <c r="O76" s="3149"/>
      <c r="P76" s="3149"/>
      <c r="Q76" s="3149"/>
      <c r="R76" s="3149"/>
      <c r="S76" s="3158"/>
      <c r="T76" s="73"/>
      <c r="U76" s="74"/>
      <c r="V76" s="73"/>
      <c r="W76" s="74"/>
      <c r="X76" s="73"/>
      <c r="Y76" s="74"/>
      <c r="Z76" s="3217">
        <f t="shared" si="24"/>
        <v>0</v>
      </c>
      <c r="AA76" s="73"/>
      <c r="AB76" s="75"/>
      <c r="AC76" s="75"/>
      <c r="AD76" s="74"/>
      <c r="AE76" s="3217">
        <f t="shared" si="25"/>
        <v>0</v>
      </c>
      <c r="AF76" s="73"/>
      <c r="AG76" s="75"/>
      <c r="AH76" s="75"/>
      <c r="AI76" s="76"/>
      <c r="AJ76" s="3161"/>
      <c r="AK76" s="3161"/>
      <c r="AL76" s="3161"/>
      <c r="AM76" s="3161"/>
      <c r="AN76" s="3161"/>
      <c r="AO76" s="3161"/>
      <c r="AP76" s="3161"/>
      <c r="AQ76" s="3161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3217" t="s">
        <v>118</v>
      </c>
      <c r="B77" s="23">
        <f t="shared" si="23"/>
        <v>0</v>
      </c>
      <c r="C77" s="3148"/>
      <c r="D77" s="3149"/>
      <c r="E77" s="3149"/>
      <c r="F77" s="3149"/>
      <c r="G77" s="3149"/>
      <c r="H77" s="3149"/>
      <c r="I77" s="3149"/>
      <c r="J77" s="3149"/>
      <c r="K77" s="3149"/>
      <c r="L77" s="3149"/>
      <c r="M77" s="3149"/>
      <c r="N77" s="3149"/>
      <c r="O77" s="3149"/>
      <c r="P77" s="3149"/>
      <c r="Q77" s="3149"/>
      <c r="R77" s="3149"/>
      <c r="S77" s="3158"/>
      <c r="T77" s="73"/>
      <c r="U77" s="74"/>
      <c r="V77" s="73"/>
      <c r="W77" s="74"/>
      <c r="X77" s="73"/>
      <c r="Y77" s="74"/>
      <c r="Z77" s="3217">
        <f t="shared" si="24"/>
        <v>0</v>
      </c>
      <c r="AA77" s="73"/>
      <c r="AB77" s="75"/>
      <c r="AC77" s="75"/>
      <c r="AD77" s="74"/>
      <c r="AE77" s="3217">
        <f t="shared" si="25"/>
        <v>0</v>
      </c>
      <c r="AF77" s="73"/>
      <c r="AG77" s="75"/>
      <c r="AH77" s="75"/>
      <c r="AI77" s="76"/>
      <c r="AJ77" s="3161"/>
      <c r="AK77" s="3161"/>
      <c r="AL77" s="3161"/>
      <c r="AM77" s="3161"/>
      <c r="AN77" s="3161"/>
      <c r="AO77" s="3161"/>
      <c r="AP77" s="3161"/>
      <c r="AQ77" s="3161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3217" t="s">
        <v>119</v>
      </c>
      <c r="B78" s="23">
        <f t="shared" si="23"/>
        <v>0</v>
      </c>
      <c r="C78" s="3148"/>
      <c r="D78" s="3149"/>
      <c r="E78" s="3149"/>
      <c r="F78" s="3149"/>
      <c r="G78" s="3149"/>
      <c r="H78" s="3149"/>
      <c r="I78" s="3149"/>
      <c r="J78" s="3149"/>
      <c r="K78" s="3149"/>
      <c r="L78" s="3149"/>
      <c r="M78" s="3149"/>
      <c r="N78" s="3149"/>
      <c r="O78" s="3149"/>
      <c r="P78" s="3149"/>
      <c r="Q78" s="3149"/>
      <c r="R78" s="3149"/>
      <c r="S78" s="3158"/>
      <c r="T78" s="3148"/>
      <c r="U78" s="3158"/>
      <c r="V78" s="3148"/>
      <c r="W78" s="3158"/>
      <c r="X78" s="3148"/>
      <c r="Y78" s="3158"/>
      <c r="Z78" s="3217">
        <f t="shared" si="24"/>
        <v>0</v>
      </c>
      <c r="AA78" s="3148"/>
      <c r="AB78" s="3149"/>
      <c r="AC78" s="3149"/>
      <c r="AD78" s="3158"/>
      <c r="AE78" s="3217">
        <f t="shared" si="25"/>
        <v>0</v>
      </c>
      <c r="AF78" s="3148"/>
      <c r="AG78" s="3149"/>
      <c r="AH78" s="3149"/>
      <c r="AI78" s="3225"/>
      <c r="AJ78" s="3161"/>
      <c r="AK78" s="3161"/>
      <c r="AL78" s="3161"/>
      <c r="AM78" s="3161"/>
      <c r="AN78" s="3161"/>
      <c r="AO78" s="3161"/>
      <c r="AP78" s="3161"/>
      <c r="AQ78" s="3161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3217" t="s">
        <v>120</v>
      </c>
      <c r="B79" s="23">
        <f t="shared" si="23"/>
        <v>0</v>
      </c>
      <c r="C79" s="3148"/>
      <c r="D79" s="3149"/>
      <c r="E79" s="3149"/>
      <c r="F79" s="3149"/>
      <c r="G79" s="3149"/>
      <c r="H79" s="3149"/>
      <c r="I79" s="3149"/>
      <c r="J79" s="3149"/>
      <c r="K79" s="3149"/>
      <c r="L79" s="3149"/>
      <c r="M79" s="3149"/>
      <c r="N79" s="3149"/>
      <c r="O79" s="3149"/>
      <c r="P79" s="3149"/>
      <c r="Q79" s="3149"/>
      <c r="R79" s="3149"/>
      <c r="S79" s="3158"/>
      <c r="T79" s="3148"/>
      <c r="U79" s="3158"/>
      <c r="V79" s="3148"/>
      <c r="W79" s="3158"/>
      <c r="X79" s="3148"/>
      <c r="Y79" s="3158"/>
      <c r="Z79" s="3217">
        <f t="shared" si="24"/>
        <v>0</v>
      </c>
      <c r="AA79" s="3148"/>
      <c r="AB79" s="3149"/>
      <c r="AC79" s="3149"/>
      <c r="AD79" s="3158"/>
      <c r="AE79" s="3217">
        <f t="shared" si="25"/>
        <v>0</v>
      </c>
      <c r="AF79" s="3148"/>
      <c r="AG79" s="3149"/>
      <c r="AH79" s="3149"/>
      <c r="AI79" s="3225"/>
      <c r="AJ79" s="3161"/>
      <c r="AK79" s="3161"/>
      <c r="AL79" s="3161"/>
      <c r="AM79" s="3161"/>
      <c r="AN79" s="3161"/>
      <c r="AO79" s="3161"/>
      <c r="AP79" s="3161"/>
      <c r="AQ79" s="3161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2</v>
      </c>
      <c r="C80" s="3148"/>
      <c r="D80" s="3149"/>
      <c r="E80" s="3149"/>
      <c r="F80" s="3149"/>
      <c r="G80" s="3149"/>
      <c r="H80" s="3149"/>
      <c r="I80" s="3149"/>
      <c r="J80" s="3149"/>
      <c r="K80" s="3149"/>
      <c r="L80" s="3149"/>
      <c r="M80" s="3149">
        <v>1</v>
      </c>
      <c r="N80" s="3149"/>
      <c r="O80" s="3149"/>
      <c r="P80" s="3149"/>
      <c r="Q80" s="3149"/>
      <c r="R80" s="3149">
        <v>1</v>
      </c>
      <c r="S80" s="3158"/>
      <c r="T80" s="3148">
        <v>1</v>
      </c>
      <c r="U80" s="3158">
        <v>1</v>
      </c>
      <c r="V80" s="3148"/>
      <c r="W80" s="3158">
        <v>1</v>
      </c>
      <c r="X80" s="3148"/>
      <c r="Y80" s="3158"/>
      <c r="Z80" s="3217">
        <f t="shared" si="24"/>
        <v>0</v>
      </c>
      <c r="AA80" s="3148"/>
      <c r="AB80" s="3149"/>
      <c r="AC80" s="3149"/>
      <c r="AD80" s="3158"/>
      <c r="AE80" s="3217">
        <f t="shared" si="25"/>
        <v>0</v>
      </c>
      <c r="AF80" s="3148"/>
      <c r="AG80" s="3149"/>
      <c r="AH80" s="3149"/>
      <c r="AI80" s="3225"/>
      <c r="AJ80" s="3161"/>
      <c r="AK80" s="3161"/>
      <c r="AL80" s="3161">
        <v>2</v>
      </c>
      <c r="AM80" s="3161">
        <v>0</v>
      </c>
      <c r="AN80" s="3161">
        <v>0</v>
      </c>
      <c r="AO80" s="3161">
        <v>0</v>
      </c>
      <c r="AP80" s="3161">
        <v>0</v>
      </c>
      <c r="AQ80" s="3161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3224" t="s">
        <v>122</v>
      </c>
      <c r="B81" s="23">
        <f t="shared" si="23"/>
        <v>0</v>
      </c>
      <c r="C81" s="3148"/>
      <c r="D81" s="3149"/>
      <c r="E81" s="3149"/>
      <c r="F81" s="3149"/>
      <c r="G81" s="3149"/>
      <c r="H81" s="3149"/>
      <c r="I81" s="3149"/>
      <c r="J81" s="3149"/>
      <c r="K81" s="3149"/>
      <c r="L81" s="3149"/>
      <c r="M81" s="3149"/>
      <c r="N81" s="3149"/>
      <c r="O81" s="3149"/>
      <c r="P81" s="3149"/>
      <c r="Q81" s="3149"/>
      <c r="R81" s="3149"/>
      <c r="S81" s="3158"/>
      <c r="T81" s="3148"/>
      <c r="U81" s="3158"/>
      <c r="V81" s="3148"/>
      <c r="W81" s="3158"/>
      <c r="X81" s="3148"/>
      <c r="Y81" s="3158"/>
      <c r="Z81" s="3217">
        <f t="shared" si="24"/>
        <v>0</v>
      </c>
      <c r="AA81" s="3148"/>
      <c r="AB81" s="3149"/>
      <c r="AC81" s="3149"/>
      <c r="AD81" s="3158"/>
      <c r="AE81" s="3217">
        <f t="shared" si="25"/>
        <v>0</v>
      </c>
      <c r="AF81" s="3148"/>
      <c r="AG81" s="3149"/>
      <c r="AH81" s="3149"/>
      <c r="AI81" s="3225"/>
      <c r="AJ81" s="3161"/>
      <c r="AK81" s="3161"/>
      <c r="AL81" s="3161"/>
      <c r="AM81" s="3161"/>
      <c r="AN81" s="3161"/>
      <c r="AO81" s="3161"/>
      <c r="AP81" s="3161"/>
      <c r="AQ81" s="3161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3224" t="s">
        <v>123</v>
      </c>
      <c r="B82" s="23">
        <f t="shared" si="23"/>
        <v>0</v>
      </c>
      <c r="C82" s="3148"/>
      <c r="D82" s="3149"/>
      <c r="E82" s="3149"/>
      <c r="F82" s="3149"/>
      <c r="G82" s="3149"/>
      <c r="H82" s="3149"/>
      <c r="I82" s="3149"/>
      <c r="J82" s="3149"/>
      <c r="K82" s="3149"/>
      <c r="L82" s="3149"/>
      <c r="M82" s="3149"/>
      <c r="N82" s="3149"/>
      <c r="O82" s="3149"/>
      <c r="P82" s="3149"/>
      <c r="Q82" s="3149"/>
      <c r="R82" s="3149"/>
      <c r="S82" s="3158"/>
      <c r="T82" s="3148"/>
      <c r="U82" s="3158"/>
      <c r="V82" s="3148"/>
      <c r="W82" s="3158"/>
      <c r="X82" s="3148"/>
      <c r="Y82" s="3158"/>
      <c r="Z82" s="3217">
        <f t="shared" si="24"/>
        <v>0</v>
      </c>
      <c r="AA82" s="3148"/>
      <c r="AB82" s="3149"/>
      <c r="AC82" s="3149"/>
      <c r="AD82" s="3158"/>
      <c r="AE82" s="3217">
        <f t="shared" si="25"/>
        <v>0</v>
      </c>
      <c r="AF82" s="3148"/>
      <c r="AG82" s="3149"/>
      <c r="AH82" s="3149"/>
      <c r="AI82" s="3225"/>
      <c r="AJ82" s="3161"/>
      <c r="AK82" s="3161"/>
      <c r="AL82" s="3161"/>
      <c r="AM82" s="3161"/>
      <c r="AN82" s="3161"/>
      <c r="AO82" s="3161"/>
      <c r="AP82" s="3161"/>
      <c r="AQ82" s="3161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3224" t="s">
        <v>124</v>
      </c>
      <c r="B83" s="23">
        <f t="shared" si="23"/>
        <v>0</v>
      </c>
      <c r="C83" s="3148"/>
      <c r="D83" s="3149"/>
      <c r="E83" s="3149"/>
      <c r="F83" s="3149"/>
      <c r="G83" s="3149"/>
      <c r="H83" s="3149"/>
      <c r="I83" s="3149"/>
      <c r="J83" s="3149"/>
      <c r="K83" s="3149"/>
      <c r="L83" s="3149"/>
      <c r="M83" s="3149"/>
      <c r="N83" s="3149"/>
      <c r="O83" s="3149"/>
      <c r="P83" s="3149"/>
      <c r="Q83" s="3149"/>
      <c r="R83" s="3149"/>
      <c r="S83" s="3158"/>
      <c r="T83" s="3148"/>
      <c r="U83" s="3158"/>
      <c r="V83" s="3148"/>
      <c r="W83" s="3158"/>
      <c r="X83" s="3148"/>
      <c r="Y83" s="3158"/>
      <c r="Z83" s="3217">
        <f t="shared" si="24"/>
        <v>0</v>
      </c>
      <c r="AA83" s="3148"/>
      <c r="AB83" s="3149"/>
      <c r="AC83" s="3149"/>
      <c r="AD83" s="3158"/>
      <c r="AE83" s="3217">
        <f t="shared" si="25"/>
        <v>0</v>
      </c>
      <c r="AF83" s="3148"/>
      <c r="AG83" s="3149"/>
      <c r="AH83" s="3149"/>
      <c r="AI83" s="3225"/>
      <c r="AJ83" s="3161"/>
      <c r="AK83" s="3161"/>
      <c r="AL83" s="3161"/>
      <c r="AM83" s="3161"/>
      <c r="AN83" s="3161"/>
      <c r="AO83" s="3161"/>
      <c r="AP83" s="3161"/>
      <c r="AQ83" s="3161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3217" t="s">
        <v>125</v>
      </c>
      <c r="B84" s="23">
        <f t="shared" si="23"/>
        <v>0</v>
      </c>
      <c r="C84" s="3148"/>
      <c r="D84" s="3149"/>
      <c r="E84" s="3149"/>
      <c r="F84" s="3149"/>
      <c r="G84" s="3149"/>
      <c r="H84" s="3149"/>
      <c r="I84" s="3149"/>
      <c r="J84" s="3149"/>
      <c r="K84" s="3149"/>
      <c r="L84" s="3149"/>
      <c r="M84" s="3149"/>
      <c r="N84" s="3149"/>
      <c r="O84" s="3149"/>
      <c r="P84" s="3149"/>
      <c r="Q84" s="3149"/>
      <c r="R84" s="3149"/>
      <c r="S84" s="3158"/>
      <c r="T84" s="3148"/>
      <c r="U84" s="3158"/>
      <c r="V84" s="3148"/>
      <c r="W84" s="3158"/>
      <c r="X84" s="3148"/>
      <c r="Y84" s="3158"/>
      <c r="Z84" s="3217">
        <f t="shared" si="24"/>
        <v>0</v>
      </c>
      <c r="AA84" s="3148"/>
      <c r="AB84" s="3149"/>
      <c r="AC84" s="3149"/>
      <c r="AD84" s="3158"/>
      <c r="AE84" s="3217">
        <f t="shared" si="25"/>
        <v>0</v>
      </c>
      <c r="AF84" s="3148"/>
      <c r="AG84" s="3149"/>
      <c r="AH84" s="3149"/>
      <c r="AI84" s="3225"/>
      <c r="AJ84" s="3161"/>
      <c r="AK84" s="3161"/>
      <c r="AL84" s="3161"/>
      <c r="AM84" s="3161"/>
      <c r="AN84" s="3161"/>
      <c r="AO84" s="3161"/>
      <c r="AP84" s="3161"/>
      <c r="AQ84" s="3161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3217" t="s">
        <v>126</v>
      </c>
      <c r="B85" s="23">
        <f t="shared" si="23"/>
        <v>0</v>
      </c>
      <c r="C85" s="3148"/>
      <c r="D85" s="3149"/>
      <c r="E85" s="3149"/>
      <c r="F85" s="3149"/>
      <c r="G85" s="3149"/>
      <c r="H85" s="3149"/>
      <c r="I85" s="3149"/>
      <c r="J85" s="3149"/>
      <c r="K85" s="3149"/>
      <c r="L85" s="3149"/>
      <c r="M85" s="3149"/>
      <c r="N85" s="3149"/>
      <c r="O85" s="3149"/>
      <c r="P85" s="3149"/>
      <c r="Q85" s="3149"/>
      <c r="R85" s="3149"/>
      <c r="S85" s="3158"/>
      <c r="T85" s="3148"/>
      <c r="U85" s="3158"/>
      <c r="V85" s="3148"/>
      <c r="W85" s="3158"/>
      <c r="X85" s="3148"/>
      <c r="Y85" s="3158"/>
      <c r="Z85" s="3217">
        <f t="shared" si="24"/>
        <v>0</v>
      </c>
      <c r="AA85" s="3148"/>
      <c r="AB85" s="3149"/>
      <c r="AC85" s="3149"/>
      <c r="AD85" s="3158"/>
      <c r="AE85" s="3217">
        <f t="shared" si="25"/>
        <v>0</v>
      </c>
      <c r="AF85" s="3148"/>
      <c r="AG85" s="3149"/>
      <c r="AH85" s="3149"/>
      <c r="AI85" s="3225"/>
      <c r="AJ85" s="3161"/>
      <c r="AK85" s="3161"/>
      <c r="AL85" s="3161"/>
      <c r="AM85" s="3161"/>
      <c r="AN85" s="3161"/>
      <c r="AO85" s="3161"/>
      <c r="AP85" s="3161"/>
      <c r="AQ85" s="3161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3217" t="s">
        <v>127</v>
      </c>
      <c r="B86" s="23">
        <f t="shared" si="23"/>
        <v>0</v>
      </c>
      <c r="C86" s="3148"/>
      <c r="D86" s="3149"/>
      <c r="E86" s="3149"/>
      <c r="F86" s="3149"/>
      <c r="G86" s="3149"/>
      <c r="H86" s="3149"/>
      <c r="I86" s="3149"/>
      <c r="J86" s="3149"/>
      <c r="K86" s="3149"/>
      <c r="L86" s="3149"/>
      <c r="M86" s="3149"/>
      <c r="N86" s="3149"/>
      <c r="O86" s="3149"/>
      <c r="P86" s="3149"/>
      <c r="Q86" s="3149"/>
      <c r="R86" s="3149"/>
      <c r="S86" s="3158"/>
      <c r="T86" s="3148"/>
      <c r="U86" s="3158"/>
      <c r="V86" s="3148"/>
      <c r="W86" s="3158"/>
      <c r="X86" s="3148"/>
      <c r="Y86" s="3158"/>
      <c r="Z86" s="3217">
        <f t="shared" si="24"/>
        <v>0</v>
      </c>
      <c r="AA86" s="3148"/>
      <c r="AB86" s="3149"/>
      <c r="AC86" s="3149"/>
      <c r="AD86" s="3158"/>
      <c r="AE86" s="3217">
        <f t="shared" si="25"/>
        <v>0</v>
      </c>
      <c r="AF86" s="3148"/>
      <c r="AG86" s="3149"/>
      <c r="AH86" s="3149"/>
      <c r="AI86" s="3225"/>
      <c r="AJ86" s="3161"/>
      <c r="AK86" s="3161"/>
      <c r="AL86" s="3161"/>
      <c r="AM86" s="3161"/>
      <c r="AN86" s="3161"/>
      <c r="AO86" s="3161"/>
      <c r="AP86" s="3161"/>
      <c r="AQ86" s="3161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3217" t="s">
        <v>128</v>
      </c>
      <c r="B87" s="23">
        <f t="shared" si="23"/>
        <v>0</v>
      </c>
      <c r="C87" s="3148"/>
      <c r="D87" s="3149"/>
      <c r="E87" s="3149"/>
      <c r="F87" s="3149"/>
      <c r="G87" s="3149"/>
      <c r="H87" s="3149"/>
      <c r="I87" s="3149"/>
      <c r="J87" s="3149"/>
      <c r="K87" s="3149"/>
      <c r="L87" s="3149"/>
      <c r="M87" s="3149"/>
      <c r="N87" s="3149"/>
      <c r="O87" s="3149"/>
      <c r="P87" s="3149"/>
      <c r="Q87" s="3149"/>
      <c r="R87" s="3149"/>
      <c r="S87" s="3158"/>
      <c r="T87" s="3148"/>
      <c r="U87" s="3158"/>
      <c r="V87" s="3148"/>
      <c r="W87" s="3158"/>
      <c r="X87" s="3148"/>
      <c r="Y87" s="3158"/>
      <c r="Z87" s="3217">
        <f t="shared" si="24"/>
        <v>0</v>
      </c>
      <c r="AA87" s="3148"/>
      <c r="AB87" s="3149"/>
      <c r="AC87" s="3149"/>
      <c r="AD87" s="3158"/>
      <c r="AE87" s="3217">
        <f t="shared" si="25"/>
        <v>0</v>
      </c>
      <c r="AF87" s="3148"/>
      <c r="AG87" s="3149"/>
      <c r="AH87" s="3149"/>
      <c r="AI87" s="3225"/>
      <c r="AJ87" s="3161"/>
      <c r="AK87" s="3161"/>
      <c r="AL87" s="3161"/>
      <c r="AM87" s="3161"/>
      <c r="AN87" s="3161"/>
      <c r="AO87" s="3161"/>
      <c r="AP87" s="3161"/>
      <c r="AQ87" s="3161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3217" t="s">
        <v>129</v>
      </c>
      <c r="B88" s="23">
        <f t="shared" si="23"/>
        <v>0</v>
      </c>
      <c r="C88" s="3148"/>
      <c r="D88" s="3149"/>
      <c r="E88" s="3149"/>
      <c r="F88" s="3149"/>
      <c r="G88" s="3149"/>
      <c r="H88" s="3149"/>
      <c r="I88" s="3149"/>
      <c r="J88" s="3149"/>
      <c r="K88" s="3149"/>
      <c r="L88" s="3149"/>
      <c r="M88" s="3149"/>
      <c r="N88" s="3149"/>
      <c r="O88" s="3149"/>
      <c r="P88" s="3149"/>
      <c r="Q88" s="3149"/>
      <c r="R88" s="3149"/>
      <c r="S88" s="3158"/>
      <c r="T88" s="3148"/>
      <c r="U88" s="3158"/>
      <c r="V88" s="3148"/>
      <c r="W88" s="3158"/>
      <c r="X88" s="3148"/>
      <c r="Y88" s="3158"/>
      <c r="Z88" s="3217">
        <f t="shared" si="24"/>
        <v>0</v>
      </c>
      <c r="AA88" s="3148"/>
      <c r="AB88" s="3149"/>
      <c r="AC88" s="3149"/>
      <c r="AD88" s="3158"/>
      <c r="AE88" s="3217">
        <f t="shared" si="25"/>
        <v>0</v>
      </c>
      <c r="AF88" s="3148"/>
      <c r="AG88" s="3149"/>
      <c r="AH88" s="3149"/>
      <c r="AI88" s="3225"/>
      <c r="AJ88" s="3161"/>
      <c r="AK88" s="3161"/>
      <c r="AL88" s="3161"/>
      <c r="AM88" s="3161"/>
      <c r="AN88" s="3161"/>
      <c r="AO88" s="3161"/>
      <c r="AP88" s="3161"/>
      <c r="AQ88" s="3161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3217" t="s">
        <v>130</v>
      </c>
      <c r="B89" s="23">
        <f t="shared" si="23"/>
        <v>0</v>
      </c>
      <c r="C89" s="3148"/>
      <c r="D89" s="3149"/>
      <c r="E89" s="3149"/>
      <c r="F89" s="3149"/>
      <c r="G89" s="3149"/>
      <c r="H89" s="3149"/>
      <c r="I89" s="3149"/>
      <c r="J89" s="3149"/>
      <c r="K89" s="3149"/>
      <c r="L89" s="3149"/>
      <c r="M89" s="3149"/>
      <c r="N89" s="3149"/>
      <c r="O89" s="3149"/>
      <c r="P89" s="3149"/>
      <c r="Q89" s="3149"/>
      <c r="R89" s="3149"/>
      <c r="S89" s="3158"/>
      <c r="T89" s="3148"/>
      <c r="U89" s="3158"/>
      <c r="V89" s="3148"/>
      <c r="W89" s="3158"/>
      <c r="X89" s="3148"/>
      <c r="Y89" s="3158"/>
      <c r="Z89" s="3217">
        <f t="shared" si="24"/>
        <v>0</v>
      </c>
      <c r="AA89" s="3148"/>
      <c r="AB89" s="3149"/>
      <c r="AC89" s="3149"/>
      <c r="AD89" s="3158"/>
      <c r="AE89" s="3217">
        <f t="shared" si="25"/>
        <v>0</v>
      </c>
      <c r="AF89" s="3148"/>
      <c r="AG89" s="3149"/>
      <c r="AH89" s="3149"/>
      <c r="AI89" s="3225"/>
      <c r="AJ89" s="3161"/>
      <c r="AK89" s="3161"/>
      <c r="AL89" s="3161"/>
      <c r="AM89" s="3161"/>
      <c r="AN89" s="3161"/>
      <c r="AO89" s="3161"/>
      <c r="AP89" s="3161"/>
      <c r="AQ89" s="3161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3217" t="s">
        <v>131</v>
      </c>
      <c r="B90" s="23">
        <f t="shared" si="23"/>
        <v>0</v>
      </c>
      <c r="C90" s="3148"/>
      <c r="D90" s="3149"/>
      <c r="E90" s="3149"/>
      <c r="F90" s="3149"/>
      <c r="G90" s="3149"/>
      <c r="H90" s="3149"/>
      <c r="I90" s="3149"/>
      <c r="J90" s="3149"/>
      <c r="K90" s="3149"/>
      <c r="L90" s="3149"/>
      <c r="M90" s="3149"/>
      <c r="N90" s="3149"/>
      <c r="O90" s="3149"/>
      <c r="P90" s="3149"/>
      <c r="Q90" s="3149"/>
      <c r="R90" s="3149"/>
      <c r="S90" s="3158"/>
      <c r="T90" s="3148"/>
      <c r="U90" s="3158"/>
      <c r="V90" s="3148"/>
      <c r="W90" s="3158"/>
      <c r="X90" s="3148"/>
      <c r="Y90" s="3158"/>
      <c r="Z90" s="3217">
        <f t="shared" si="24"/>
        <v>0</v>
      </c>
      <c r="AA90" s="3148"/>
      <c r="AB90" s="3149"/>
      <c r="AC90" s="3149"/>
      <c r="AD90" s="3158"/>
      <c r="AE90" s="3217">
        <f t="shared" si="25"/>
        <v>0</v>
      </c>
      <c r="AF90" s="3148"/>
      <c r="AG90" s="3149"/>
      <c r="AH90" s="3149"/>
      <c r="AI90" s="3225"/>
      <c r="AJ90" s="3161"/>
      <c r="AK90" s="3161"/>
      <c r="AL90" s="3161"/>
      <c r="AM90" s="3161"/>
      <c r="AN90" s="3161"/>
      <c r="AO90" s="3161"/>
      <c r="AP90" s="3161"/>
      <c r="AQ90" s="3161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3217" t="s">
        <v>132</v>
      </c>
      <c r="B91" s="23">
        <f t="shared" si="23"/>
        <v>0</v>
      </c>
      <c r="C91" s="3148"/>
      <c r="D91" s="3149"/>
      <c r="E91" s="3149"/>
      <c r="F91" s="3149"/>
      <c r="G91" s="3149"/>
      <c r="H91" s="3149"/>
      <c r="I91" s="3149"/>
      <c r="J91" s="3149"/>
      <c r="K91" s="3149"/>
      <c r="L91" s="3149"/>
      <c r="M91" s="3149"/>
      <c r="N91" s="3149"/>
      <c r="O91" s="3149"/>
      <c r="P91" s="3149"/>
      <c r="Q91" s="3149"/>
      <c r="R91" s="3149"/>
      <c r="S91" s="3158"/>
      <c r="T91" s="3148"/>
      <c r="U91" s="3158"/>
      <c r="V91" s="3148"/>
      <c r="W91" s="3158"/>
      <c r="X91" s="3148"/>
      <c r="Y91" s="3158"/>
      <c r="Z91" s="3217">
        <f t="shared" si="24"/>
        <v>0</v>
      </c>
      <c r="AA91" s="3148"/>
      <c r="AB91" s="3149"/>
      <c r="AC91" s="3149"/>
      <c r="AD91" s="3158"/>
      <c r="AE91" s="3217">
        <f t="shared" si="25"/>
        <v>0</v>
      </c>
      <c r="AF91" s="3148"/>
      <c r="AG91" s="3149"/>
      <c r="AH91" s="3149"/>
      <c r="AI91" s="3225"/>
      <c r="AJ91" s="3161"/>
      <c r="AK91" s="3161"/>
      <c r="AL91" s="3161"/>
      <c r="AM91" s="3161"/>
      <c r="AN91" s="3161"/>
      <c r="AO91" s="3161"/>
      <c r="AP91" s="3161"/>
      <c r="AQ91" s="3161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3217" t="s">
        <v>133</v>
      </c>
      <c r="B92" s="23">
        <f t="shared" si="23"/>
        <v>0</v>
      </c>
      <c r="C92" s="3226"/>
      <c r="D92" s="3227"/>
      <c r="E92" s="3227"/>
      <c r="F92" s="3227"/>
      <c r="G92" s="3227"/>
      <c r="H92" s="3227"/>
      <c r="I92" s="3227"/>
      <c r="J92" s="3227"/>
      <c r="K92" s="3227"/>
      <c r="L92" s="3149"/>
      <c r="M92" s="3149"/>
      <c r="N92" s="3149"/>
      <c r="O92" s="3149"/>
      <c r="P92" s="3149"/>
      <c r="Q92" s="3149"/>
      <c r="R92" s="3149"/>
      <c r="S92" s="3158"/>
      <c r="T92" s="3148"/>
      <c r="U92" s="3158"/>
      <c r="V92" s="3148"/>
      <c r="W92" s="3158"/>
      <c r="X92" s="3148"/>
      <c r="Y92" s="3158"/>
      <c r="Z92" s="3217">
        <f t="shared" si="24"/>
        <v>0</v>
      </c>
      <c r="AA92" s="3148"/>
      <c r="AB92" s="3149"/>
      <c r="AC92" s="3149"/>
      <c r="AD92" s="3158"/>
      <c r="AE92" s="3217">
        <f t="shared" si="25"/>
        <v>0</v>
      </c>
      <c r="AF92" s="3148"/>
      <c r="AG92" s="3149"/>
      <c r="AH92" s="3149"/>
      <c r="AI92" s="3225"/>
      <c r="AJ92" s="3161"/>
      <c r="AK92" s="3161"/>
      <c r="AL92" s="3161"/>
      <c r="AM92" s="3161"/>
      <c r="AN92" s="3161"/>
      <c r="AO92" s="3161"/>
      <c r="AP92" s="3161"/>
      <c r="AQ92" s="3161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3217" t="s">
        <v>134</v>
      </c>
      <c r="B93" s="23">
        <f t="shared" si="23"/>
        <v>0</v>
      </c>
      <c r="C93" s="3148"/>
      <c r="D93" s="3149"/>
      <c r="E93" s="3149"/>
      <c r="F93" s="3149"/>
      <c r="G93" s="3149"/>
      <c r="H93" s="3149"/>
      <c r="I93" s="3149"/>
      <c r="J93" s="3149"/>
      <c r="K93" s="3149"/>
      <c r="L93" s="3149"/>
      <c r="M93" s="3149"/>
      <c r="N93" s="3149"/>
      <c r="O93" s="3149"/>
      <c r="P93" s="3149"/>
      <c r="Q93" s="3149"/>
      <c r="R93" s="3149"/>
      <c r="S93" s="3158"/>
      <c r="T93" s="3148"/>
      <c r="U93" s="3158"/>
      <c r="V93" s="3148"/>
      <c r="W93" s="3158"/>
      <c r="X93" s="3148"/>
      <c r="Y93" s="3158"/>
      <c r="Z93" s="3217">
        <f t="shared" si="24"/>
        <v>0</v>
      </c>
      <c r="AA93" s="3148"/>
      <c r="AB93" s="3149"/>
      <c r="AC93" s="3149"/>
      <c r="AD93" s="3158"/>
      <c r="AE93" s="3217">
        <f t="shared" si="25"/>
        <v>0</v>
      </c>
      <c r="AF93" s="3148"/>
      <c r="AG93" s="3149"/>
      <c r="AH93" s="3149"/>
      <c r="AI93" s="3225"/>
      <c r="AJ93" s="3161"/>
      <c r="AK93" s="3161"/>
      <c r="AL93" s="3161"/>
      <c r="AM93" s="3161"/>
      <c r="AN93" s="3161"/>
      <c r="AO93" s="3161"/>
      <c r="AP93" s="3161"/>
      <c r="AQ93" s="3161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3217" t="s">
        <v>135</v>
      </c>
      <c r="B94" s="23">
        <f t="shared" si="23"/>
        <v>0</v>
      </c>
      <c r="C94" s="3148"/>
      <c r="D94" s="3149"/>
      <c r="E94" s="3149"/>
      <c r="F94" s="3149"/>
      <c r="G94" s="3149"/>
      <c r="H94" s="3149"/>
      <c r="I94" s="3149"/>
      <c r="J94" s="3149"/>
      <c r="K94" s="3149"/>
      <c r="L94" s="3149"/>
      <c r="M94" s="3149"/>
      <c r="N94" s="3149"/>
      <c r="O94" s="3149"/>
      <c r="P94" s="3149"/>
      <c r="Q94" s="3149"/>
      <c r="R94" s="3149"/>
      <c r="S94" s="3158"/>
      <c r="T94" s="3148"/>
      <c r="U94" s="3158"/>
      <c r="V94" s="3148"/>
      <c r="W94" s="3158"/>
      <c r="X94" s="3148"/>
      <c r="Y94" s="3158"/>
      <c r="Z94" s="3217">
        <f t="shared" si="24"/>
        <v>0</v>
      </c>
      <c r="AA94" s="3148"/>
      <c r="AB94" s="3149"/>
      <c r="AC94" s="3149"/>
      <c r="AD94" s="3158"/>
      <c r="AE94" s="3217">
        <f t="shared" si="25"/>
        <v>0</v>
      </c>
      <c r="AF94" s="3148"/>
      <c r="AG94" s="3149"/>
      <c r="AH94" s="3149"/>
      <c r="AI94" s="3225"/>
      <c r="AJ94" s="3161"/>
      <c r="AK94" s="3161"/>
      <c r="AL94" s="3161"/>
      <c r="AM94" s="3161"/>
      <c r="AN94" s="3161"/>
      <c r="AO94" s="3161"/>
      <c r="AP94" s="3161"/>
      <c r="AQ94" s="3161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3148"/>
      <c r="D95" s="3149"/>
      <c r="E95" s="3149"/>
      <c r="F95" s="3149"/>
      <c r="G95" s="3149"/>
      <c r="H95" s="3149"/>
      <c r="I95" s="3149"/>
      <c r="J95" s="3149"/>
      <c r="K95" s="3149"/>
      <c r="L95" s="3149"/>
      <c r="M95" s="3149"/>
      <c r="N95" s="3149"/>
      <c r="O95" s="3149"/>
      <c r="P95" s="3149"/>
      <c r="Q95" s="3149"/>
      <c r="R95" s="3149"/>
      <c r="S95" s="3158"/>
      <c r="T95" s="3148"/>
      <c r="U95" s="3158"/>
      <c r="V95" s="3148"/>
      <c r="W95" s="3158"/>
      <c r="X95" s="3148"/>
      <c r="Y95" s="3158"/>
      <c r="Z95" s="3217">
        <f t="shared" si="24"/>
        <v>0</v>
      </c>
      <c r="AA95" s="3148"/>
      <c r="AB95" s="3149"/>
      <c r="AC95" s="3149"/>
      <c r="AD95" s="3158"/>
      <c r="AE95" s="3217">
        <f t="shared" si="25"/>
        <v>0</v>
      </c>
      <c r="AF95" s="3148"/>
      <c r="AG95" s="3149"/>
      <c r="AH95" s="3149"/>
      <c r="AI95" s="3225"/>
      <c r="AJ95" s="3161"/>
      <c r="AK95" s="3161"/>
      <c r="AL95" s="3161"/>
      <c r="AM95" s="3161"/>
      <c r="AN95" s="3161"/>
      <c r="AO95" s="3161"/>
      <c r="AP95" s="3161"/>
      <c r="AQ95" s="3161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3228"/>
      <c r="D96" s="3229"/>
      <c r="E96" s="3229"/>
      <c r="F96" s="3229"/>
      <c r="G96" s="3229"/>
      <c r="H96" s="3229"/>
      <c r="I96" s="3229"/>
      <c r="J96" s="3229"/>
      <c r="K96" s="3229"/>
      <c r="L96" s="3229"/>
      <c r="M96" s="3229"/>
      <c r="N96" s="3229"/>
      <c r="O96" s="3229"/>
      <c r="P96" s="3229"/>
      <c r="Q96" s="3229"/>
      <c r="R96" s="3229"/>
      <c r="S96" s="3230"/>
      <c r="T96" s="3148"/>
      <c r="U96" s="3158"/>
      <c r="V96" s="3148"/>
      <c r="W96" s="3158"/>
      <c r="X96" s="3148"/>
      <c r="Y96" s="3158"/>
      <c r="Z96" s="3217">
        <f t="shared" si="24"/>
        <v>0</v>
      </c>
      <c r="AA96" s="3148"/>
      <c r="AB96" s="3149"/>
      <c r="AC96" s="3149"/>
      <c r="AD96" s="3158"/>
      <c r="AE96" s="3217">
        <f t="shared" si="25"/>
        <v>0</v>
      </c>
      <c r="AF96" s="3148"/>
      <c r="AG96" s="3149"/>
      <c r="AH96" s="3149"/>
      <c r="AI96" s="3225"/>
      <c r="AJ96" s="3161"/>
      <c r="AK96" s="3161"/>
      <c r="AL96" s="3161"/>
      <c r="AM96" s="3161"/>
      <c r="AN96" s="3161"/>
      <c r="AO96" s="3161"/>
      <c r="AP96" s="3161"/>
      <c r="AQ96" s="3161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3231" t="s">
        <v>5</v>
      </c>
      <c r="B97" s="3232">
        <f>SUM(C97:S97)</f>
        <v>13</v>
      </c>
      <c r="C97" s="3233">
        <f>SUM(C37:C96)</f>
        <v>0</v>
      </c>
      <c r="D97" s="3234">
        <f>SUM(D37:D96)</f>
        <v>0</v>
      </c>
      <c r="E97" s="3234">
        <f t="shared" ref="E97:AP97" si="28">SUM(E37:E96)</f>
        <v>0</v>
      </c>
      <c r="F97" s="3234">
        <f t="shared" si="28"/>
        <v>0</v>
      </c>
      <c r="G97" s="3234">
        <f t="shared" si="28"/>
        <v>0</v>
      </c>
      <c r="H97" s="3235">
        <f t="shared" si="28"/>
        <v>0</v>
      </c>
      <c r="I97" s="3234">
        <f t="shared" si="28"/>
        <v>0</v>
      </c>
      <c r="J97" s="3234">
        <f t="shared" si="28"/>
        <v>1</v>
      </c>
      <c r="K97" s="3234">
        <f t="shared" si="28"/>
        <v>0</v>
      </c>
      <c r="L97" s="3234">
        <f t="shared" si="28"/>
        <v>0</v>
      </c>
      <c r="M97" s="3234">
        <f t="shared" si="28"/>
        <v>2</v>
      </c>
      <c r="N97" s="3234">
        <f t="shared" si="28"/>
        <v>1</v>
      </c>
      <c r="O97" s="3234">
        <f t="shared" si="28"/>
        <v>2</v>
      </c>
      <c r="P97" s="3234">
        <f t="shared" si="28"/>
        <v>2</v>
      </c>
      <c r="Q97" s="3234">
        <f t="shared" si="28"/>
        <v>1</v>
      </c>
      <c r="R97" s="3234">
        <f t="shared" si="28"/>
        <v>1</v>
      </c>
      <c r="S97" s="3236">
        <f t="shared" si="28"/>
        <v>3</v>
      </c>
      <c r="T97" s="3233">
        <f t="shared" si="28"/>
        <v>5</v>
      </c>
      <c r="U97" s="3236">
        <f t="shared" si="28"/>
        <v>8</v>
      </c>
      <c r="V97" s="3233">
        <f t="shared" si="28"/>
        <v>0</v>
      </c>
      <c r="W97" s="3236">
        <f t="shared" si="28"/>
        <v>1</v>
      </c>
      <c r="X97" s="3233">
        <f t="shared" si="28"/>
        <v>0</v>
      </c>
      <c r="Y97" s="3236">
        <f t="shared" si="28"/>
        <v>0</v>
      </c>
      <c r="Z97" s="3237">
        <f t="shared" si="28"/>
        <v>0</v>
      </c>
      <c r="AA97" s="3233">
        <f t="shared" si="28"/>
        <v>0</v>
      </c>
      <c r="AB97" s="3234">
        <f t="shared" si="28"/>
        <v>0</v>
      </c>
      <c r="AC97" s="3234">
        <f t="shared" si="28"/>
        <v>0</v>
      </c>
      <c r="AD97" s="3235">
        <f t="shared" si="28"/>
        <v>0</v>
      </c>
      <c r="AE97" s="3237">
        <f t="shared" si="28"/>
        <v>0</v>
      </c>
      <c r="AF97" s="3233">
        <f t="shared" si="28"/>
        <v>0</v>
      </c>
      <c r="AG97" s="3234">
        <f t="shared" si="28"/>
        <v>0</v>
      </c>
      <c r="AH97" s="3234">
        <f t="shared" si="28"/>
        <v>0</v>
      </c>
      <c r="AI97" s="3238">
        <f t="shared" si="28"/>
        <v>0</v>
      </c>
      <c r="AJ97" s="3236">
        <f>SUM(AJ37:AJ96)</f>
        <v>0</v>
      </c>
      <c r="AK97" s="3236">
        <f>SUM(AK37:AK96)</f>
        <v>0</v>
      </c>
      <c r="AL97" s="3239">
        <f>SUM(AL37:AL96)</f>
        <v>13</v>
      </c>
      <c r="AM97" s="3236">
        <f t="shared" si="28"/>
        <v>0</v>
      </c>
      <c r="AN97" s="3236">
        <f t="shared" si="28"/>
        <v>0</v>
      </c>
      <c r="AO97" s="3236">
        <f t="shared" si="28"/>
        <v>0</v>
      </c>
      <c r="AP97" s="3236">
        <f t="shared" si="28"/>
        <v>0</v>
      </c>
      <c r="AQ97" s="3236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3240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815" t="s">
        <v>4</v>
      </c>
      <c r="B99" s="4816"/>
      <c r="C99" s="4815" t="s">
        <v>37</v>
      </c>
      <c r="D99" s="4869"/>
      <c r="E99" s="4816"/>
      <c r="F99" s="4796" t="s">
        <v>139</v>
      </c>
      <c r="G99" s="4804"/>
      <c r="H99" s="4804"/>
      <c r="I99" s="4804"/>
      <c r="J99" s="4804"/>
      <c r="K99" s="4804"/>
      <c r="L99" s="4804"/>
      <c r="M99" s="4804"/>
      <c r="N99" s="4804"/>
      <c r="O99" s="4804"/>
      <c r="P99" s="4804"/>
      <c r="Q99" s="4804"/>
      <c r="R99" s="4804"/>
      <c r="S99" s="4804"/>
      <c r="T99" s="4804"/>
      <c r="U99" s="4804"/>
      <c r="V99" s="4804"/>
      <c r="W99" s="4804"/>
      <c r="X99" s="4804"/>
      <c r="Y99" s="4804"/>
      <c r="Z99" s="4804"/>
      <c r="AA99" s="4804"/>
      <c r="AB99" s="4804"/>
      <c r="AC99" s="4804"/>
      <c r="AD99" s="4804"/>
      <c r="AE99" s="4804"/>
      <c r="AF99" s="4804"/>
      <c r="AG99" s="4804"/>
      <c r="AH99" s="4804"/>
      <c r="AI99" s="4804"/>
      <c r="AJ99" s="4804"/>
      <c r="AK99" s="4804"/>
      <c r="AL99" s="4804"/>
      <c r="AM99" s="4870"/>
      <c r="AN99" s="4751" t="s">
        <v>140</v>
      </c>
      <c r="AO99" s="4791"/>
      <c r="AP99" s="3998" t="s">
        <v>141</v>
      </c>
      <c r="AQ99" s="4791" t="s">
        <v>142</v>
      </c>
      <c r="AR99" s="4847" t="s">
        <v>10</v>
      </c>
      <c r="AS99" s="4791" t="s">
        <v>11</v>
      </c>
      <c r="AT99" s="4847" t="s">
        <v>143</v>
      </c>
      <c r="AU99" s="4791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792" t="s">
        <v>13</v>
      </c>
      <c r="G100" s="4794"/>
      <c r="H100" s="4792" t="s">
        <v>14</v>
      </c>
      <c r="I100" s="4794"/>
      <c r="J100" s="4792" t="s">
        <v>50</v>
      </c>
      <c r="K100" s="4794"/>
      <c r="L100" s="4792" t="s">
        <v>51</v>
      </c>
      <c r="M100" s="4794"/>
      <c r="N100" s="4792" t="s">
        <v>17</v>
      </c>
      <c r="O100" s="4794"/>
      <c r="P100" s="4796" t="s">
        <v>18</v>
      </c>
      <c r="Q100" s="4797"/>
      <c r="R100" s="4796" t="s">
        <v>19</v>
      </c>
      <c r="S100" s="4797"/>
      <c r="T100" s="4796" t="s">
        <v>20</v>
      </c>
      <c r="U100" s="4797"/>
      <c r="V100" s="4796" t="s">
        <v>21</v>
      </c>
      <c r="W100" s="4797"/>
      <c r="X100" s="4796" t="s">
        <v>22</v>
      </c>
      <c r="Y100" s="4797"/>
      <c r="Z100" s="4796" t="s">
        <v>23</v>
      </c>
      <c r="AA100" s="4797"/>
      <c r="AB100" s="4796" t="s">
        <v>24</v>
      </c>
      <c r="AC100" s="4797"/>
      <c r="AD100" s="4796" t="s">
        <v>25</v>
      </c>
      <c r="AE100" s="4797"/>
      <c r="AF100" s="4796" t="s">
        <v>26</v>
      </c>
      <c r="AG100" s="4797"/>
      <c r="AH100" s="4796" t="s">
        <v>27</v>
      </c>
      <c r="AI100" s="4797"/>
      <c r="AJ100" s="4796" t="s">
        <v>28</v>
      </c>
      <c r="AK100" s="4797"/>
      <c r="AL100" s="4796" t="s">
        <v>29</v>
      </c>
      <c r="AM100" s="4870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3211" t="s">
        <v>44</v>
      </c>
      <c r="D101" s="3241" t="s">
        <v>30</v>
      </c>
      <c r="E101" s="3043" t="s">
        <v>31</v>
      </c>
      <c r="F101" s="3242" t="s">
        <v>30</v>
      </c>
      <c r="G101" s="3041" t="s">
        <v>31</v>
      </c>
      <c r="H101" s="3242" t="s">
        <v>30</v>
      </c>
      <c r="I101" s="3041" t="s">
        <v>31</v>
      </c>
      <c r="J101" s="3242" t="s">
        <v>30</v>
      </c>
      <c r="K101" s="3041" t="s">
        <v>31</v>
      </c>
      <c r="L101" s="3242" t="s">
        <v>30</v>
      </c>
      <c r="M101" s="3041" t="s">
        <v>31</v>
      </c>
      <c r="N101" s="3242" t="s">
        <v>30</v>
      </c>
      <c r="O101" s="3041" t="s">
        <v>31</v>
      </c>
      <c r="P101" s="3242" t="s">
        <v>30</v>
      </c>
      <c r="Q101" s="3041" t="s">
        <v>31</v>
      </c>
      <c r="R101" s="3242" t="s">
        <v>30</v>
      </c>
      <c r="S101" s="3041" t="s">
        <v>31</v>
      </c>
      <c r="T101" s="3242" t="s">
        <v>30</v>
      </c>
      <c r="U101" s="3041" t="s">
        <v>31</v>
      </c>
      <c r="V101" s="3242" t="s">
        <v>30</v>
      </c>
      <c r="W101" s="3041" t="s">
        <v>31</v>
      </c>
      <c r="X101" s="3242" t="s">
        <v>30</v>
      </c>
      <c r="Y101" s="3041" t="s">
        <v>31</v>
      </c>
      <c r="Z101" s="3242" t="s">
        <v>30</v>
      </c>
      <c r="AA101" s="3041" t="s">
        <v>31</v>
      </c>
      <c r="AB101" s="3242" t="s">
        <v>30</v>
      </c>
      <c r="AC101" s="3041" t="s">
        <v>31</v>
      </c>
      <c r="AD101" s="3242" t="s">
        <v>30</v>
      </c>
      <c r="AE101" s="3041" t="s">
        <v>31</v>
      </c>
      <c r="AF101" s="3242" t="s">
        <v>30</v>
      </c>
      <c r="AG101" s="3041" t="s">
        <v>31</v>
      </c>
      <c r="AH101" s="3242" t="s">
        <v>30</v>
      </c>
      <c r="AI101" s="3041" t="s">
        <v>31</v>
      </c>
      <c r="AJ101" s="3242" t="s">
        <v>30</v>
      </c>
      <c r="AK101" s="3041" t="s">
        <v>31</v>
      </c>
      <c r="AL101" s="3242" t="s">
        <v>30</v>
      </c>
      <c r="AM101" s="351" t="s">
        <v>31</v>
      </c>
      <c r="AN101" s="3243" t="s">
        <v>145</v>
      </c>
      <c r="AO101" s="3244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881" t="s">
        <v>149</v>
      </c>
      <c r="B102" s="4882"/>
      <c r="C102" s="3245">
        <f>SUM(D102+E102)</f>
        <v>101</v>
      </c>
      <c r="D102" s="3246">
        <f>SUM(F102+H102+J102+L102+N102+P102+R102+T102+V102+X102+Z102+AB102+AD102+AF102+AH102+AJ102+AL102)</f>
        <v>37</v>
      </c>
      <c r="E102" s="3247">
        <f>SUM(G102+I102+K102+M102+O102+Q102+S102+U102+W102+Y102+AA102+AC102+AE102+AG102+AI102+AK102+AM102)</f>
        <v>64</v>
      </c>
      <c r="F102" s="3248"/>
      <c r="G102" s="3249"/>
      <c r="H102" s="3248"/>
      <c r="I102" s="3249"/>
      <c r="J102" s="3248"/>
      <c r="K102" s="3249"/>
      <c r="L102" s="3248"/>
      <c r="M102" s="3249">
        <v>1</v>
      </c>
      <c r="N102" s="3248">
        <v>2</v>
      </c>
      <c r="O102" s="3249">
        <v>1</v>
      </c>
      <c r="P102" s="3248"/>
      <c r="Q102" s="3249">
        <v>2</v>
      </c>
      <c r="R102" s="3248">
        <v>2</v>
      </c>
      <c r="S102" s="3249">
        <v>2</v>
      </c>
      <c r="T102" s="3248">
        <v>2</v>
      </c>
      <c r="U102" s="3249">
        <v>14</v>
      </c>
      <c r="V102" s="3248">
        <v>2</v>
      </c>
      <c r="W102" s="3249">
        <v>7</v>
      </c>
      <c r="X102" s="3248">
        <v>3</v>
      </c>
      <c r="Y102" s="3249">
        <v>5</v>
      </c>
      <c r="Z102" s="3248">
        <v>1</v>
      </c>
      <c r="AA102" s="3249">
        <v>6</v>
      </c>
      <c r="AB102" s="3248">
        <v>2</v>
      </c>
      <c r="AC102" s="3249">
        <v>6</v>
      </c>
      <c r="AD102" s="3248">
        <v>8</v>
      </c>
      <c r="AE102" s="3249">
        <v>3</v>
      </c>
      <c r="AF102" s="3248">
        <v>4</v>
      </c>
      <c r="AG102" s="3249">
        <v>7</v>
      </c>
      <c r="AH102" s="3248">
        <v>4</v>
      </c>
      <c r="AI102" s="3249">
        <v>4</v>
      </c>
      <c r="AJ102" s="3248">
        <v>4</v>
      </c>
      <c r="AK102" s="3249">
        <v>3</v>
      </c>
      <c r="AL102" s="3248">
        <v>3</v>
      </c>
      <c r="AM102" s="354">
        <v>3</v>
      </c>
      <c r="AN102" s="3250"/>
      <c r="AO102" s="3201">
        <v>57</v>
      </c>
      <c r="AP102" s="3250">
        <v>101</v>
      </c>
      <c r="AQ102" s="3201">
        <v>47</v>
      </c>
      <c r="AR102" s="3250">
        <v>0</v>
      </c>
      <c r="AS102" s="3201">
        <v>0</v>
      </c>
      <c r="AT102" s="3204">
        <v>44</v>
      </c>
      <c r="AU102" s="3204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847" t="s">
        <v>150</v>
      </c>
      <c r="B103" s="3251" t="s">
        <v>151</v>
      </c>
      <c r="C103" s="105">
        <f>SUM(D103:E103)</f>
        <v>0</v>
      </c>
      <c r="D103" s="3252"/>
      <c r="E103" s="3247">
        <f>SUM(K103+M103+O103+Q103+S103+U103+W103+Y103+AA103+AC103+AE103+AG103+AI103+AK103+AM103)</f>
        <v>0</v>
      </c>
      <c r="F103" s="3253"/>
      <c r="G103" s="3254"/>
      <c r="H103" s="3253"/>
      <c r="I103" s="3254"/>
      <c r="J103" s="3253"/>
      <c r="K103" s="3155"/>
      <c r="L103" s="3253"/>
      <c r="M103" s="3155"/>
      <c r="N103" s="3253"/>
      <c r="O103" s="3155"/>
      <c r="P103" s="3253"/>
      <c r="Q103" s="3155"/>
      <c r="R103" s="3253"/>
      <c r="S103" s="3155"/>
      <c r="T103" s="3253"/>
      <c r="U103" s="3155"/>
      <c r="V103" s="3253"/>
      <c r="W103" s="3155"/>
      <c r="X103" s="3253"/>
      <c r="Y103" s="3155"/>
      <c r="Z103" s="3253"/>
      <c r="AA103" s="3155"/>
      <c r="AB103" s="3253"/>
      <c r="AC103" s="3152"/>
      <c r="AD103" s="3253"/>
      <c r="AE103" s="3155"/>
      <c r="AF103" s="3253"/>
      <c r="AG103" s="3155"/>
      <c r="AH103" s="3253"/>
      <c r="AI103" s="3155"/>
      <c r="AJ103" s="3253"/>
      <c r="AK103" s="3155"/>
      <c r="AL103" s="3253"/>
      <c r="AM103" s="3218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3224" t="s">
        <v>152</v>
      </c>
      <c r="C104" s="3255">
        <f t="shared" ref="C104:C110" si="35">SUM(D104+E104)</f>
        <v>0</v>
      </c>
      <c r="D104" s="3256">
        <f>SUM(F104+H104+J104+L104+N104+P104+R104+T104+V104+X104+Z104+AB104+AD104+AF104+AH104+AJ104+AL104)</f>
        <v>0</v>
      </c>
      <c r="E104" s="3257">
        <f>SUM(G104+I104+K104+M104+O104+Q104+S104+U104+W104+Y104+AA104+AC104+AE104+AG104+AI104+AK104+AM104)</f>
        <v>0</v>
      </c>
      <c r="F104" s="3148"/>
      <c r="G104" s="3161"/>
      <c r="H104" s="3148"/>
      <c r="I104" s="3161"/>
      <c r="J104" s="3148"/>
      <c r="K104" s="3161"/>
      <c r="L104" s="3148"/>
      <c r="M104" s="3161"/>
      <c r="N104" s="3148"/>
      <c r="O104" s="3161"/>
      <c r="P104" s="3148"/>
      <c r="Q104" s="3158"/>
      <c r="R104" s="3148"/>
      <c r="S104" s="3158"/>
      <c r="T104" s="3148"/>
      <c r="U104" s="3158"/>
      <c r="V104" s="3148"/>
      <c r="W104" s="3158"/>
      <c r="X104" s="3148"/>
      <c r="Y104" s="3158"/>
      <c r="Z104" s="3148"/>
      <c r="AA104" s="3158"/>
      <c r="AB104" s="3148"/>
      <c r="AC104" s="3158"/>
      <c r="AD104" s="3148"/>
      <c r="AE104" s="3158"/>
      <c r="AF104" s="3148"/>
      <c r="AG104" s="3158"/>
      <c r="AH104" s="3148"/>
      <c r="AI104" s="3158"/>
      <c r="AJ104" s="3148"/>
      <c r="AK104" s="3158"/>
      <c r="AL104" s="3258"/>
      <c r="AM104" s="3259"/>
      <c r="AN104" s="3157"/>
      <c r="AO104" s="3158"/>
      <c r="AP104" s="3157"/>
      <c r="AQ104" s="3158"/>
      <c r="AR104" s="3157"/>
      <c r="AS104" s="3158"/>
      <c r="AT104" s="3161"/>
      <c r="AU104" s="3161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3260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3261"/>
      <c r="G105" s="3262"/>
      <c r="H105" s="3261"/>
      <c r="I105" s="3262"/>
      <c r="J105" s="3261"/>
      <c r="K105" s="3262"/>
      <c r="L105" s="3261"/>
      <c r="M105" s="3262"/>
      <c r="N105" s="3228"/>
      <c r="O105" s="3230"/>
      <c r="P105" s="3228"/>
      <c r="Q105" s="3230"/>
      <c r="R105" s="3228"/>
      <c r="S105" s="3230"/>
      <c r="T105" s="3228"/>
      <c r="U105" s="3230"/>
      <c r="V105" s="3228"/>
      <c r="W105" s="3230"/>
      <c r="X105" s="3228"/>
      <c r="Y105" s="3230"/>
      <c r="Z105" s="3228"/>
      <c r="AA105" s="3263"/>
      <c r="AB105" s="3228"/>
      <c r="AC105" s="3230"/>
      <c r="AD105" s="3261"/>
      <c r="AE105" s="3262"/>
      <c r="AF105" s="3261"/>
      <c r="AG105" s="3262"/>
      <c r="AH105" s="3261"/>
      <c r="AI105" s="3262"/>
      <c r="AJ105" s="3261"/>
      <c r="AK105" s="3262"/>
      <c r="AL105" s="3261"/>
      <c r="AM105" s="3264"/>
      <c r="AN105" s="3157"/>
      <c r="AO105" s="3158"/>
      <c r="AP105" s="3157"/>
      <c r="AQ105" s="3158"/>
      <c r="AR105" s="3157"/>
      <c r="AS105" s="3158"/>
      <c r="AT105" s="3161"/>
      <c r="AU105" s="3161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3157"/>
      <c r="AO106" s="3158"/>
      <c r="AP106" s="3157"/>
      <c r="AQ106" s="3158"/>
      <c r="AR106" s="3157"/>
      <c r="AS106" s="3158"/>
      <c r="AT106" s="3161"/>
      <c r="AU106" s="3161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874" t="s">
        <v>155</v>
      </c>
      <c r="B107" s="4875"/>
      <c r="C107" s="3265">
        <f t="shared" si="35"/>
        <v>0</v>
      </c>
      <c r="D107" s="3256">
        <f t="shared" si="36"/>
        <v>0</v>
      </c>
      <c r="E107" s="3257">
        <f t="shared" si="36"/>
        <v>0</v>
      </c>
      <c r="F107" s="3148"/>
      <c r="G107" s="3161"/>
      <c r="H107" s="3148"/>
      <c r="I107" s="3161"/>
      <c r="J107" s="3148"/>
      <c r="K107" s="3158"/>
      <c r="L107" s="3148"/>
      <c r="M107" s="3158"/>
      <c r="N107" s="3148"/>
      <c r="O107" s="3158"/>
      <c r="P107" s="3148"/>
      <c r="Q107" s="3158"/>
      <c r="R107" s="3148"/>
      <c r="S107" s="3158"/>
      <c r="T107" s="3148"/>
      <c r="U107" s="3158"/>
      <c r="V107" s="3148"/>
      <c r="W107" s="3158"/>
      <c r="X107" s="3148"/>
      <c r="Y107" s="3158"/>
      <c r="Z107" s="3148"/>
      <c r="AA107" s="3158"/>
      <c r="AB107" s="3148"/>
      <c r="AC107" s="3161"/>
      <c r="AD107" s="3148"/>
      <c r="AE107" s="3161"/>
      <c r="AF107" s="3148"/>
      <c r="AG107" s="3161"/>
      <c r="AH107" s="3148"/>
      <c r="AI107" s="3161"/>
      <c r="AJ107" s="3148"/>
      <c r="AK107" s="3161"/>
      <c r="AL107" s="3258"/>
      <c r="AM107" s="3259"/>
      <c r="AN107" s="3157"/>
      <c r="AO107" s="3158"/>
      <c r="AP107" s="3157"/>
      <c r="AQ107" s="3158"/>
      <c r="AR107" s="3157"/>
      <c r="AS107" s="3158"/>
      <c r="AT107" s="3161"/>
      <c r="AU107" s="3161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876" t="s">
        <v>156</v>
      </c>
      <c r="B108" s="4877"/>
      <c r="C108" s="3266">
        <f t="shared" si="35"/>
        <v>0</v>
      </c>
      <c r="D108" s="3267">
        <f t="shared" si="36"/>
        <v>0</v>
      </c>
      <c r="E108" s="3257">
        <f t="shared" si="36"/>
        <v>0</v>
      </c>
      <c r="F108" s="3148"/>
      <c r="G108" s="3161"/>
      <c r="H108" s="3148"/>
      <c r="I108" s="3161"/>
      <c r="J108" s="3148"/>
      <c r="K108" s="3158"/>
      <c r="L108" s="3148"/>
      <c r="M108" s="3158"/>
      <c r="N108" s="3148"/>
      <c r="O108" s="3158"/>
      <c r="P108" s="3148"/>
      <c r="Q108" s="3158"/>
      <c r="R108" s="3148"/>
      <c r="S108" s="3158"/>
      <c r="T108" s="3148"/>
      <c r="U108" s="3158"/>
      <c r="V108" s="3148"/>
      <c r="W108" s="3158"/>
      <c r="X108" s="3148"/>
      <c r="Y108" s="3158"/>
      <c r="Z108" s="3148"/>
      <c r="AA108" s="3158"/>
      <c r="AB108" s="3148"/>
      <c r="AC108" s="3161"/>
      <c r="AD108" s="3148"/>
      <c r="AE108" s="3161"/>
      <c r="AF108" s="3148"/>
      <c r="AG108" s="3161"/>
      <c r="AH108" s="3148"/>
      <c r="AI108" s="3161"/>
      <c r="AJ108" s="3148"/>
      <c r="AK108" s="3161"/>
      <c r="AL108" s="3258"/>
      <c r="AM108" s="3259"/>
      <c r="AN108" s="3157"/>
      <c r="AO108" s="3158"/>
      <c r="AP108" s="3157"/>
      <c r="AQ108" s="3158"/>
      <c r="AR108" s="3157"/>
      <c r="AS108" s="3158"/>
      <c r="AT108" s="3161"/>
      <c r="AU108" s="3161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874" t="s">
        <v>157</v>
      </c>
      <c r="B109" s="4875"/>
      <c r="C109" s="3265">
        <f t="shared" si="35"/>
        <v>0</v>
      </c>
      <c r="D109" s="3256">
        <f t="shared" si="36"/>
        <v>0</v>
      </c>
      <c r="E109" s="3257">
        <f t="shared" si="36"/>
        <v>0</v>
      </c>
      <c r="F109" s="3148"/>
      <c r="G109" s="3161"/>
      <c r="H109" s="3148"/>
      <c r="I109" s="3161"/>
      <c r="J109" s="3148"/>
      <c r="K109" s="3158"/>
      <c r="L109" s="3148"/>
      <c r="M109" s="3158"/>
      <c r="N109" s="3148"/>
      <c r="O109" s="3158"/>
      <c r="P109" s="3148"/>
      <c r="Q109" s="3158"/>
      <c r="R109" s="3148"/>
      <c r="S109" s="3158"/>
      <c r="T109" s="3148"/>
      <c r="U109" s="3158"/>
      <c r="V109" s="3148"/>
      <c r="W109" s="3158"/>
      <c r="X109" s="3148"/>
      <c r="Y109" s="3158"/>
      <c r="Z109" s="3148"/>
      <c r="AA109" s="3158"/>
      <c r="AB109" s="3148"/>
      <c r="AC109" s="3158"/>
      <c r="AD109" s="3148"/>
      <c r="AE109" s="3158"/>
      <c r="AF109" s="3148"/>
      <c r="AG109" s="3158"/>
      <c r="AH109" s="3148"/>
      <c r="AI109" s="3161"/>
      <c r="AJ109" s="3148"/>
      <c r="AK109" s="3161"/>
      <c r="AL109" s="3258"/>
      <c r="AM109" s="3259"/>
      <c r="AN109" s="3157"/>
      <c r="AO109" s="3158"/>
      <c r="AP109" s="3157"/>
      <c r="AQ109" s="3158"/>
      <c r="AR109" s="3157"/>
      <c r="AS109" s="3158"/>
      <c r="AT109" s="3161"/>
      <c r="AU109" s="3161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878" t="s">
        <v>158</v>
      </c>
      <c r="B110" s="4879"/>
      <c r="C110" s="3268">
        <f t="shared" si="35"/>
        <v>0</v>
      </c>
      <c r="D110" s="3269">
        <f t="shared" si="36"/>
        <v>0</v>
      </c>
      <c r="E110" s="3270">
        <f t="shared" si="36"/>
        <v>0</v>
      </c>
      <c r="F110" s="3228"/>
      <c r="G110" s="3263"/>
      <c r="H110" s="3228"/>
      <c r="I110" s="3263"/>
      <c r="J110" s="3228"/>
      <c r="K110" s="3230"/>
      <c r="L110" s="3228"/>
      <c r="M110" s="3230"/>
      <c r="N110" s="3228"/>
      <c r="O110" s="3230"/>
      <c r="P110" s="3228"/>
      <c r="Q110" s="3230"/>
      <c r="R110" s="3228"/>
      <c r="S110" s="3230"/>
      <c r="T110" s="3228"/>
      <c r="U110" s="3230"/>
      <c r="V110" s="3228"/>
      <c r="W110" s="3230"/>
      <c r="X110" s="3228"/>
      <c r="Y110" s="3230"/>
      <c r="Z110" s="3228"/>
      <c r="AA110" s="3230"/>
      <c r="AB110" s="3228"/>
      <c r="AC110" s="3230"/>
      <c r="AD110" s="3228"/>
      <c r="AE110" s="3230"/>
      <c r="AF110" s="3228"/>
      <c r="AG110" s="3230"/>
      <c r="AH110" s="3228"/>
      <c r="AI110" s="3230"/>
      <c r="AJ110" s="3228"/>
      <c r="AK110" s="3230"/>
      <c r="AL110" s="3271"/>
      <c r="AM110" s="3272"/>
      <c r="AN110" s="3273"/>
      <c r="AO110" s="3230"/>
      <c r="AP110" s="3273"/>
      <c r="AQ110" s="3230"/>
      <c r="AR110" s="3273"/>
      <c r="AS110" s="3230"/>
      <c r="AT110" s="3263"/>
      <c r="AU110" s="3263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792" t="s">
        <v>5</v>
      </c>
      <c r="B111" s="4794"/>
      <c r="C111" s="126">
        <f t="shared" ref="C111:AU111" si="37">SUM(C102:C110)</f>
        <v>101</v>
      </c>
      <c r="D111" s="127">
        <f t="shared" si="37"/>
        <v>37</v>
      </c>
      <c r="E111" s="115">
        <f t="shared" si="37"/>
        <v>64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3274">
        <f t="shared" si="37"/>
        <v>0</v>
      </c>
      <c r="K111" s="3275">
        <f t="shared" si="37"/>
        <v>0</v>
      </c>
      <c r="L111" s="3274">
        <f t="shared" si="37"/>
        <v>0</v>
      </c>
      <c r="M111" s="3275">
        <f t="shared" si="37"/>
        <v>1</v>
      </c>
      <c r="N111" s="3274">
        <f t="shared" si="37"/>
        <v>2</v>
      </c>
      <c r="O111" s="3275">
        <f t="shared" si="37"/>
        <v>1</v>
      </c>
      <c r="P111" s="3274">
        <f t="shared" si="37"/>
        <v>0</v>
      </c>
      <c r="Q111" s="3275">
        <f t="shared" si="37"/>
        <v>2</v>
      </c>
      <c r="R111" s="3274">
        <f t="shared" si="37"/>
        <v>2</v>
      </c>
      <c r="S111" s="3275">
        <f t="shared" si="37"/>
        <v>2</v>
      </c>
      <c r="T111" s="3274">
        <f t="shared" si="37"/>
        <v>2</v>
      </c>
      <c r="U111" s="3275">
        <f t="shared" si="37"/>
        <v>14</v>
      </c>
      <c r="V111" s="3274">
        <f t="shared" si="37"/>
        <v>2</v>
      </c>
      <c r="W111" s="3275">
        <f t="shared" si="37"/>
        <v>7</v>
      </c>
      <c r="X111" s="3274">
        <f t="shared" si="37"/>
        <v>3</v>
      </c>
      <c r="Y111" s="3275">
        <f t="shared" si="37"/>
        <v>5</v>
      </c>
      <c r="Z111" s="3274">
        <f t="shared" si="37"/>
        <v>1</v>
      </c>
      <c r="AA111" s="3275">
        <f t="shared" si="37"/>
        <v>6</v>
      </c>
      <c r="AB111" s="3274">
        <f t="shared" si="37"/>
        <v>2</v>
      </c>
      <c r="AC111" s="3275">
        <f t="shared" si="37"/>
        <v>6</v>
      </c>
      <c r="AD111" s="3274">
        <f t="shared" si="37"/>
        <v>8</v>
      </c>
      <c r="AE111" s="3275">
        <f t="shared" si="37"/>
        <v>3</v>
      </c>
      <c r="AF111" s="3274">
        <f t="shared" si="37"/>
        <v>4</v>
      </c>
      <c r="AG111" s="3275">
        <f t="shared" si="37"/>
        <v>7</v>
      </c>
      <c r="AH111" s="3274">
        <f t="shared" si="37"/>
        <v>4</v>
      </c>
      <c r="AI111" s="3275">
        <f t="shared" si="37"/>
        <v>4</v>
      </c>
      <c r="AJ111" s="3274">
        <f t="shared" si="37"/>
        <v>4</v>
      </c>
      <c r="AK111" s="3275">
        <f t="shared" si="37"/>
        <v>3</v>
      </c>
      <c r="AL111" s="3276">
        <f t="shared" si="37"/>
        <v>3</v>
      </c>
      <c r="AM111" s="3277">
        <f t="shared" si="37"/>
        <v>3</v>
      </c>
      <c r="AN111" s="3278">
        <f>SUM(AN102:AN110)</f>
        <v>0</v>
      </c>
      <c r="AO111" s="129">
        <f>SUM(AO102:AO110)</f>
        <v>57</v>
      </c>
      <c r="AP111" s="3278">
        <f t="shared" si="37"/>
        <v>101</v>
      </c>
      <c r="AQ111" s="129">
        <f t="shared" si="37"/>
        <v>47</v>
      </c>
      <c r="AR111" s="135">
        <f t="shared" si="37"/>
        <v>0</v>
      </c>
      <c r="AS111" s="129">
        <f t="shared" si="37"/>
        <v>0</v>
      </c>
      <c r="AT111" s="129">
        <f t="shared" si="37"/>
        <v>44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3279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880" t="s">
        <v>161</v>
      </c>
      <c r="B114" s="4792" t="s">
        <v>5</v>
      </c>
      <c r="C114" s="4793"/>
      <c r="D114" s="4794"/>
      <c r="E114" s="4792" t="s">
        <v>162</v>
      </c>
      <c r="F114" s="4793"/>
      <c r="G114" s="4793"/>
      <c r="H114" s="4793"/>
      <c r="I114" s="4793"/>
      <c r="J114" s="4793"/>
      <c r="K114" s="4793"/>
      <c r="L114" s="4793"/>
      <c r="M114" s="4793"/>
      <c r="N114" s="4793"/>
      <c r="O114" s="4793"/>
      <c r="P114" s="4883"/>
      <c r="Q114" s="4777" t="s">
        <v>163</v>
      </c>
      <c r="R114" s="4884" t="s">
        <v>164</v>
      </c>
      <c r="S114" s="4884" t="s">
        <v>165</v>
      </c>
      <c r="T114" s="4884" t="s">
        <v>166</v>
      </c>
      <c r="U114" s="4884" t="s">
        <v>167</v>
      </c>
      <c r="V114" s="4775" t="s">
        <v>10</v>
      </c>
      <c r="W114" s="4791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3280" t="s">
        <v>44</v>
      </c>
      <c r="C115" s="3281" t="s">
        <v>30</v>
      </c>
      <c r="D115" s="3213" t="s">
        <v>31</v>
      </c>
      <c r="E115" s="3206" t="s">
        <v>177</v>
      </c>
      <c r="F115" s="3207" t="s">
        <v>178</v>
      </c>
      <c r="G115" s="3207" t="s">
        <v>179</v>
      </c>
      <c r="H115" s="3207" t="s">
        <v>180</v>
      </c>
      <c r="I115" s="3207" t="s">
        <v>181</v>
      </c>
      <c r="J115" s="3207" t="s">
        <v>182</v>
      </c>
      <c r="K115" s="3207" t="s">
        <v>183</v>
      </c>
      <c r="L115" s="3207" t="s">
        <v>184</v>
      </c>
      <c r="M115" s="3207" t="s">
        <v>185</v>
      </c>
      <c r="N115" s="3207" t="s">
        <v>186</v>
      </c>
      <c r="O115" s="3207" t="s">
        <v>187</v>
      </c>
      <c r="P115" s="3282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3283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3283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3283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3284" t="s">
        <v>5</v>
      </c>
      <c r="B119" s="3285">
        <f t="shared" ref="B119:W119" si="42">SUM(B116:B118)</f>
        <v>0</v>
      </c>
      <c r="C119" s="3286">
        <f t="shared" si="42"/>
        <v>0</v>
      </c>
      <c r="D119" s="3287">
        <f t="shared" si="42"/>
        <v>0</v>
      </c>
      <c r="E119" s="3245">
        <f t="shared" si="42"/>
        <v>0</v>
      </c>
      <c r="F119" s="3288">
        <f t="shared" si="42"/>
        <v>0</v>
      </c>
      <c r="G119" s="3288">
        <f t="shared" si="42"/>
        <v>0</v>
      </c>
      <c r="H119" s="3288">
        <f t="shared" si="42"/>
        <v>0</v>
      </c>
      <c r="I119" s="3288">
        <f t="shared" si="42"/>
        <v>0</v>
      </c>
      <c r="J119" s="3288">
        <f t="shared" si="42"/>
        <v>0</v>
      </c>
      <c r="K119" s="3288">
        <f t="shared" si="42"/>
        <v>0</v>
      </c>
      <c r="L119" s="3288">
        <f t="shared" si="42"/>
        <v>0</v>
      </c>
      <c r="M119" s="3288">
        <f t="shared" si="42"/>
        <v>0</v>
      </c>
      <c r="N119" s="3288">
        <f t="shared" si="42"/>
        <v>0</v>
      </c>
      <c r="O119" s="3288">
        <f t="shared" si="42"/>
        <v>0</v>
      </c>
      <c r="P119" s="3289">
        <f t="shared" si="42"/>
        <v>0</v>
      </c>
      <c r="Q119" s="3290">
        <f t="shared" si="42"/>
        <v>0</v>
      </c>
      <c r="R119" s="3291">
        <f t="shared" si="42"/>
        <v>0</v>
      </c>
      <c r="S119" s="3291">
        <f t="shared" si="42"/>
        <v>0</v>
      </c>
      <c r="T119" s="3291">
        <f>SUM(T116:T118)</f>
        <v>0</v>
      </c>
      <c r="U119" s="3291">
        <f t="shared" si="42"/>
        <v>0</v>
      </c>
      <c r="V119" s="3292">
        <f t="shared" si="42"/>
        <v>0</v>
      </c>
      <c r="W119" s="3292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3293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3294"/>
      <c r="N120" s="3294"/>
      <c r="O120" s="3294"/>
      <c r="P120" s="3294"/>
      <c r="Q120" s="3294"/>
      <c r="R120" s="3295"/>
      <c r="S120" s="3296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880" t="s">
        <v>161</v>
      </c>
      <c r="B121" s="4792" t="s">
        <v>5</v>
      </c>
      <c r="C121" s="4793"/>
      <c r="D121" s="4794"/>
      <c r="E121" s="4792" t="s">
        <v>162</v>
      </c>
      <c r="F121" s="4793"/>
      <c r="G121" s="4793"/>
      <c r="H121" s="4793"/>
      <c r="I121" s="4793"/>
      <c r="J121" s="4793"/>
      <c r="K121" s="4793"/>
      <c r="L121" s="4883"/>
      <c r="M121" s="4777" t="s">
        <v>193</v>
      </c>
      <c r="N121" s="4884" t="s">
        <v>163</v>
      </c>
      <c r="O121" s="4884" t="s">
        <v>141</v>
      </c>
      <c r="P121" s="4884" t="s">
        <v>194</v>
      </c>
      <c r="Q121" s="4884" t="s">
        <v>195</v>
      </c>
      <c r="R121" s="4884" t="s">
        <v>196</v>
      </c>
      <c r="S121" s="4884" t="s">
        <v>10</v>
      </c>
      <c r="T121" s="4791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2821" t="s">
        <v>44</v>
      </c>
      <c r="C122" s="2821" t="s">
        <v>30</v>
      </c>
      <c r="D122" s="2817" t="s">
        <v>31</v>
      </c>
      <c r="E122" s="3206" t="s">
        <v>198</v>
      </c>
      <c r="F122" s="3207" t="s">
        <v>183</v>
      </c>
      <c r="G122" s="3207" t="s">
        <v>199</v>
      </c>
      <c r="H122" s="3207" t="s">
        <v>200</v>
      </c>
      <c r="I122" s="3207" t="s">
        <v>186</v>
      </c>
      <c r="J122" s="3207" t="s">
        <v>201</v>
      </c>
      <c r="K122" s="3207" t="s">
        <v>202</v>
      </c>
      <c r="L122" s="3282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3283" t="s">
        <v>204</v>
      </c>
      <c r="B124" s="163">
        <f>SUM(E124:L124)</f>
        <v>0</v>
      </c>
      <c r="C124" s="3297"/>
      <c r="D124" s="3298"/>
      <c r="E124" s="3299"/>
      <c r="F124" s="3300"/>
      <c r="G124" s="3300"/>
      <c r="H124" s="3300"/>
      <c r="I124" s="3300"/>
      <c r="J124" s="3300"/>
      <c r="K124" s="3300"/>
      <c r="L124" s="3301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3284" t="s">
        <v>5</v>
      </c>
      <c r="B125" s="3285">
        <f t="shared" ref="B125:L125" si="45">SUM(B123:B124)</f>
        <v>0</v>
      </c>
      <c r="C125" s="3302">
        <f t="shared" si="45"/>
        <v>0</v>
      </c>
      <c r="D125" s="3303">
        <f t="shared" si="45"/>
        <v>0</v>
      </c>
      <c r="E125" s="3245">
        <f t="shared" si="45"/>
        <v>0</v>
      </c>
      <c r="F125" s="3288">
        <f t="shared" si="45"/>
        <v>0</v>
      </c>
      <c r="G125" s="3288">
        <f t="shared" si="45"/>
        <v>0</v>
      </c>
      <c r="H125" s="3288">
        <f t="shared" si="45"/>
        <v>0</v>
      </c>
      <c r="I125" s="3288">
        <f t="shared" si="45"/>
        <v>0</v>
      </c>
      <c r="J125" s="3288">
        <f t="shared" si="45"/>
        <v>0</v>
      </c>
      <c r="K125" s="3288">
        <f t="shared" si="45"/>
        <v>0</v>
      </c>
      <c r="L125" s="3289">
        <f t="shared" si="45"/>
        <v>0</v>
      </c>
      <c r="M125" s="3290">
        <f t="shared" ref="M125:T125" si="46">SUM(M123:M124)</f>
        <v>0</v>
      </c>
      <c r="N125" s="3288">
        <f t="shared" si="46"/>
        <v>0</v>
      </c>
      <c r="O125" s="3288">
        <f t="shared" si="46"/>
        <v>0</v>
      </c>
      <c r="P125" s="3291">
        <f t="shared" si="46"/>
        <v>0</v>
      </c>
      <c r="Q125" s="3291">
        <f t="shared" si="46"/>
        <v>0</v>
      </c>
      <c r="R125" s="3291">
        <f>SUM(R123:R124)</f>
        <v>0</v>
      </c>
      <c r="S125" s="3291">
        <f t="shared" si="46"/>
        <v>0</v>
      </c>
      <c r="T125" s="3292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3304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796" t="s">
        <v>209</v>
      </c>
      <c r="D128" s="4804"/>
      <c r="E128" s="4804"/>
      <c r="F128" s="4804"/>
      <c r="G128" s="4804"/>
      <c r="H128" s="4804"/>
      <c r="I128" s="4804"/>
      <c r="J128" s="4804"/>
      <c r="K128" s="4804"/>
      <c r="L128" s="4804"/>
      <c r="M128" s="4804"/>
      <c r="N128" s="4804"/>
      <c r="O128" s="4804"/>
      <c r="P128" s="4804"/>
      <c r="Q128" s="4804"/>
      <c r="R128" s="4804"/>
      <c r="S128" s="4797"/>
      <c r="T128" s="4885" t="s">
        <v>49</v>
      </c>
      <c r="U128" s="4886"/>
      <c r="V128" s="4782" t="s">
        <v>210</v>
      </c>
      <c r="W128" s="3998" t="s">
        <v>211</v>
      </c>
      <c r="X128" s="4884" t="s">
        <v>10</v>
      </c>
      <c r="Y128" s="4884" t="s">
        <v>11</v>
      </c>
      <c r="Z128" s="4775" t="s">
        <v>212</v>
      </c>
      <c r="AA128" s="4775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3206" t="s">
        <v>13</v>
      </c>
      <c r="D129" s="3207" t="s">
        <v>14</v>
      </c>
      <c r="E129" s="3207" t="s">
        <v>50</v>
      </c>
      <c r="F129" s="3207" t="s">
        <v>51</v>
      </c>
      <c r="G129" s="3207" t="s">
        <v>17</v>
      </c>
      <c r="H129" s="3207" t="s">
        <v>18</v>
      </c>
      <c r="I129" s="3207" t="s">
        <v>19</v>
      </c>
      <c r="J129" s="3207" t="s">
        <v>20</v>
      </c>
      <c r="K129" s="3207" t="s">
        <v>21</v>
      </c>
      <c r="L129" s="3207" t="s">
        <v>22</v>
      </c>
      <c r="M129" s="3207" t="s">
        <v>23</v>
      </c>
      <c r="N129" s="3207" t="s">
        <v>24</v>
      </c>
      <c r="O129" s="3207" t="s">
        <v>25</v>
      </c>
      <c r="P129" s="3207" t="s">
        <v>26</v>
      </c>
      <c r="Q129" s="3207" t="s">
        <v>27</v>
      </c>
      <c r="R129" s="3207" t="s">
        <v>28</v>
      </c>
      <c r="S129" s="3045" t="s">
        <v>29</v>
      </c>
      <c r="T129" s="3209" t="s">
        <v>30</v>
      </c>
      <c r="U129" s="3305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3306" t="s">
        <v>214</v>
      </c>
      <c r="B130" s="3307">
        <f>SUM(C130:S130)</f>
        <v>0</v>
      </c>
      <c r="C130" s="3308"/>
      <c r="D130" s="3309"/>
      <c r="E130" s="3309"/>
      <c r="F130" s="3309"/>
      <c r="G130" s="3309"/>
      <c r="H130" s="3309"/>
      <c r="I130" s="3309"/>
      <c r="J130" s="3309"/>
      <c r="K130" s="3309"/>
      <c r="L130" s="3309"/>
      <c r="M130" s="3309"/>
      <c r="N130" s="3309"/>
      <c r="O130" s="3309"/>
      <c r="P130" s="3309"/>
      <c r="Q130" s="3309"/>
      <c r="R130" s="3309"/>
      <c r="S130" s="3310"/>
      <c r="T130" s="173"/>
      <c r="U130" s="174"/>
      <c r="V130" s="3311"/>
      <c r="W130" s="3312"/>
      <c r="X130" s="3309"/>
      <c r="Y130" s="3309"/>
      <c r="Z130" s="3310"/>
      <c r="AA130" s="3310"/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3313" t="s">
        <v>207</v>
      </c>
      <c r="B131" s="3314">
        <f>SUM(C131:S131)</f>
        <v>0</v>
      </c>
      <c r="C131" s="3308"/>
      <c r="D131" s="3309"/>
      <c r="E131" s="3309"/>
      <c r="F131" s="3309"/>
      <c r="G131" s="3309"/>
      <c r="H131" s="3309"/>
      <c r="I131" s="3309"/>
      <c r="J131" s="3309"/>
      <c r="K131" s="3309"/>
      <c r="L131" s="3309"/>
      <c r="M131" s="3309"/>
      <c r="N131" s="3309"/>
      <c r="O131" s="3309"/>
      <c r="P131" s="3309"/>
      <c r="Q131" s="3309"/>
      <c r="R131" s="3309"/>
      <c r="S131" s="3310"/>
      <c r="T131" s="3308"/>
      <c r="U131" s="3315"/>
      <c r="V131" s="3311"/>
      <c r="W131" s="3312"/>
      <c r="X131" s="3309"/>
      <c r="Y131" s="3309"/>
      <c r="Z131" s="3310"/>
      <c r="AA131" s="3310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3316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887" t="s">
        <v>55</v>
      </c>
      <c r="B134" s="4692" t="s">
        <v>4</v>
      </c>
      <c r="C134" s="4789" t="s">
        <v>5</v>
      </c>
      <c r="D134" s="4790"/>
      <c r="E134" s="4791"/>
      <c r="F134" s="4796" t="s">
        <v>217</v>
      </c>
      <c r="G134" s="4804"/>
      <c r="H134" s="4804"/>
      <c r="I134" s="4804"/>
      <c r="J134" s="4804"/>
      <c r="K134" s="4804"/>
      <c r="L134" s="4804"/>
      <c r="M134" s="4804"/>
      <c r="N134" s="4804"/>
      <c r="O134" s="4804"/>
      <c r="P134" s="4804"/>
      <c r="Q134" s="4804"/>
      <c r="R134" s="4804"/>
      <c r="S134" s="4804"/>
      <c r="T134" s="4804"/>
      <c r="U134" s="4804"/>
      <c r="V134" s="4804"/>
      <c r="W134" s="4804"/>
      <c r="X134" s="4804"/>
      <c r="Y134" s="4804"/>
      <c r="Z134" s="4804"/>
      <c r="AA134" s="4804"/>
      <c r="AB134" s="4804"/>
      <c r="AC134" s="4804"/>
      <c r="AD134" s="4804"/>
      <c r="AE134" s="4804"/>
      <c r="AF134" s="4804"/>
      <c r="AG134" s="4804"/>
      <c r="AH134" s="4804"/>
      <c r="AI134" s="4804"/>
      <c r="AJ134" s="4804"/>
      <c r="AK134" s="4804"/>
      <c r="AL134" s="4804"/>
      <c r="AM134" s="4797"/>
      <c r="AN134" s="4847" t="s">
        <v>167</v>
      </c>
      <c r="AO134" s="4847" t="s">
        <v>10</v>
      </c>
      <c r="AP134" s="4847" t="s">
        <v>11</v>
      </c>
      <c r="AQ134" s="4847" t="s">
        <v>212</v>
      </c>
      <c r="AR134" s="4847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868" t="s">
        <v>13</v>
      </c>
      <c r="G135" s="4868"/>
      <c r="H135" s="4794" t="s">
        <v>14</v>
      </c>
      <c r="I135" s="4868"/>
      <c r="J135" s="4794" t="s">
        <v>50</v>
      </c>
      <c r="K135" s="4868"/>
      <c r="L135" s="4793" t="s">
        <v>51</v>
      </c>
      <c r="M135" s="4888"/>
      <c r="N135" s="4889" t="s">
        <v>17</v>
      </c>
      <c r="O135" s="4794"/>
      <c r="P135" s="4792" t="s">
        <v>18</v>
      </c>
      <c r="Q135" s="4794"/>
      <c r="R135" s="4790" t="s">
        <v>19</v>
      </c>
      <c r="S135" s="4791"/>
      <c r="T135" s="4793" t="s">
        <v>20</v>
      </c>
      <c r="U135" s="4794"/>
      <c r="V135" s="4792" t="s">
        <v>21</v>
      </c>
      <c r="W135" s="4794"/>
      <c r="X135" s="4793" t="s">
        <v>22</v>
      </c>
      <c r="Y135" s="4794"/>
      <c r="Z135" s="4793" t="s">
        <v>23</v>
      </c>
      <c r="AA135" s="4794"/>
      <c r="AB135" s="4888" t="s">
        <v>24</v>
      </c>
      <c r="AC135" s="4890"/>
      <c r="AD135" s="4793" t="s">
        <v>25</v>
      </c>
      <c r="AE135" s="4794"/>
      <c r="AF135" s="4793" t="s">
        <v>26</v>
      </c>
      <c r="AG135" s="4794"/>
      <c r="AH135" s="4793" t="s">
        <v>27</v>
      </c>
      <c r="AI135" s="4794"/>
      <c r="AJ135" s="4793" t="s">
        <v>28</v>
      </c>
      <c r="AK135" s="4794"/>
      <c r="AL135" s="4793" t="s">
        <v>29</v>
      </c>
      <c r="AM135" s="4794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3211" t="s">
        <v>44</v>
      </c>
      <c r="D136" s="3317" t="s">
        <v>30</v>
      </c>
      <c r="E136" s="3045" t="s">
        <v>31</v>
      </c>
      <c r="F136" s="3206" t="s">
        <v>30</v>
      </c>
      <c r="G136" s="3045" t="s">
        <v>31</v>
      </c>
      <c r="H136" s="3206" t="s">
        <v>30</v>
      </c>
      <c r="I136" s="3045" t="s">
        <v>31</v>
      </c>
      <c r="J136" s="3206" t="s">
        <v>30</v>
      </c>
      <c r="K136" s="3045" t="s">
        <v>31</v>
      </c>
      <c r="L136" s="3317" t="s">
        <v>30</v>
      </c>
      <c r="M136" s="3207" t="s">
        <v>31</v>
      </c>
      <c r="N136" s="3207" t="s">
        <v>30</v>
      </c>
      <c r="O136" s="3208" t="s">
        <v>31</v>
      </c>
      <c r="P136" s="3206" t="s">
        <v>30</v>
      </c>
      <c r="Q136" s="3208" t="s">
        <v>31</v>
      </c>
      <c r="R136" s="3317" t="s">
        <v>30</v>
      </c>
      <c r="S136" s="3208" t="s">
        <v>31</v>
      </c>
      <c r="T136" s="3317" t="s">
        <v>30</v>
      </c>
      <c r="U136" s="3208" t="s">
        <v>31</v>
      </c>
      <c r="V136" s="3206" t="s">
        <v>30</v>
      </c>
      <c r="W136" s="3208" t="s">
        <v>31</v>
      </c>
      <c r="X136" s="3317" t="s">
        <v>30</v>
      </c>
      <c r="Y136" s="3208" t="s">
        <v>31</v>
      </c>
      <c r="Z136" s="3317" t="s">
        <v>30</v>
      </c>
      <c r="AA136" s="3208" t="s">
        <v>31</v>
      </c>
      <c r="AB136" s="3317" t="s">
        <v>30</v>
      </c>
      <c r="AC136" s="3208" t="s">
        <v>31</v>
      </c>
      <c r="AD136" s="3317" t="s">
        <v>30</v>
      </c>
      <c r="AE136" s="3208" t="s">
        <v>31</v>
      </c>
      <c r="AF136" s="3317" t="s">
        <v>30</v>
      </c>
      <c r="AG136" s="3208" t="s">
        <v>31</v>
      </c>
      <c r="AH136" s="3317" t="s">
        <v>30</v>
      </c>
      <c r="AI136" s="3208" t="s">
        <v>31</v>
      </c>
      <c r="AJ136" s="3317" t="s">
        <v>30</v>
      </c>
      <c r="AK136" s="3208" t="s">
        <v>31</v>
      </c>
      <c r="AL136" s="3317" t="s">
        <v>30</v>
      </c>
      <c r="AM136" s="3208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847" t="s">
        <v>218</v>
      </c>
      <c r="B137" s="3318" t="s">
        <v>32</v>
      </c>
      <c r="C137" s="3319">
        <f t="shared" ref="C137:C158" si="49">SUM(D137:E137)</f>
        <v>0</v>
      </c>
      <c r="D137" s="3320">
        <f t="shared" ref="D137:D146" si="50">SUM(F137+H137+J137+L137+N137+P137+R137+T137+V137+X137+Z137+AB137+AD137+AF137+AH137+AJ137+AL137)</f>
        <v>0</v>
      </c>
      <c r="E137" s="3321">
        <f t="shared" ref="E137:E146" si="51">SUM(G137+I137+K137+M137+O137+Q137+S137+U137+W137+Y137+AA137+AC137+AE137+AG137+AI137+AK137+AM137)</f>
        <v>0</v>
      </c>
      <c r="F137" s="3322"/>
      <c r="G137" s="3323"/>
      <c r="H137" s="3322"/>
      <c r="I137" s="3323"/>
      <c r="J137" s="3322"/>
      <c r="K137" s="3323"/>
      <c r="L137" s="3324"/>
      <c r="M137" s="3325"/>
      <c r="N137" s="3325"/>
      <c r="O137" s="3326"/>
      <c r="P137" s="3322"/>
      <c r="Q137" s="3326"/>
      <c r="R137" s="3324"/>
      <c r="S137" s="3326"/>
      <c r="T137" s="3324"/>
      <c r="U137" s="3326"/>
      <c r="V137" s="3322"/>
      <c r="W137" s="3323"/>
      <c r="X137" s="3324"/>
      <c r="Y137" s="3323"/>
      <c r="Z137" s="3324"/>
      <c r="AA137" s="3326"/>
      <c r="AB137" s="3324"/>
      <c r="AC137" s="3326"/>
      <c r="AD137" s="3324"/>
      <c r="AE137" s="3326"/>
      <c r="AF137" s="3324"/>
      <c r="AG137" s="3326"/>
      <c r="AH137" s="3324"/>
      <c r="AI137" s="3326"/>
      <c r="AJ137" s="3324"/>
      <c r="AK137" s="3326"/>
      <c r="AL137" s="3324"/>
      <c r="AM137" s="3326"/>
      <c r="AN137" s="3326"/>
      <c r="AO137" s="3326"/>
      <c r="AP137" s="3326"/>
      <c r="AQ137" s="3326"/>
      <c r="AR137" s="3326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3327" t="s">
        <v>219</v>
      </c>
      <c r="C138" s="3328">
        <f t="shared" si="49"/>
        <v>6</v>
      </c>
      <c r="D138" s="3329">
        <f t="shared" si="50"/>
        <v>2</v>
      </c>
      <c r="E138" s="3330">
        <f t="shared" si="51"/>
        <v>4</v>
      </c>
      <c r="F138" s="3308"/>
      <c r="G138" s="3310"/>
      <c r="H138" s="3308"/>
      <c r="I138" s="3310"/>
      <c r="J138" s="3308"/>
      <c r="K138" s="3310"/>
      <c r="L138" s="3312">
        <v>1</v>
      </c>
      <c r="M138" s="3309">
        <v>1</v>
      </c>
      <c r="N138" s="3309"/>
      <c r="O138" s="3331"/>
      <c r="P138" s="3308">
        <v>1</v>
      </c>
      <c r="Q138" s="3331"/>
      <c r="R138" s="3312"/>
      <c r="S138" s="3331"/>
      <c r="T138" s="3312"/>
      <c r="U138" s="3331">
        <v>2</v>
      </c>
      <c r="V138" s="3308"/>
      <c r="W138" s="3310"/>
      <c r="X138" s="3312"/>
      <c r="Y138" s="3310"/>
      <c r="Z138" s="3312"/>
      <c r="AA138" s="3331"/>
      <c r="AB138" s="3312"/>
      <c r="AC138" s="3331">
        <v>1</v>
      </c>
      <c r="AD138" s="3312"/>
      <c r="AE138" s="3331"/>
      <c r="AF138" s="3312"/>
      <c r="AG138" s="3331"/>
      <c r="AH138" s="3312"/>
      <c r="AI138" s="3331"/>
      <c r="AJ138" s="3312"/>
      <c r="AK138" s="3331"/>
      <c r="AL138" s="3312"/>
      <c r="AM138" s="3331"/>
      <c r="AN138" s="3331">
        <v>0</v>
      </c>
      <c r="AO138" s="3331">
        <v>0</v>
      </c>
      <c r="AP138" s="3331">
        <v>0</v>
      </c>
      <c r="AQ138" s="3331">
        <v>0</v>
      </c>
      <c r="AR138" s="3331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3327" t="s">
        <v>33</v>
      </c>
      <c r="C139" s="3328">
        <f t="shared" si="49"/>
        <v>0</v>
      </c>
      <c r="D139" s="3329">
        <f t="shared" si="50"/>
        <v>0</v>
      </c>
      <c r="E139" s="3330">
        <f t="shared" si="51"/>
        <v>0</v>
      </c>
      <c r="F139" s="3308"/>
      <c r="G139" s="3310"/>
      <c r="H139" s="3308"/>
      <c r="I139" s="3310"/>
      <c r="J139" s="3308"/>
      <c r="K139" s="3310"/>
      <c r="L139" s="3312"/>
      <c r="M139" s="3309"/>
      <c r="N139" s="3309"/>
      <c r="O139" s="3331"/>
      <c r="P139" s="3308"/>
      <c r="Q139" s="3331"/>
      <c r="R139" s="3312"/>
      <c r="S139" s="3331"/>
      <c r="T139" s="3312"/>
      <c r="U139" s="3331"/>
      <c r="V139" s="3308"/>
      <c r="W139" s="3310"/>
      <c r="X139" s="3312"/>
      <c r="Y139" s="3310"/>
      <c r="Z139" s="3312"/>
      <c r="AA139" s="3331"/>
      <c r="AB139" s="3312"/>
      <c r="AC139" s="3331"/>
      <c r="AD139" s="3312"/>
      <c r="AE139" s="3331"/>
      <c r="AF139" s="3312"/>
      <c r="AG139" s="3331"/>
      <c r="AH139" s="3312"/>
      <c r="AI139" s="3331"/>
      <c r="AJ139" s="3312"/>
      <c r="AK139" s="3331"/>
      <c r="AL139" s="3312"/>
      <c r="AM139" s="3331"/>
      <c r="AN139" s="3331"/>
      <c r="AO139" s="3331"/>
      <c r="AP139" s="3331"/>
      <c r="AQ139" s="3331"/>
      <c r="AR139" s="3331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3327" t="s">
        <v>34</v>
      </c>
      <c r="C140" s="3328">
        <f t="shared" si="49"/>
        <v>0</v>
      </c>
      <c r="D140" s="3329">
        <f t="shared" si="50"/>
        <v>0</v>
      </c>
      <c r="E140" s="3330">
        <f t="shared" si="51"/>
        <v>0</v>
      </c>
      <c r="F140" s="3308"/>
      <c r="G140" s="3310"/>
      <c r="H140" s="3308"/>
      <c r="I140" s="3310"/>
      <c r="J140" s="3308"/>
      <c r="K140" s="3310"/>
      <c r="L140" s="3312"/>
      <c r="M140" s="3309"/>
      <c r="N140" s="3309"/>
      <c r="O140" s="3331"/>
      <c r="P140" s="3308"/>
      <c r="Q140" s="3331"/>
      <c r="R140" s="3312"/>
      <c r="S140" s="3331"/>
      <c r="T140" s="3312"/>
      <c r="U140" s="3331"/>
      <c r="V140" s="3308"/>
      <c r="W140" s="3310"/>
      <c r="X140" s="3312"/>
      <c r="Y140" s="3310"/>
      <c r="Z140" s="3312"/>
      <c r="AA140" s="3331"/>
      <c r="AB140" s="3312"/>
      <c r="AC140" s="3331"/>
      <c r="AD140" s="3312"/>
      <c r="AE140" s="3331"/>
      <c r="AF140" s="3312"/>
      <c r="AG140" s="3331"/>
      <c r="AH140" s="3312"/>
      <c r="AI140" s="3331"/>
      <c r="AJ140" s="3312"/>
      <c r="AK140" s="3331"/>
      <c r="AL140" s="3312"/>
      <c r="AM140" s="3331"/>
      <c r="AN140" s="3331"/>
      <c r="AO140" s="3331"/>
      <c r="AP140" s="3331"/>
      <c r="AQ140" s="3331"/>
      <c r="AR140" s="3331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3327" t="s">
        <v>220</v>
      </c>
      <c r="C141" s="3328">
        <f t="shared" si="49"/>
        <v>5</v>
      </c>
      <c r="D141" s="3329">
        <f t="shared" si="50"/>
        <v>3</v>
      </c>
      <c r="E141" s="3330">
        <f t="shared" si="51"/>
        <v>2</v>
      </c>
      <c r="F141" s="3308"/>
      <c r="G141" s="3310"/>
      <c r="H141" s="3308"/>
      <c r="I141" s="3310"/>
      <c r="J141" s="3308"/>
      <c r="K141" s="3310"/>
      <c r="L141" s="3312"/>
      <c r="M141" s="3309"/>
      <c r="N141" s="3309"/>
      <c r="O141" s="3331">
        <v>1</v>
      </c>
      <c r="P141" s="3308">
        <v>1</v>
      </c>
      <c r="Q141" s="3331">
        <v>1</v>
      </c>
      <c r="R141" s="3312"/>
      <c r="S141" s="3331"/>
      <c r="T141" s="3312">
        <v>1</v>
      </c>
      <c r="U141" s="3331"/>
      <c r="V141" s="3308">
        <v>1</v>
      </c>
      <c r="W141" s="3310"/>
      <c r="X141" s="3312"/>
      <c r="Y141" s="3310"/>
      <c r="Z141" s="3312"/>
      <c r="AA141" s="3331"/>
      <c r="AB141" s="3312"/>
      <c r="AC141" s="3331"/>
      <c r="AD141" s="3312"/>
      <c r="AE141" s="3331"/>
      <c r="AF141" s="3312"/>
      <c r="AG141" s="3331"/>
      <c r="AH141" s="3312"/>
      <c r="AI141" s="3331"/>
      <c r="AJ141" s="3312"/>
      <c r="AK141" s="3331"/>
      <c r="AL141" s="3312"/>
      <c r="AM141" s="3331"/>
      <c r="AN141" s="3331">
        <v>0</v>
      </c>
      <c r="AO141" s="3331">
        <v>0</v>
      </c>
      <c r="AP141" s="3331">
        <v>0</v>
      </c>
      <c r="AQ141" s="3331">
        <v>0</v>
      </c>
      <c r="AR141" s="3331">
        <v>0</v>
      </c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3327" t="s">
        <v>36</v>
      </c>
      <c r="C142" s="3328">
        <f t="shared" si="49"/>
        <v>0</v>
      </c>
      <c r="D142" s="3329">
        <f t="shared" si="50"/>
        <v>0</v>
      </c>
      <c r="E142" s="3330">
        <f t="shared" si="51"/>
        <v>0</v>
      </c>
      <c r="F142" s="3308"/>
      <c r="G142" s="3310"/>
      <c r="H142" s="3308"/>
      <c r="I142" s="3310"/>
      <c r="J142" s="3308"/>
      <c r="K142" s="3310"/>
      <c r="L142" s="3312"/>
      <c r="M142" s="3309"/>
      <c r="N142" s="3309"/>
      <c r="O142" s="3331"/>
      <c r="P142" s="3308"/>
      <c r="Q142" s="3331"/>
      <c r="R142" s="3312"/>
      <c r="S142" s="3331"/>
      <c r="T142" s="3312"/>
      <c r="U142" s="3331"/>
      <c r="V142" s="3308"/>
      <c r="W142" s="3310"/>
      <c r="X142" s="3312"/>
      <c r="Y142" s="3310"/>
      <c r="Z142" s="3312"/>
      <c r="AA142" s="3331"/>
      <c r="AB142" s="3312"/>
      <c r="AC142" s="3331"/>
      <c r="AD142" s="3312"/>
      <c r="AE142" s="3331"/>
      <c r="AF142" s="3312"/>
      <c r="AG142" s="3331"/>
      <c r="AH142" s="3312"/>
      <c r="AI142" s="3331"/>
      <c r="AJ142" s="3312"/>
      <c r="AK142" s="3331"/>
      <c r="AL142" s="3312"/>
      <c r="AM142" s="3331"/>
      <c r="AN142" s="3331"/>
      <c r="AO142" s="3331"/>
      <c r="AP142" s="3331"/>
      <c r="AQ142" s="3331"/>
      <c r="AR142" s="3331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3327" t="s">
        <v>221</v>
      </c>
      <c r="C143" s="3328">
        <f t="shared" si="49"/>
        <v>0</v>
      </c>
      <c r="D143" s="3329">
        <f t="shared" si="50"/>
        <v>0</v>
      </c>
      <c r="E143" s="3330">
        <f t="shared" si="51"/>
        <v>0</v>
      </c>
      <c r="F143" s="3308"/>
      <c r="G143" s="3310"/>
      <c r="H143" s="3308"/>
      <c r="I143" s="3310"/>
      <c r="J143" s="3308"/>
      <c r="K143" s="3310"/>
      <c r="L143" s="3312"/>
      <c r="M143" s="3309"/>
      <c r="N143" s="3309"/>
      <c r="O143" s="3331"/>
      <c r="P143" s="3308"/>
      <c r="Q143" s="3331"/>
      <c r="R143" s="3312"/>
      <c r="S143" s="3331"/>
      <c r="T143" s="3312"/>
      <c r="U143" s="3331"/>
      <c r="V143" s="3308"/>
      <c r="W143" s="3310"/>
      <c r="X143" s="3312"/>
      <c r="Y143" s="3310"/>
      <c r="Z143" s="3312"/>
      <c r="AA143" s="3331"/>
      <c r="AB143" s="3312"/>
      <c r="AC143" s="3331"/>
      <c r="AD143" s="3312"/>
      <c r="AE143" s="3331"/>
      <c r="AF143" s="3312"/>
      <c r="AG143" s="3331"/>
      <c r="AH143" s="3312"/>
      <c r="AI143" s="3331"/>
      <c r="AJ143" s="3312"/>
      <c r="AK143" s="3331"/>
      <c r="AL143" s="3312"/>
      <c r="AM143" s="3331"/>
      <c r="AN143" s="3331"/>
      <c r="AO143" s="3331"/>
      <c r="AP143" s="3331"/>
      <c r="AQ143" s="3331"/>
      <c r="AR143" s="3331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3327" t="s">
        <v>222</v>
      </c>
      <c r="C144" s="3328">
        <f t="shared" si="49"/>
        <v>0</v>
      </c>
      <c r="D144" s="3329">
        <f t="shared" si="50"/>
        <v>0</v>
      </c>
      <c r="E144" s="3330">
        <f t="shared" si="51"/>
        <v>0</v>
      </c>
      <c r="F144" s="3308"/>
      <c r="G144" s="3310"/>
      <c r="H144" s="3308"/>
      <c r="I144" s="3310"/>
      <c r="J144" s="3308"/>
      <c r="K144" s="3310"/>
      <c r="L144" s="3312"/>
      <c r="M144" s="3309"/>
      <c r="N144" s="3309"/>
      <c r="O144" s="3331"/>
      <c r="P144" s="3308"/>
      <c r="Q144" s="3331"/>
      <c r="R144" s="3312"/>
      <c r="S144" s="3331"/>
      <c r="T144" s="3312"/>
      <c r="U144" s="3331"/>
      <c r="V144" s="3308"/>
      <c r="W144" s="3310"/>
      <c r="X144" s="3312"/>
      <c r="Y144" s="3310"/>
      <c r="Z144" s="3312"/>
      <c r="AA144" s="3331"/>
      <c r="AB144" s="3312"/>
      <c r="AC144" s="3331"/>
      <c r="AD144" s="3312"/>
      <c r="AE144" s="3331"/>
      <c r="AF144" s="3312"/>
      <c r="AG144" s="3331"/>
      <c r="AH144" s="3312"/>
      <c r="AI144" s="3331"/>
      <c r="AJ144" s="3312"/>
      <c r="AK144" s="3331"/>
      <c r="AL144" s="3312"/>
      <c r="AM144" s="3331"/>
      <c r="AN144" s="3331"/>
      <c r="AO144" s="3331"/>
      <c r="AP144" s="3331"/>
      <c r="AQ144" s="3331"/>
      <c r="AR144" s="3331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3327" t="s">
        <v>223</v>
      </c>
      <c r="C145" s="3328">
        <f t="shared" si="49"/>
        <v>0</v>
      </c>
      <c r="D145" s="3329">
        <f t="shared" si="50"/>
        <v>0</v>
      </c>
      <c r="E145" s="3330">
        <f t="shared" si="51"/>
        <v>0</v>
      </c>
      <c r="F145" s="3308"/>
      <c r="G145" s="3310"/>
      <c r="H145" s="3308"/>
      <c r="I145" s="3310"/>
      <c r="J145" s="3308"/>
      <c r="K145" s="3310"/>
      <c r="L145" s="3312"/>
      <c r="M145" s="3309"/>
      <c r="N145" s="3309"/>
      <c r="O145" s="3331"/>
      <c r="P145" s="3308"/>
      <c r="Q145" s="3331"/>
      <c r="R145" s="3312"/>
      <c r="S145" s="3331"/>
      <c r="T145" s="3312"/>
      <c r="U145" s="3331"/>
      <c r="V145" s="3308"/>
      <c r="W145" s="3310"/>
      <c r="X145" s="3312"/>
      <c r="Y145" s="3310"/>
      <c r="Z145" s="3312"/>
      <c r="AA145" s="3331"/>
      <c r="AB145" s="3312"/>
      <c r="AC145" s="3331"/>
      <c r="AD145" s="3312"/>
      <c r="AE145" s="3331"/>
      <c r="AF145" s="3312"/>
      <c r="AG145" s="3331"/>
      <c r="AH145" s="3312"/>
      <c r="AI145" s="3331"/>
      <c r="AJ145" s="3312"/>
      <c r="AK145" s="3331"/>
      <c r="AL145" s="3312"/>
      <c r="AM145" s="3331"/>
      <c r="AN145" s="3331"/>
      <c r="AO145" s="3331"/>
      <c r="AP145" s="3331"/>
      <c r="AQ145" s="3331"/>
      <c r="AR145" s="3331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3332" t="s">
        <v>224</v>
      </c>
      <c r="C146" s="3333">
        <f t="shared" si="49"/>
        <v>0</v>
      </c>
      <c r="D146" s="3334">
        <f t="shared" si="50"/>
        <v>0</v>
      </c>
      <c r="E146" s="3335">
        <f t="shared" si="51"/>
        <v>0</v>
      </c>
      <c r="F146" s="3336"/>
      <c r="G146" s="3337"/>
      <c r="H146" s="3336"/>
      <c r="I146" s="3337"/>
      <c r="J146" s="3336"/>
      <c r="K146" s="3337"/>
      <c r="L146" s="3338"/>
      <c r="M146" s="3339"/>
      <c r="N146" s="3339"/>
      <c r="O146" s="3340"/>
      <c r="P146" s="3336"/>
      <c r="Q146" s="3340"/>
      <c r="R146" s="3338"/>
      <c r="S146" s="3340"/>
      <c r="T146" s="3338"/>
      <c r="U146" s="3340"/>
      <c r="V146" s="3336"/>
      <c r="W146" s="3337"/>
      <c r="X146" s="3338"/>
      <c r="Y146" s="3337"/>
      <c r="Z146" s="3338"/>
      <c r="AA146" s="3340"/>
      <c r="AB146" s="3338"/>
      <c r="AC146" s="3340"/>
      <c r="AD146" s="3338"/>
      <c r="AE146" s="3340"/>
      <c r="AF146" s="3338"/>
      <c r="AG146" s="3340"/>
      <c r="AH146" s="3338"/>
      <c r="AI146" s="3340"/>
      <c r="AJ146" s="3338"/>
      <c r="AK146" s="3340"/>
      <c r="AL146" s="3338"/>
      <c r="AM146" s="3340"/>
      <c r="AN146" s="3340"/>
      <c r="AO146" s="3340"/>
      <c r="AP146" s="3340"/>
      <c r="AQ146" s="3340"/>
      <c r="AR146" s="3340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11</v>
      </c>
      <c r="D147" s="200">
        <f t="shared" ref="D147:AQ147" si="60">SUM(D137:D146)</f>
        <v>5</v>
      </c>
      <c r="E147" s="201">
        <f t="shared" si="60"/>
        <v>6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1</v>
      </c>
      <c r="M147" s="205">
        <f t="shared" si="60"/>
        <v>1</v>
      </c>
      <c r="N147" s="205">
        <f t="shared" si="60"/>
        <v>0</v>
      </c>
      <c r="O147" s="206">
        <f t="shared" si="60"/>
        <v>1</v>
      </c>
      <c r="P147" s="202">
        <f t="shared" si="60"/>
        <v>2</v>
      </c>
      <c r="Q147" s="206">
        <f t="shared" si="60"/>
        <v>1</v>
      </c>
      <c r="R147" s="207">
        <f t="shared" si="60"/>
        <v>0</v>
      </c>
      <c r="S147" s="206">
        <f t="shared" si="60"/>
        <v>0</v>
      </c>
      <c r="T147" s="202">
        <f t="shared" si="60"/>
        <v>1</v>
      </c>
      <c r="U147" s="203">
        <f t="shared" si="60"/>
        <v>2</v>
      </c>
      <c r="V147" s="205">
        <f t="shared" si="60"/>
        <v>1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1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3318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3327" t="s">
        <v>219</v>
      </c>
      <c r="C149" s="3328">
        <f t="shared" si="49"/>
        <v>0</v>
      </c>
      <c r="D149" s="3329">
        <f t="shared" si="61"/>
        <v>0</v>
      </c>
      <c r="E149" s="3330">
        <f t="shared" si="62"/>
        <v>0</v>
      </c>
      <c r="F149" s="3308"/>
      <c r="G149" s="3310"/>
      <c r="H149" s="3308"/>
      <c r="I149" s="3310"/>
      <c r="J149" s="3308"/>
      <c r="K149" s="3310"/>
      <c r="L149" s="3312"/>
      <c r="M149" s="3309"/>
      <c r="N149" s="3309"/>
      <c r="O149" s="3331"/>
      <c r="P149" s="3308"/>
      <c r="Q149" s="3331"/>
      <c r="R149" s="3312"/>
      <c r="S149" s="3331"/>
      <c r="T149" s="3312"/>
      <c r="U149" s="3331"/>
      <c r="V149" s="3308"/>
      <c r="W149" s="3310"/>
      <c r="X149" s="3312"/>
      <c r="Y149" s="3310"/>
      <c r="Z149" s="3312"/>
      <c r="AA149" s="3331"/>
      <c r="AB149" s="3312"/>
      <c r="AC149" s="3331"/>
      <c r="AD149" s="3312"/>
      <c r="AE149" s="3331"/>
      <c r="AF149" s="3312"/>
      <c r="AG149" s="3331"/>
      <c r="AH149" s="3312"/>
      <c r="AI149" s="3331"/>
      <c r="AJ149" s="3312"/>
      <c r="AK149" s="3331"/>
      <c r="AL149" s="3312"/>
      <c r="AM149" s="3331"/>
      <c r="AN149" s="3331"/>
      <c r="AO149" s="3331"/>
      <c r="AP149" s="3331"/>
      <c r="AQ149" s="3331"/>
      <c r="AR149" s="3331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3327" t="s">
        <v>33</v>
      </c>
      <c r="C150" s="3328">
        <f t="shared" si="49"/>
        <v>0</v>
      </c>
      <c r="D150" s="3329">
        <f t="shared" si="61"/>
        <v>0</v>
      </c>
      <c r="E150" s="3330">
        <f t="shared" si="62"/>
        <v>0</v>
      </c>
      <c r="F150" s="3308"/>
      <c r="G150" s="3310"/>
      <c r="H150" s="3308"/>
      <c r="I150" s="3310"/>
      <c r="J150" s="3308"/>
      <c r="K150" s="3310"/>
      <c r="L150" s="3312"/>
      <c r="M150" s="3309"/>
      <c r="N150" s="3309"/>
      <c r="O150" s="3331"/>
      <c r="P150" s="3308"/>
      <c r="Q150" s="3331"/>
      <c r="R150" s="3312"/>
      <c r="S150" s="3331"/>
      <c r="T150" s="3312"/>
      <c r="U150" s="3331"/>
      <c r="V150" s="3308"/>
      <c r="W150" s="3310"/>
      <c r="X150" s="3312"/>
      <c r="Y150" s="3310"/>
      <c r="Z150" s="3312"/>
      <c r="AA150" s="3331"/>
      <c r="AB150" s="3312"/>
      <c r="AC150" s="3331"/>
      <c r="AD150" s="3312"/>
      <c r="AE150" s="3331"/>
      <c r="AF150" s="3312"/>
      <c r="AG150" s="3331"/>
      <c r="AH150" s="3312"/>
      <c r="AI150" s="3331"/>
      <c r="AJ150" s="3312"/>
      <c r="AK150" s="3331"/>
      <c r="AL150" s="3312"/>
      <c r="AM150" s="3331"/>
      <c r="AN150" s="3331"/>
      <c r="AO150" s="3331"/>
      <c r="AP150" s="3331"/>
      <c r="AQ150" s="3331"/>
      <c r="AR150" s="3331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3327" t="s">
        <v>34</v>
      </c>
      <c r="C151" s="3328">
        <f t="shared" si="49"/>
        <v>0</v>
      </c>
      <c r="D151" s="3329">
        <f t="shared" si="61"/>
        <v>0</v>
      </c>
      <c r="E151" s="3330">
        <f t="shared" si="62"/>
        <v>0</v>
      </c>
      <c r="F151" s="3308"/>
      <c r="G151" s="3310"/>
      <c r="H151" s="3308"/>
      <c r="I151" s="3310"/>
      <c r="J151" s="3308"/>
      <c r="K151" s="3310"/>
      <c r="L151" s="3312"/>
      <c r="M151" s="3309"/>
      <c r="N151" s="3309"/>
      <c r="O151" s="3331"/>
      <c r="P151" s="3308"/>
      <c r="Q151" s="3331"/>
      <c r="R151" s="3312"/>
      <c r="S151" s="3331"/>
      <c r="T151" s="3312"/>
      <c r="U151" s="3331"/>
      <c r="V151" s="3308"/>
      <c r="W151" s="3310"/>
      <c r="X151" s="3312"/>
      <c r="Y151" s="3310"/>
      <c r="Z151" s="3312"/>
      <c r="AA151" s="3331"/>
      <c r="AB151" s="3312"/>
      <c r="AC151" s="3331"/>
      <c r="AD151" s="3312"/>
      <c r="AE151" s="3331"/>
      <c r="AF151" s="3312"/>
      <c r="AG151" s="3331"/>
      <c r="AH151" s="3312"/>
      <c r="AI151" s="3331"/>
      <c r="AJ151" s="3312"/>
      <c r="AK151" s="3331"/>
      <c r="AL151" s="3312"/>
      <c r="AM151" s="3331"/>
      <c r="AN151" s="3331"/>
      <c r="AO151" s="3331"/>
      <c r="AP151" s="3331"/>
      <c r="AQ151" s="3331"/>
      <c r="AR151" s="3331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3327" t="s">
        <v>220</v>
      </c>
      <c r="C152" s="3328">
        <f t="shared" si="49"/>
        <v>0</v>
      </c>
      <c r="D152" s="3329">
        <f t="shared" si="61"/>
        <v>0</v>
      </c>
      <c r="E152" s="3330">
        <f t="shared" si="62"/>
        <v>0</v>
      </c>
      <c r="F152" s="3308"/>
      <c r="G152" s="3310"/>
      <c r="H152" s="3308"/>
      <c r="I152" s="3310"/>
      <c r="J152" s="3308"/>
      <c r="K152" s="3310"/>
      <c r="L152" s="3312"/>
      <c r="M152" s="3309"/>
      <c r="N152" s="3309"/>
      <c r="O152" s="3331"/>
      <c r="P152" s="3308"/>
      <c r="Q152" s="3331"/>
      <c r="R152" s="3312"/>
      <c r="S152" s="3331"/>
      <c r="T152" s="3312"/>
      <c r="U152" s="3331"/>
      <c r="V152" s="3308"/>
      <c r="W152" s="3310"/>
      <c r="X152" s="3312"/>
      <c r="Y152" s="3310"/>
      <c r="Z152" s="3312"/>
      <c r="AA152" s="3331"/>
      <c r="AB152" s="3312"/>
      <c r="AC152" s="3331"/>
      <c r="AD152" s="3312"/>
      <c r="AE152" s="3331"/>
      <c r="AF152" s="3312"/>
      <c r="AG152" s="3331"/>
      <c r="AH152" s="3312"/>
      <c r="AI152" s="3331"/>
      <c r="AJ152" s="3312"/>
      <c r="AK152" s="3331"/>
      <c r="AL152" s="3312"/>
      <c r="AM152" s="3331"/>
      <c r="AN152" s="3331"/>
      <c r="AO152" s="3331"/>
      <c r="AP152" s="3331"/>
      <c r="AQ152" s="3331"/>
      <c r="AR152" s="3331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3327" t="s">
        <v>36</v>
      </c>
      <c r="C153" s="3328">
        <f t="shared" si="49"/>
        <v>0</v>
      </c>
      <c r="D153" s="3329">
        <f t="shared" si="61"/>
        <v>0</v>
      </c>
      <c r="E153" s="3330">
        <f t="shared" si="62"/>
        <v>0</v>
      </c>
      <c r="F153" s="3308"/>
      <c r="G153" s="3310"/>
      <c r="H153" s="3308"/>
      <c r="I153" s="3310"/>
      <c r="J153" s="3308"/>
      <c r="K153" s="3310"/>
      <c r="L153" s="3312"/>
      <c r="M153" s="3309"/>
      <c r="N153" s="3309"/>
      <c r="O153" s="3331"/>
      <c r="P153" s="3308"/>
      <c r="Q153" s="3331"/>
      <c r="R153" s="3312"/>
      <c r="S153" s="3331"/>
      <c r="T153" s="3312"/>
      <c r="U153" s="3331"/>
      <c r="V153" s="3308"/>
      <c r="W153" s="3310"/>
      <c r="X153" s="3312"/>
      <c r="Y153" s="3310"/>
      <c r="Z153" s="3312"/>
      <c r="AA153" s="3331"/>
      <c r="AB153" s="3312"/>
      <c r="AC153" s="3331"/>
      <c r="AD153" s="3312"/>
      <c r="AE153" s="3331"/>
      <c r="AF153" s="3312"/>
      <c r="AG153" s="3331"/>
      <c r="AH153" s="3312"/>
      <c r="AI153" s="3331"/>
      <c r="AJ153" s="3312"/>
      <c r="AK153" s="3331"/>
      <c r="AL153" s="3312"/>
      <c r="AM153" s="3331"/>
      <c r="AN153" s="3331"/>
      <c r="AO153" s="3331"/>
      <c r="AP153" s="3331"/>
      <c r="AQ153" s="3331"/>
      <c r="AR153" s="3331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3327" t="s">
        <v>221</v>
      </c>
      <c r="C154" s="3328">
        <f t="shared" si="49"/>
        <v>0</v>
      </c>
      <c r="D154" s="3329">
        <f t="shared" si="61"/>
        <v>0</v>
      </c>
      <c r="E154" s="3330">
        <f t="shared" si="62"/>
        <v>0</v>
      </c>
      <c r="F154" s="3308"/>
      <c r="G154" s="3310"/>
      <c r="H154" s="3308"/>
      <c r="I154" s="3310"/>
      <c r="J154" s="3308"/>
      <c r="K154" s="3310"/>
      <c r="L154" s="3312"/>
      <c r="M154" s="3309"/>
      <c r="N154" s="3309"/>
      <c r="O154" s="3331"/>
      <c r="P154" s="3308"/>
      <c r="Q154" s="3331"/>
      <c r="R154" s="3312"/>
      <c r="S154" s="3331"/>
      <c r="T154" s="3312"/>
      <c r="U154" s="3331"/>
      <c r="V154" s="3308"/>
      <c r="W154" s="3310"/>
      <c r="X154" s="3312"/>
      <c r="Y154" s="3310"/>
      <c r="Z154" s="3312"/>
      <c r="AA154" s="3331"/>
      <c r="AB154" s="3312"/>
      <c r="AC154" s="3331"/>
      <c r="AD154" s="3312"/>
      <c r="AE154" s="3331"/>
      <c r="AF154" s="3312"/>
      <c r="AG154" s="3331"/>
      <c r="AH154" s="3312"/>
      <c r="AI154" s="3331"/>
      <c r="AJ154" s="3312"/>
      <c r="AK154" s="3331"/>
      <c r="AL154" s="3312"/>
      <c r="AM154" s="3331"/>
      <c r="AN154" s="3331"/>
      <c r="AO154" s="3331"/>
      <c r="AP154" s="3331"/>
      <c r="AQ154" s="3331"/>
      <c r="AR154" s="3331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3327" t="s">
        <v>222</v>
      </c>
      <c r="C155" s="3328">
        <f t="shared" si="49"/>
        <v>0</v>
      </c>
      <c r="D155" s="3329">
        <f t="shared" si="61"/>
        <v>0</v>
      </c>
      <c r="E155" s="3330">
        <f t="shared" si="62"/>
        <v>0</v>
      </c>
      <c r="F155" s="3308"/>
      <c r="G155" s="3310"/>
      <c r="H155" s="3308"/>
      <c r="I155" s="3310"/>
      <c r="J155" s="3308"/>
      <c r="K155" s="3310"/>
      <c r="L155" s="3312"/>
      <c r="M155" s="3309"/>
      <c r="N155" s="3309"/>
      <c r="O155" s="3331"/>
      <c r="P155" s="3308"/>
      <c r="Q155" s="3331"/>
      <c r="R155" s="3312"/>
      <c r="S155" s="3331"/>
      <c r="T155" s="3312"/>
      <c r="U155" s="3331"/>
      <c r="V155" s="3308"/>
      <c r="W155" s="3310"/>
      <c r="X155" s="3312"/>
      <c r="Y155" s="3310"/>
      <c r="Z155" s="3312"/>
      <c r="AA155" s="3331"/>
      <c r="AB155" s="3312"/>
      <c r="AC155" s="3331"/>
      <c r="AD155" s="3312"/>
      <c r="AE155" s="3331"/>
      <c r="AF155" s="3312"/>
      <c r="AG155" s="3331"/>
      <c r="AH155" s="3312"/>
      <c r="AI155" s="3331"/>
      <c r="AJ155" s="3312"/>
      <c r="AK155" s="3331"/>
      <c r="AL155" s="3312"/>
      <c r="AM155" s="3331"/>
      <c r="AN155" s="3331"/>
      <c r="AO155" s="3331"/>
      <c r="AP155" s="3331"/>
      <c r="AQ155" s="3331"/>
      <c r="AR155" s="3331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3327" t="s">
        <v>223</v>
      </c>
      <c r="C156" s="3328">
        <f t="shared" si="49"/>
        <v>0</v>
      </c>
      <c r="D156" s="3329">
        <f t="shared" si="61"/>
        <v>0</v>
      </c>
      <c r="E156" s="3330">
        <f t="shared" si="62"/>
        <v>0</v>
      </c>
      <c r="F156" s="3308"/>
      <c r="G156" s="3310"/>
      <c r="H156" s="3308"/>
      <c r="I156" s="3310"/>
      <c r="J156" s="3308"/>
      <c r="K156" s="3310"/>
      <c r="L156" s="3312"/>
      <c r="M156" s="3309"/>
      <c r="N156" s="3309"/>
      <c r="O156" s="3331"/>
      <c r="P156" s="3308"/>
      <c r="Q156" s="3331"/>
      <c r="R156" s="3312"/>
      <c r="S156" s="3331"/>
      <c r="T156" s="3312"/>
      <c r="U156" s="3331"/>
      <c r="V156" s="3308"/>
      <c r="W156" s="3310"/>
      <c r="X156" s="3312"/>
      <c r="Y156" s="3310"/>
      <c r="Z156" s="3312"/>
      <c r="AA156" s="3331"/>
      <c r="AB156" s="3312"/>
      <c r="AC156" s="3331"/>
      <c r="AD156" s="3312"/>
      <c r="AE156" s="3331"/>
      <c r="AF156" s="3312"/>
      <c r="AG156" s="3331"/>
      <c r="AH156" s="3312"/>
      <c r="AI156" s="3331"/>
      <c r="AJ156" s="3312"/>
      <c r="AK156" s="3331"/>
      <c r="AL156" s="3312"/>
      <c r="AM156" s="3331"/>
      <c r="AN156" s="3331"/>
      <c r="AO156" s="3331"/>
      <c r="AP156" s="3331"/>
      <c r="AQ156" s="3331"/>
      <c r="AR156" s="3331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3341" t="s">
        <v>224</v>
      </c>
      <c r="C157" s="3333">
        <f t="shared" si="49"/>
        <v>0</v>
      </c>
      <c r="D157" s="3334">
        <f t="shared" si="61"/>
        <v>0</v>
      </c>
      <c r="E157" s="3335">
        <f t="shared" si="62"/>
        <v>0</v>
      </c>
      <c r="F157" s="3336"/>
      <c r="G157" s="3337"/>
      <c r="H157" s="3336"/>
      <c r="I157" s="3337"/>
      <c r="J157" s="3336"/>
      <c r="K157" s="3337"/>
      <c r="L157" s="3338"/>
      <c r="M157" s="3339"/>
      <c r="N157" s="3339"/>
      <c r="O157" s="3340"/>
      <c r="P157" s="3336"/>
      <c r="Q157" s="3340"/>
      <c r="R157" s="3338"/>
      <c r="S157" s="3340"/>
      <c r="T157" s="3338"/>
      <c r="U157" s="3340"/>
      <c r="V157" s="3336"/>
      <c r="W157" s="3337"/>
      <c r="X157" s="3338"/>
      <c r="Y157" s="3337"/>
      <c r="Z157" s="3338"/>
      <c r="AA157" s="3340"/>
      <c r="AB157" s="3338"/>
      <c r="AC157" s="3340"/>
      <c r="AD157" s="3338"/>
      <c r="AE157" s="3340"/>
      <c r="AF157" s="3338"/>
      <c r="AG157" s="3340"/>
      <c r="AH157" s="3338"/>
      <c r="AI157" s="3340"/>
      <c r="AJ157" s="3338"/>
      <c r="AK157" s="3340"/>
      <c r="AL157" s="3338"/>
      <c r="AM157" s="3340"/>
      <c r="AN157" s="3340"/>
      <c r="AO157" s="3340"/>
      <c r="AP157" s="3340"/>
      <c r="AQ157" s="3340"/>
      <c r="AR157" s="3340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2817">
        <f t="shared" si="63"/>
        <v>0</v>
      </c>
      <c r="H158" s="220">
        <f t="shared" si="63"/>
        <v>0</v>
      </c>
      <c r="I158" s="2817">
        <f t="shared" si="63"/>
        <v>0</v>
      </c>
      <c r="J158" s="220">
        <f t="shared" si="63"/>
        <v>0</v>
      </c>
      <c r="K158" s="2817">
        <f t="shared" si="63"/>
        <v>0</v>
      </c>
      <c r="L158" s="2820">
        <f t="shared" si="63"/>
        <v>0</v>
      </c>
      <c r="M158" s="2818">
        <f t="shared" si="63"/>
        <v>0</v>
      </c>
      <c r="N158" s="2818">
        <f t="shared" si="63"/>
        <v>0</v>
      </c>
      <c r="O158" s="2819">
        <f t="shared" si="63"/>
        <v>0</v>
      </c>
      <c r="P158" s="220">
        <f t="shared" si="63"/>
        <v>0</v>
      </c>
      <c r="Q158" s="2819">
        <f t="shared" si="63"/>
        <v>0</v>
      </c>
      <c r="R158" s="2816">
        <f t="shared" si="63"/>
        <v>0</v>
      </c>
      <c r="S158" s="2819">
        <f t="shared" si="63"/>
        <v>0</v>
      </c>
      <c r="T158" s="220">
        <f t="shared" si="63"/>
        <v>0</v>
      </c>
      <c r="U158" s="2817">
        <f t="shared" si="63"/>
        <v>0</v>
      </c>
      <c r="V158" s="2818">
        <f t="shared" si="63"/>
        <v>0</v>
      </c>
      <c r="W158" s="2819">
        <f t="shared" si="63"/>
        <v>0</v>
      </c>
      <c r="X158" s="2820">
        <f t="shared" si="63"/>
        <v>0</v>
      </c>
      <c r="Y158" s="2817">
        <f t="shared" si="63"/>
        <v>0</v>
      </c>
      <c r="Z158" s="2818">
        <f t="shared" si="63"/>
        <v>0</v>
      </c>
      <c r="AA158" s="2817">
        <f t="shared" si="63"/>
        <v>0</v>
      </c>
      <c r="AB158" s="2818">
        <f t="shared" si="63"/>
        <v>0</v>
      </c>
      <c r="AC158" s="2817">
        <f t="shared" si="63"/>
        <v>0</v>
      </c>
      <c r="AD158" s="2818">
        <f t="shared" si="63"/>
        <v>0</v>
      </c>
      <c r="AE158" s="2817">
        <f t="shared" si="63"/>
        <v>0</v>
      </c>
      <c r="AF158" s="2818">
        <f t="shared" si="63"/>
        <v>0</v>
      </c>
      <c r="AG158" s="2817">
        <f t="shared" si="63"/>
        <v>0</v>
      </c>
      <c r="AH158" s="2818">
        <f t="shared" si="63"/>
        <v>0</v>
      </c>
      <c r="AI158" s="2817">
        <f t="shared" si="63"/>
        <v>0</v>
      </c>
      <c r="AJ158" s="2818">
        <f t="shared" si="63"/>
        <v>0</v>
      </c>
      <c r="AK158" s="2817">
        <f t="shared" si="63"/>
        <v>0</v>
      </c>
      <c r="AL158" s="2818">
        <f t="shared" si="63"/>
        <v>0</v>
      </c>
      <c r="AM158" s="2817">
        <f t="shared" si="63"/>
        <v>0</v>
      </c>
      <c r="AN158" s="2817">
        <f t="shared" si="63"/>
        <v>0</v>
      </c>
      <c r="AO158" s="2817">
        <f t="shared" si="63"/>
        <v>0</v>
      </c>
      <c r="AP158" s="2817">
        <f t="shared" si="63"/>
        <v>0</v>
      </c>
      <c r="AQ158" s="2817">
        <f t="shared" si="63"/>
        <v>0</v>
      </c>
      <c r="AR158" s="2817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893" t="s">
        <v>227</v>
      </c>
      <c r="B160" s="4893" t="s">
        <v>4</v>
      </c>
      <c r="C160" s="4789" t="s">
        <v>5</v>
      </c>
      <c r="D160" s="4790"/>
      <c r="E160" s="4791"/>
      <c r="F160" s="4894" t="s">
        <v>40</v>
      </c>
      <c r="G160" s="4895"/>
      <c r="H160" s="4895"/>
      <c r="I160" s="4895"/>
      <c r="J160" s="4895"/>
      <c r="K160" s="4895"/>
      <c r="L160" s="4895"/>
      <c r="M160" s="4895"/>
      <c r="N160" s="4895"/>
      <c r="O160" s="4895"/>
      <c r="P160" s="4895"/>
      <c r="Q160" s="4895"/>
      <c r="R160" s="4895"/>
      <c r="S160" s="4895"/>
      <c r="T160" s="4895"/>
      <c r="U160" s="4895"/>
      <c r="V160" s="4895"/>
      <c r="W160" s="4895"/>
      <c r="X160" s="4895"/>
      <c r="Y160" s="4895"/>
      <c r="Z160" s="4895"/>
      <c r="AA160" s="4895"/>
      <c r="AB160" s="4895"/>
      <c r="AC160" s="4895"/>
      <c r="AD160" s="4895"/>
      <c r="AE160" s="4895"/>
      <c r="AF160" s="4895"/>
      <c r="AG160" s="4896"/>
      <c r="AH160" s="4811" t="s">
        <v>10</v>
      </c>
      <c r="AI160" s="4811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894" t="s">
        <v>16</v>
      </c>
      <c r="G161" s="4897"/>
      <c r="H161" s="4891" t="s">
        <v>17</v>
      </c>
      <c r="I161" s="4892"/>
      <c r="J161" s="4891" t="s">
        <v>18</v>
      </c>
      <c r="K161" s="4892"/>
      <c r="L161" s="4891" t="s">
        <v>19</v>
      </c>
      <c r="M161" s="4892"/>
      <c r="N161" s="4891" t="s">
        <v>20</v>
      </c>
      <c r="O161" s="4892"/>
      <c r="P161" s="4891" t="s">
        <v>21</v>
      </c>
      <c r="Q161" s="4892"/>
      <c r="R161" s="4891" t="s">
        <v>22</v>
      </c>
      <c r="S161" s="4892"/>
      <c r="T161" s="4891" t="s">
        <v>23</v>
      </c>
      <c r="U161" s="4892"/>
      <c r="V161" s="4891" t="s">
        <v>24</v>
      </c>
      <c r="W161" s="4892"/>
      <c r="X161" s="4891" t="s">
        <v>25</v>
      </c>
      <c r="Y161" s="4892"/>
      <c r="Z161" s="4891" t="s">
        <v>26</v>
      </c>
      <c r="AA161" s="4892"/>
      <c r="AB161" s="4891" t="s">
        <v>27</v>
      </c>
      <c r="AC161" s="4892"/>
      <c r="AD161" s="4891" t="s">
        <v>28</v>
      </c>
      <c r="AE161" s="4892"/>
      <c r="AF161" s="4891" t="s">
        <v>29</v>
      </c>
      <c r="AG161" s="4906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3343" t="s">
        <v>44</v>
      </c>
      <c r="D162" s="3344" t="s">
        <v>30</v>
      </c>
      <c r="E162" s="3345" t="s">
        <v>31</v>
      </c>
      <c r="F162" s="3346" t="s">
        <v>30</v>
      </c>
      <c r="G162" s="3345" t="s">
        <v>31</v>
      </c>
      <c r="H162" s="3346" t="s">
        <v>30</v>
      </c>
      <c r="I162" s="3345" t="s">
        <v>31</v>
      </c>
      <c r="J162" s="3346" t="s">
        <v>30</v>
      </c>
      <c r="K162" s="3345" t="s">
        <v>31</v>
      </c>
      <c r="L162" s="3346" t="s">
        <v>30</v>
      </c>
      <c r="M162" s="3345" t="s">
        <v>31</v>
      </c>
      <c r="N162" s="3346" t="s">
        <v>30</v>
      </c>
      <c r="O162" s="3345" t="s">
        <v>31</v>
      </c>
      <c r="P162" s="3346" t="s">
        <v>30</v>
      </c>
      <c r="Q162" s="3345" t="s">
        <v>31</v>
      </c>
      <c r="R162" s="3346" t="s">
        <v>30</v>
      </c>
      <c r="S162" s="3345" t="s">
        <v>31</v>
      </c>
      <c r="T162" s="3346" t="s">
        <v>30</v>
      </c>
      <c r="U162" s="3345" t="s">
        <v>31</v>
      </c>
      <c r="V162" s="3346" t="s">
        <v>30</v>
      </c>
      <c r="W162" s="3345" t="s">
        <v>31</v>
      </c>
      <c r="X162" s="3346" t="s">
        <v>30</v>
      </c>
      <c r="Y162" s="3345" t="s">
        <v>31</v>
      </c>
      <c r="Z162" s="3346" t="s">
        <v>30</v>
      </c>
      <c r="AA162" s="3345" t="s">
        <v>31</v>
      </c>
      <c r="AB162" s="3346" t="s">
        <v>30</v>
      </c>
      <c r="AC162" s="3345" t="s">
        <v>31</v>
      </c>
      <c r="AD162" s="3346" t="s">
        <v>30</v>
      </c>
      <c r="AE162" s="3345" t="s">
        <v>31</v>
      </c>
      <c r="AF162" s="3346" t="s">
        <v>30</v>
      </c>
      <c r="AG162" s="3347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898" t="s">
        <v>228</v>
      </c>
      <c r="B163" s="3251" t="s">
        <v>32</v>
      </c>
      <c r="C163" s="3348">
        <f t="shared" ref="C163:C170" si="64">SUM(D163:E163)</f>
        <v>0</v>
      </c>
      <c r="D163" s="3320">
        <f t="shared" ref="D163:E170" si="65">SUM(F163+H163+J163+L163+N163+P163+R163+T163+V163+X163+Z163+AB163+AD163+AF163)</f>
        <v>0</v>
      </c>
      <c r="E163" s="3321">
        <f t="shared" si="65"/>
        <v>0</v>
      </c>
      <c r="F163" s="3214"/>
      <c r="G163" s="3152"/>
      <c r="H163" s="3214"/>
      <c r="I163" s="3152"/>
      <c r="J163" s="3214"/>
      <c r="K163" s="3152"/>
      <c r="L163" s="3214"/>
      <c r="M163" s="3152"/>
      <c r="N163" s="3214"/>
      <c r="O163" s="3152"/>
      <c r="P163" s="3214"/>
      <c r="Q163" s="3152"/>
      <c r="R163" s="3214"/>
      <c r="S163" s="3152"/>
      <c r="T163" s="3214"/>
      <c r="U163" s="3152"/>
      <c r="V163" s="3214"/>
      <c r="W163" s="3152"/>
      <c r="X163" s="3214"/>
      <c r="Y163" s="3152"/>
      <c r="Z163" s="3214"/>
      <c r="AA163" s="3152"/>
      <c r="AB163" s="3214"/>
      <c r="AC163" s="3152"/>
      <c r="AD163" s="3214"/>
      <c r="AE163" s="3152"/>
      <c r="AF163" s="3214"/>
      <c r="AG163" s="3218"/>
      <c r="AH163" s="3155"/>
      <c r="AI163" s="3155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3349" t="s">
        <v>33</v>
      </c>
      <c r="C164" s="3350">
        <f t="shared" si="64"/>
        <v>0</v>
      </c>
      <c r="D164" s="3329">
        <f t="shared" si="65"/>
        <v>0</v>
      </c>
      <c r="E164" s="3330">
        <f t="shared" si="65"/>
        <v>0</v>
      </c>
      <c r="F164" s="3299"/>
      <c r="G164" s="3351"/>
      <c r="H164" s="3299"/>
      <c r="I164" s="3351"/>
      <c r="J164" s="3299"/>
      <c r="K164" s="3351"/>
      <c r="L164" s="3299"/>
      <c r="M164" s="3351"/>
      <c r="N164" s="3299"/>
      <c r="O164" s="3351"/>
      <c r="P164" s="3299"/>
      <c r="Q164" s="3351"/>
      <c r="R164" s="3299"/>
      <c r="S164" s="3351"/>
      <c r="T164" s="3299"/>
      <c r="U164" s="3351"/>
      <c r="V164" s="3299"/>
      <c r="W164" s="3351"/>
      <c r="X164" s="3299"/>
      <c r="Y164" s="3351"/>
      <c r="Z164" s="3299"/>
      <c r="AA164" s="3351"/>
      <c r="AB164" s="3299"/>
      <c r="AC164" s="3351"/>
      <c r="AD164" s="3299"/>
      <c r="AE164" s="3351"/>
      <c r="AF164" s="3299"/>
      <c r="AG164" s="3352"/>
      <c r="AH164" s="3298"/>
      <c r="AI164" s="3298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3353" t="s">
        <v>35</v>
      </c>
      <c r="C165" s="3350">
        <f t="shared" si="64"/>
        <v>0</v>
      </c>
      <c r="D165" s="3329">
        <f t="shared" si="65"/>
        <v>0</v>
      </c>
      <c r="E165" s="3330">
        <f t="shared" si="65"/>
        <v>0</v>
      </c>
      <c r="F165" s="3299"/>
      <c r="G165" s="3351"/>
      <c r="H165" s="3299"/>
      <c r="I165" s="3351"/>
      <c r="J165" s="3299"/>
      <c r="K165" s="3351"/>
      <c r="L165" s="3299"/>
      <c r="M165" s="3351"/>
      <c r="N165" s="3299"/>
      <c r="O165" s="3351"/>
      <c r="P165" s="3299"/>
      <c r="Q165" s="3351"/>
      <c r="R165" s="3299"/>
      <c r="S165" s="3351"/>
      <c r="T165" s="3299"/>
      <c r="U165" s="3351"/>
      <c r="V165" s="3299"/>
      <c r="W165" s="3351"/>
      <c r="X165" s="3299"/>
      <c r="Y165" s="3351"/>
      <c r="Z165" s="3299"/>
      <c r="AA165" s="3351"/>
      <c r="AB165" s="3299"/>
      <c r="AC165" s="3351"/>
      <c r="AD165" s="3299"/>
      <c r="AE165" s="3351"/>
      <c r="AF165" s="3299"/>
      <c r="AG165" s="3352"/>
      <c r="AH165" s="3298"/>
      <c r="AI165" s="3298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3354" t="s">
        <v>229</v>
      </c>
      <c r="C166" s="3355">
        <f t="shared" si="64"/>
        <v>0</v>
      </c>
      <c r="D166" s="3334">
        <f t="shared" si="65"/>
        <v>0</v>
      </c>
      <c r="E166" s="3335">
        <f t="shared" si="65"/>
        <v>0</v>
      </c>
      <c r="F166" s="3356"/>
      <c r="G166" s="3357"/>
      <c r="H166" s="3356"/>
      <c r="I166" s="3357"/>
      <c r="J166" s="3356"/>
      <c r="K166" s="3357"/>
      <c r="L166" s="3356"/>
      <c r="M166" s="3357"/>
      <c r="N166" s="3356"/>
      <c r="O166" s="3357"/>
      <c r="P166" s="3356"/>
      <c r="Q166" s="3357"/>
      <c r="R166" s="3356"/>
      <c r="S166" s="3357"/>
      <c r="T166" s="3356"/>
      <c r="U166" s="3357"/>
      <c r="V166" s="3356"/>
      <c r="W166" s="3357"/>
      <c r="X166" s="3356"/>
      <c r="Y166" s="3357"/>
      <c r="Z166" s="3356"/>
      <c r="AA166" s="3357"/>
      <c r="AB166" s="3356"/>
      <c r="AC166" s="3357"/>
      <c r="AD166" s="3356"/>
      <c r="AE166" s="3357"/>
      <c r="AF166" s="3356"/>
      <c r="AG166" s="3358"/>
      <c r="AH166" s="3263"/>
      <c r="AI166" s="3263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899" t="s">
        <v>230</v>
      </c>
      <c r="B167" s="3251" t="s">
        <v>32</v>
      </c>
      <c r="C167" s="3359">
        <f t="shared" si="64"/>
        <v>0</v>
      </c>
      <c r="D167" s="3320">
        <f t="shared" si="65"/>
        <v>0</v>
      </c>
      <c r="E167" s="3321">
        <f t="shared" si="65"/>
        <v>0</v>
      </c>
      <c r="F167" s="3214"/>
      <c r="G167" s="3152"/>
      <c r="H167" s="3214"/>
      <c r="I167" s="3152"/>
      <c r="J167" s="3214"/>
      <c r="K167" s="3152"/>
      <c r="L167" s="3214"/>
      <c r="M167" s="3152"/>
      <c r="N167" s="3214"/>
      <c r="O167" s="3152"/>
      <c r="P167" s="3214"/>
      <c r="Q167" s="3152"/>
      <c r="R167" s="3214"/>
      <c r="S167" s="3152"/>
      <c r="T167" s="3214"/>
      <c r="U167" s="3152"/>
      <c r="V167" s="3214"/>
      <c r="W167" s="3152"/>
      <c r="X167" s="3214"/>
      <c r="Y167" s="3152"/>
      <c r="Z167" s="3214"/>
      <c r="AA167" s="3152"/>
      <c r="AB167" s="3214"/>
      <c r="AC167" s="3152"/>
      <c r="AD167" s="3214"/>
      <c r="AE167" s="3152"/>
      <c r="AF167" s="3214"/>
      <c r="AG167" s="3218"/>
      <c r="AH167" s="3155"/>
      <c r="AI167" s="3155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3349" t="s">
        <v>33</v>
      </c>
      <c r="C168" s="3350">
        <f t="shared" si="64"/>
        <v>0</v>
      </c>
      <c r="D168" s="3329">
        <f t="shared" si="65"/>
        <v>0</v>
      </c>
      <c r="E168" s="3330">
        <f t="shared" si="65"/>
        <v>0</v>
      </c>
      <c r="F168" s="3299"/>
      <c r="G168" s="3351"/>
      <c r="H168" s="3299"/>
      <c r="I168" s="3351"/>
      <c r="J168" s="3299"/>
      <c r="K168" s="3351"/>
      <c r="L168" s="3299"/>
      <c r="M168" s="3351"/>
      <c r="N168" s="3299"/>
      <c r="O168" s="3351"/>
      <c r="P168" s="3299"/>
      <c r="Q168" s="3351"/>
      <c r="R168" s="3299"/>
      <c r="S168" s="3351"/>
      <c r="T168" s="3299"/>
      <c r="U168" s="3351"/>
      <c r="V168" s="3299"/>
      <c r="W168" s="3351"/>
      <c r="X168" s="3299"/>
      <c r="Y168" s="3351"/>
      <c r="Z168" s="3299"/>
      <c r="AA168" s="3351"/>
      <c r="AB168" s="3299"/>
      <c r="AC168" s="3351"/>
      <c r="AD168" s="3299"/>
      <c r="AE168" s="3351"/>
      <c r="AF168" s="3299"/>
      <c r="AG168" s="3352"/>
      <c r="AH168" s="3298"/>
      <c r="AI168" s="3298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3353" t="s">
        <v>35</v>
      </c>
      <c r="C169" s="3350">
        <f t="shared" si="64"/>
        <v>0</v>
      </c>
      <c r="D169" s="3329">
        <f t="shared" si="65"/>
        <v>0</v>
      </c>
      <c r="E169" s="3330">
        <f t="shared" si="65"/>
        <v>0</v>
      </c>
      <c r="F169" s="3299"/>
      <c r="G169" s="3351"/>
      <c r="H169" s="3299"/>
      <c r="I169" s="3351"/>
      <c r="J169" s="3299"/>
      <c r="K169" s="3351"/>
      <c r="L169" s="3299"/>
      <c r="M169" s="3351"/>
      <c r="N169" s="3299"/>
      <c r="O169" s="3351"/>
      <c r="P169" s="3299"/>
      <c r="Q169" s="3351"/>
      <c r="R169" s="3299"/>
      <c r="S169" s="3351"/>
      <c r="T169" s="3299"/>
      <c r="U169" s="3351"/>
      <c r="V169" s="3299"/>
      <c r="W169" s="3351"/>
      <c r="X169" s="3299"/>
      <c r="Y169" s="3351"/>
      <c r="Z169" s="3299"/>
      <c r="AA169" s="3351"/>
      <c r="AB169" s="3299"/>
      <c r="AC169" s="3351"/>
      <c r="AD169" s="3299"/>
      <c r="AE169" s="3351"/>
      <c r="AF169" s="3299"/>
      <c r="AG169" s="3352"/>
      <c r="AH169" s="3298"/>
      <c r="AI169" s="3298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3354" t="s">
        <v>229</v>
      </c>
      <c r="C170" s="3355">
        <f t="shared" si="64"/>
        <v>0</v>
      </c>
      <c r="D170" s="3334">
        <f t="shared" si="65"/>
        <v>0</v>
      </c>
      <c r="E170" s="3335">
        <f t="shared" si="65"/>
        <v>0</v>
      </c>
      <c r="F170" s="3356"/>
      <c r="G170" s="3357"/>
      <c r="H170" s="3356"/>
      <c r="I170" s="3357"/>
      <c r="J170" s="3356"/>
      <c r="K170" s="3357"/>
      <c r="L170" s="3356"/>
      <c r="M170" s="3357"/>
      <c r="N170" s="3356"/>
      <c r="O170" s="3357"/>
      <c r="P170" s="3356"/>
      <c r="Q170" s="3357"/>
      <c r="R170" s="3356"/>
      <c r="S170" s="3357"/>
      <c r="T170" s="3356"/>
      <c r="U170" s="3357"/>
      <c r="V170" s="3356"/>
      <c r="W170" s="3357"/>
      <c r="X170" s="3356"/>
      <c r="Y170" s="3357"/>
      <c r="Z170" s="3356"/>
      <c r="AA170" s="3357"/>
      <c r="AB170" s="3356"/>
      <c r="AC170" s="3357"/>
      <c r="AD170" s="3356"/>
      <c r="AE170" s="3357"/>
      <c r="AF170" s="3356"/>
      <c r="AG170" s="3358"/>
      <c r="AH170" s="3263"/>
      <c r="AI170" s="3263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3040"/>
      <c r="C171" s="2823"/>
      <c r="D171" s="2822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900" t="s">
        <v>39</v>
      </c>
      <c r="B172" s="4789" t="s">
        <v>5</v>
      </c>
      <c r="C172" s="4790"/>
      <c r="D172" s="4791"/>
      <c r="E172" s="4901" t="s">
        <v>40</v>
      </c>
      <c r="F172" s="4902"/>
      <c r="G172" s="4902"/>
      <c r="H172" s="4902"/>
      <c r="I172" s="4902"/>
      <c r="J172" s="4902"/>
      <c r="K172" s="4902"/>
      <c r="L172" s="4902"/>
      <c r="M172" s="4902"/>
      <c r="N172" s="4902"/>
      <c r="O172" s="4902"/>
      <c r="P172" s="4902"/>
      <c r="Q172" s="4902"/>
      <c r="R172" s="4902"/>
      <c r="S172" s="4902"/>
      <c r="T172" s="4902"/>
      <c r="U172" s="4902"/>
      <c r="V172" s="4902"/>
      <c r="W172" s="4902"/>
      <c r="X172" s="4902"/>
      <c r="Y172" s="4902"/>
      <c r="Z172" s="4902"/>
      <c r="AA172" s="4902"/>
      <c r="AB172" s="4902"/>
      <c r="AC172" s="4902"/>
      <c r="AD172" s="4902"/>
      <c r="AE172" s="4902"/>
      <c r="AF172" s="4903"/>
      <c r="AG172" s="4899" t="s">
        <v>232</v>
      </c>
      <c r="AH172" s="4795" t="s">
        <v>10</v>
      </c>
      <c r="AI172" s="479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904" t="s">
        <v>51</v>
      </c>
      <c r="F173" s="4905"/>
      <c r="G173" s="4904" t="s">
        <v>17</v>
      </c>
      <c r="H173" s="4905"/>
      <c r="I173" s="4904" t="s">
        <v>18</v>
      </c>
      <c r="J173" s="4905"/>
      <c r="K173" s="4904" t="s">
        <v>19</v>
      </c>
      <c r="L173" s="4905"/>
      <c r="M173" s="4904" t="s">
        <v>20</v>
      </c>
      <c r="N173" s="4905"/>
      <c r="O173" s="4904" t="s">
        <v>21</v>
      </c>
      <c r="P173" s="4905"/>
      <c r="Q173" s="4904" t="s">
        <v>22</v>
      </c>
      <c r="R173" s="4905"/>
      <c r="S173" s="4904" t="s">
        <v>23</v>
      </c>
      <c r="T173" s="4905"/>
      <c r="U173" s="4904" t="s">
        <v>24</v>
      </c>
      <c r="V173" s="4905"/>
      <c r="W173" s="4904" t="s">
        <v>25</v>
      </c>
      <c r="X173" s="4905"/>
      <c r="Y173" s="4904" t="s">
        <v>26</v>
      </c>
      <c r="Z173" s="4905"/>
      <c r="AA173" s="4904" t="s">
        <v>27</v>
      </c>
      <c r="AB173" s="4905"/>
      <c r="AC173" s="4904" t="s">
        <v>28</v>
      </c>
      <c r="AD173" s="4905"/>
      <c r="AE173" s="4904" t="s">
        <v>29</v>
      </c>
      <c r="AF173" s="4913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3360" t="s">
        <v>44</v>
      </c>
      <c r="C174" s="3361" t="s">
        <v>30</v>
      </c>
      <c r="D174" s="3362" t="s">
        <v>31</v>
      </c>
      <c r="E174" s="3346" t="s">
        <v>30</v>
      </c>
      <c r="F174" s="3362" t="s">
        <v>31</v>
      </c>
      <c r="G174" s="3346" t="s">
        <v>30</v>
      </c>
      <c r="H174" s="3362" t="s">
        <v>31</v>
      </c>
      <c r="I174" s="3346" t="s">
        <v>30</v>
      </c>
      <c r="J174" s="3362" t="s">
        <v>31</v>
      </c>
      <c r="K174" s="3346" t="s">
        <v>30</v>
      </c>
      <c r="L174" s="3362" t="s">
        <v>31</v>
      </c>
      <c r="M174" s="3346" t="s">
        <v>30</v>
      </c>
      <c r="N174" s="3362" t="s">
        <v>31</v>
      </c>
      <c r="O174" s="3346" t="s">
        <v>30</v>
      </c>
      <c r="P174" s="3362" t="s">
        <v>31</v>
      </c>
      <c r="Q174" s="3346" t="s">
        <v>30</v>
      </c>
      <c r="R174" s="3362" t="s">
        <v>31</v>
      </c>
      <c r="S174" s="3346" t="s">
        <v>30</v>
      </c>
      <c r="T174" s="3362" t="s">
        <v>31</v>
      </c>
      <c r="U174" s="3346" t="s">
        <v>30</v>
      </c>
      <c r="V174" s="3362" t="s">
        <v>31</v>
      </c>
      <c r="W174" s="3346" t="s">
        <v>30</v>
      </c>
      <c r="X174" s="3362" t="s">
        <v>31</v>
      </c>
      <c r="Y174" s="3346" t="s">
        <v>30</v>
      </c>
      <c r="Z174" s="3362" t="s">
        <v>31</v>
      </c>
      <c r="AA174" s="3346" t="s">
        <v>30</v>
      </c>
      <c r="AB174" s="3362" t="s">
        <v>31</v>
      </c>
      <c r="AC174" s="3346" t="s">
        <v>30</v>
      </c>
      <c r="AD174" s="3362" t="s">
        <v>31</v>
      </c>
      <c r="AE174" s="3346" t="s">
        <v>30</v>
      </c>
      <c r="AF174" s="3363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3364">
        <f>SUM(C175:D175)</f>
        <v>0</v>
      </c>
      <c r="C175" s="3364">
        <f t="shared" ref="C175:D177" si="71">+E175+G175+I175+K175+M175+O175+Q175+S175+U175+W175+Y175+AA175+AC175+AE175</f>
        <v>0</v>
      </c>
      <c r="D175" s="3364">
        <f t="shared" si="71"/>
        <v>0</v>
      </c>
      <c r="E175" s="3214"/>
      <c r="F175" s="3152"/>
      <c r="G175" s="3214"/>
      <c r="H175" s="3152"/>
      <c r="I175" s="3214"/>
      <c r="J175" s="3152"/>
      <c r="K175" s="3214"/>
      <c r="L175" s="3152"/>
      <c r="M175" s="3214"/>
      <c r="N175" s="3152"/>
      <c r="O175" s="3214"/>
      <c r="P175" s="3152"/>
      <c r="Q175" s="3214"/>
      <c r="R175" s="3152"/>
      <c r="S175" s="3214"/>
      <c r="T175" s="3152"/>
      <c r="U175" s="3214"/>
      <c r="V175" s="3152"/>
      <c r="W175" s="3214"/>
      <c r="X175" s="3152"/>
      <c r="Y175" s="3214"/>
      <c r="Z175" s="3152"/>
      <c r="AA175" s="3214"/>
      <c r="AB175" s="3152"/>
      <c r="AC175" s="3214"/>
      <c r="AD175" s="3152"/>
      <c r="AE175" s="3214"/>
      <c r="AF175" s="3365"/>
      <c r="AG175" s="3153"/>
      <c r="AH175" s="3153"/>
      <c r="AI175" s="3153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3299"/>
      <c r="F176" s="3351"/>
      <c r="G176" s="3299"/>
      <c r="H176" s="3351"/>
      <c r="I176" s="3299"/>
      <c r="J176" s="3351"/>
      <c r="K176" s="3299"/>
      <c r="L176" s="3351"/>
      <c r="M176" s="3299"/>
      <c r="N176" s="3351"/>
      <c r="O176" s="3299"/>
      <c r="P176" s="3351"/>
      <c r="Q176" s="3299"/>
      <c r="R176" s="3351"/>
      <c r="S176" s="3299"/>
      <c r="T176" s="3351"/>
      <c r="U176" s="3299"/>
      <c r="V176" s="3351"/>
      <c r="W176" s="3299"/>
      <c r="X176" s="3351"/>
      <c r="Y176" s="3299"/>
      <c r="Z176" s="3351"/>
      <c r="AA176" s="3299"/>
      <c r="AB176" s="3351"/>
      <c r="AC176" s="3299"/>
      <c r="AD176" s="3351"/>
      <c r="AE176" s="3299"/>
      <c r="AF176" s="3366"/>
      <c r="AG176" s="3297"/>
      <c r="AH176" s="3297"/>
      <c r="AI176" s="3297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3367"/>
      <c r="C178" s="3367"/>
      <c r="D178" s="3367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3368" t="s">
        <v>235</v>
      </c>
      <c r="B179" s="3369"/>
    </row>
    <row r="180" spans="1:103" ht="11.25" customHeight="1" x14ac:dyDescent="0.2">
      <c r="A180" s="3891" t="s">
        <v>236</v>
      </c>
      <c r="B180" s="4907" t="s">
        <v>208</v>
      </c>
      <c r="C180" s="4908" t="s">
        <v>237</v>
      </c>
      <c r="D180" s="4909"/>
      <c r="E180" s="4907" t="s">
        <v>238</v>
      </c>
      <c r="F180" s="4910" t="s">
        <v>239</v>
      </c>
      <c r="G180" s="4911"/>
      <c r="H180" s="4911"/>
      <c r="I180" s="4911"/>
      <c r="J180" s="4911"/>
      <c r="K180" s="4911"/>
      <c r="L180" s="4911"/>
      <c r="M180" s="4911"/>
      <c r="N180" s="4911"/>
      <c r="O180" s="4911"/>
      <c r="P180" s="4911"/>
      <c r="Q180" s="4911"/>
      <c r="R180" s="4911"/>
      <c r="S180" s="4911"/>
      <c r="T180" s="4912"/>
      <c r="AF180" s="5"/>
      <c r="CY180" s="4"/>
    </row>
    <row r="181" spans="1:103" ht="21" x14ac:dyDescent="0.2">
      <c r="A181" s="3892"/>
      <c r="B181" s="3892"/>
      <c r="C181" s="3370" t="s">
        <v>214</v>
      </c>
      <c r="D181" s="3370" t="s">
        <v>240</v>
      </c>
      <c r="E181" s="3892"/>
      <c r="F181" s="3370" t="s">
        <v>241</v>
      </c>
      <c r="G181" s="3370" t="s">
        <v>242</v>
      </c>
      <c r="H181" s="3370" t="s">
        <v>243</v>
      </c>
      <c r="I181" s="3370" t="s">
        <v>244</v>
      </c>
      <c r="J181" s="3370" t="s">
        <v>245</v>
      </c>
      <c r="K181" s="3370" t="s">
        <v>246</v>
      </c>
      <c r="L181" s="3370" t="s">
        <v>247</v>
      </c>
      <c r="M181" s="3370" t="s">
        <v>248</v>
      </c>
      <c r="N181" s="3370" t="s">
        <v>249</v>
      </c>
      <c r="O181" s="3370" t="s">
        <v>250</v>
      </c>
      <c r="P181" s="3370" t="s">
        <v>251</v>
      </c>
      <c r="Q181" s="3370" t="s">
        <v>252</v>
      </c>
      <c r="R181" s="3370" t="s">
        <v>253</v>
      </c>
      <c r="S181" s="3370" t="s">
        <v>254</v>
      </c>
      <c r="T181" s="3370" t="s">
        <v>255</v>
      </c>
      <c r="AF181" s="5"/>
      <c r="CY181" s="4"/>
    </row>
    <row r="182" spans="1:103" x14ac:dyDescent="0.2">
      <c r="A182" s="243" t="s">
        <v>33</v>
      </c>
      <c r="B182" s="3251">
        <f>SUM(C182:D182)</f>
        <v>0</v>
      </c>
      <c r="C182" s="73"/>
      <c r="D182" s="73"/>
      <c r="E182" s="3251">
        <f>+F182+G182+H182+I182+K182+L182+M182+N182+O182+P182+Q182+R182+S182+T182</f>
        <v>0</v>
      </c>
      <c r="F182" s="3299"/>
      <c r="G182" s="3299"/>
      <c r="H182" s="3299"/>
      <c r="I182" s="3299"/>
      <c r="J182" s="3371"/>
      <c r="K182" s="3299"/>
      <c r="L182" s="3299"/>
      <c r="M182" s="3299"/>
      <c r="N182" s="3299"/>
      <c r="O182" s="3299"/>
      <c r="P182" s="3299"/>
      <c r="Q182" s="3299"/>
      <c r="R182" s="3299"/>
      <c r="S182" s="3299"/>
      <c r="T182" s="3297"/>
      <c r="AF182" s="5"/>
      <c r="CY182" s="4"/>
    </row>
    <row r="183" spans="1:103" x14ac:dyDescent="0.2">
      <c r="A183" s="243" t="s">
        <v>32</v>
      </c>
      <c r="B183" s="3372">
        <f>SUM(C183:D183)</f>
        <v>0</v>
      </c>
      <c r="C183" s="3299"/>
      <c r="D183" s="3299"/>
      <c r="E183" s="3353">
        <f>+F183+G183+H183+I183+K183+L183+M183+N183+O183+P183+Q183+R183+S183+T183</f>
        <v>0</v>
      </c>
      <c r="F183" s="3299"/>
      <c r="G183" s="3299"/>
      <c r="H183" s="3299"/>
      <c r="I183" s="3299"/>
      <c r="J183" s="3373"/>
      <c r="K183" s="3299"/>
      <c r="L183" s="3299"/>
      <c r="M183" s="3299"/>
      <c r="N183" s="3299"/>
      <c r="O183" s="3299"/>
      <c r="P183" s="3299"/>
      <c r="Q183" s="3299"/>
      <c r="R183" s="3299"/>
      <c r="S183" s="3299"/>
      <c r="T183" s="3297"/>
      <c r="AF183" s="5"/>
      <c r="CY183" s="4"/>
    </row>
    <row r="184" spans="1:103" x14ac:dyDescent="0.2">
      <c r="A184" s="243" t="s">
        <v>35</v>
      </c>
      <c r="B184" s="3372">
        <f>SUM(C184:D184)</f>
        <v>0</v>
      </c>
      <c r="C184" s="3299"/>
      <c r="D184" s="3299"/>
      <c r="E184" s="3353">
        <f>SUM(F184:T184)</f>
        <v>0</v>
      </c>
      <c r="F184" s="3299"/>
      <c r="G184" s="3299"/>
      <c r="H184" s="3299"/>
      <c r="I184" s="3299"/>
      <c r="J184" s="3297"/>
      <c r="K184" s="3299"/>
      <c r="L184" s="3299"/>
      <c r="M184" s="3299"/>
      <c r="N184" s="3299"/>
      <c r="O184" s="3299"/>
      <c r="P184" s="3299"/>
      <c r="Q184" s="3299"/>
      <c r="R184" s="3299"/>
      <c r="S184" s="3299"/>
      <c r="T184" s="3297"/>
      <c r="AF184" s="5"/>
      <c r="CY184" s="4"/>
    </row>
    <row r="185" spans="1:103" x14ac:dyDescent="0.2">
      <c r="A185" s="3374" t="s">
        <v>256</v>
      </c>
      <c r="B185" s="259">
        <f>SUM(C185:D185)</f>
        <v>0</v>
      </c>
      <c r="C185" s="3356"/>
      <c r="D185" s="3356"/>
      <c r="E185" s="260">
        <f>+F185+G185+H185+I185+K185+L185+M185+N185+O185+P185+Q185+R185+S185+T185</f>
        <v>0</v>
      </c>
      <c r="F185" s="3356"/>
      <c r="G185" s="3356"/>
      <c r="H185" s="3356"/>
      <c r="I185" s="3356"/>
      <c r="J185" s="261"/>
      <c r="K185" s="3356"/>
      <c r="L185" s="3356"/>
      <c r="M185" s="3356"/>
      <c r="N185" s="3356"/>
      <c r="O185" s="3356"/>
      <c r="P185" s="3356"/>
      <c r="Q185" s="3356"/>
      <c r="R185" s="3356"/>
      <c r="S185" s="3356"/>
      <c r="T185" s="3375"/>
      <c r="AF185" s="5"/>
      <c r="CY185" s="4"/>
    </row>
    <row r="186" spans="1:103" s="263" customFormat="1" ht="14.25" x14ac:dyDescent="0.2">
      <c r="A186" s="262" t="s">
        <v>257</v>
      </c>
      <c r="D186" s="3376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900" t="s">
        <v>258</v>
      </c>
      <c r="B187" s="4914" t="s">
        <v>259</v>
      </c>
      <c r="C187" s="4915"/>
      <c r="D187" s="4916"/>
      <c r="E187" s="4914" t="s">
        <v>260</v>
      </c>
      <c r="F187" s="4915"/>
      <c r="G187" s="4916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3377" t="s">
        <v>44</v>
      </c>
      <c r="C188" s="3378" t="s">
        <v>30</v>
      </c>
      <c r="D188" s="3379" t="s">
        <v>31</v>
      </c>
      <c r="E188" s="3377" t="s">
        <v>44</v>
      </c>
      <c r="F188" s="3378" t="s">
        <v>30</v>
      </c>
      <c r="G188" s="3379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3380">
        <f>SUM(C189:D189)</f>
        <v>0</v>
      </c>
      <c r="C189" s="3381"/>
      <c r="D189" s="3382"/>
      <c r="E189" s="3380">
        <f>SUM(F189:G189)</f>
        <v>0</v>
      </c>
      <c r="F189" s="3381"/>
      <c r="G189" s="3382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3374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808" t="s">
        <v>264</v>
      </c>
      <c r="B192" s="4917" t="s">
        <v>265</v>
      </c>
      <c r="C192" s="4809" t="s">
        <v>266</v>
      </c>
      <c r="D192" s="4810"/>
      <c r="E192" s="4811"/>
      <c r="F192" s="4907" t="s">
        <v>238</v>
      </c>
      <c r="G192" s="4910" t="s">
        <v>267</v>
      </c>
      <c r="H192" s="4911"/>
      <c r="I192" s="4911"/>
      <c r="J192" s="4911"/>
      <c r="K192" s="4911"/>
      <c r="L192" s="4912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918" t="s">
        <v>268</v>
      </c>
      <c r="H193" s="4919"/>
      <c r="I193" s="4919"/>
      <c r="J193" s="4919"/>
      <c r="K193" s="4919"/>
      <c r="L193" s="4920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3383" t="s">
        <v>269</v>
      </c>
      <c r="D194" s="3383" t="s">
        <v>240</v>
      </c>
      <c r="E194" s="3383" t="s">
        <v>270</v>
      </c>
      <c r="F194" s="3892"/>
      <c r="G194" s="3384" t="s">
        <v>271</v>
      </c>
      <c r="H194" s="3385" t="s">
        <v>272</v>
      </c>
      <c r="I194" s="3385" t="s">
        <v>273</v>
      </c>
      <c r="J194" s="3385" t="s">
        <v>274</v>
      </c>
      <c r="K194" s="3385" t="s">
        <v>275</v>
      </c>
      <c r="L194" s="3386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3251">
        <f>SUM(G195:L195)</f>
        <v>0</v>
      </c>
      <c r="G195" s="3214"/>
      <c r="H195" s="3151"/>
      <c r="I195" s="3151"/>
      <c r="J195" s="3151"/>
      <c r="K195" s="3151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3387">
        <f>SUM(C196:E196)</f>
        <v>0</v>
      </c>
      <c r="C196" s="3299"/>
      <c r="D196" s="3299"/>
      <c r="E196" s="73"/>
      <c r="F196" s="3372">
        <f>SUM(G196:L196)</f>
        <v>0</v>
      </c>
      <c r="G196" s="3299"/>
      <c r="H196" s="3388"/>
      <c r="I196" s="3388"/>
      <c r="J196" s="3388"/>
      <c r="K196" s="3388"/>
      <c r="L196" s="3298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3374" t="s">
        <v>279</v>
      </c>
      <c r="B197" s="282">
        <f>SUM(C197:D197)</f>
        <v>0</v>
      </c>
      <c r="C197" s="3356"/>
      <c r="D197" s="3356"/>
      <c r="E197" s="3389"/>
      <c r="F197" s="259">
        <f>SUM(G197:L197)</f>
        <v>0</v>
      </c>
      <c r="G197" s="3356"/>
      <c r="H197" s="3390"/>
      <c r="I197" s="3390"/>
      <c r="J197" s="3390"/>
      <c r="K197" s="3390"/>
      <c r="L197" s="3263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815" t="s">
        <v>281</v>
      </c>
      <c r="B199" s="4816"/>
      <c r="C199" s="4899" t="s">
        <v>265</v>
      </c>
      <c r="D199" s="4921" t="s">
        <v>266</v>
      </c>
      <c r="E199" s="4922"/>
      <c r="F199" s="4922"/>
      <c r="G199" s="4922"/>
      <c r="H199" s="4922"/>
      <c r="I199" s="4922"/>
      <c r="J199" s="4923"/>
      <c r="K199" s="4902" t="s">
        <v>282</v>
      </c>
      <c r="L199" s="4902"/>
      <c r="M199" s="4902"/>
      <c r="N199" s="4903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3383" t="s">
        <v>269</v>
      </c>
      <c r="E200" s="3383" t="s">
        <v>283</v>
      </c>
      <c r="F200" s="3383" t="s">
        <v>284</v>
      </c>
      <c r="G200" s="3383" t="s">
        <v>285</v>
      </c>
      <c r="H200" s="3383" t="s">
        <v>286</v>
      </c>
      <c r="I200" s="3383" t="s">
        <v>287</v>
      </c>
      <c r="J200" s="3383" t="s">
        <v>288</v>
      </c>
      <c r="K200" s="3391" t="s">
        <v>289</v>
      </c>
      <c r="L200" s="3392" t="s">
        <v>290</v>
      </c>
      <c r="M200" s="3392" t="s">
        <v>291</v>
      </c>
      <c r="N200" s="3393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899" t="s">
        <v>293</v>
      </c>
      <c r="B201" s="3394" t="s">
        <v>294</v>
      </c>
      <c r="C201" s="3251">
        <f>SUM(E201+G201)</f>
        <v>0</v>
      </c>
      <c r="D201" s="3395"/>
      <c r="E201" s="3299"/>
      <c r="F201" s="3371"/>
      <c r="G201" s="3299"/>
      <c r="H201" s="3251">
        <f>+K201+L201+M201</f>
        <v>0</v>
      </c>
      <c r="I201" s="3371"/>
      <c r="J201" s="3371"/>
      <c r="K201" s="3396"/>
      <c r="L201" s="3388"/>
      <c r="M201" s="3388"/>
      <c r="N201" s="3397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3398" t="s">
        <v>295</v>
      </c>
      <c r="C202" s="3353">
        <f>SUM(D202+E202+G202)</f>
        <v>0</v>
      </c>
      <c r="D202" s="3299"/>
      <c r="E202" s="3297"/>
      <c r="F202" s="280"/>
      <c r="G202" s="3299"/>
      <c r="H202" s="3353">
        <f>SUM(I202:M202)</f>
        <v>0</v>
      </c>
      <c r="I202" s="73"/>
      <c r="J202" s="164"/>
      <c r="K202" s="3396"/>
      <c r="L202" s="3388"/>
      <c r="M202" s="3388"/>
      <c r="N202" s="3397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3398" t="s">
        <v>296</v>
      </c>
      <c r="C203" s="3353">
        <f>+F203+G203</f>
        <v>0</v>
      </c>
      <c r="D203" s="280"/>
      <c r="E203" s="280"/>
      <c r="F203" s="3299"/>
      <c r="G203" s="3299"/>
      <c r="H203" s="3353">
        <f>SUM(I203:M203)</f>
        <v>0</v>
      </c>
      <c r="I203" s="3299"/>
      <c r="J203" s="3297"/>
      <c r="K203" s="3396"/>
      <c r="L203" s="3388"/>
      <c r="M203" s="3388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3399" t="s">
        <v>297</v>
      </c>
      <c r="C204" s="291">
        <f>SUM(D204:G204)</f>
        <v>0</v>
      </c>
      <c r="D204" s="3356"/>
      <c r="E204" s="3356"/>
      <c r="F204" s="3356"/>
      <c r="G204" s="3375"/>
      <c r="H204" s="260">
        <f>+N204</f>
        <v>0</v>
      </c>
      <c r="I204" s="3389"/>
      <c r="J204" s="3389"/>
      <c r="K204" s="3400"/>
      <c r="L204" s="3401"/>
      <c r="M204" s="3401"/>
      <c r="N204" s="3263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924" t="s">
        <v>264</v>
      </c>
      <c r="B206" s="4925" t="s">
        <v>299</v>
      </c>
      <c r="C206" s="4926" t="s">
        <v>300</v>
      </c>
      <c r="D206" s="4927" t="s">
        <v>301</v>
      </c>
      <c r="E206" s="4928"/>
      <c r="F206" s="4929" t="s">
        <v>302</v>
      </c>
      <c r="G206" s="4930"/>
      <c r="H206" s="4930"/>
      <c r="I206" s="4930"/>
      <c r="J206" s="4930"/>
      <c r="K206" s="4930"/>
      <c r="L206" s="4930"/>
      <c r="M206" s="4930"/>
      <c r="N206" s="4930"/>
      <c r="O206" s="4930"/>
      <c r="P206" s="4930"/>
      <c r="Q206" s="4930"/>
      <c r="R206" s="4930"/>
      <c r="S206" s="4931"/>
      <c r="T206" s="4827" t="s">
        <v>287</v>
      </c>
      <c r="U206" s="4926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924"/>
      <c r="B207" s="4925"/>
      <c r="C207" s="3925"/>
      <c r="D207" s="3402" t="s">
        <v>305</v>
      </c>
      <c r="E207" s="3403" t="s">
        <v>306</v>
      </c>
      <c r="F207" s="3402" t="s">
        <v>307</v>
      </c>
      <c r="G207" s="3404" t="s">
        <v>308</v>
      </c>
      <c r="H207" s="3404" t="s">
        <v>309</v>
      </c>
      <c r="I207" s="3404" t="s">
        <v>310</v>
      </c>
      <c r="J207" s="3404" t="s">
        <v>311</v>
      </c>
      <c r="K207" s="3404" t="s">
        <v>312</v>
      </c>
      <c r="L207" s="3404" t="s">
        <v>313</v>
      </c>
      <c r="M207" s="3404" t="s">
        <v>314</v>
      </c>
      <c r="N207" s="3404" t="s">
        <v>315</v>
      </c>
      <c r="O207" s="3404" t="s">
        <v>316</v>
      </c>
      <c r="P207" s="3404" t="s">
        <v>317</v>
      </c>
      <c r="Q207" s="3404" t="s">
        <v>318</v>
      </c>
      <c r="R207" s="3404" t="s">
        <v>319</v>
      </c>
      <c r="S207" s="3405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3406" t="s">
        <v>321</v>
      </c>
      <c r="B208" s="3407"/>
      <c r="C208" s="3408">
        <f>SUM(D208:S208)</f>
        <v>0</v>
      </c>
      <c r="D208" s="3407"/>
      <c r="E208" s="3409"/>
      <c r="F208" s="3407"/>
      <c r="G208" s="3410"/>
      <c r="H208" s="3410"/>
      <c r="I208" s="3410"/>
      <c r="J208" s="3410"/>
      <c r="K208" s="3410"/>
      <c r="L208" s="3410"/>
      <c r="M208" s="3410"/>
      <c r="N208" s="3410"/>
      <c r="O208" s="3410"/>
      <c r="P208" s="3410"/>
      <c r="Q208" s="3410"/>
      <c r="R208" s="3410"/>
      <c r="S208" s="3411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3406" t="s">
        <v>322</v>
      </c>
      <c r="B209" s="3407"/>
      <c r="C209" s="3412">
        <f>SUM(D209:S209)</f>
        <v>0</v>
      </c>
      <c r="D209" s="3407"/>
      <c r="E209" s="3409"/>
      <c r="F209" s="3407"/>
      <c r="G209" s="3410"/>
      <c r="H209" s="3410"/>
      <c r="I209" s="3410"/>
      <c r="J209" s="3410"/>
      <c r="K209" s="3410"/>
      <c r="L209" s="3410"/>
      <c r="M209" s="3410"/>
      <c r="N209" s="3410"/>
      <c r="O209" s="3410"/>
      <c r="P209" s="3410"/>
      <c r="Q209" s="3410"/>
      <c r="R209" s="3410"/>
      <c r="S209" s="3411"/>
      <c r="T209" s="3409"/>
      <c r="U209" s="3413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3414" t="s">
        <v>323</v>
      </c>
      <c r="B210" s="3415"/>
      <c r="C210" s="305">
        <f>SUM(D210:S210)</f>
        <v>0</v>
      </c>
      <c r="D210" s="3416"/>
      <c r="E210" s="3417"/>
      <c r="F210" s="3416"/>
      <c r="G210" s="3418"/>
      <c r="H210" s="3418"/>
      <c r="I210" s="3418"/>
      <c r="J210" s="3418"/>
      <c r="K210" s="3418"/>
      <c r="L210" s="3418"/>
      <c r="M210" s="3418"/>
      <c r="N210" s="3418"/>
      <c r="O210" s="3418"/>
      <c r="P210" s="3418"/>
      <c r="Q210" s="3418"/>
      <c r="R210" s="3418"/>
      <c r="S210" s="3419"/>
      <c r="T210" s="3417"/>
      <c r="U210" s="3415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925" t="s">
        <v>325</v>
      </c>
      <c r="B212" s="4925" t="s">
        <v>326</v>
      </c>
      <c r="C212" s="4927" t="s">
        <v>327</v>
      </c>
      <c r="D212" s="4928"/>
      <c r="E212" s="4929" t="s">
        <v>328</v>
      </c>
      <c r="F212" s="4930"/>
      <c r="G212" s="4930"/>
      <c r="H212" s="4930"/>
      <c r="I212" s="4930"/>
      <c r="J212" s="4931"/>
      <c r="K212" s="4926" t="s">
        <v>287</v>
      </c>
      <c r="L212" s="4926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925"/>
      <c r="B213" s="4925"/>
      <c r="C213" s="3420" t="s">
        <v>305</v>
      </c>
      <c r="D213" s="3403" t="s">
        <v>306</v>
      </c>
      <c r="E213" s="3420" t="s">
        <v>307</v>
      </c>
      <c r="F213" s="3404" t="s">
        <v>308</v>
      </c>
      <c r="G213" s="3404" t="s">
        <v>309</v>
      </c>
      <c r="H213" s="3404" t="s">
        <v>310</v>
      </c>
      <c r="I213" s="3404" t="s">
        <v>311</v>
      </c>
      <c r="J213" s="3421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3406" t="s">
        <v>330</v>
      </c>
      <c r="B214" s="3422">
        <f>SUM(C214:J214)</f>
        <v>0</v>
      </c>
      <c r="C214" s="3299"/>
      <c r="D214" s="3351"/>
      <c r="E214" s="3299"/>
      <c r="F214" s="3388"/>
      <c r="G214" s="3388"/>
      <c r="H214" s="3388"/>
      <c r="I214" s="3388"/>
      <c r="J214" s="3351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3414" t="s">
        <v>331</v>
      </c>
      <c r="B215" s="309">
        <f>SUM(C215:J215)</f>
        <v>0</v>
      </c>
      <c r="C215" s="3356"/>
      <c r="D215" s="3357"/>
      <c r="E215" s="3356"/>
      <c r="F215" s="3390"/>
      <c r="G215" s="3390"/>
      <c r="H215" s="3390"/>
      <c r="I215" s="3390"/>
      <c r="J215" s="3357"/>
      <c r="K215" s="3375"/>
      <c r="L215" s="3375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938" t="s">
        <v>227</v>
      </c>
      <c r="B217" s="4834" t="s">
        <v>5</v>
      </c>
      <c r="C217" s="4835"/>
      <c r="D217" s="4836"/>
      <c r="E217" s="4939" t="s">
        <v>333</v>
      </c>
      <c r="F217" s="4940"/>
      <c r="G217" s="4940"/>
      <c r="H217" s="4940"/>
      <c r="I217" s="4940"/>
      <c r="J217" s="4940"/>
      <c r="K217" s="4940"/>
      <c r="L217" s="4940"/>
      <c r="M217" s="4940"/>
      <c r="N217" s="4940"/>
      <c r="O217" s="4940"/>
      <c r="P217" s="4940"/>
      <c r="Q217" s="4940"/>
      <c r="R217" s="4940"/>
      <c r="S217" s="4940"/>
      <c r="T217" s="4940"/>
      <c r="U217" s="4940"/>
      <c r="V217" s="4940"/>
      <c r="W217" s="4940"/>
      <c r="X217" s="4940"/>
      <c r="Y217" s="4940"/>
      <c r="Z217" s="4940"/>
      <c r="AA217" s="4940"/>
      <c r="AB217" s="4940"/>
      <c r="AC217" s="4940"/>
      <c r="AD217" s="4940"/>
      <c r="AE217" s="4940"/>
      <c r="AF217" s="4941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939" t="s">
        <v>51</v>
      </c>
      <c r="F218" s="4941"/>
      <c r="G218" s="4937" t="s">
        <v>17</v>
      </c>
      <c r="H218" s="4933"/>
      <c r="I218" s="4937" t="s">
        <v>18</v>
      </c>
      <c r="J218" s="4933"/>
      <c r="K218" s="4932" t="s">
        <v>19</v>
      </c>
      <c r="L218" s="4933"/>
      <c r="M218" s="4937" t="s">
        <v>20</v>
      </c>
      <c r="N218" s="4933"/>
      <c r="O218" s="4937" t="s">
        <v>21</v>
      </c>
      <c r="P218" s="4933"/>
      <c r="Q218" s="4937" t="s">
        <v>22</v>
      </c>
      <c r="R218" s="4933"/>
      <c r="S218" s="4937" t="s">
        <v>23</v>
      </c>
      <c r="T218" s="4933"/>
      <c r="U218" s="4932" t="s">
        <v>24</v>
      </c>
      <c r="V218" s="4933"/>
      <c r="W218" s="4937" t="s">
        <v>25</v>
      </c>
      <c r="X218" s="4933"/>
      <c r="Y218" s="4932" t="s">
        <v>26</v>
      </c>
      <c r="Z218" s="4933"/>
      <c r="AA218" s="4932" t="s">
        <v>27</v>
      </c>
      <c r="AB218" s="4933"/>
      <c r="AC218" s="4932" t="s">
        <v>28</v>
      </c>
      <c r="AD218" s="4933"/>
      <c r="AE218" s="4932" t="s">
        <v>29</v>
      </c>
      <c r="AF218" s="4933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3423" t="s">
        <v>44</v>
      </c>
      <c r="C219" s="3424" t="s">
        <v>30</v>
      </c>
      <c r="D219" s="3425" t="s">
        <v>31</v>
      </c>
      <c r="E219" s="3426" t="s">
        <v>30</v>
      </c>
      <c r="F219" s="3425" t="s">
        <v>31</v>
      </c>
      <c r="G219" s="3424" t="s">
        <v>30</v>
      </c>
      <c r="H219" s="3425" t="s">
        <v>31</v>
      </c>
      <c r="I219" s="3424" t="s">
        <v>30</v>
      </c>
      <c r="J219" s="3425" t="s">
        <v>31</v>
      </c>
      <c r="K219" s="3426" t="s">
        <v>30</v>
      </c>
      <c r="L219" s="3425" t="s">
        <v>31</v>
      </c>
      <c r="M219" s="3424" t="s">
        <v>30</v>
      </c>
      <c r="N219" s="3425" t="s">
        <v>31</v>
      </c>
      <c r="O219" s="3424" t="s">
        <v>30</v>
      </c>
      <c r="P219" s="3425" t="s">
        <v>31</v>
      </c>
      <c r="Q219" s="3424" t="s">
        <v>30</v>
      </c>
      <c r="R219" s="3425" t="s">
        <v>31</v>
      </c>
      <c r="S219" s="3424" t="s">
        <v>30</v>
      </c>
      <c r="T219" s="3425" t="s">
        <v>31</v>
      </c>
      <c r="U219" s="3424" t="s">
        <v>30</v>
      </c>
      <c r="V219" s="3425" t="s">
        <v>31</v>
      </c>
      <c r="W219" s="3424" t="s">
        <v>30</v>
      </c>
      <c r="X219" s="3425" t="s">
        <v>31</v>
      </c>
      <c r="Y219" s="3426" t="s">
        <v>30</v>
      </c>
      <c r="Z219" s="3425" t="s">
        <v>31</v>
      </c>
      <c r="AA219" s="3426" t="s">
        <v>30</v>
      </c>
      <c r="AB219" s="3425" t="s">
        <v>31</v>
      </c>
      <c r="AC219" s="3426" t="s">
        <v>30</v>
      </c>
      <c r="AD219" s="3425" t="s">
        <v>31</v>
      </c>
      <c r="AE219" s="3426" t="s">
        <v>30</v>
      </c>
      <c r="AF219" s="3425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3427" t="s">
        <v>334</v>
      </c>
      <c r="B220" s="3428"/>
      <c r="C220" s="3429"/>
      <c r="D220" s="3430"/>
      <c r="E220" s="3431"/>
      <c r="F220" s="3432"/>
      <c r="G220" s="3433"/>
      <c r="H220" s="3432"/>
      <c r="I220" s="3433"/>
      <c r="J220" s="3432"/>
      <c r="K220" s="3431"/>
      <c r="L220" s="3432"/>
      <c r="M220" s="3433"/>
      <c r="N220" s="3432"/>
      <c r="O220" s="3433"/>
      <c r="P220" s="3432"/>
      <c r="Q220" s="3433"/>
      <c r="R220" s="3432"/>
      <c r="S220" s="3433"/>
      <c r="T220" s="3432"/>
      <c r="U220" s="3433"/>
      <c r="V220" s="3432"/>
      <c r="W220" s="3433"/>
      <c r="X220" s="3434"/>
      <c r="Y220" s="3434"/>
      <c r="Z220" s="3434"/>
      <c r="AA220" s="3434"/>
      <c r="AB220" s="3434"/>
      <c r="AC220" s="3434"/>
      <c r="AD220" s="3434"/>
      <c r="AE220" s="3434"/>
      <c r="AF220" s="3432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3427" t="s">
        <v>335</v>
      </c>
      <c r="B221" s="3428"/>
      <c r="C221" s="3429"/>
      <c r="D221" s="3430"/>
      <c r="E221" s="3431"/>
      <c r="F221" s="3432"/>
      <c r="G221" s="3433"/>
      <c r="H221" s="3432"/>
      <c r="I221" s="3433"/>
      <c r="J221" s="3432"/>
      <c r="K221" s="3431"/>
      <c r="L221" s="3432"/>
      <c r="M221" s="3433"/>
      <c r="N221" s="3432"/>
      <c r="O221" s="3433"/>
      <c r="P221" s="3432"/>
      <c r="Q221" s="3433"/>
      <c r="R221" s="3432"/>
      <c r="S221" s="3433"/>
      <c r="T221" s="3432"/>
      <c r="U221" s="3433"/>
      <c r="V221" s="3432"/>
      <c r="W221" s="3433"/>
      <c r="X221" s="3434"/>
      <c r="Y221" s="3434"/>
      <c r="Z221" s="3434"/>
      <c r="AA221" s="3434"/>
      <c r="AB221" s="3434"/>
      <c r="AC221" s="3434"/>
      <c r="AD221" s="3434"/>
      <c r="AE221" s="3434"/>
      <c r="AF221" s="3432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917" t="s">
        <v>338</v>
      </c>
      <c r="B224" s="4917" t="s">
        <v>208</v>
      </c>
      <c r="C224" s="4934" t="s">
        <v>339</v>
      </c>
      <c r="D224" s="4935"/>
      <c r="E224" s="4935"/>
      <c r="F224" s="4935"/>
      <c r="G224" s="4936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3391" t="s">
        <v>13</v>
      </c>
      <c r="D225" s="3435" t="s">
        <v>14</v>
      </c>
      <c r="E225" s="3392" t="s">
        <v>50</v>
      </c>
      <c r="F225" s="3392" t="s">
        <v>51</v>
      </c>
      <c r="G225" s="3436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3437" t="s">
        <v>340</v>
      </c>
      <c r="B226" s="3438">
        <f>SUM(C226:G226)</f>
        <v>0</v>
      </c>
      <c r="C226" s="3439"/>
      <c r="D226" s="3440"/>
      <c r="E226" s="3440"/>
      <c r="F226" s="3441"/>
      <c r="G226" s="3442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900" t="s">
        <v>342</v>
      </c>
      <c r="B228" s="4891" t="s">
        <v>343</v>
      </c>
      <c r="C228" s="4913"/>
      <c r="D228" s="4905"/>
    </row>
    <row r="229" spans="1:103" s="92" customFormat="1" ht="10.5" customHeight="1" x14ac:dyDescent="0.15">
      <c r="A229" s="3874"/>
      <c r="B229" s="3443" t="s">
        <v>344</v>
      </c>
      <c r="C229" s="4894" t="s">
        <v>345</v>
      </c>
      <c r="D229" s="4903"/>
    </row>
    <row r="230" spans="1:103" s="92" customFormat="1" ht="10.5" x14ac:dyDescent="0.15">
      <c r="A230" s="3875"/>
      <c r="B230" s="3361" t="s">
        <v>346</v>
      </c>
      <c r="C230" s="3346" t="s">
        <v>347</v>
      </c>
      <c r="D230" s="3444" t="s">
        <v>348</v>
      </c>
    </row>
    <row r="231" spans="1:103" s="92" customFormat="1" ht="10.5" x14ac:dyDescent="0.15">
      <c r="A231" s="3445" t="s">
        <v>349</v>
      </c>
      <c r="B231" s="3446"/>
      <c r="C231" s="3447"/>
      <c r="D231" s="3448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125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62" priority="9" operator="equal">
      <formula>1</formula>
    </cfRule>
  </conditionalFormatting>
  <conditionalFormatting sqref="CN14:CO14">
    <cfRule type="cellIs" dxfId="61" priority="8" operator="equal">
      <formula>1</formula>
    </cfRule>
  </conditionalFormatting>
  <conditionalFormatting sqref="CM14:CM18">
    <cfRule type="cellIs" dxfId="60" priority="7" operator="equal">
      <formula>1</formula>
    </cfRule>
  </conditionalFormatting>
  <conditionalFormatting sqref="CN15:CO18">
    <cfRule type="cellIs" dxfId="59" priority="6" operator="equal">
      <formula>1</formula>
    </cfRule>
  </conditionalFormatting>
  <conditionalFormatting sqref="CK24:CN24">
    <cfRule type="cellIs" dxfId="58" priority="5" operator="equal">
      <formula>1</formula>
    </cfRule>
  </conditionalFormatting>
  <conditionalFormatting sqref="CK25:CN26">
    <cfRule type="cellIs" dxfId="57" priority="4" operator="equal">
      <formula>1</formula>
    </cfRule>
  </conditionalFormatting>
  <conditionalFormatting sqref="CL31:CM31">
    <cfRule type="cellIs" dxfId="56" priority="3" operator="equal">
      <formula>1</formula>
    </cfRule>
  </conditionalFormatting>
  <conditionalFormatting sqref="CQ37:CR37">
    <cfRule type="cellIs" dxfId="55" priority="2" operator="equal">
      <formula>1</formula>
    </cfRule>
  </conditionalFormatting>
  <conditionalFormatting sqref="CQ38:CR96">
    <cfRule type="cellIs" dxfId="54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",[12]NOMBRE!B2," - ","( ",[12]NOMBRE!C2,[12]NOMBRE!D2,[12]NOMBRE!E2,[12]NOMBRE!F2,[12]NOMBRE!G2,"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",[12]NOMBRE!B6," - ","( ",[12]NOMBRE!C6,[12]NOMBRE!D6," )")</f>
        <v>MES: NOVIEMBRE - ( 11 )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",[12]NOMBRE!B7)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3457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942" t="s">
        <v>4</v>
      </c>
      <c r="B12" s="4943" t="s">
        <v>5</v>
      </c>
      <c r="C12" s="4842" t="s">
        <v>6</v>
      </c>
      <c r="D12" s="4843"/>
      <c r="E12" s="4843"/>
      <c r="F12" s="4843"/>
      <c r="G12" s="4843"/>
      <c r="H12" s="4843"/>
      <c r="I12" s="4843"/>
      <c r="J12" s="4843"/>
      <c r="K12" s="4843"/>
      <c r="L12" s="4843"/>
      <c r="M12" s="4843"/>
      <c r="N12" s="4843"/>
      <c r="O12" s="4843"/>
      <c r="P12" s="4843"/>
      <c r="Q12" s="4843"/>
      <c r="R12" s="4843"/>
      <c r="S12" s="4844"/>
      <c r="T12" s="4944" t="s">
        <v>7</v>
      </c>
      <c r="U12" s="4945"/>
      <c r="V12" s="4791" t="s">
        <v>8</v>
      </c>
      <c r="W12" s="4791" t="s">
        <v>9</v>
      </c>
      <c r="X12" s="4898" t="s">
        <v>10</v>
      </c>
      <c r="Y12" s="4898" t="s">
        <v>11</v>
      </c>
      <c r="Z12" s="4898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942"/>
      <c r="B13" s="3774"/>
      <c r="C13" s="3458" t="s">
        <v>13</v>
      </c>
      <c r="D13" s="3459" t="s">
        <v>14</v>
      </c>
      <c r="E13" s="3460" t="s">
        <v>15</v>
      </c>
      <c r="F13" s="3459" t="s">
        <v>16</v>
      </c>
      <c r="G13" s="3461" t="s">
        <v>17</v>
      </c>
      <c r="H13" s="3461" t="s">
        <v>18</v>
      </c>
      <c r="I13" s="3461" t="s">
        <v>19</v>
      </c>
      <c r="J13" s="3461" t="s">
        <v>20</v>
      </c>
      <c r="K13" s="3461" t="s">
        <v>21</v>
      </c>
      <c r="L13" s="3461" t="s">
        <v>22</v>
      </c>
      <c r="M13" s="3461" t="s">
        <v>23</v>
      </c>
      <c r="N13" s="3461" t="s">
        <v>24</v>
      </c>
      <c r="O13" s="3461" t="s">
        <v>25</v>
      </c>
      <c r="P13" s="3461" t="s">
        <v>26</v>
      </c>
      <c r="Q13" s="3461" t="s">
        <v>27</v>
      </c>
      <c r="R13" s="3461" t="s">
        <v>28</v>
      </c>
      <c r="S13" s="3462" t="s">
        <v>29</v>
      </c>
      <c r="T13" s="3463" t="s">
        <v>30</v>
      </c>
      <c r="U13" s="3464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3465" t="s">
        <v>32</v>
      </c>
      <c r="B14" s="23">
        <f t="shared" ref="B14:B19" si="0">SUM(C14:S14)</f>
        <v>0</v>
      </c>
      <c r="C14" s="3466"/>
      <c r="D14" s="3467"/>
      <c r="E14" s="3468"/>
      <c r="F14" s="3469"/>
      <c r="G14" s="3469"/>
      <c r="H14" s="3469"/>
      <c r="I14" s="3469"/>
      <c r="J14" s="3469"/>
      <c r="K14" s="3469"/>
      <c r="L14" s="3469"/>
      <c r="M14" s="3469"/>
      <c r="N14" s="3469"/>
      <c r="O14" s="3469"/>
      <c r="P14" s="3469"/>
      <c r="Q14" s="3469"/>
      <c r="R14" s="3469"/>
      <c r="S14" s="3470"/>
      <c r="T14" s="3471"/>
      <c r="U14" s="3472"/>
      <c r="V14" s="3473"/>
      <c r="W14" s="3473"/>
      <c r="X14" s="3473"/>
      <c r="Y14" s="3473"/>
      <c r="Z14" s="3473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3474" t="s">
        <v>33</v>
      </c>
      <c r="B15" s="23">
        <f t="shared" si="0"/>
        <v>0</v>
      </c>
      <c r="C15" s="3466"/>
      <c r="D15" s="3467"/>
      <c r="E15" s="3475"/>
      <c r="F15" s="3467"/>
      <c r="G15" s="3467"/>
      <c r="H15" s="3467"/>
      <c r="I15" s="3467"/>
      <c r="J15" s="3467"/>
      <c r="K15" s="3467"/>
      <c r="L15" s="3467"/>
      <c r="M15" s="3467"/>
      <c r="N15" s="3467"/>
      <c r="O15" s="3467"/>
      <c r="P15" s="3467"/>
      <c r="Q15" s="3467"/>
      <c r="R15" s="3467"/>
      <c r="S15" s="3476"/>
      <c r="T15" s="3477"/>
      <c r="U15" s="3478"/>
      <c r="V15" s="3479"/>
      <c r="W15" s="3479"/>
      <c r="X15" s="3479"/>
      <c r="Y15" s="3479"/>
      <c r="Z15" s="3479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3480" t="s">
        <v>34</v>
      </c>
      <c r="B16" s="23">
        <f>SUM(E16:S16)</f>
        <v>0</v>
      </c>
      <c r="C16" s="3481"/>
      <c r="D16" s="3482"/>
      <c r="E16" s="3475"/>
      <c r="F16" s="3467"/>
      <c r="G16" s="3467"/>
      <c r="H16" s="3467"/>
      <c r="I16" s="3467"/>
      <c r="J16" s="3467"/>
      <c r="K16" s="3467"/>
      <c r="L16" s="3467"/>
      <c r="M16" s="3467"/>
      <c r="N16" s="3467"/>
      <c r="O16" s="3467"/>
      <c r="P16" s="3467"/>
      <c r="Q16" s="3467"/>
      <c r="R16" s="3467"/>
      <c r="S16" s="3476"/>
      <c r="T16" s="3477"/>
      <c r="U16" s="3478"/>
      <c r="V16" s="3479"/>
      <c r="W16" s="3479"/>
      <c r="X16" s="3479"/>
      <c r="Y16" s="3479"/>
      <c r="Z16" s="3479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3474" t="s">
        <v>35</v>
      </c>
      <c r="B17" s="23">
        <f t="shared" si="0"/>
        <v>0</v>
      </c>
      <c r="C17" s="3466"/>
      <c r="D17" s="3467"/>
      <c r="E17" s="3475"/>
      <c r="F17" s="3467"/>
      <c r="G17" s="3467"/>
      <c r="H17" s="3467"/>
      <c r="I17" s="3467"/>
      <c r="J17" s="3467"/>
      <c r="K17" s="3467"/>
      <c r="L17" s="3467"/>
      <c r="M17" s="3467"/>
      <c r="N17" s="3467"/>
      <c r="O17" s="3467"/>
      <c r="P17" s="3467"/>
      <c r="Q17" s="3467"/>
      <c r="R17" s="3467"/>
      <c r="S17" s="3476"/>
      <c r="T17" s="3477"/>
      <c r="U17" s="3478"/>
      <c r="V17" s="3479"/>
      <c r="W17" s="3479"/>
      <c r="X17" s="3479"/>
      <c r="Y17" s="3479"/>
      <c r="Z17" s="3479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3466"/>
      <c r="D18" s="3467"/>
      <c r="E18" s="3475"/>
      <c r="F18" s="3467"/>
      <c r="G18" s="3467"/>
      <c r="H18" s="3467"/>
      <c r="I18" s="3467"/>
      <c r="J18" s="3467"/>
      <c r="K18" s="3467"/>
      <c r="L18" s="3467"/>
      <c r="M18" s="3467"/>
      <c r="N18" s="3467"/>
      <c r="O18" s="3467"/>
      <c r="P18" s="3467"/>
      <c r="Q18" s="3467"/>
      <c r="R18" s="3467"/>
      <c r="S18" s="3476"/>
      <c r="T18" s="3477"/>
      <c r="U18" s="3478"/>
      <c r="V18" s="3479"/>
      <c r="W18" s="3479"/>
      <c r="X18" s="3479"/>
      <c r="Y18" s="3479"/>
      <c r="Z18" s="3479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3483" t="s">
        <v>37</v>
      </c>
      <c r="B19" s="3484">
        <f t="shared" si="0"/>
        <v>0</v>
      </c>
      <c r="C19" s="3485">
        <f t="shared" ref="C19:S19" si="4">SUM(C14:C18)</f>
        <v>0</v>
      </c>
      <c r="D19" s="3486">
        <f t="shared" si="4"/>
        <v>0</v>
      </c>
      <c r="E19" s="3486">
        <f t="shared" si="4"/>
        <v>0</v>
      </c>
      <c r="F19" s="3487">
        <f t="shared" si="4"/>
        <v>0</v>
      </c>
      <c r="G19" s="3487">
        <f t="shared" si="4"/>
        <v>0</v>
      </c>
      <c r="H19" s="3487">
        <f t="shared" si="4"/>
        <v>0</v>
      </c>
      <c r="I19" s="3487">
        <f t="shared" si="4"/>
        <v>0</v>
      </c>
      <c r="J19" s="3487">
        <f t="shared" si="4"/>
        <v>0</v>
      </c>
      <c r="K19" s="3487">
        <f t="shared" si="4"/>
        <v>0</v>
      </c>
      <c r="L19" s="3487">
        <f t="shared" si="4"/>
        <v>0</v>
      </c>
      <c r="M19" s="3487">
        <f t="shared" si="4"/>
        <v>0</v>
      </c>
      <c r="N19" s="3487">
        <f t="shared" si="4"/>
        <v>0</v>
      </c>
      <c r="O19" s="3487">
        <f t="shared" si="4"/>
        <v>0</v>
      </c>
      <c r="P19" s="3487">
        <f t="shared" si="4"/>
        <v>0</v>
      </c>
      <c r="Q19" s="3487">
        <f t="shared" si="4"/>
        <v>0</v>
      </c>
      <c r="R19" s="3487">
        <f t="shared" si="4"/>
        <v>0</v>
      </c>
      <c r="S19" s="3488">
        <f t="shared" si="4"/>
        <v>0</v>
      </c>
      <c r="T19" s="3484">
        <f>SUM(T14:T18)</f>
        <v>0</v>
      </c>
      <c r="U19" s="3489">
        <f t="shared" ref="U19:Z19" si="5">SUM(U14:U18)</f>
        <v>0</v>
      </c>
      <c r="V19" s="3490">
        <f t="shared" si="5"/>
        <v>0</v>
      </c>
      <c r="W19" s="3490">
        <f t="shared" si="5"/>
        <v>0</v>
      </c>
      <c r="X19" s="3490">
        <f t="shared" si="5"/>
        <v>0</v>
      </c>
      <c r="Y19" s="3490">
        <f t="shared" si="5"/>
        <v>0</v>
      </c>
      <c r="Z19" s="3490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946" t="s">
        <v>39</v>
      </c>
      <c r="B21" s="4947" t="s">
        <v>5</v>
      </c>
      <c r="C21" s="4947"/>
      <c r="D21" s="4947"/>
      <c r="E21" s="4948" t="s">
        <v>40</v>
      </c>
      <c r="F21" s="4949"/>
      <c r="G21" s="4949"/>
      <c r="H21" s="4950"/>
      <c r="I21" s="4951" t="s">
        <v>32</v>
      </c>
      <c r="J21" s="4952" t="s">
        <v>41</v>
      </c>
      <c r="K21" s="4947" t="s">
        <v>10</v>
      </c>
      <c r="L21" s="4947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946"/>
      <c r="B22" s="4947"/>
      <c r="C22" s="4947"/>
      <c r="D22" s="4947"/>
      <c r="E22" s="4946" t="s">
        <v>42</v>
      </c>
      <c r="F22" s="4946"/>
      <c r="G22" s="4946" t="s">
        <v>43</v>
      </c>
      <c r="H22" s="4953"/>
      <c r="I22" s="4951"/>
      <c r="J22" s="4952"/>
      <c r="K22" s="4947"/>
      <c r="L22" s="4947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946"/>
      <c r="B23" s="3491" t="s">
        <v>44</v>
      </c>
      <c r="C23" s="3492" t="s">
        <v>30</v>
      </c>
      <c r="D23" s="3492" t="s">
        <v>31</v>
      </c>
      <c r="E23" s="3492" t="s">
        <v>30</v>
      </c>
      <c r="F23" s="3492" t="s">
        <v>31</v>
      </c>
      <c r="G23" s="3492" t="s">
        <v>30</v>
      </c>
      <c r="H23" s="3493" t="s">
        <v>31</v>
      </c>
      <c r="I23" s="4951"/>
      <c r="J23" s="4952"/>
      <c r="K23" s="4947"/>
      <c r="L23" s="4947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3494" t="s">
        <v>45</v>
      </c>
      <c r="B24" s="3495">
        <f>SUM(C24:D24)</f>
        <v>0</v>
      </c>
      <c r="C24" s="3495">
        <f t="shared" ref="C24:D26" si="6">+E24+G24</f>
        <v>0</v>
      </c>
      <c r="D24" s="3495">
        <f t="shared" si="6"/>
        <v>0</v>
      </c>
      <c r="E24" s="3496"/>
      <c r="F24" s="3496"/>
      <c r="G24" s="3496"/>
      <c r="H24" s="3497"/>
      <c r="I24" s="3498"/>
      <c r="J24" s="3499"/>
      <c r="K24" s="3496"/>
      <c r="L24" s="3496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3500" t="s">
        <v>46</v>
      </c>
      <c r="B25" s="3501">
        <f>SUM(C25:D25)</f>
        <v>0</v>
      </c>
      <c r="C25" s="3501">
        <f t="shared" si="6"/>
        <v>0</v>
      </c>
      <c r="D25" s="3501">
        <f t="shared" si="6"/>
        <v>0</v>
      </c>
      <c r="E25" s="3502"/>
      <c r="F25" s="3502"/>
      <c r="G25" s="3502"/>
      <c r="H25" s="3503"/>
      <c r="I25" s="3504"/>
      <c r="J25" s="3505"/>
      <c r="K25" s="3502"/>
      <c r="L25" s="3502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3506" t="s">
        <v>47</v>
      </c>
      <c r="B26" s="3507">
        <f>SUM(C26:D26)</f>
        <v>0</v>
      </c>
      <c r="C26" s="3507">
        <f t="shared" si="6"/>
        <v>0</v>
      </c>
      <c r="D26" s="3507">
        <f t="shared" si="6"/>
        <v>0</v>
      </c>
      <c r="E26" s="3508"/>
      <c r="F26" s="3508"/>
      <c r="G26" s="3508"/>
      <c r="H26" s="3509"/>
      <c r="I26" s="3510"/>
      <c r="J26" s="3511"/>
      <c r="K26" s="3508"/>
      <c r="L26" s="3508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3483" t="s">
        <v>5</v>
      </c>
      <c r="B27" s="3492">
        <f>SUM(B24:B26)</f>
        <v>0</v>
      </c>
      <c r="C27" s="3492">
        <f>SUM(C24:C26)</f>
        <v>0</v>
      </c>
      <c r="D27" s="3492">
        <f>SUM(D24:D26)</f>
        <v>0</v>
      </c>
      <c r="E27" s="3492">
        <f>SUM(E24:E26)</f>
        <v>0</v>
      </c>
      <c r="F27" s="3492">
        <f t="shared" ref="F27:L27" si="9">SUM(F24:F26)</f>
        <v>0</v>
      </c>
      <c r="G27" s="3492">
        <f t="shared" si="9"/>
        <v>0</v>
      </c>
      <c r="H27" s="3493">
        <f t="shared" si="9"/>
        <v>0</v>
      </c>
      <c r="I27" s="3512">
        <f t="shared" si="9"/>
        <v>0</v>
      </c>
      <c r="J27" s="3492">
        <f t="shared" si="9"/>
        <v>0</v>
      </c>
      <c r="K27" s="3492">
        <f t="shared" si="9"/>
        <v>0</v>
      </c>
      <c r="L27" s="3492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3457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943"/>
      <c r="B29" s="4943" t="s">
        <v>5</v>
      </c>
      <c r="C29" s="4960" t="s">
        <v>6</v>
      </c>
      <c r="D29" s="4961"/>
      <c r="E29" s="4961"/>
      <c r="F29" s="4961"/>
      <c r="G29" s="4961"/>
      <c r="H29" s="4961"/>
      <c r="I29" s="4961"/>
      <c r="J29" s="4961"/>
      <c r="K29" s="4961"/>
      <c r="L29" s="4961"/>
      <c r="M29" s="4961"/>
      <c r="N29" s="4961"/>
      <c r="O29" s="4961"/>
      <c r="P29" s="4961"/>
      <c r="Q29" s="4961"/>
      <c r="R29" s="4961"/>
      <c r="S29" s="4962"/>
      <c r="T29" s="4963" t="s">
        <v>49</v>
      </c>
      <c r="U29" s="4964"/>
      <c r="V29" s="4897" t="s">
        <v>10</v>
      </c>
      <c r="W29" s="4965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3458" t="s">
        <v>13</v>
      </c>
      <c r="D30" s="3459" t="s">
        <v>14</v>
      </c>
      <c r="E30" s="3459" t="s">
        <v>50</v>
      </c>
      <c r="F30" s="3460" t="s">
        <v>51</v>
      </c>
      <c r="G30" s="3459" t="s">
        <v>17</v>
      </c>
      <c r="H30" s="3459" t="s">
        <v>18</v>
      </c>
      <c r="I30" s="3459" t="s">
        <v>19</v>
      </c>
      <c r="J30" s="3459" t="s">
        <v>20</v>
      </c>
      <c r="K30" s="3459" t="s">
        <v>21</v>
      </c>
      <c r="L30" s="3459" t="s">
        <v>22</v>
      </c>
      <c r="M30" s="3459" t="s">
        <v>23</v>
      </c>
      <c r="N30" s="3459" t="s">
        <v>24</v>
      </c>
      <c r="O30" s="3459" t="s">
        <v>25</v>
      </c>
      <c r="P30" s="3459" t="s">
        <v>26</v>
      </c>
      <c r="Q30" s="3459" t="s">
        <v>27</v>
      </c>
      <c r="R30" s="3513" t="s">
        <v>28</v>
      </c>
      <c r="S30" s="3514" t="s">
        <v>29</v>
      </c>
      <c r="T30" s="3463" t="s">
        <v>30</v>
      </c>
      <c r="U30" s="3464" t="s">
        <v>31</v>
      </c>
      <c r="V30" s="4897"/>
      <c r="W30" s="4965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3515" t="s">
        <v>52</v>
      </c>
      <c r="B31" s="3516">
        <f>SUM(C31:S31)</f>
        <v>0</v>
      </c>
      <c r="C31" s="3517"/>
      <c r="D31" s="3518"/>
      <c r="E31" s="3518"/>
      <c r="F31" s="3518"/>
      <c r="G31" s="3518"/>
      <c r="H31" s="3518"/>
      <c r="I31" s="3518"/>
      <c r="J31" s="3518"/>
      <c r="K31" s="3518"/>
      <c r="L31" s="3518"/>
      <c r="M31" s="3518"/>
      <c r="N31" s="3518"/>
      <c r="O31" s="3518"/>
      <c r="P31" s="3518"/>
      <c r="Q31" s="3518"/>
      <c r="R31" s="3518"/>
      <c r="S31" s="3519"/>
      <c r="T31" s="3520"/>
      <c r="U31" s="3521"/>
      <c r="V31" s="3522"/>
      <c r="W31" s="3520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3523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954" t="s">
        <v>55</v>
      </c>
      <c r="B34" s="4955" t="s">
        <v>56</v>
      </c>
      <c r="C34" s="4956" t="s">
        <v>57</v>
      </c>
      <c r="D34" s="4957"/>
      <c r="E34" s="4957"/>
      <c r="F34" s="4957"/>
      <c r="G34" s="4957"/>
      <c r="H34" s="4957"/>
      <c r="I34" s="4957"/>
      <c r="J34" s="4957"/>
      <c r="K34" s="4957"/>
      <c r="L34" s="4957"/>
      <c r="M34" s="4957"/>
      <c r="N34" s="4957"/>
      <c r="O34" s="4957"/>
      <c r="P34" s="4957"/>
      <c r="Q34" s="4957"/>
      <c r="R34" s="4957"/>
      <c r="S34" s="4957"/>
      <c r="T34" s="4957"/>
      <c r="U34" s="4958"/>
      <c r="V34" s="4861" t="s">
        <v>58</v>
      </c>
      <c r="W34" s="4862"/>
      <c r="X34" s="4789" t="s">
        <v>59</v>
      </c>
      <c r="Y34" s="4791"/>
      <c r="Z34" s="4959" t="s">
        <v>60</v>
      </c>
      <c r="AA34" s="4895"/>
      <c r="AB34" s="4895"/>
      <c r="AC34" s="4895"/>
      <c r="AD34" s="4895"/>
      <c r="AE34" s="4895"/>
      <c r="AF34" s="4895"/>
      <c r="AG34" s="4895"/>
      <c r="AH34" s="4895"/>
      <c r="AI34" s="4897"/>
      <c r="AJ34" s="4751" t="s">
        <v>61</v>
      </c>
      <c r="AK34" s="4790"/>
      <c r="AL34" s="4791"/>
      <c r="AM34" s="4791" t="s">
        <v>62</v>
      </c>
      <c r="AN34" s="4791" t="s">
        <v>63</v>
      </c>
      <c r="AO34" s="4898" t="s">
        <v>10</v>
      </c>
      <c r="AP34" s="4791" t="s">
        <v>11</v>
      </c>
      <c r="AQ34" s="4791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954"/>
      <c r="B35" s="3802"/>
      <c r="C35" s="4969" t="s">
        <v>6</v>
      </c>
      <c r="D35" s="4969"/>
      <c r="E35" s="4969"/>
      <c r="F35" s="4969"/>
      <c r="G35" s="4969"/>
      <c r="H35" s="4969"/>
      <c r="I35" s="4969"/>
      <c r="J35" s="4969"/>
      <c r="K35" s="4969"/>
      <c r="L35" s="4969"/>
      <c r="M35" s="4969"/>
      <c r="N35" s="4969"/>
      <c r="O35" s="4969"/>
      <c r="P35" s="4969"/>
      <c r="Q35" s="4969"/>
      <c r="R35" s="4969"/>
      <c r="S35" s="4969"/>
      <c r="T35" s="4970" t="s">
        <v>49</v>
      </c>
      <c r="U35" s="4971"/>
      <c r="V35" s="3809"/>
      <c r="W35" s="3810"/>
      <c r="X35" s="3812"/>
      <c r="Y35" s="3786"/>
      <c r="Z35" s="4972" t="s">
        <v>65</v>
      </c>
      <c r="AA35" s="4967"/>
      <c r="AB35" s="4967"/>
      <c r="AC35" s="4967"/>
      <c r="AD35" s="4892"/>
      <c r="AE35" s="4972" t="s">
        <v>66</v>
      </c>
      <c r="AF35" s="4967"/>
      <c r="AG35" s="4967"/>
      <c r="AH35" s="4967"/>
      <c r="AI35" s="4892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954"/>
      <c r="B36" s="3803"/>
      <c r="C36" s="3524" t="s">
        <v>13</v>
      </c>
      <c r="D36" s="3525" t="s">
        <v>14</v>
      </c>
      <c r="E36" s="3525" t="s">
        <v>50</v>
      </c>
      <c r="F36" s="3525" t="s">
        <v>51</v>
      </c>
      <c r="G36" s="3525" t="s">
        <v>17</v>
      </c>
      <c r="H36" s="3525" t="s">
        <v>18</v>
      </c>
      <c r="I36" s="3525" t="s">
        <v>19</v>
      </c>
      <c r="J36" s="3525" t="s">
        <v>20</v>
      </c>
      <c r="K36" s="3525" t="s">
        <v>21</v>
      </c>
      <c r="L36" s="3525" t="s">
        <v>22</v>
      </c>
      <c r="M36" s="3525" t="s">
        <v>23</v>
      </c>
      <c r="N36" s="3525" t="s">
        <v>24</v>
      </c>
      <c r="O36" s="3525" t="s">
        <v>25</v>
      </c>
      <c r="P36" s="3525" t="s">
        <v>26</v>
      </c>
      <c r="Q36" s="3525" t="s">
        <v>27</v>
      </c>
      <c r="R36" s="3525" t="s">
        <v>28</v>
      </c>
      <c r="S36" s="3526" t="s">
        <v>29</v>
      </c>
      <c r="T36" s="3527" t="s">
        <v>30</v>
      </c>
      <c r="U36" s="3528" t="s">
        <v>31</v>
      </c>
      <c r="V36" s="3524" t="s">
        <v>67</v>
      </c>
      <c r="W36" s="3345" t="s">
        <v>68</v>
      </c>
      <c r="X36" s="3524" t="s">
        <v>69</v>
      </c>
      <c r="Y36" s="3526" t="s">
        <v>70</v>
      </c>
      <c r="Z36" s="3529" t="s">
        <v>5</v>
      </c>
      <c r="AA36" s="3530" t="s">
        <v>71</v>
      </c>
      <c r="AB36" s="3525" t="s">
        <v>72</v>
      </c>
      <c r="AC36" s="3525" t="s">
        <v>73</v>
      </c>
      <c r="AD36" s="3345" t="s">
        <v>74</v>
      </c>
      <c r="AE36" s="67" t="s">
        <v>56</v>
      </c>
      <c r="AF36" s="3530" t="s">
        <v>71</v>
      </c>
      <c r="AG36" s="3525" t="s">
        <v>72</v>
      </c>
      <c r="AH36" s="3525" t="s">
        <v>73</v>
      </c>
      <c r="AI36" s="3345" t="s">
        <v>74</v>
      </c>
      <c r="AJ36" s="3531" t="s">
        <v>75</v>
      </c>
      <c r="AK36" s="3532" t="s">
        <v>76</v>
      </c>
      <c r="AL36" s="3532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3533"/>
      <c r="D37" s="3469"/>
      <c r="E37" s="3469"/>
      <c r="F37" s="3469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5"/>
      <c r="T37" s="3533"/>
      <c r="U37" s="3470"/>
      <c r="V37" s="3533"/>
      <c r="W37" s="3470"/>
      <c r="X37" s="3533"/>
      <c r="Y37" s="3470"/>
      <c r="Z37" s="3536">
        <f>SUM(AA37+AB37+AC37+AD37)</f>
        <v>0</v>
      </c>
      <c r="AA37" s="3533"/>
      <c r="AB37" s="3469"/>
      <c r="AC37" s="3469"/>
      <c r="AD37" s="3470"/>
      <c r="AE37" s="3536">
        <f>SUM(AF37+AG37+AH37+AI37)</f>
        <v>0</v>
      </c>
      <c r="AF37" s="3533"/>
      <c r="AG37" s="3469"/>
      <c r="AH37" s="3469"/>
      <c r="AI37" s="3537"/>
      <c r="AJ37" s="3479"/>
      <c r="AK37" s="3479"/>
      <c r="AL37" s="3479"/>
      <c r="AM37" s="3479"/>
      <c r="AN37" s="3479"/>
      <c r="AO37" s="3479"/>
      <c r="AP37" s="3479"/>
      <c r="AQ37" s="3479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3536" t="s">
        <v>79</v>
      </c>
      <c r="B38" s="23">
        <f t="shared" ref="B38:B96" si="23">SUM(C38:S38)</f>
        <v>6</v>
      </c>
      <c r="C38" s="3466"/>
      <c r="D38" s="3467"/>
      <c r="E38" s="3467"/>
      <c r="F38" s="3467"/>
      <c r="G38" s="3467"/>
      <c r="H38" s="3467"/>
      <c r="I38" s="3467"/>
      <c r="J38" s="3467"/>
      <c r="K38" s="3467"/>
      <c r="L38" s="3467">
        <v>1</v>
      </c>
      <c r="M38" s="3467">
        <v>1</v>
      </c>
      <c r="N38" s="3467"/>
      <c r="O38" s="3467"/>
      <c r="P38" s="3467"/>
      <c r="Q38" s="3467"/>
      <c r="R38" s="3467">
        <v>1</v>
      </c>
      <c r="S38" s="3476">
        <v>3</v>
      </c>
      <c r="T38" s="73">
        <v>5</v>
      </c>
      <c r="U38" s="74">
        <v>1</v>
      </c>
      <c r="V38" s="73"/>
      <c r="W38" s="74">
        <v>2</v>
      </c>
      <c r="X38" s="73"/>
      <c r="Y38" s="74"/>
      <c r="Z38" s="3536">
        <f t="shared" ref="Z38:Z96" si="24">SUM(AA38+AB38+AC38+AD38)</f>
        <v>0</v>
      </c>
      <c r="AA38" s="73"/>
      <c r="AB38" s="75"/>
      <c r="AC38" s="75"/>
      <c r="AD38" s="74"/>
      <c r="AE38" s="3536">
        <f t="shared" ref="AE38:AE96" si="25">SUM(AF38+AG38+AH38+AI38)</f>
        <v>0</v>
      </c>
      <c r="AF38" s="73"/>
      <c r="AG38" s="75"/>
      <c r="AH38" s="75"/>
      <c r="AI38" s="76"/>
      <c r="AJ38" s="3479"/>
      <c r="AK38" s="3479"/>
      <c r="AL38" s="3479">
        <v>6</v>
      </c>
      <c r="AM38" s="3479">
        <v>0</v>
      </c>
      <c r="AN38" s="3479">
        <v>0</v>
      </c>
      <c r="AO38" s="3479">
        <v>0</v>
      </c>
      <c r="AP38" s="3479">
        <v>0</v>
      </c>
      <c r="AQ38" s="3479">
        <v>0</v>
      </c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3536" t="s">
        <v>80</v>
      </c>
      <c r="B39" s="23">
        <f>SUM(C39)</f>
        <v>0</v>
      </c>
      <c r="C39" s="3466"/>
      <c r="D39" s="3538"/>
      <c r="E39" s="3538"/>
      <c r="F39" s="3538"/>
      <c r="G39" s="3538"/>
      <c r="H39" s="3538"/>
      <c r="I39" s="3538"/>
      <c r="J39" s="3538"/>
      <c r="K39" s="3538"/>
      <c r="L39" s="3538"/>
      <c r="M39" s="3538"/>
      <c r="N39" s="3538"/>
      <c r="O39" s="3538"/>
      <c r="P39" s="3538"/>
      <c r="Q39" s="3538"/>
      <c r="R39" s="3538"/>
      <c r="S39" s="3539"/>
      <c r="T39" s="73"/>
      <c r="U39" s="74"/>
      <c r="V39" s="73"/>
      <c r="W39" s="74"/>
      <c r="X39" s="73"/>
      <c r="Y39" s="74"/>
      <c r="Z39" s="3536">
        <f t="shared" si="24"/>
        <v>0</v>
      </c>
      <c r="AA39" s="73"/>
      <c r="AB39" s="75"/>
      <c r="AC39" s="75"/>
      <c r="AD39" s="74"/>
      <c r="AE39" s="3536">
        <f t="shared" si="25"/>
        <v>0</v>
      </c>
      <c r="AF39" s="73"/>
      <c r="AG39" s="75"/>
      <c r="AH39" s="75"/>
      <c r="AI39" s="76"/>
      <c r="AJ39" s="3479"/>
      <c r="AK39" s="3479"/>
      <c r="AL39" s="3479"/>
      <c r="AM39" s="3479"/>
      <c r="AN39" s="3479"/>
      <c r="AO39" s="3479"/>
      <c r="AP39" s="3479"/>
      <c r="AQ39" s="3479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3536" t="s">
        <v>81</v>
      </c>
      <c r="B40" s="23">
        <f t="shared" si="23"/>
        <v>0</v>
      </c>
      <c r="C40" s="3466"/>
      <c r="D40" s="3467"/>
      <c r="E40" s="3467"/>
      <c r="F40" s="3467"/>
      <c r="G40" s="3467"/>
      <c r="H40" s="3467"/>
      <c r="I40" s="3467"/>
      <c r="J40" s="3467"/>
      <c r="K40" s="3467"/>
      <c r="L40" s="3467"/>
      <c r="M40" s="3467"/>
      <c r="N40" s="3467"/>
      <c r="O40" s="3467"/>
      <c r="P40" s="3467"/>
      <c r="Q40" s="3467"/>
      <c r="R40" s="3467"/>
      <c r="S40" s="3476"/>
      <c r="T40" s="73"/>
      <c r="U40" s="74"/>
      <c r="V40" s="73"/>
      <c r="W40" s="74"/>
      <c r="X40" s="73"/>
      <c r="Y40" s="74"/>
      <c r="Z40" s="3536">
        <f t="shared" si="24"/>
        <v>0</v>
      </c>
      <c r="AA40" s="73"/>
      <c r="AB40" s="75"/>
      <c r="AC40" s="75"/>
      <c r="AD40" s="74"/>
      <c r="AE40" s="3536">
        <f t="shared" si="25"/>
        <v>0</v>
      </c>
      <c r="AF40" s="73"/>
      <c r="AG40" s="75"/>
      <c r="AH40" s="75"/>
      <c r="AI40" s="76"/>
      <c r="AJ40" s="3479"/>
      <c r="AK40" s="3479"/>
      <c r="AL40" s="3479"/>
      <c r="AM40" s="3479"/>
      <c r="AN40" s="3479"/>
      <c r="AO40" s="3479"/>
      <c r="AP40" s="3479"/>
      <c r="AQ40" s="3479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3536" t="s">
        <v>82</v>
      </c>
      <c r="B41" s="23">
        <f t="shared" si="23"/>
        <v>0</v>
      </c>
      <c r="C41" s="3466"/>
      <c r="D41" s="3467"/>
      <c r="E41" s="3467"/>
      <c r="F41" s="3467"/>
      <c r="G41" s="3467"/>
      <c r="H41" s="3467"/>
      <c r="I41" s="3467"/>
      <c r="J41" s="3467"/>
      <c r="K41" s="3467"/>
      <c r="L41" s="3467"/>
      <c r="M41" s="3467"/>
      <c r="N41" s="3467"/>
      <c r="O41" s="3467"/>
      <c r="P41" s="3467"/>
      <c r="Q41" s="3467"/>
      <c r="R41" s="3467"/>
      <c r="S41" s="3476"/>
      <c r="T41" s="73"/>
      <c r="U41" s="74"/>
      <c r="V41" s="73"/>
      <c r="W41" s="74"/>
      <c r="X41" s="73"/>
      <c r="Y41" s="74"/>
      <c r="Z41" s="3536">
        <f t="shared" si="24"/>
        <v>0</v>
      </c>
      <c r="AA41" s="73"/>
      <c r="AB41" s="75"/>
      <c r="AC41" s="75"/>
      <c r="AD41" s="74"/>
      <c r="AE41" s="3536">
        <f t="shared" si="25"/>
        <v>0</v>
      </c>
      <c r="AF41" s="73"/>
      <c r="AG41" s="75"/>
      <c r="AH41" s="75"/>
      <c r="AI41" s="76"/>
      <c r="AJ41" s="3479"/>
      <c r="AK41" s="3479"/>
      <c r="AL41" s="3479"/>
      <c r="AM41" s="3479"/>
      <c r="AN41" s="3479"/>
      <c r="AO41" s="3479"/>
      <c r="AP41" s="3479"/>
      <c r="AQ41" s="3479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3536" t="s">
        <v>83</v>
      </c>
      <c r="B42" s="23">
        <f t="shared" si="23"/>
        <v>0</v>
      </c>
      <c r="C42" s="3466"/>
      <c r="D42" s="3467"/>
      <c r="E42" s="3467"/>
      <c r="F42" s="3467"/>
      <c r="G42" s="3467"/>
      <c r="H42" s="3467"/>
      <c r="I42" s="3467"/>
      <c r="J42" s="3467"/>
      <c r="K42" s="3467"/>
      <c r="L42" s="3467"/>
      <c r="M42" s="3467"/>
      <c r="N42" s="3467"/>
      <c r="O42" s="3467"/>
      <c r="P42" s="3467"/>
      <c r="Q42" s="3467"/>
      <c r="R42" s="3467"/>
      <c r="S42" s="3476"/>
      <c r="T42" s="73"/>
      <c r="U42" s="74"/>
      <c r="V42" s="73"/>
      <c r="W42" s="74"/>
      <c r="X42" s="73"/>
      <c r="Y42" s="74"/>
      <c r="Z42" s="3536">
        <f t="shared" si="24"/>
        <v>0</v>
      </c>
      <c r="AA42" s="73"/>
      <c r="AB42" s="75"/>
      <c r="AC42" s="75"/>
      <c r="AD42" s="74"/>
      <c r="AE42" s="3536">
        <f t="shared" si="25"/>
        <v>0</v>
      </c>
      <c r="AF42" s="73"/>
      <c r="AG42" s="75"/>
      <c r="AH42" s="75"/>
      <c r="AI42" s="76"/>
      <c r="AJ42" s="3479"/>
      <c r="AK42" s="3479"/>
      <c r="AL42" s="3479"/>
      <c r="AM42" s="3479"/>
      <c r="AN42" s="3479"/>
      <c r="AO42" s="3479"/>
      <c r="AP42" s="3479"/>
      <c r="AQ42" s="3479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3536" t="s">
        <v>84</v>
      </c>
      <c r="B43" s="23">
        <f t="shared" si="23"/>
        <v>0</v>
      </c>
      <c r="C43" s="3466"/>
      <c r="D43" s="3467"/>
      <c r="E43" s="3467"/>
      <c r="F43" s="3467"/>
      <c r="G43" s="3467"/>
      <c r="H43" s="3467"/>
      <c r="I43" s="3467"/>
      <c r="J43" s="3467"/>
      <c r="K43" s="3467"/>
      <c r="L43" s="3467"/>
      <c r="M43" s="3467"/>
      <c r="N43" s="3467"/>
      <c r="O43" s="3467"/>
      <c r="P43" s="3467"/>
      <c r="Q43" s="3467"/>
      <c r="R43" s="3467"/>
      <c r="S43" s="3476"/>
      <c r="T43" s="73"/>
      <c r="U43" s="74"/>
      <c r="V43" s="73"/>
      <c r="W43" s="74"/>
      <c r="X43" s="73"/>
      <c r="Y43" s="74"/>
      <c r="Z43" s="3536">
        <f t="shared" si="24"/>
        <v>0</v>
      </c>
      <c r="AA43" s="73"/>
      <c r="AB43" s="75"/>
      <c r="AC43" s="75"/>
      <c r="AD43" s="74"/>
      <c r="AE43" s="3536">
        <f t="shared" si="25"/>
        <v>0</v>
      </c>
      <c r="AF43" s="73"/>
      <c r="AG43" s="75"/>
      <c r="AH43" s="75"/>
      <c r="AI43" s="76"/>
      <c r="AJ43" s="3479"/>
      <c r="AK43" s="3479"/>
      <c r="AL43" s="3479"/>
      <c r="AM43" s="3479"/>
      <c r="AN43" s="3479"/>
      <c r="AO43" s="3479"/>
      <c r="AP43" s="3479"/>
      <c r="AQ43" s="3479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3536" t="s">
        <v>85</v>
      </c>
      <c r="B44" s="23">
        <f t="shared" si="23"/>
        <v>0</v>
      </c>
      <c r="C44" s="3466"/>
      <c r="D44" s="3467"/>
      <c r="E44" s="3467"/>
      <c r="F44" s="3467"/>
      <c r="G44" s="3467"/>
      <c r="H44" s="3467"/>
      <c r="I44" s="3467"/>
      <c r="J44" s="3467"/>
      <c r="K44" s="3467"/>
      <c r="L44" s="3467"/>
      <c r="M44" s="3467"/>
      <c r="N44" s="3467"/>
      <c r="O44" s="3467"/>
      <c r="P44" s="3467"/>
      <c r="Q44" s="3467"/>
      <c r="R44" s="3467"/>
      <c r="S44" s="3476"/>
      <c r="T44" s="73"/>
      <c r="U44" s="74"/>
      <c r="V44" s="73"/>
      <c r="W44" s="74"/>
      <c r="X44" s="73"/>
      <c r="Y44" s="74"/>
      <c r="Z44" s="3536">
        <f t="shared" si="24"/>
        <v>0</v>
      </c>
      <c r="AA44" s="73"/>
      <c r="AB44" s="75"/>
      <c r="AC44" s="75"/>
      <c r="AD44" s="74"/>
      <c r="AE44" s="3536">
        <f t="shared" si="25"/>
        <v>0</v>
      </c>
      <c r="AF44" s="73"/>
      <c r="AG44" s="75"/>
      <c r="AH44" s="75"/>
      <c r="AI44" s="76"/>
      <c r="AJ44" s="3479"/>
      <c r="AK44" s="3479"/>
      <c r="AL44" s="3479"/>
      <c r="AM44" s="3479"/>
      <c r="AN44" s="3479"/>
      <c r="AO44" s="3479"/>
      <c r="AP44" s="3479"/>
      <c r="AQ44" s="3479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3536" t="s">
        <v>86</v>
      </c>
      <c r="B45" s="23">
        <f t="shared" si="23"/>
        <v>0</v>
      </c>
      <c r="C45" s="3466"/>
      <c r="D45" s="3467"/>
      <c r="E45" s="3467"/>
      <c r="F45" s="3467"/>
      <c r="G45" s="3467"/>
      <c r="H45" s="3467"/>
      <c r="I45" s="3467"/>
      <c r="J45" s="3467"/>
      <c r="K45" s="3467"/>
      <c r="L45" s="3467"/>
      <c r="M45" s="3467"/>
      <c r="N45" s="3467"/>
      <c r="O45" s="3467"/>
      <c r="P45" s="3467"/>
      <c r="Q45" s="3467"/>
      <c r="R45" s="3467"/>
      <c r="S45" s="3476"/>
      <c r="T45" s="73"/>
      <c r="U45" s="74"/>
      <c r="V45" s="73"/>
      <c r="W45" s="74"/>
      <c r="X45" s="73"/>
      <c r="Y45" s="74"/>
      <c r="Z45" s="3536">
        <f t="shared" si="24"/>
        <v>0</v>
      </c>
      <c r="AA45" s="73"/>
      <c r="AB45" s="75"/>
      <c r="AC45" s="75"/>
      <c r="AD45" s="74"/>
      <c r="AE45" s="3536">
        <f t="shared" si="25"/>
        <v>0</v>
      </c>
      <c r="AF45" s="73"/>
      <c r="AG45" s="75"/>
      <c r="AH45" s="75"/>
      <c r="AI45" s="76"/>
      <c r="AJ45" s="3479"/>
      <c r="AK45" s="3479"/>
      <c r="AL45" s="3479"/>
      <c r="AM45" s="3479"/>
      <c r="AN45" s="3479"/>
      <c r="AO45" s="3479"/>
      <c r="AP45" s="3479"/>
      <c r="AQ45" s="3479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3536" t="s">
        <v>87</v>
      </c>
      <c r="B46" s="23">
        <f t="shared" si="23"/>
        <v>0</v>
      </c>
      <c r="C46" s="3466"/>
      <c r="D46" s="3467"/>
      <c r="E46" s="3467"/>
      <c r="F46" s="3467"/>
      <c r="G46" s="3467"/>
      <c r="H46" s="3467"/>
      <c r="I46" s="3467"/>
      <c r="J46" s="3467"/>
      <c r="K46" s="3467"/>
      <c r="L46" s="3467"/>
      <c r="M46" s="3467"/>
      <c r="N46" s="3467"/>
      <c r="O46" s="3467"/>
      <c r="P46" s="3467"/>
      <c r="Q46" s="3467"/>
      <c r="R46" s="3467"/>
      <c r="S46" s="3476"/>
      <c r="T46" s="73"/>
      <c r="U46" s="74"/>
      <c r="V46" s="73"/>
      <c r="W46" s="74"/>
      <c r="X46" s="73"/>
      <c r="Y46" s="74"/>
      <c r="Z46" s="3536">
        <f t="shared" si="24"/>
        <v>0</v>
      </c>
      <c r="AA46" s="73"/>
      <c r="AB46" s="75"/>
      <c r="AC46" s="75"/>
      <c r="AD46" s="74"/>
      <c r="AE46" s="3536">
        <f t="shared" si="25"/>
        <v>0</v>
      </c>
      <c r="AF46" s="73"/>
      <c r="AG46" s="75"/>
      <c r="AH46" s="75"/>
      <c r="AI46" s="76"/>
      <c r="AJ46" s="3479"/>
      <c r="AK46" s="3479"/>
      <c r="AL46" s="3479"/>
      <c r="AM46" s="3479"/>
      <c r="AN46" s="3479"/>
      <c r="AO46" s="3479"/>
      <c r="AP46" s="3479"/>
      <c r="AQ46" s="3479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3536" t="s">
        <v>88</v>
      </c>
      <c r="B47" s="23">
        <f t="shared" si="23"/>
        <v>0</v>
      </c>
      <c r="C47" s="3466"/>
      <c r="D47" s="3467"/>
      <c r="E47" s="3467"/>
      <c r="F47" s="3467"/>
      <c r="G47" s="3467"/>
      <c r="H47" s="3467"/>
      <c r="I47" s="3467"/>
      <c r="J47" s="3467"/>
      <c r="K47" s="3467"/>
      <c r="L47" s="3467"/>
      <c r="M47" s="3467"/>
      <c r="N47" s="3467"/>
      <c r="O47" s="3467"/>
      <c r="P47" s="3467"/>
      <c r="Q47" s="3467"/>
      <c r="R47" s="3467"/>
      <c r="S47" s="3476"/>
      <c r="T47" s="73"/>
      <c r="U47" s="74"/>
      <c r="V47" s="73"/>
      <c r="W47" s="74"/>
      <c r="X47" s="73"/>
      <c r="Y47" s="74"/>
      <c r="Z47" s="3536">
        <f t="shared" si="24"/>
        <v>0</v>
      </c>
      <c r="AA47" s="73"/>
      <c r="AB47" s="75"/>
      <c r="AC47" s="75"/>
      <c r="AD47" s="74"/>
      <c r="AE47" s="3536">
        <f t="shared" si="25"/>
        <v>0</v>
      </c>
      <c r="AF47" s="73"/>
      <c r="AG47" s="75"/>
      <c r="AH47" s="75"/>
      <c r="AI47" s="76"/>
      <c r="AJ47" s="3479"/>
      <c r="AK47" s="3479"/>
      <c r="AL47" s="3479"/>
      <c r="AM47" s="3479"/>
      <c r="AN47" s="3479"/>
      <c r="AO47" s="3479"/>
      <c r="AP47" s="3479"/>
      <c r="AQ47" s="3479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3536" t="s">
        <v>89</v>
      </c>
      <c r="B48" s="23">
        <f t="shared" si="23"/>
        <v>0</v>
      </c>
      <c r="C48" s="3466"/>
      <c r="D48" s="3467"/>
      <c r="E48" s="3467"/>
      <c r="F48" s="3467"/>
      <c r="G48" s="3467"/>
      <c r="H48" s="3467"/>
      <c r="I48" s="3467"/>
      <c r="J48" s="3467"/>
      <c r="K48" s="3467"/>
      <c r="L48" s="3467"/>
      <c r="M48" s="3467"/>
      <c r="N48" s="3467"/>
      <c r="O48" s="3467"/>
      <c r="P48" s="3467"/>
      <c r="Q48" s="3467"/>
      <c r="R48" s="3467"/>
      <c r="S48" s="3476"/>
      <c r="T48" s="73"/>
      <c r="U48" s="74"/>
      <c r="V48" s="73"/>
      <c r="W48" s="74"/>
      <c r="X48" s="73"/>
      <c r="Y48" s="74"/>
      <c r="Z48" s="3536">
        <f t="shared" si="24"/>
        <v>0</v>
      </c>
      <c r="AA48" s="73"/>
      <c r="AB48" s="75"/>
      <c r="AC48" s="75"/>
      <c r="AD48" s="74"/>
      <c r="AE48" s="3536">
        <f t="shared" si="25"/>
        <v>0</v>
      </c>
      <c r="AF48" s="73"/>
      <c r="AG48" s="75"/>
      <c r="AH48" s="75"/>
      <c r="AI48" s="76"/>
      <c r="AJ48" s="3479"/>
      <c r="AK48" s="3479"/>
      <c r="AL48" s="3479"/>
      <c r="AM48" s="3479"/>
      <c r="AN48" s="3479"/>
      <c r="AO48" s="3479"/>
      <c r="AP48" s="3479"/>
      <c r="AQ48" s="3479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3536" t="s">
        <v>90</v>
      </c>
      <c r="B49" s="23">
        <f t="shared" si="23"/>
        <v>0</v>
      </c>
      <c r="C49" s="3466"/>
      <c r="D49" s="3467"/>
      <c r="E49" s="3467"/>
      <c r="F49" s="3467"/>
      <c r="G49" s="3467"/>
      <c r="H49" s="3467"/>
      <c r="I49" s="3467"/>
      <c r="J49" s="3467"/>
      <c r="K49" s="3467"/>
      <c r="L49" s="3467"/>
      <c r="M49" s="3467"/>
      <c r="N49" s="3467"/>
      <c r="O49" s="3467"/>
      <c r="P49" s="3467"/>
      <c r="Q49" s="3467"/>
      <c r="R49" s="3467"/>
      <c r="S49" s="3476"/>
      <c r="T49" s="73"/>
      <c r="U49" s="74"/>
      <c r="V49" s="73"/>
      <c r="W49" s="74"/>
      <c r="X49" s="73"/>
      <c r="Y49" s="74"/>
      <c r="Z49" s="3536">
        <f t="shared" si="24"/>
        <v>0</v>
      </c>
      <c r="AA49" s="73"/>
      <c r="AB49" s="75"/>
      <c r="AC49" s="75"/>
      <c r="AD49" s="74"/>
      <c r="AE49" s="3536">
        <f t="shared" si="25"/>
        <v>0</v>
      </c>
      <c r="AF49" s="73"/>
      <c r="AG49" s="75"/>
      <c r="AH49" s="75"/>
      <c r="AI49" s="76"/>
      <c r="AJ49" s="3479"/>
      <c r="AK49" s="3479"/>
      <c r="AL49" s="3479"/>
      <c r="AM49" s="3479"/>
      <c r="AN49" s="3479"/>
      <c r="AO49" s="3479"/>
      <c r="AP49" s="3479"/>
      <c r="AQ49" s="3479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3536" t="s">
        <v>91</v>
      </c>
      <c r="B50" s="23">
        <f t="shared" si="23"/>
        <v>0</v>
      </c>
      <c r="C50" s="3466"/>
      <c r="D50" s="3467"/>
      <c r="E50" s="3467"/>
      <c r="F50" s="3467"/>
      <c r="G50" s="3467"/>
      <c r="H50" s="3467"/>
      <c r="I50" s="3467"/>
      <c r="J50" s="3467"/>
      <c r="K50" s="3467"/>
      <c r="L50" s="3467"/>
      <c r="M50" s="3467"/>
      <c r="N50" s="3467"/>
      <c r="O50" s="3467"/>
      <c r="P50" s="3467"/>
      <c r="Q50" s="3467"/>
      <c r="R50" s="3467"/>
      <c r="S50" s="3476"/>
      <c r="T50" s="73"/>
      <c r="U50" s="74"/>
      <c r="V50" s="73"/>
      <c r="W50" s="74"/>
      <c r="X50" s="73"/>
      <c r="Y50" s="74"/>
      <c r="Z50" s="3536">
        <f t="shared" si="24"/>
        <v>0</v>
      </c>
      <c r="AA50" s="73"/>
      <c r="AB50" s="75"/>
      <c r="AC50" s="75"/>
      <c r="AD50" s="74"/>
      <c r="AE50" s="3536">
        <f t="shared" si="25"/>
        <v>0</v>
      </c>
      <c r="AF50" s="73"/>
      <c r="AG50" s="75"/>
      <c r="AH50" s="75"/>
      <c r="AI50" s="76"/>
      <c r="AJ50" s="3479"/>
      <c r="AK50" s="3479"/>
      <c r="AL50" s="3479"/>
      <c r="AM50" s="3479"/>
      <c r="AN50" s="3479"/>
      <c r="AO50" s="3479"/>
      <c r="AP50" s="3479"/>
      <c r="AQ50" s="3479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3536" t="s">
        <v>92</v>
      </c>
      <c r="B51" s="23">
        <f t="shared" si="23"/>
        <v>0</v>
      </c>
      <c r="C51" s="3466"/>
      <c r="D51" s="3467"/>
      <c r="E51" s="3467"/>
      <c r="F51" s="3467"/>
      <c r="G51" s="3467"/>
      <c r="H51" s="3467"/>
      <c r="I51" s="3467"/>
      <c r="J51" s="3467"/>
      <c r="K51" s="3467"/>
      <c r="L51" s="3467"/>
      <c r="M51" s="3467"/>
      <c r="N51" s="3467"/>
      <c r="O51" s="3467"/>
      <c r="P51" s="3467"/>
      <c r="Q51" s="3467"/>
      <c r="R51" s="3467"/>
      <c r="S51" s="3476"/>
      <c r="T51" s="73"/>
      <c r="U51" s="74"/>
      <c r="V51" s="73"/>
      <c r="W51" s="74"/>
      <c r="X51" s="73"/>
      <c r="Y51" s="74"/>
      <c r="Z51" s="3536">
        <f t="shared" si="24"/>
        <v>0</v>
      </c>
      <c r="AA51" s="73"/>
      <c r="AB51" s="75"/>
      <c r="AC51" s="75"/>
      <c r="AD51" s="74"/>
      <c r="AE51" s="3536">
        <f t="shared" si="25"/>
        <v>0</v>
      </c>
      <c r="AF51" s="73"/>
      <c r="AG51" s="75"/>
      <c r="AH51" s="75"/>
      <c r="AI51" s="76"/>
      <c r="AJ51" s="3479"/>
      <c r="AK51" s="3479"/>
      <c r="AL51" s="3479"/>
      <c r="AM51" s="3479"/>
      <c r="AN51" s="3479"/>
      <c r="AO51" s="3479"/>
      <c r="AP51" s="3479"/>
      <c r="AQ51" s="3479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3536" t="s">
        <v>93</v>
      </c>
      <c r="B52" s="23">
        <f t="shared" si="23"/>
        <v>0</v>
      </c>
      <c r="C52" s="3466"/>
      <c r="D52" s="3467"/>
      <c r="E52" s="3467"/>
      <c r="F52" s="3467"/>
      <c r="G52" s="3467"/>
      <c r="H52" s="3467"/>
      <c r="I52" s="3467"/>
      <c r="J52" s="3467"/>
      <c r="K52" s="3467"/>
      <c r="L52" s="3467"/>
      <c r="M52" s="3467"/>
      <c r="N52" s="3467"/>
      <c r="O52" s="3467"/>
      <c r="P52" s="3467"/>
      <c r="Q52" s="3467"/>
      <c r="R52" s="3467"/>
      <c r="S52" s="3476"/>
      <c r="T52" s="73"/>
      <c r="U52" s="74"/>
      <c r="V52" s="73"/>
      <c r="W52" s="74"/>
      <c r="X52" s="73"/>
      <c r="Y52" s="74"/>
      <c r="Z52" s="3536">
        <f t="shared" si="24"/>
        <v>0</v>
      </c>
      <c r="AA52" s="73"/>
      <c r="AB52" s="75"/>
      <c r="AC52" s="75"/>
      <c r="AD52" s="74"/>
      <c r="AE52" s="3536">
        <f t="shared" si="25"/>
        <v>0</v>
      </c>
      <c r="AF52" s="73"/>
      <c r="AG52" s="75"/>
      <c r="AH52" s="75"/>
      <c r="AI52" s="76"/>
      <c r="AJ52" s="3479"/>
      <c r="AK52" s="3479"/>
      <c r="AL52" s="3479"/>
      <c r="AM52" s="3479"/>
      <c r="AN52" s="3479"/>
      <c r="AO52" s="3479"/>
      <c r="AP52" s="3479"/>
      <c r="AQ52" s="3479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3536" t="s">
        <v>94</v>
      </c>
      <c r="B53" s="23">
        <f t="shared" si="23"/>
        <v>0</v>
      </c>
      <c r="C53" s="3466"/>
      <c r="D53" s="3467"/>
      <c r="E53" s="3467"/>
      <c r="F53" s="3467"/>
      <c r="G53" s="3467"/>
      <c r="H53" s="3467"/>
      <c r="I53" s="3467"/>
      <c r="J53" s="3467"/>
      <c r="K53" s="3467"/>
      <c r="L53" s="3467"/>
      <c r="M53" s="3467"/>
      <c r="N53" s="3467"/>
      <c r="O53" s="3467"/>
      <c r="P53" s="3467"/>
      <c r="Q53" s="3467"/>
      <c r="R53" s="3467"/>
      <c r="S53" s="3476"/>
      <c r="T53" s="73"/>
      <c r="U53" s="74"/>
      <c r="V53" s="73"/>
      <c r="W53" s="74"/>
      <c r="X53" s="73"/>
      <c r="Y53" s="74"/>
      <c r="Z53" s="3536">
        <f t="shared" si="24"/>
        <v>0</v>
      </c>
      <c r="AA53" s="73"/>
      <c r="AB53" s="75"/>
      <c r="AC53" s="75"/>
      <c r="AD53" s="74"/>
      <c r="AE53" s="3536">
        <f t="shared" si="25"/>
        <v>0</v>
      </c>
      <c r="AF53" s="73"/>
      <c r="AG53" s="75"/>
      <c r="AH53" s="75"/>
      <c r="AI53" s="76"/>
      <c r="AJ53" s="3479"/>
      <c r="AK53" s="3479"/>
      <c r="AL53" s="3479"/>
      <c r="AM53" s="3479"/>
      <c r="AN53" s="3479"/>
      <c r="AO53" s="3479"/>
      <c r="AP53" s="3479"/>
      <c r="AQ53" s="3479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3536" t="s">
        <v>95</v>
      </c>
      <c r="B54" s="23">
        <f t="shared" si="23"/>
        <v>0</v>
      </c>
      <c r="C54" s="3466"/>
      <c r="D54" s="3467"/>
      <c r="E54" s="3467"/>
      <c r="F54" s="3467"/>
      <c r="G54" s="3467"/>
      <c r="H54" s="3467"/>
      <c r="I54" s="3467"/>
      <c r="J54" s="3467"/>
      <c r="K54" s="3467"/>
      <c r="L54" s="3467"/>
      <c r="M54" s="3467"/>
      <c r="N54" s="3467"/>
      <c r="O54" s="3467"/>
      <c r="P54" s="3467"/>
      <c r="Q54" s="3467"/>
      <c r="R54" s="3467"/>
      <c r="S54" s="3476"/>
      <c r="T54" s="73"/>
      <c r="U54" s="74"/>
      <c r="V54" s="73"/>
      <c r="W54" s="74"/>
      <c r="X54" s="73"/>
      <c r="Y54" s="74"/>
      <c r="Z54" s="3536">
        <f t="shared" si="24"/>
        <v>0</v>
      </c>
      <c r="AA54" s="73"/>
      <c r="AB54" s="75"/>
      <c r="AC54" s="75"/>
      <c r="AD54" s="74"/>
      <c r="AE54" s="3536">
        <f t="shared" si="25"/>
        <v>0</v>
      </c>
      <c r="AF54" s="73"/>
      <c r="AG54" s="75"/>
      <c r="AH54" s="75"/>
      <c r="AI54" s="76"/>
      <c r="AJ54" s="3479"/>
      <c r="AK54" s="3479"/>
      <c r="AL54" s="3479"/>
      <c r="AM54" s="3479"/>
      <c r="AN54" s="3479"/>
      <c r="AO54" s="3479"/>
      <c r="AP54" s="3479"/>
      <c r="AQ54" s="3479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3536" t="s">
        <v>96</v>
      </c>
      <c r="B55" s="23">
        <f t="shared" si="23"/>
        <v>0</v>
      </c>
      <c r="C55" s="3466"/>
      <c r="D55" s="3467"/>
      <c r="E55" s="3467"/>
      <c r="F55" s="3467"/>
      <c r="G55" s="3467"/>
      <c r="H55" s="3467"/>
      <c r="I55" s="3467"/>
      <c r="J55" s="3467"/>
      <c r="K55" s="3467"/>
      <c r="L55" s="3467"/>
      <c r="M55" s="3467"/>
      <c r="N55" s="3467"/>
      <c r="O55" s="3467"/>
      <c r="P55" s="3467"/>
      <c r="Q55" s="3467"/>
      <c r="R55" s="3467"/>
      <c r="S55" s="3476"/>
      <c r="T55" s="73"/>
      <c r="U55" s="74"/>
      <c r="V55" s="73"/>
      <c r="W55" s="74"/>
      <c r="X55" s="73"/>
      <c r="Y55" s="74"/>
      <c r="Z55" s="3536">
        <f t="shared" si="24"/>
        <v>0</v>
      </c>
      <c r="AA55" s="73"/>
      <c r="AB55" s="75"/>
      <c r="AC55" s="75"/>
      <c r="AD55" s="74"/>
      <c r="AE55" s="3536">
        <f t="shared" si="25"/>
        <v>0</v>
      </c>
      <c r="AF55" s="73"/>
      <c r="AG55" s="75"/>
      <c r="AH55" s="75"/>
      <c r="AI55" s="76"/>
      <c r="AJ55" s="3479"/>
      <c r="AK55" s="3479"/>
      <c r="AL55" s="3479"/>
      <c r="AM55" s="3479"/>
      <c r="AN55" s="3479"/>
      <c r="AO55" s="3479"/>
      <c r="AP55" s="3479"/>
      <c r="AQ55" s="3479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3536" t="s">
        <v>97</v>
      </c>
      <c r="B56" s="23">
        <f t="shared" si="23"/>
        <v>0</v>
      </c>
      <c r="C56" s="3466"/>
      <c r="D56" s="3467"/>
      <c r="E56" s="3467"/>
      <c r="F56" s="3467"/>
      <c r="G56" s="3467"/>
      <c r="H56" s="3467"/>
      <c r="I56" s="3467"/>
      <c r="J56" s="3467"/>
      <c r="K56" s="3467"/>
      <c r="L56" s="3467"/>
      <c r="M56" s="3467"/>
      <c r="N56" s="3467"/>
      <c r="O56" s="3467"/>
      <c r="P56" s="3467"/>
      <c r="Q56" s="3467"/>
      <c r="R56" s="3467"/>
      <c r="S56" s="3476"/>
      <c r="T56" s="73"/>
      <c r="U56" s="74"/>
      <c r="V56" s="73"/>
      <c r="W56" s="74"/>
      <c r="X56" s="73"/>
      <c r="Y56" s="74"/>
      <c r="Z56" s="3536">
        <f t="shared" si="24"/>
        <v>0</v>
      </c>
      <c r="AA56" s="73"/>
      <c r="AB56" s="75"/>
      <c r="AC56" s="75"/>
      <c r="AD56" s="74"/>
      <c r="AE56" s="3536">
        <f t="shared" si="25"/>
        <v>0</v>
      </c>
      <c r="AF56" s="73"/>
      <c r="AG56" s="75"/>
      <c r="AH56" s="75"/>
      <c r="AI56" s="76"/>
      <c r="AJ56" s="3479"/>
      <c r="AK56" s="3479"/>
      <c r="AL56" s="3479"/>
      <c r="AM56" s="3479"/>
      <c r="AN56" s="3479"/>
      <c r="AO56" s="3479"/>
      <c r="AP56" s="3479"/>
      <c r="AQ56" s="3479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3536" t="s">
        <v>98</v>
      </c>
      <c r="B57" s="23">
        <f t="shared" si="23"/>
        <v>0</v>
      </c>
      <c r="C57" s="3466"/>
      <c r="D57" s="3467"/>
      <c r="E57" s="3467"/>
      <c r="F57" s="3467"/>
      <c r="G57" s="3467"/>
      <c r="H57" s="3467"/>
      <c r="I57" s="3467"/>
      <c r="J57" s="3467"/>
      <c r="K57" s="3467"/>
      <c r="L57" s="3467"/>
      <c r="M57" s="3467"/>
      <c r="N57" s="3467"/>
      <c r="O57" s="3467"/>
      <c r="P57" s="3467"/>
      <c r="Q57" s="3467"/>
      <c r="R57" s="3467"/>
      <c r="S57" s="3476"/>
      <c r="T57" s="73"/>
      <c r="U57" s="74"/>
      <c r="V57" s="73"/>
      <c r="W57" s="74"/>
      <c r="X57" s="73"/>
      <c r="Y57" s="74"/>
      <c r="Z57" s="3536">
        <f t="shared" si="24"/>
        <v>0</v>
      </c>
      <c r="AA57" s="73"/>
      <c r="AB57" s="75"/>
      <c r="AC57" s="75"/>
      <c r="AD57" s="74"/>
      <c r="AE57" s="3536">
        <f t="shared" si="25"/>
        <v>0</v>
      </c>
      <c r="AF57" s="73"/>
      <c r="AG57" s="75"/>
      <c r="AH57" s="75"/>
      <c r="AI57" s="76"/>
      <c r="AJ57" s="3479"/>
      <c r="AK57" s="3479"/>
      <c r="AL57" s="3479"/>
      <c r="AM57" s="3479"/>
      <c r="AN57" s="3479"/>
      <c r="AO57" s="3479"/>
      <c r="AP57" s="3479"/>
      <c r="AQ57" s="3479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3536" t="s">
        <v>99</v>
      </c>
      <c r="B58" s="23">
        <f t="shared" si="23"/>
        <v>0</v>
      </c>
      <c r="C58" s="3466"/>
      <c r="D58" s="3467"/>
      <c r="E58" s="3467"/>
      <c r="F58" s="3467"/>
      <c r="G58" s="3467"/>
      <c r="H58" s="3467"/>
      <c r="I58" s="3467"/>
      <c r="J58" s="3467"/>
      <c r="K58" s="3467"/>
      <c r="L58" s="3467"/>
      <c r="M58" s="3467"/>
      <c r="N58" s="3467"/>
      <c r="O58" s="3467"/>
      <c r="P58" s="3467"/>
      <c r="Q58" s="3467"/>
      <c r="R58" s="3467"/>
      <c r="S58" s="3476"/>
      <c r="T58" s="73"/>
      <c r="U58" s="74"/>
      <c r="V58" s="73"/>
      <c r="W58" s="74"/>
      <c r="X58" s="73"/>
      <c r="Y58" s="74"/>
      <c r="Z58" s="3536">
        <f t="shared" si="24"/>
        <v>0</v>
      </c>
      <c r="AA58" s="73"/>
      <c r="AB58" s="75"/>
      <c r="AC58" s="75"/>
      <c r="AD58" s="74"/>
      <c r="AE58" s="3536">
        <f t="shared" si="25"/>
        <v>0</v>
      </c>
      <c r="AF58" s="73"/>
      <c r="AG58" s="75"/>
      <c r="AH58" s="75"/>
      <c r="AI58" s="76"/>
      <c r="AJ58" s="3479"/>
      <c r="AK58" s="3479"/>
      <c r="AL58" s="3479"/>
      <c r="AM58" s="3479"/>
      <c r="AN58" s="3479"/>
      <c r="AO58" s="3479"/>
      <c r="AP58" s="3479"/>
      <c r="AQ58" s="3479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3536" t="s">
        <v>100</v>
      </c>
      <c r="B59" s="23">
        <f t="shared" si="23"/>
        <v>0</v>
      </c>
      <c r="C59" s="3466"/>
      <c r="D59" s="3467"/>
      <c r="E59" s="3467"/>
      <c r="F59" s="3467"/>
      <c r="G59" s="3467"/>
      <c r="H59" s="3467"/>
      <c r="I59" s="3467"/>
      <c r="J59" s="3467"/>
      <c r="K59" s="3467"/>
      <c r="L59" s="3467"/>
      <c r="M59" s="3467"/>
      <c r="N59" s="3467"/>
      <c r="O59" s="3467"/>
      <c r="P59" s="3467"/>
      <c r="Q59" s="3467"/>
      <c r="R59" s="3467"/>
      <c r="S59" s="3476"/>
      <c r="T59" s="73"/>
      <c r="U59" s="74"/>
      <c r="V59" s="73"/>
      <c r="W59" s="74"/>
      <c r="X59" s="73"/>
      <c r="Y59" s="74"/>
      <c r="Z59" s="3536">
        <f t="shared" si="24"/>
        <v>0</v>
      </c>
      <c r="AA59" s="73"/>
      <c r="AB59" s="75"/>
      <c r="AC59" s="75"/>
      <c r="AD59" s="74"/>
      <c r="AE59" s="3536">
        <f t="shared" si="25"/>
        <v>0</v>
      </c>
      <c r="AF59" s="73"/>
      <c r="AG59" s="75"/>
      <c r="AH59" s="75"/>
      <c r="AI59" s="76"/>
      <c r="AJ59" s="3479"/>
      <c r="AK59" s="3479"/>
      <c r="AL59" s="3479"/>
      <c r="AM59" s="3479"/>
      <c r="AN59" s="3479"/>
      <c r="AO59" s="3479"/>
      <c r="AP59" s="3479"/>
      <c r="AQ59" s="3479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3536" t="s">
        <v>101</v>
      </c>
      <c r="B60" s="23">
        <f t="shared" si="23"/>
        <v>0</v>
      </c>
      <c r="C60" s="3466"/>
      <c r="D60" s="3467"/>
      <c r="E60" s="3467"/>
      <c r="F60" s="3467"/>
      <c r="G60" s="3467"/>
      <c r="H60" s="3467"/>
      <c r="I60" s="3467"/>
      <c r="J60" s="3467"/>
      <c r="K60" s="3467"/>
      <c r="L60" s="3467"/>
      <c r="M60" s="3467"/>
      <c r="N60" s="3467"/>
      <c r="O60" s="3467"/>
      <c r="P60" s="3467"/>
      <c r="Q60" s="3467"/>
      <c r="R60" s="3467"/>
      <c r="S60" s="3476"/>
      <c r="T60" s="73"/>
      <c r="U60" s="74"/>
      <c r="V60" s="73"/>
      <c r="W60" s="74"/>
      <c r="X60" s="73"/>
      <c r="Y60" s="74"/>
      <c r="Z60" s="3536">
        <f t="shared" si="24"/>
        <v>0</v>
      </c>
      <c r="AA60" s="73"/>
      <c r="AB60" s="75"/>
      <c r="AC60" s="75"/>
      <c r="AD60" s="74"/>
      <c r="AE60" s="3536">
        <f t="shared" si="25"/>
        <v>0</v>
      </c>
      <c r="AF60" s="73"/>
      <c r="AG60" s="75"/>
      <c r="AH60" s="75"/>
      <c r="AI60" s="76"/>
      <c r="AJ60" s="3479"/>
      <c r="AK60" s="3479"/>
      <c r="AL60" s="3479"/>
      <c r="AM60" s="3479"/>
      <c r="AN60" s="3479"/>
      <c r="AO60" s="3479"/>
      <c r="AP60" s="3479"/>
      <c r="AQ60" s="3479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3536" t="s">
        <v>102</v>
      </c>
      <c r="B61" s="23">
        <f t="shared" si="23"/>
        <v>0</v>
      </c>
      <c r="C61" s="3540"/>
      <c r="D61" s="3538"/>
      <c r="E61" s="3538"/>
      <c r="F61" s="3538"/>
      <c r="G61" s="3538"/>
      <c r="H61" s="3538"/>
      <c r="I61" s="3538"/>
      <c r="J61" s="3538"/>
      <c r="K61" s="3538"/>
      <c r="L61" s="3538"/>
      <c r="M61" s="3538"/>
      <c r="N61" s="3538"/>
      <c r="O61" s="3467"/>
      <c r="P61" s="3467"/>
      <c r="Q61" s="3467"/>
      <c r="R61" s="3467"/>
      <c r="S61" s="3476"/>
      <c r="T61" s="73"/>
      <c r="U61" s="74"/>
      <c r="V61" s="73"/>
      <c r="W61" s="74"/>
      <c r="X61" s="73"/>
      <c r="Y61" s="74"/>
      <c r="Z61" s="3536">
        <f t="shared" si="24"/>
        <v>0</v>
      </c>
      <c r="AA61" s="73"/>
      <c r="AB61" s="75"/>
      <c r="AC61" s="75"/>
      <c r="AD61" s="74"/>
      <c r="AE61" s="3536">
        <f t="shared" si="25"/>
        <v>0</v>
      </c>
      <c r="AF61" s="73"/>
      <c r="AG61" s="75"/>
      <c r="AH61" s="75"/>
      <c r="AI61" s="76"/>
      <c r="AJ61" s="3479"/>
      <c r="AK61" s="3479"/>
      <c r="AL61" s="3479"/>
      <c r="AM61" s="3479"/>
      <c r="AN61" s="3479"/>
      <c r="AO61" s="3479"/>
      <c r="AP61" s="3479"/>
      <c r="AQ61" s="3479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3536" t="s">
        <v>103</v>
      </c>
      <c r="B62" s="23">
        <f t="shared" si="23"/>
        <v>0</v>
      </c>
      <c r="C62" s="3466"/>
      <c r="D62" s="3467"/>
      <c r="E62" s="3467"/>
      <c r="F62" s="3541"/>
      <c r="G62" s="3541"/>
      <c r="H62" s="3541"/>
      <c r="I62" s="3541"/>
      <c r="J62" s="3541"/>
      <c r="K62" s="3541"/>
      <c r="L62" s="3467"/>
      <c r="M62" s="3467"/>
      <c r="N62" s="3467"/>
      <c r="O62" s="3467"/>
      <c r="P62" s="3467"/>
      <c r="Q62" s="3467"/>
      <c r="R62" s="3467"/>
      <c r="S62" s="3476"/>
      <c r="T62" s="73"/>
      <c r="U62" s="74"/>
      <c r="V62" s="73"/>
      <c r="W62" s="74"/>
      <c r="X62" s="73"/>
      <c r="Y62" s="74"/>
      <c r="Z62" s="3536">
        <f t="shared" si="24"/>
        <v>0</v>
      </c>
      <c r="AA62" s="73"/>
      <c r="AB62" s="75"/>
      <c r="AC62" s="75"/>
      <c r="AD62" s="74"/>
      <c r="AE62" s="3536">
        <f t="shared" si="25"/>
        <v>0</v>
      </c>
      <c r="AF62" s="73"/>
      <c r="AG62" s="75"/>
      <c r="AH62" s="75"/>
      <c r="AI62" s="76"/>
      <c r="AJ62" s="3479"/>
      <c r="AK62" s="3479"/>
      <c r="AL62" s="3479"/>
      <c r="AM62" s="3479"/>
      <c r="AN62" s="3479"/>
      <c r="AO62" s="3479"/>
      <c r="AP62" s="3479"/>
      <c r="AQ62" s="3479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3536" t="s">
        <v>104</v>
      </c>
      <c r="B63" s="23">
        <f t="shared" si="23"/>
        <v>0</v>
      </c>
      <c r="C63" s="3542"/>
      <c r="D63" s="3541"/>
      <c r="E63" s="3541"/>
      <c r="F63" s="3541"/>
      <c r="G63" s="3467"/>
      <c r="H63" s="3467"/>
      <c r="I63" s="3467"/>
      <c r="J63" s="3467"/>
      <c r="K63" s="3467"/>
      <c r="L63" s="3467"/>
      <c r="M63" s="3467"/>
      <c r="N63" s="3467"/>
      <c r="O63" s="3467"/>
      <c r="P63" s="3467"/>
      <c r="Q63" s="3467"/>
      <c r="R63" s="3467"/>
      <c r="S63" s="3476"/>
      <c r="T63" s="73"/>
      <c r="U63" s="74"/>
      <c r="V63" s="73"/>
      <c r="W63" s="74"/>
      <c r="X63" s="73"/>
      <c r="Y63" s="74"/>
      <c r="Z63" s="3536">
        <f t="shared" si="24"/>
        <v>0</v>
      </c>
      <c r="AA63" s="73"/>
      <c r="AB63" s="75"/>
      <c r="AC63" s="75"/>
      <c r="AD63" s="74"/>
      <c r="AE63" s="3536">
        <f t="shared" si="25"/>
        <v>0</v>
      </c>
      <c r="AF63" s="73"/>
      <c r="AG63" s="75"/>
      <c r="AH63" s="75"/>
      <c r="AI63" s="76"/>
      <c r="AJ63" s="3479"/>
      <c r="AK63" s="3479"/>
      <c r="AL63" s="3479"/>
      <c r="AM63" s="3479"/>
      <c r="AN63" s="3479"/>
      <c r="AO63" s="3479"/>
      <c r="AP63" s="3479"/>
      <c r="AQ63" s="3479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3536" t="s">
        <v>105</v>
      </c>
      <c r="B64" s="23">
        <f t="shared" si="23"/>
        <v>0</v>
      </c>
      <c r="C64" s="3542"/>
      <c r="D64" s="3541"/>
      <c r="E64" s="3541"/>
      <c r="F64" s="3541"/>
      <c r="G64" s="3541"/>
      <c r="H64" s="3541"/>
      <c r="I64" s="3541"/>
      <c r="J64" s="3541"/>
      <c r="K64" s="3541"/>
      <c r="L64" s="3467"/>
      <c r="M64" s="3467"/>
      <c r="N64" s="3467"/>
      <c r="O64" s="3467"/>
      <c r="P64" s="3467"/>
      <c r="Q64" s="3467"/>
      <c r="R64" s="3467"/>
      <c r="S64" s="3476"/>
      <c r="T64" s="73"/>
      <c r="U64" s="74"/>
      <c r="V64" s="73"/>
      <c r="W64" s="74"/>
      <c r="X64" s="73"/>
      <c r="Y64" s="74"/>
      <c r="Z64" s="3536">
        <f t="shared" si="24"/>
        <v>0</v>
      </c>
      <c r="AA64" s="73"/>
      <c r="AB64" s="75"/>
      <c r="AC64" s="75"/>
      <c r="AD64" s="74"/>
      <c r="AE64" s="3536">
        <f t="shared" si="25"/>
        <v>0</v>
      </c>
      <c r="AF64" s="73"/>
      <c r="AG64" s="75"/>
      <c r="AH64" s="75"/>
      <c r="AI64" s="76"/>
      <c r="AJ64" s="3479"/>
      <c r="AK64" s="3479"/>
      <c r="AL64" s="3479"/>
      <c r="AM64" s="3479"/>
      <c r="AN64" s="3479"/>
      <c r="AO64" s="3479"/>
      <c r="AP64" s="3479"/>
      <c r="AQ64" s="3479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3536" t="s">
        <v>106</v>
      </c>
      <c r="B65" s="23">
        <f t="shared" si="23"/>
        <v>0</v>
      </c>
      <c r="C65" s="3542"/>
      <c r="D65" s="3541"/>
      <c r="E65" s="3541"/>
      <c r="F65" s="3467"/>
      <c r="G65" s="3467"/>
      <c r="H65" s="3467"/>
      <c r="I65" s="3467"/>
      <c r="J65" s="3467"/>
      <c r="K65" s="3467"/>
      <c r="L65" s="3467"/>
      <c r="M65" s="3467"/>
      <c r="N65" s="3467"/>
      <c r="O65" s="3467"/>
      <c r="P65" s="3467"/>
      <c r="Q65" s="3467"/>
      <c r="R65" s="3467"/>
      <c r="S65" s="3476"/>
      <c r="T65" s="73"/>
      <c r="U65" s="74"/>
      <c r="V65" s="73"/>
      <c r="W65" s="74"/>
      <c r="X65" s="73"/>
      <c r="Y65" s="74"/>
      <c r="Z65" s="3536">
        <f t="shared" si="24"/>
        <v>0</v>
      </c>
      <c r="AA65" s="73"/>
      <c r="AB65" s="75"/>
      <c r="AC65" s="75"/>
      <c r="AD65" s="74"/>
      <c r="AE65" s="3536">
        <f t="shared" si="25"/>
        <v>0</v>
      </c>
      <c r="AF65" s="73"/>
      <c r="AG65" s="75"/>
      <c r="AH65" s="75"/>
      <c r="AI65" s="76"/>
      <c r="AJ65" s="3479"/>
      <c r="AK65" s="3479"/>
      <c r="AL65" s="3479"/>
      <c r="AM65" s="3479"/>
      <c r="AN65" s="3479"/>
      <c r="AO65" s="3479"/>
      <c r="AP65" s="3479"/>
      <c r="AQ65" s="3479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3536" t="s">
        <v>107</v>
      </c>
      <c r="B66" s="23">
        <f t="shared" si="23"/>
        <v>0</v>
      </c>
      <c r="C66" s="3542"/>
      <c r="D66" s="3541"/>
      <c r="E66" s="3541"/>
      <c r="F66" s="3467"/>
      <c r="G66" s="3467"/>
      <c r="H66" s="3467"/>
      <c r="I66" s="3467"/>
      <c r="J66" s="3467"/>
      <c r="K66" s="3467"/>
      <c r="L66" s="3467"/>
      <c r="M66" s="3467"/>
      <c r="N66" s="3467"/>
      <c r="O66" s="3467"/>
      <c r="P66" s="3467"/>
      <c r="Q66" s="3467"/>
      <c r="R66" s="3467"/>
      <c r="S66" s="3476"/>
      <c r="T66" s="73"/>
      <c r="U66" s="74"/>
      <c r="V66" s="73"/>
      <c r="W66" s="74"/>
      <c r="X66" s="73"/>
      <c r="Y66" s="74"/>
      <c r="Z66" s="3536">
        <f t="shared" si="24"/>
        <v>0</v>
      </c>
      <c r="AA66" s="73"/>
      <c r="AB66" s="75"/>
      <c r="AC66" s="75"/>
      <c r="AD66" s="74"/>
      <c r="AE66" s="3536">
        <f t="shared" si="25"/>
        <v>0</v>
      </c>
      <c r="AF66" s="73"/>
      <c r="AG66" s="75"/>
      <c r="AH66" s="75"/>
      <c r="AI66" s="76"/>
      <c r="AJ66" s="3479"/>
      <c r="AK66" s="3479"/>
      <c r="AL66" s="3479"/>
      <c r="AM66" s="3479"/>
      <c r="AN66" s="3479"/>
      <c r="AO66" s="3479"/>
      <c r="AP66" s="3479"/>
      <c r="AQ66" s="3479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3536" t="s">
        <v>108</v>
      </c>
      <c r="B67" s="23">
        <f t="shared" si="23"/>
        <v>0</v>
      </c>
      <c r="C67" s="3542"/>
      <c r="D67" s="3541"/>
      <c r="E67" s="3541"/>
      <c r="F67" s="3467"/>
      <c r="G67" s="3467"/>
      <c r="H67" s="3467"/>
      <c r="I67" s="3467"/>
      <c r="J67" s="3467"/>
      <c r="K67" s="3467"/>
      <c r="L67" s="3467"/>
      <c r="M67" s="3467"/>
      <c r="N67" s="3467"/>
      <c r="O67" s="3467"/>
      <c r="P67" s="3467"/>
      <c r="Q67" s="3467"/>
      <c r="R67" s="3467"/>
      <c r="S67" s="3476"/>
      <c r="T67" s="73"/>
      <c r="U67" s="74"/>
      <c r="V67" s="73"/>
      <c r="W67" s="74"/>
      <c r="X67" s="73"/>
      <c r="Y67" s="74"/>
      <c r="Z67" s="3536">
        <f t="shared" si="24"/>
        <v>0</v>
      </c>
      <c r="AA67" s="73"/>
      <c r="AB67" s="75"/>
      <c r="AC67" s="75"/>
      <c r="AD67" s="74"/>
      <c r="AE67" s="3536">
        <f t="shared" si="25"/>
        <v>0</v>
      </c>
      <c r="AF67" s="73"/>
      <c r="AG67" s="75"/>
      <c r="AH67" s="75"/>
      <c r="AI67" s="76"/>
      <c r="AJ67" s="3479"/>
      <c r="AK67" s="3479"/>
      <c r="AL67" s="3479"/>
      <c r="AM67" s="3479"/>
      <c r="AN67" s="3479"/>
      <c r="AO67" s="3479"/>
      <c r="AP67" s="3479"/>
      <c r="AQ67" s="3479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3536" t="s">
        <v>109</v>
      </c>
      <c r="B68" s="23">
        <f t="shared" si="23"/>
        <v>0</v>
      </c>
      <c r="C68" s="3466"/>
      <c r="D68" s="3467"/>
      <c r="E68" s="3467"/>
      <c r="F68" s="3467"/>
      <c r="G68" s="3467"/>
      <c r="H68" s="3467"/>
      <c r="I68" s="3467"/>
      <c r="J68" s="3467"/>
      <c r="K68" s="3467"/>
      <c r="L68" s="3467"/>
      <c r="M68" s="3467"/>
      <c r="N68" s="3467"/>
      <c r="O68" s="3467"/>
      <c r="P68" s="3467"/>
      <c r="Q68" s="3467"/>
      <c r="R68" s="3467"/>
      <c r="S68" s="3476"/>
      <c r="T68" s="73"/>
      <c r="U68" s="74"/>
      <c r="V68" s="73"/>
      <c r="W68" s="74"/>
      <c r="X68" s="73"/>
      <c r="Y68" s="74"/>
      <c r="Z68" s="3536">
        <f t="shared" si="24"/>
        <v>0</v>
      </c>
      <c r="AA68" s="73"/>
      <c r="AB68" s="75"/>
      <c r="AC68" s="75"/>
      <c r="AD68" s="74"/>
      <c r="AE68" s="3536">
        <f t="shared" si="25"/>
        <v>0</v>
      </c>
      <c r="AF68" s="73"/>
      <c r="AG68" s="75"/>
      <c r="AH68" s="75"/>
      <c r="AI68" s="76"/>
      <c r="AJ68" s="3479"/>
      <c r="AK68" s="3479"/>
      <c r="AL68" s="3479"/>
      <c r="AM68" s="3479"/>
      <c r="AN68" s="3479"/>
      <c r="AO68" s="3479"/>
      <c r="AP68" s="3479"/>
      <c r="AQ68" s="3479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3536" t="s">
        <v>110</v>
      </c>
      <c r="B69" s="23">
        <f t="shared" si="23"/>
        <v>0</v>
      </c>
      <c r="C69" s="3466"/>
      <c r="D69" s="3467"/>
      <c r="E69" s="3467"/>
      <c r="F69" s="3467"/>
      <c r="G69" s="3467"/>
      <c r="H69" s="3467"/>
      <c r="I69" s="3467"/>
      <c r="J69" s="3467"/>
      <c r="K69" s="3467"/>
      <c r="L69" s="3467"/>
      <c r="M69" s="3467"/>
      <c r="N69" s="3467"/>
      <c r="O69" s="3467"/>
      <c r="P69" s="3467"/>
      <c r="Q69" s="3467"/>
      <c r="R69" s="3467"/>
      <c r="S69" s="3476"/>
      <c r="T69" s="73"/>
      <c r="U69" s="74"/>
      <c r="V69" s="73"/>
      <c r="W69" s="74"/>
      <c r="X69" s="73"/>
      <c r="Y69" s="74"/>
      <c r="Z69" s="3536">
        <f t="shared" si="24"/>
        <v>0</v>
      </c>
      <c r="AA69" s="73"/>
      <c r="AB69" s="75"/>
      <c r="AC69" s="75"/>
      <c r="AD69" s="74"/>
      <c r="AE69" s="3536">
        <f t="shared" si="25"/>
        <v>0</v>
      </c>
      <c r="AF69" s="73"/>
      <c r="AG69" s="75"/>
      <c r="AH69" s="75"/>
      <c r="AI69" s="76"/>
      <c r="AJ69" s="3479"/>
      <c r="AK69" s="3479"/>
      <c r="AL69" s="3479"/>
      <c r="AM69" s="3479"/>
      <c r="AN69" s="3479"/>
      <c r="AO69" s="3479"/>
      <c r="AP69" s="3479"/>
      <c r="AQ69" s="3479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3536" t="s">
        <v>111</v>
      </c>
      <c r="B70" s="23">
        <f t="shared" si="23"/>
        <v>0</v>
      </c>
      <c r="C70" s="3466"/>
      <c r="D70" s="3467"/>
      <c r="E70" s="3467"/>
      <c r="F70" s="3467"/>
      <c r="G70" s="3467"/>
      <c r="H70" s="3467"/>
      <c r="I70" s="3467"/>
      <c r="J70" s="3467"/>
      <c r="K70" s="3467"/>
      <c r="L70" s="3467"/>
      <c r="M70" s="3467"/>
      <c r="N70" s="3467"/>
      <c r="O70" s="3467"/>
      <c r="P70" s="3467"/>
      <c r="Q70" s="3467"/>
      <c r="R70" s="3467"/>
      <c r="S70" s="3476"/>
      <c r="T70" s="73"/>
      <c r="U70" s="74"/>
      <c r="V70" s="73"/>
      <c r="W70" s="74"/>
      <c r="X70" s="73"/>
      <c r="Y70" s="74"/>
      <c r="Z70" s="3536">
        <f t="shared" si="24"/>
        <v>0</v>
      </c>
      <c r="AA70" s="73"/>
      <c r="AB70" s="75"/>
      <c r="AC70" s="75"/>
      <c r="AD70" s="74"/>
      <c r="AE70" s="3536">
        <f t="shared" si="25"/>
        <v>0</v>
      </c>
      <c r="AF70" s="73"/>
      <c r="AG70" s="75"/>
      <c r="AH70" s="75"/>
      <c r="AI70" s="76"/>
      <c r="AJ70" s="3479"/>
      <c r="AK70" s="3479"/>
      <c r="AL70" s="3479"/>
      <c r="AM70" s="3479"/>
      <c r="AN70" s="3479"/>
      <c r="AO70" s="3479"/>
      <c r="AP70" s="3479"/>
      <c r="AQ70" s="3479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3542"/>
      <c r="D71" s="3541"/>
      <c r="E71" s="3541"/>
      <c r="F71" s="3541"/>
      <c r="G71" s="3467"/>
      <c r="H71" s="3467"/>
      <c r="I71" s="3467"/>
      <c r="J71" s="3467"/>
      <c r="K71" s="3467"/>
      <c r="L71" s="3467"/>
      <c r="M71" s="3467"/>
      <c r="N71" s="3467"/>
      <c r="O71" s="3467"/>
      <c r="P71" s="3467"/>
      <c r="Q71" s="3467"/>
      <c r="R71" s="3467"/>
      <c r="S71" s="3476"/>
      <c r="T71" s="73"/>
      <c r="U71" s="74"/>
      <c r="V71" s="73"/>
      <c r="W71" s="74"/>
      <c r="X71" s="73"/>
      <c r="Y71" s="74"/>
      <c r="Z71" s="3536">
        <f t="shared" si="24"/>
        <v>0</v>
      </c>
      <c r="AA71" s="73"/>
      <c r="AB71" s="75"/>
      <c r="AC71" s="75"/>
      <c r="AD71" s="74"/>
      <c r="AE71" s="3536">
        <f t="shared" si="25"/>
        <v>0</v>
      </c>
      <c r="AF71" s="73"/>
      <c r="AG71" s="75"/>
      <c r="AH71" s="75"/>
      <c r="AI71" s="76"/>
      <c r="AJ71" s="3479"/>
      <c r="AK71" s="3479"/>
      <c r="AL71" s="3479"/>
      <c r="AM71" s="3479"/>
      <c r="AN71" s="3479"/>
      <c r="AO71" s="3479"/>
      <c r="AP71" s="3479"/>
      <c r="AQ71" s="3479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3543" t="s">
        <v>113</v>
      </c>
      <c r="B72" s="23">
        <f t="shared" si="23"/>
        <v>0</v>
      </c>
      <c r="C72" s="3542"/>
      <c r="D72" s="3541"/>
      <c r="E72" s="3541"/>
      <c r="F72" s="3541"/>
      <c r="G72" s="3467"/>
      <c r="H72" s="3467"/>
      <c r="I72" s="3467"/>
      <c r="J72" s="3467"/>
      <c r="K72" s="3467"/>
      <c r="L72" s="3467"/>
      <c r="M72" s="3467"/>
      <c r="N72" s="3467"/>
      <c r="O72" s="3467"/>
      <c r="P72" s="3467"/>
      <c r="Q72" s="3467"/>
      <c r="R72" s="3467"/>
      <c r="S72" s="3476"/>
      <c r="T72" s="73"/>
      <c r="U72" s="74"/>
      <c r="V72" s="73"/>
      <c r="W72" s="74"/>
      <c r="X72" s="73"/>
      <c r="Y72" s="74"/>
      <c r="Z72" s="3536">
        <f t="shared" si="24"/>
        <v>0</v>
      </c>
      <c r="AA72" s="73"/>
      <c r="AB72" s="75"/>
      <c r="AC72" s="75"/>
      <c r="AD72" s="74"/>
      <c r="AE72" s="3536">
        <f t="shared" si="25"/>
        <v>0</v>
      </c>
      <c r="AF72" s="73"/>
      <c r="AG72" s="75"/>
      <c r="AH72" s="75"/>
      <c r="AI72" s="76"/>
      <c r="AJ72" s="3479"/>
      <c r="AK72" s="3479"/>
      <c r="AL72" s="3479"/>
      <c r="AM72" s="3479"/>
      <c r="AN72" s="3479"/>
      <c r="AO72" s="3479"/>
      <c r="AP72" s="3479"/>
      <c r="AQ72" s="3479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3536" t="s">
        <v>114</v>
      </c>
      <c r="B73" s="23">
        <f t="shared" si="23"/>
        <v>0</v>
      </c>
      <c r="C73" s="3542"/>
      <c r="D73" s="3541"/>
      <c r="E73" s="3541"/>
      <c r="F73" s="3541"/>
      <c r="G73" s="3541"/>
      <c r="H73" s="3541"/>
      <c r="I73" s="3541"/>
      <c r="J73" s="3541"/>
      <c r="K73" s="3541"/>
      <c r="L73" s="3467"/>
      <c r="M73" s="3467"/>
      <c r="N73" s="3467"/>
      <c r="O73" s="3467"/>
      <c r="P73" s="3467"/>
      <c r="Q73" s="3467"/>
      <c r="R73" s="3467"/>
      <c r="S73" s="3476"/>
      <c r="T73" s="73"/>
      <c r="U73" s="74"/>
      <c r="V73" s="73"/>
      <c r="W73" s="74"/>
      <c r="X73" s="73"/>
      <c r="Y73" s="74"/>
      <c r="Z73" s="3536">
        <f t="shared" si="24"/>
        <v>0</v>
      </c>
      <c r="AA73" s="73"/>
      <c r="AB73" s="75"/>
      <c r="AC73" s="75"/>
      <c r="AD73" s="74"/>
      <c r="AE73" s="3536">
        <f t="shared" si="25"/>
        <v>0</v>
      </c>
      <c r="AF73" s="73"/>
      <c r="AG73" s="75"/>
      <c r="AH73" s="75"/>
      <c r="AI73" s="76"/>
      <c r="AJ73" s="3479"/>
      <c r="AK73" s="3479"/>
      <c r="AL73" s="3479"/>
      <c r="AM73" s="3479"/>
      <c r="AN73" s="3479"/>
      <c r="AO73" s="3479"/>
      <c r="AP73" s="3479"/>
      <c r="AQ73" s="3479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3536" t="s">
        <v>115</v>
      </c>
      <c r="B74" s="23">
        <f t="shared" si="23"/>
        <v>0</v>
      </c>
      <c r="C74" s="3542"/>
      <c r="D74" s="3541"/>
      <c r="E74" s="3541"/>
      <c r="F74" s="3541"/>
      <c r="G74" s="3467"/>
      <c r="H74" s="3467"/>
      <c r="I74" s="3467"/>
      <c r="J74" s="3467"/>
      <c r="K74" s="3467"/>
      <c r="L74" s="3467"/>
      <c r="M74" s="3467"/>
      <c r="N74" s="3467"/>
      <c r="O74" s="3467"/>
      <c r="P74" s="3467"/>
      <c r="Q74" s="3467"/>
      <c r="R74" s="3467"/>
      <c r="S74" s="3476"/>
      <c r="T74" s="73"/>
      <c r="U74" s="74"/>
      <c r="V74" s="73"/>
      <c r="W74" s="74"/>
      <c r="X74" s="73"/>
      <c r="Y74" s="74"/>
      <c r="Z74" s="3536">
        <f t="shared" si="24"/>
        <v>0</v>
      </c>
      <c r="AA74" s="73"/>
      <c r="AB74" s="75"/>
      <c r="AC74" s="75"/>
      <c r="AD74" s="74"/>
      <c r="AE74" s="3536">
        <f t="shared" si="25"/>
        <v>0</v>
      </c>
      <c r="AF74" s="73"/>
      <c r="AG74" s="75"/>
      <c r="AH74" s="75"/>
      <c r="AI74" s="76"/>
      <c r="AJ74" s="3479"/>
      <c r="AK74" s="3479"/>
      <c r="AL74" s="3479"/>
      <c r="AM74" s="3479"/>
      <c r="AN74" s="3479"/>
      <c r="AO74" s="3479"/>
      <c r="AP74" s="3479"/>
      <c r="AQ74" s="3479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3536" t="s">
        <v>116</v>
      </c>
      <c r="B75" s="23">
        <f t="shared" si="23"/>
        <v>0</v>
      </c>
      <c r="C75" s="3466"/>
      <c r="D75" s="3467"/>
      <c r="E75" s="3467"/>
      <c r="F75" s="3467"/>
      <c r="G75" s="3467"/>
      <c r="H75" s="3467"/>
      <c r="I75" s="3467"/>
      <c r="J75" s="3467"/>
      <c r="K75" s="3467"/>
      <c r="L75" s="3467"/>
      <c r="M75" s="3467"/>
      <c r="N75" s="3467"/>
      <c r="O75" s="3467"/>
      <c r="P75" s="3467"/>
      <c r="Q75" s="3467"/>
      <c r="R75" s="3467"/>
      <c r="S75" s="3476"/>
      <c r="T75" s="73"/>
      <c r="U75" s="74"/>
      <c r="V75" s="73"/>
      <c r="W75" s="74"/>
      <c r="X75" s="73"/>
      <c r="Y75" s="74"/>
      <c r="Z75" s="3536">
        <f t="shared" si="24"/>
        <v>0</v>
      </c>
      <c r="AA75" s="73"/>
      <c r="AB75" s="75"/>
      <c r="AC75" s="75"/>
      <c r="AD75" s="74"/>
      <c r="AE75" s="3536">
        <f t="shared" si="25"/>
        <v>0</v>
      </c>
      <c r="AF75" s="73"/>
      <c r="AG75" s="75"/>
      <c r="AH75" s="75"/>
      <c r="AI75" s="76"/>
      <c r="AJ75" s="3479"/>
      <c r="AK75" s="3479"/>
      <c r="AL75" s="3479"/>
      <c r="AM75" s="3479"/>
      <c r="AN75" s="3479"/>
      <c r="AO75" s="3479"/>
      <c r="AP75" s="3479"/>
      <c r="AQ75" s="3479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3536" t="s">
        <v>117</v>
      </c>
      <c r="B76" s="23">
        <f t="shared" si="23"/>
        <v>0</v>
      </c>
      <c r="C76" s="3466"/>
      <c r="D76" s="3467"/>
      <c r="E76" s="3467"/>
      <c r="F76" s="3467"/>
      <c r="G76" s="3467"/>
      <c r="H76" s="3467"/>
      <c r="I76" s="3467"/>
      <c r="J76" s="3467"/>
      <c r="K76" s="3467"/>
      <c r="L76" s="3467"/>
      <c r="M76" s="3467"/>
      <c r="N76" s="3467"/>
      <c r="O76" s="3467"/>
      <c r="P76" s="3467"/>
      <c r="Q76" s="3467"/>
      <c r="R76" s="3467"/>
      <c r="S76" s="3476"/>
      <c r="T76" s="73"/>
      <c r="U76" s="74"/>
      <c r="V76" s="73"/>
      <c r="W76" s="74"/>
      <c r="X76" s="73"/>
      <c r="Y76" s="74"/>
      <c r="Z76" s="3536">
        <f t="shared" si="24"/>
        <v>0</v>
      </c>
      <c r="AA76" s="73"/>
      <c r="AB76" s="75"/>
      <c r="AC76" s="75"/>
      <c r="AD76" s="74"/>
      <c r="AE76" s="3536">
        <f t="shared" si="25"/>
        <v>0</v>
      </c>
      <c r="AF76" s="73"/>
      <c r="AG76" s="75"/>
      <c r="AH76" s="75"/>
      <c r="AI76" s="76"/>
      <c r="AJ76" s="3479"/>
      <c r="AK76" s="3479"/>
      <c r="AL76" s="3479"/>
      <c r="AM76" s="3479"/>
      <c r="AN76" s="3479"/>
      <c r="AO76" s="3479"/>
      <c r="AP76" s="3479"/>
      <c r="AQ76" s="3479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3536" t="s">
        <v>118</v>
      </c>
      <c r="B77" s="23">
        <f t="shared" si="23"/>
        <v>0</v>
      </c>
      <c r="C77" s="3466"/>
      <c r="D77" s="3467"/>
      <c r="E77" s="3467"/>
      <c r="F77" s="3467"/>
      <c r="G77" s="3467"/>
      <c r="H77" s="3467"/>
      <c r="I77" s="3467"/>
      <c r="J77" s="3467"/>
      <c r="K77" s="3467"/>
      <c r="L77" s="3467"/>
      <c r="M77" s="3467"/>
      <c r="N77" s="3467"/>
      <c r="O77" s="3467"/>
      <c r="P77" s="3467"/>
      <c r="Q77" s="3467"/>
      <c r="R77" s="3467"/>
      <c r="S77" s="3476"/>
      <c r="T77" s="73"/>
      <c r="U77" s="74"/>
      <c r="V77" s="73"/>
      <c r="W77" s="74"/>
      <c r="X77" s="73"/>
      <c r="Y77" s="74"/>
      <c r="Z77" s="3536">
        <f t="shared" si="24"/>
        <v>0</v>
      </c>
      <c r="AA77" s="73"/>
      <c r="AB77" s="75"/>
      <c r="AC77" s="75"/>
      <c r="AD77" s="74"/>
      <c r="AE77" s="3536">
        <f t="shared" si="25"/>
        <v>0</v>
      </c>
      <c r="AF77" s="73"/>
      <c r="AG77" s="75"/>
      <c r="AH77" s="75"/>
      <c r="AI77" s="76"/>
      <c r="AJ77" s="3479"/>
      <c r="AK77" s="3479"/>
      <c r="AL77" s="3479"/>
      <c r="AM77" s="3479"/>
      <c r="AN77" s="3479"/>
      <c r="AO77" s="3479"/>
      <c r="AP77" s="3479"/>
      <c r="AQ77" s="3479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3536" t="s">
        <v>119</v>
      </c>
      <c r="B78" s="23">
        <f t="shared" si="23"/>
        <v>0</v>
      </c>
      <c r="C78" s="3466"/>
      <c r="D78" s="3467"/>
      <c r="E78" s="3467"/>
      <c r="F78" s="3467"/>
      <c r="G78" s="3467"/>
      <c r="H78" s="3467"/>
      <c r="I78" s="3467"/>
      <c r="J78" s="3467"/>
      <c r="K78" s="3467"/>
      <c r="L78" s="3467"/>
      <c r="M78" s="3467"/>
      <c r="N78" s="3467"/>
      <c r="O78" s="3467"/>
      <c r="P78" s="3467"/>
      <c r="Q78" s="3467"/>
      <c r="R78" s="3467"/>
      <c r="S78" s="3476"/>
      <c r="T78" s="3466"/>
      <c r="U78" s="3476"/>
      <c r="V78" s="3466"/>
      <c r="W78" s="3476"/>
      <c r="X78" s="3466"/>
      <c r="Y78" s="3476"/>
      <c r="Z78" s="3536">
        <f t="shared" si="24"/>
        <v>0</v>
      </c>
      <c r="AA78" s="3466"/>
      <c r="AB78" s="3467"/>
      <c r="AC78" s="3467"/>
      <c r="AD78" s="3476"/>
      <c r="AE78" s="3536">
        <f t="shared" si="25"/>
        <v>0</v>
      </c>
      <c r="AF78" s="3466"/>
      <c r="AG78" s="3467"/>
      <c r="AH78" s="3467"/>
      <c r="AI78" s="3544"/>
      <c r="AJ78" s="3479"/>
      <c r="AK78" s="3479"/>
      <c r="AL78" s="3479"/>
      <c r="AM78" s="3479"/>
      <c r="AN78" s="3479"/>
      <c r="AO78" s="3479"/>
      <c r="AP78" s="3479"/>
      <c r="AQ78" s="3479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3536" t="s">
        <v>120</v>
      </c>
      <c r="B79" s="23">
        <f t="shared" si="23"/>
        <v>0</v>
      </c>
      <c r="C79" s="3466"/>
      <c r="D79" s="3467"/>
      <c r="E79" s="3467"/>
      <c r="F79" s="3467"/>
      <c r="G79" s="3467"/>
      <c r="H79" s="3467"/>
      <c r="I79" s="3467"/>
      <c r="J79" s="3467"/>
      <c r="K79" s="3467"/>
      <c r="L79" s="3467"/>
      <c r="M79" s="3467"/>
      <c r="N79" s="3467"/>
      <c r="O79" s="3467"/>
      <c r="P79" s="3467"/>
      <c r="Q79" s="3467"/>
      <c r="R79" s="3467"/>
      <c r="S79" s="3476"/>
      <c r="T79" s="3466"/>
      <c r="U79" s="3476"/>
      <c r="V79" s="3466"/>
      <c r="W79" s="3476"/>
      <c r="X79" s="3466"/>
      <c r="Y79" s="3476"/>
      <c r="Z79" s="3536">
        <f t="shared" si="24"/>
        <v>0</v>
      </c>
      <c r="AA79" s="3466"/>
      <c r="AB79" s="3467"/>
      <c r="AC79" s="3467"/>
      <c r="AD79" s="3476"/>
      <c r="AE79" s="3536">
        <f t="shared" si="25"/>
        <v>0</v>
      </c>
      <c r="AF79" s="3466"/>
      <c r="AG79" s="3467"/>
      <c r="AH79" s="3467"/>
      <c r="AI79" s="3544"/>
      <c r="AJ79" s="3479"/>
      <c r="AK79" s="3479"/>
      <c r="AL79" s="3479"/>
      <c r="AM79" s="3479"/>
      <c r="AN79" s="3479"/>
      <c r="AO79" s="3479"/>
      <c r="AP79" s="3479"/>
      <c r="AQ79" s="3479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8</v>
      </c>
      <c r="C80" s="3466"/>
      <c r="D80" s="3467"/>
      <c r="E80" s="3467"/>
      <c r="F80" s="3467"/>
      <c r="G80" s="3467"/>
      <c r="H80" s="3467"/>
      <c r="I80" s="3467"/>
      <c r="J80" s="3467"/>
      <c r="K80" s="3467"/>
      <c r="L80" s="3467"/>
      <c r="M80" s="3467">
        <v>3</v>
      </c>
      <c r="N80" s="3467"/>
      <c r="O80" s="3467">
        <v>2</v>
      </c>
      <c r="P80" s="3467">
        <v>1</v>
      </c>
      <c r="Q80" s="3467"/>
      <c r="R80" s="3467">
        <v>1</v>
      </c>
      <c r="S80" s="3476">
        <v>1</v>
      </c>
      <c r="T80" s="3466">
        <v>5</v>
      </c>
      <c r="U80" s="3476">
        <v>3</v>
      </c>
      <c r="V80" s="3466"/>
      <c r="W80" s="3476">
        <v>6</v>
      </c>
      <c r="X80" s="3466"/>
      <c r="Y80" s="3476"/>
      <c r="Z80" s="3536">
        <f t="shared" si="24"/>
        <v>0</v>
      </c>
      <c r="AA80" s="3466"/>
      <c r="AB80" s="3467"/>
      <c r="AC80" s="3467"/>
      <c r="AD80" s="3476"/>
      <c r="AE80" s="3536">
        <f t="shared" si="25"/>
        <v>0</v>
      </c>
      <c r="AF80" s="3466"/>
      <c r="AG80" s="3467"/>
      <c r="AH80" s="3467"/>
      <c r="AI80" s="3544"/>
      <c r="AJ80" s="3479"/>
      <c r="AK80" s="3479"/>
      <c r="AL80" s="3479">
        <v>8</v>
      </c>
      <c r="AM80" s="3479">
        <v>0</v>
      </c>
      <c r="AN80" s="3479">
        <v>0</v>
      </c>
      <c r="AO80" s="3479">
        <v>0</v>
      </c>
      <c r="AP80" s="3479">
        <v>0</v>
      </c>
      <c r="AQ80" s="3479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3543" t="s">
        <v>122</v>
      </c>
      <c r="B81" s="23">
        <f t="shared" si="23"/>
        <v>0</v>
      </c>
      <c r="C81" s="3466"/>
      <c r="D81" s="3467"/>
      <c r="E81" s="3467"/>
      <c r="F81" s="3467"/>
      <c r="G81" s="3467"/>
      <c r="H81" s="3467"/>
      <c r="I81" s="3467"/>
      <c r="J81" s="3467"/>
      <c r="K81" s="3467"/>
      <c r="L81" s="3467"/>
      <c r="M81" s="3467"/>
      <c r="N81" s="3467"/>
      <c r="O81" s="3467"/>
      <c r="P81" s="3467"/>
      <c r="Q81" s="3467"/>
      <c r="R81" s="3467"/>
      <c r="S81" s="3476"/>
      <c r="T81" s="3466"/>
      <c r="U81" s="3476"/>
      <c r="V81" s="3466"/>
      <c r="W81" s="3476"/>
      <c r="X81" s="3466"/>
      <c r="Y81" s="3476"/>
      <c r="Z81" s="3536">
        <f t="shared" si="24"/>
        <v>0</v>
      </c>
      <c r="AA81" s="3466"/>
      <c r="AB81" s="3467"/>
      <c r="AC81" s="3467"/>
      <c r="AD81" s="3476"/>
      <c r="AE81" s="3536">
        <f t="shared" si="25"/>
        <v>0</v>
      </c>
      <c r="AF81" s="3466"/>
      <c r="AG81" s="3467"/>
      <c r="AH81" s="3467"/>
      <c r="AI81" s="3544"/>
      <c r="AJ81" s="3479"/>
      <c r="AK81" s="3479"/>
      <c r="AL81" s="3479"/>
      <c r="AM81" s="3479"/>
      <c r="AN81" s="3479"/>
      <c r="AO81" s="3479"/>
      <c r="AP81" s="3479"/>
      <c r="AQ81" s="3479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3543" t="s">
        <v>123</v>
      </c>
      <c r="B82" s="23">
        <f t="shared" si="23"/>
        <v>0</v>
      </c>
      <c r="C82" s="3466"/>
      <c r="D82" s="3467"/>
      <c r="E82" s="3467"/>
      <c r="F82" s="3467"/>
      <c r="G82" s="3467"/>
      <c r="H82" s="3467"/>
      <c r="I82" s="3467"/>
      <c r="J82" s="3467"/>
      <c r="K82" s="3467"/>
      <c r="L82" s="3467"/>
      <c r="M82" s="3467"/>
      <c r="N82" s="3467"/>
      <c r="O82" s="3467"/>
      <c r="P82" s="3467"/>
      <c r="Q82" s="3467"/>
      <c r="R82" s="3467"/>
      <c r="S82" s="3476"/>
      <c r="T82" s="3466"/>
      <c r="U82" s="3476"/>
      <c r="V82" s="3466"/>
      <c r="W82" s="3476"/>
      <c r="X82" s="3466"/>
      <c r="Y82" s="3476"/>
      <c r="Z82" s="3536">
        <f t="shared" si="24"/>
        <v>0</v>
      </c>
      <c r="AA82" s="3466"/>
      <c r="AB82" s="3467"/>
      <c r="AC82" s="3467"/>
      <c r="AD82" s="3476"/>
      <c r="AE82" s="3536">
        <f t="shared" si="25"/>
        <v>0</v>
      </c>
      <c r="AF82" s="3466"/>
      <c r="AG82" s="3467"/>
      <c r="AH82" s="3467"/>
      <c r="AI82" s="3544"/>
      <c r="AJ82" s="3479"/>
      <c r="AK82" s="3479"/>
      <c r="AL82" s="3479"/>
      <c r="AM82" s="3479"/>
      <c r="AN82" s="3479"/>
      <c r="AO82" s="3479"/>
      <c r="AP82" s="3479"/>
      <c r="AQ82" s="3479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3543" t="s">
        <v>124</v>
      </c>
      <c r="B83" s="23">
        <f t="shared" si="23"/>
        <v>0</v>
      </c>
      <c r="C83" s="3466"/>
      <c r="D83" s="3467"/>
      <c r="E83" s="3467"/>
      <c r="F83" s="3467"/>
      <c r="G83" s="3467"/>
      <c r="H83" s="3467"/>
      <c r="I83" s="3467"/>
      <c r="J83" s="3467"/>
      <c r="K83" s="3467"/>
      <c r="L83" s="3467"/>
      <c r="M83" s="3467"/>
      <c r="N83" s="3467"/>
      <c r="O83" s="3467"/>
      <c r="P83" s="3467"/>
      <c r="Q83" s="3467"/>
      <c r="R83" s="3467"/>
      <c r="S83" s="3476"/>
      <c r="T83" s="3466"/>
      <c r="U83" s="3476"/>
      <c r="V83" s="3466"/>
      <c r="W83" s="3476"/>
      <c r="X83" s="3466"/>
      <c r="Y83" s="3476"/>
      <c r="Z83" s="3536">
        <f t="shared" si="24"/>
        <v>0</v>
      </c>
      <c r="AA83" s="3466"/>
      <c r="AB83" s="3467"/>
      <c r="AC83" s="3467"/>
      <c r="AD83" s="3476"/>
      <c r="AE83" s="3536">
        <f t="shared" si="25"/>
        <v>0</v>
      </c>
      <c r="AF83" s="3466"/>
      <c r="AG83" s="3467"/>
      <c r="AH83" s="3467"/>
      <c r="AI83" s="3544"/>
      <c r="AJ83" s="3479"/>
      <c r="AK83" s="3479"/>
      <c r="AL83" s="3479"/>
      <c r="AM83" s="3479"/>
      <c r="AN83" s="3479"/>
      <c r="AO83" s="3479"/>
      <c r="AP83" s="3479"/>
      <c r="AQ83" s="3479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3536" t="s">
        <v>125</v>
      </c>
      <c r="B84" s="23">
        <f t="shared" si="23"/>
        <v>0</v>
      </c>
      <c r="C84" s="3466"/>
      <c r="D84" s="3467"/>
      <c r="E84" s="3467"/>
      <c r="F84" s="3467"/>
      <c r="G84" s="3467"/>
      <c r="H84" s="3467"/>
      <c r="I84" s="3467"/>
      <c r="J84" s="3467"/>
      <c r="K84" s="3467"/>
      <c r="L84" s="3467"/>
      <c r="M84" s="3467"/>
      <c r="N84" s="3467"/>
      <c r="O84" s="3467"/>
      <c r="P84" s="3467"/>
      <c r="Q84" s="3467"/>
      <c r="R84" s="3467"/>
      <c r="S84" s="3476"/>
      <c r="T84" s="3466"/>
      <c r="U84" s="3476"/>
      <c r="V84" s="3466"/>
      <c r="W84" s="3476"/>
      <c r="X84" s="3466"/>
      <c r="Y84" s="3476"/>
      <c r="Z84" s="3536">
        <f t="shared" si="24"/>
        <v>0</v>
      </c>
      <c r="AA84" s="3466"/>
      <c r="AB84" s="3467"/>
      <c r="AC84" s="3467"/>
      <c r="AD84" s="3476"/>
      <c r="AE84" s="3536">
        <f t="shared" si="25"/>
        <v>0</v>
      </c>
      <c r="AF84" s="3466"/>
      <c r="AG84" s="3467"/>
      <c r="AH84" s="3467"/>
      <c r="AI84" s="3544"/>
      <c r="AJ84" s="3479"/>
      <c r="AK84" s="3479"/>
      <c r="AL84" s="3479"/>
      <c r="AM84" s="3479"/>
      <c r="AN84" s="3479"/>
      <c r="AO84" s="3479"/>
      <c r="AP84" s="3479"/>
      <c r="AQ84" s="3479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3536" t="s">
        <v>126</v>
      </c>
      <c r="B85" s="23">
        <f t="shared" si="23"/>
        <v>0</v>
      </c>
      <c r="C85" s="3466"/>
      <c r="D85" s="3467"/>
      <c r="E85" s="3467"/>
      <c r="F85" s="3467"/>
      <c r="G85" s="3467"/>
      <c r="H85" s="3467"/>
      <c r="I85" s="3467"/>
      <c r="J85" s="3467"/>
      <c r="K85" s="3467"/>
      <c r="L85" s="3467"/>
      <c r="M85" s="3467"/>
      <c r="N85" s="3467"/>
      <c r="O85" s="3467"/>
      <c r="P85" s="3467"/>
      <c r="Q85" s="3467"/>
      <c r="R85" s="3467"/>
      <c r="S85" s="3476"/>
      <c r="T85" s="3466"/>
      <c r="U85" s="3476"/>
      <c r="V85" s="3466"/>
      <c r="W85" s="3476"/>
      <c r="X85" s="3466"/>
      <c r="Y85" s="3476"/>
      <c r="Z85" s="3536">
        <f t="shared" si="24"/>
        <v>0</v>
      </c>
      <c r="AA85" s="3466"/>
      <c r="AB85" s="3467"/>
      <c r="AC85" s="3467"/>
      <c r="AD85" s="3476"/>
      <c r="AE85" s="3536">
        <f t="shared" si="25"/>
        <v>0</v>
      </c>
      <c r="AF85" s="3466"/>
      <c r="AG85" s="3467"/>
      <c r="AH85" s="3467"/>
      <c r="AI85" s="3544"/>
      <c r="AJ85" s="3479"/>
      <c r="AK85" s="3479"/>
      <c r="AL85" s="3479"/>
      <c r="AM85" s="3479"/>
      <c r="AN85" s="3479"/>
      <c r="AO85" s="3479"/>
      <c r="AP85" s="3479"/>
      <c r="AQ85" s="3479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3536" t="s">
        <v>127</v>
      </c>
      <c r="B86" s="23">
        <f t="shared" si="23"/>
        <v>0</v>
      </c>
      <c r="C86" s="3466"/>
      <c r="D86" s="3467"/>
      <c r="E86" s="3467"/>
      <c r="F86" s="3467"/>
      <c r="G86" s="3467"/>
      <c r="H86" s="3467"/>
      <c r="I86" s="3467"/>
      <c r="J86" s="3467"/>
      <c r="K86" s="3467"/>
      <c r="L86" s="3467"/>
      <c r="M86" s="3467"/>
      <c r="N86" s="3467"/>
      <c r="O86" s="3467"/>
      <c r="P86" s="3467"/>
      <c r="Q86" s="3467"/>
      <c r="R86" s="3467"/>
      <c r="S86" s="3476"/>
      <c r="T86" s="3466"/>
      <c r="U86" s="3476"/>
      <c r="V86" s="3466"/>
      <c r="W86" s="3476"/>
      <c r="X86" s="3466"/>
      <c r="Y86" s="3476"/>
      <c r="Z86" s="3536">
        <f t="shared" si="24"/>
        <v>0</v>
      </c>
      <c r="AA86" s="3466"/>
      <c r="AB86" s="3467"/>
      <c r="AC86" s="3467"/>
      <c r="AD86" s="3476"/>
      <c r="AE86" s="3536">
        <f t="shared" si="25"/>
        <v>0</v>
      </c>
      <c r="AF86" s="3466"/>
      <c r="AG86" s="3467"/>
      <c r="AH86" s="3467"/>
      <c r="AI86" s="3544"/>
      <c r="AJ86" s="3479"/>
      <c r="AK86" s="3479"/>
      <c r="AL86" s="3479"/>
      <c r="AM86" s="3479"/>
      <c r="AN86" s="3479"/>
      <c r="AO86" s="3479"/>
      <c r="AP86" s="3479"/>
      <c r="AQ86" s="3479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3536" t="s">
        <v>128</v>
      </c>
      <c r="B87" s="23">
        <f t="shared" si="23"/>
        <v>0</v>
      </c>
      <c r="C87" s="3466"/>
      <c r="D87" s="3467"/>
      <c r="E87" s="3467"/>
      <c r="F87" s="3467"/>
      <c r="G87" s="3467"/>
      <c r="H87" s="3467"/>
      <c r="I87" s="3467"/>
      <c r="J87" s="3467"/>
      <c r="K87" s="3467"/>
      <c r="L87" s="3467"/>
      <c r="M87" s="3467"/>
      <c r="N87" s="3467"/>
      <c r="O87" s="3467"/>
      <c r="P87" s="3467"/>
      <c r="Q87" s="3467"/>
      <c r="R87" s="3467"/>
      <c r="S87" s="3476"/>
      <c r="T87" s="3466"/>
      <c r="U87" s="3476"/>
      <c r="V87" s="3466"/>
      <c r="W87" s="3476"/>
      <c r="X87" s="3466"/>
      <c r="Y87" s="3476"/>
      <c r="Z87" s="3536">
        <f t="shared" si="24"/>
        <v>0</v>
      </c>
      <c r="AA87" s="3466"/>
      <c r="AB87" s="3467"/>
      <c r="AC87" s="3467"/>
      <c r="AD87" s="3476"/>
      <c r="AE87" s="3536">
        <f t="shared" si="25"/>
        <v>0</v>
      </c>
      <c r="AF87" s="3466"/>
      <c r="AG87" s="3467"/>
      <c r="AH87" s="3467"/>
      <c r="AI87" s="3544"/>
      <c r="AJ87" s="3479"/>
      <c r="AK87" s="3479"/>
      <c r="AL87" s="3479"/>
      <c r="AM87" s="3479"/>
      <c r="AN87" s="3479"/>
      <c r="AO87" s="3479"/>
      <c r="AP87" s="3479"/>
      <c r="AQ87" s="3479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3536" t="s">
        <v>129</v>
      </c>
      <c r="B88" s="23">
        <f t="shared" si="23"/>
        <v>0</v>
      </c>
      <c r="C88" s="3466"/>
      <c r="D88" s="3467"/>
      <c r="E88" s="3467"/>
      <c r="F88" s="3467"/>
      <c r="G88" s="3467"/>
      <c r="H88" s="3467"/>
      <c r="I88" s="3467"/>
      <c r="J88" s="3467"/>
      <c r="K88" s="3467"/>
      <c r="L88" s="3467"/>
      <c r="M88" s="3467"/>
      <c r="N88" s="3467"/>
      <c r="O88" s="3467"/>
      <c r="P88" s="3467"/>
      <c r="Q88" s="3467"/>
      <c r="R88" s="3467"/>
      <c r="S88" s="3476"/>
      <c r="T88" s="3466"/>
      <c r="U88" s="3476"/>
      <c r="V88" s="3466"/>
      <c r="W88" s="3476"/>
      <c r="X88" s="3466"/>
      <c r="Y88" s="3476"/>
      <c r="Z88" s="3536">
        <f t="shared" si="24"/>
        <v>0</v>
      </c>
      <c r="AA88" s="3466"/>
      <c r="AB88" s="3467"/>
      <c r="AC88" s="3467"/>
      <c r="AD88" s="3476"/>
      <c r="AE88" s="3536">
        <f t="shared" si="25"/>
        <v>0</v>
      </c>
      <c r="AF88" s="3466"/>
      <c r="AG88" s="3467"/>
      <c r="AH88" s="3467"/>
      <c r="AI88" s="3544"/>
      <c r="AJ88" s="3479"/>
      <c r="AK88" s="3479"/>
      <c r="AL88" s="3479"/>
      <c r="AM88" s="3479"/>
      <c r="AN88" s="3479"/>
      <c r="AO88" s="3479"/>
      <c r="AP88" s="3479"/>
      <c r="AQ88" s="3479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3536" t="s">
        <v>130</v>
      </c>
      <c r="B89" s="23">
        <f t="shared" si="23"/>
        <v>0</v>
      </c>
      <c r="C89" s="3466"/>
      <c r="D89" s="3467"/>
      <c r="E89" s="3467"/>
      <c r="F89" s="3467"/>
      <c r="G89" s="3467"/>
      <c r="H89" s="3467"/>
      <c r="I89" s="3467"/>
      <c r="J89" s="3467"/>
      <c r="K89" s="3467"/>
      <c r="L89" s="3467"/>
      <c r="M89" s="3467"/>
      <c r="N89" s="3467"/>
      <c r="O89" s="3467"/>
      <c r="P89" s="3467"/>
      <c r="Q89" s="3467"/>
      <c r="R89" s="3467"/>
      <c r="S89" s="3476"/>
      <c r="T89" s="3466"/>
      <c r="U89" s="3476"/>
      <c r="V89" s="3466"/>
      <c r="W89" s="3476"/>
      <c r="X89" s="3466"/>
      <c r="Y89" s="3476"/>
      <c r="Z89" s="3536">
        <f t="shared" si="24"/>
        <v>0</v>
      </c>
      <c r="AA89" s="3466"/>
      <c r="AB89" s="3467"/>
      <c r="AC89" s="3467"/>
      <c r="AD89" s="3476"/>
      <c r="AE89" s="3536">
        <f t="shared" si="25"/>
        <v>0</v>
      </c>
      <c r="AF89" s="3466"/>
      <c r="AG89" s="3467"/>
      <c r="AH89" s="3467"/>
      <c r="AI89" s="3544"/>
      <c r="AJ89" s="3479"/>
      <c r="AK89" s="3479"/>
      <c r="AL89" s="3479"/>
      <c r="AM89" s="3479"/>
      <c r="AN89" s="3479"/>
      <c r="AO89" s="3479"/>
      <c r="AP89" s="3479"/>
      <c r="AQ89" s="3479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3536" t="s">
        <v>131</v>
      </c>
      <c r="B90" s="23">
        <f t="shared" si="23"/>
        <v>0</v>
      </c>
      <c r="C90" s="3466"/>
      <c r="D90" s="3467"/>
      <c r="E90" s="3467"/>
      <c r="F90" s="3467"/>
      <c r="G90" s="3467"/>
      <c r="H90" s="3467"/>
      <c r="I90" s="3467"/>
      <c r="J90" s="3467"/>
      <c r="K90" s="3467"/>
      <c r="L90" s="3467"/>
      <c r="M90" s="3467"/>
      <c r="N90" s="3467"/>
      <c r="O90" s="3467"/>
      <c r="P90" s="3467"/>
      <c r="Q90" s="3467"/>
      <c r="R90" s="3467"/>
      <c r="S90" s="3476"/>
      <c r="T90" s="3466"/>
      <c r="U90" s="3476"/>
      <c r="V90" s="3466"/>
      <c r="W90" s="3476"/>
      <c r="X90" s="3466"/>
      <c r="Y90" s="3476"/>
      <c r="Z90" s="3536">
        <f t="shared" si="24"/>
        <v>0</v>
      </c>
      <c r="AA90" s="3466"/>
      <c r="AB90" s="3467"/>
      <c r="AC90" s="3467"/>
      <c r="AD90" s="3476"/>
      <c r="AE90" s="3536">
        <f t="shared" si="25"/>
        <v>0</v>
      </c>
      <c r="AF90" s="3466"/>
      <c r="AG90" s="3467"/>
      <c r="AH90" s="3467"/>
      <c r="AI90" s="3544"/>
      <c r="AJ90" s="3479"/>
      <c r="AK90" s="3479"/>
      <c r="AL90" s="3479"/>
      <c r="AM90" s="3479"/>
      <c r="AN90" s="3479"/>
      <c r="AO90" s="3479"/>
      <c r="AP90" s="3479"/>
      <c r="AQ90" s="3479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3536" t="s">
        <v>132</v>
      </c>
      <c r="B91" s="23">
        <f t="shared" si="23"/>
        <v>0</v>
      </c>
      <c r="C91" s="3466"/>
      <c r="D91" s="3467"/>
      <c r="E91" s="3467"/>
      <c r="F91" s="3467"/>
      <c r="G91" s="3467"/>
      <c r="H91" s="3467"/>
      <c r="I91" s="3467"/>
      <c r="J91" s="3467"/>
      <c r="K91" s="3467"/>
      <c r="L91" s="3467"/>
      <c r="M91" s="3467"/>
      <c r="N91" s="3467"/>
      <c r="O91" s="3467"/>
      <c r="P91" s="3467"/>
      <c r="Q91" s="3467"/>
      <c r="R91" s="3467"/>
      <c r="S91" s="3476"/>
      <c r="T91" s="3466"/>
      <c r="U91" s="3476"/>
      <c r="V91" s="3466"/>
      <c r="W91" s="3476"/>
      <c r="X91" s="3466"/>
      <c r="Y91" s="3476"/>
      <c r="Z91" s="3536">
        <f t="shared" si="24"/>
        <v>0</v>
      </c>
      <c r="AA91" s="3466"/>
      <c r="AB91" s="3467"/>
      <c r="AC91" s="3467"/>
      <c r="AD91" s="3476"/>
      <c r="AE91" s="3536">
        <f t="shared" si="25"/>
        <v>0</v>
      </c>
      <c r="AF91" s="3466"/>
      <c r="AG91" s="3467"/>
      <c r="AH91" s="3467"/>
      <c r="AI91" s="3544"/>
      <c r="AJ91" s="3479"/>
      <c r="AK91" s="3479"/>
      <c r="AL91" s="3479"/>
      <c r="AM91" s="3479"/>
      <c r="AN91" s="3479"/>
      <c r="AO91" s="3479"/>
      <c r="AP91" s="3479"/>
      <c r="AQ91" s="3479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3536" t="s">
        <v>133</v>
      </c>
      <c r="B92" s="23">
        <f t="shared" si="23"/>
        <v>0</v>
      </c>
      <c r="C92" s="3545"/>
      <c r="D92" s="3546"/>
      <c r="E92" s="3546"/>
      <c r="F92" s="3546"/>
      <c r="G92" s="3546"/>
      <c r="H92" s="3546"/>
      <c r="I92" s="3546"/>
      <c r="J92" s="3546"/>
      <c r="K92" s="3546"/>
      <c r="L92" s="3467"/>
      <c r="M92" s="3467"/>
      <c r="N92" s="3467"/>
      <c r="O92" s="3467"/>
      <c r="P92" s="3467"/>
      <c r="Q92" s="3467"/>
      <c r="R92" s="3467"/>
      <c r="S92" s="3476"/>
      <c r="T92" s="3466"/>
      <c r="U92" s="3476"/>
      <c r="V92" s="3466"/>
      <c r="W92" s="3476"/>
      <c r="X92" s="3466"/>
      <c r="Y92" s="3476"/>
      <c r="Z92" s="3536">
        <f t="shared" si="24"/>
        <v>0</v>
      </c>
      <c r="AA92" s="3466"/>
      <c r="AB92" s="3467"/>
      <c r="AC92" s="3467"/>
      <c r="AD92" s="3476"/>
      <c r="AE92" s="3536">
        <f t="shared" si="25"/>
        <v>0</v>
      </c>
      <c r="AF92" s="3466"/>
      <c r="AG92" s="3467"/>
      <c r="AH92" s="3467"/>
      <c r="AI92" s="3544"/>
      <c r="AJ92" s="3479"/>
      <c r="AK92" s="3479"/>
      <c r="AL92" s="3479"/>
      <c r="AM92" s="3479"/>
      <c r="AN92" s="3479"/>
      <c r="AO92" s="3479"/>
      <c r="AP92" s="3479"/>
      <c r="AQ92" s="3479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3536" t="s">
        <v>134</v>
      </c>
      <c r="B93" s="23">
        <f t="shared" si="23"/>
        <v>0</v>
      </c>
      <c r="C93" s="3466"/>
      <c r="D93" s="3467"/>
      <c r="E93" s="3467"/>
      <c r="F93" s="3467"/>
      <c r="G93" s="3467"/>
      <c r="H93" s="3467"/>
      <c r="I93" s="3467"/>
      <c r="J93" s="3467"/>
      <c r="K93" s="3467"/>
      <c r="L93" s="3467"/>
      <c r="M93" s="3467"/>
      <c r="N93" s="3467"/>
      <c r="O93" s="3467"/>
      <c r="P93" s="3467"/>
      <c r="Q93" s="3467"/>
      <c r="R93" s="3467"/>
      <c r="S93" s="3476"/>
      <c r="T93" s="3466"/>
      <c r="U93" s="3476"/>
      <c r="V93" s="3466"/>
      <c r="W93" s="3476"/>
      <c r="X93" s="3466"/>
      <c r="Y93" s="3476"/>
      <c r="Z93" s="3536">
        <f t="shared" si="24"/>
        <v>0</v>
      </c>
      <c r="AA93" s="3466"/>
      <c r="AB93" s="3467"/>
      <c r="AC93" s="3467"/>
      <c r="AD93" s="3476"/>
      <c r="AE93" s="3536">
        <f t="shared" si="25"/>
        <v>0</v>
      </c>
      <c r="AF93" s="3466"/>
      <c r="AG93" s="3467"/>
      <c r="AH93" s="3467"/>
      <c r="AI93" s="3544"/>
      <c r="AJ93" s="3479"/>
      <c r="AK93" s="3479"/>
      <c r="AL93" s="3479"/>
      <c r="AM93" s="3479"/>
      <c r="AN93" s="3479"/>
      <c r="AO93" s="3479"/>
      <c r="AP93" s="3479"/>
      <c r="AQ93" s="3479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3536" t="s">
        <v>135</v>
      </c>
      <c r="B94" s="23">
        <f t="shared" si="23"/>
        <v>0</v>
      </c>
      <c r="C94" s="3466"/>
      <c r="D94" s="3467"/>
      <c r="E94" s="3467"/>
      <c r="F94" s="3467"/>
      <c r="G94" s="3467"/>
      <c r="H94" s="3467"/>
      <c r="I94" s="3467"/>
      <c r="J94" s="3467"/>
      <c r="K94" s="3467"/>
      <c r="L94" s="3467"/>
      <c r="M94" s="3467"/>
      <c r="N94" s="3467"/>
      <c r="O94" s="3467"/>
      <c r="P94" s="3467"/>
      <c r="Q94" s="3467"/>
      <c r="R94" s="3467"/>
      <c r="S94" s="3476"/>
      <c r="T94" s="3466"/>
      <c r="U94" s="3476"/>
      <c r="V94" s="3466"/>
      <c r="W94" s="3476"/>
      <c r="X94" s="3466"/>
      <c r="Y94" s="3476"/>
      <c r="Z94" s="3536">
        <f t="shared" si="24"/>
        <v>0</v>
      </c>
      <c r="AA94" s="3466"/>
      <c r="AB94" s="3467"/>
      <c r="AC94" s="3467"/>
      <c r="AD94" s="3476"/>
      <c r="AE94" s="3536">
        <f t="shared" si="25"/>
        <v>0</v>
      </c>
      <c r="AF94" s="3466"/>
      <c r="AG94" s="3467"/>
      <c r="AH94" s="3467"/>
      <c r="AI94" s="3544"/>
      <c r="AJ94" s="3479"/>
      <c r="AK94" s="3479"/>
      <c r="AL94" s="3479"/>
      <c r="AM94" s="3479"/>
      <c r="AN94" s="3479"/>
      <c r="AO94" s="3479"/>
      <c r="AP94" s="3479"/>
      <c r="AQ94" s="3479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3466"/>
      <c r="D95" s="3467"/>
      <c r="E95" s="3467"/>
      <c r="F95" s="3467"/>
      <c r="G95" s="3467"/>
      <c r="H95" s="3467"/>
      <c r="I95" s="3467"/>
      <c r="J95" s="3467"/>
      <c r="K95" s="3467"/>
      <c r="L95" s="3467"/>
      <c r="M95" s="3467"/>
      <c r="N95" s="3467"/>
      <c r="O95" s="3467"/>
      <c r="P95" s="3467"/>
      <c r="Q95" s="3467"/>
      <c r="R95" s="3467"/>
      <c r="S95" s="3476"/>
      <c r="T95" s="3466"/>
      <c r="U95" s="3476"/>
      <c r="V95" s="3466"/>
      <c r="W95" s="3476"/>
      <c r="X95" s="3466"/>
      <c r="Y95" s="3476"/>
      <c r="Z95" s="3536">
        <f t="shared" si="24"/>
        <v>0</v>
      </c>
      <c r="AA95" s="3466"/>
      <c r="AB95" s="3467"/>
      <c r="AC95" s="3467"/>
      <c r="AD95" s="3476"/>
      <c r="AE95" s="3536">
        <f t="shared" si="25"/>
        <v>0</v>
      </c>
      <c r="AF95" s="3466"/>
      <c r="AG95" s="3467"/>
      <c r="AH95" s="3467"/>
      <c r="AI95" s="3544"/>
      <c r="AJ95" s="3479"/>
      <c r="AK95" s="3479"/>
      <c r="AL95" s="3479"/>
      <c r="AM95" s="3479"/>
      <c r="AN95" s="3479"/>
      <c r="AO95" s="3479"/>
      <c r="AP95" s="3479"/>
      <c r="AQ95" s="3479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3547"/>
      <c r="D96" s="3548"/>
      <c r="E96" s="3548"/>
      <c r="F96" s="3548"/>
      <c r="G96" s="3548"/>
      <c r="H96" s="3548"/>
      <c r="I96" s="3548"/>
      <c r="J96" s="3548"/>
      <c r="K96" s="3548"/>
      <c r="L96" s="3548"/>
      <c r="M96" s="3548"/>
      <c r="N96" s="3548"/>
      <c r="O96" s="3548"/>
      <c r="P96" s="3548"/>
      <c r="Q96" s="3548"/>
      <c r="R96" s="3548"/>
      <c r="S96" s="3549"/>
      <c r="T96" s="3466"/>
      <c r="U96" s="3476"/>
      <c r="V96" s="3466"/>
      <c r="W96" s="3476"/>
      <c r="X96" s="3466"/>
      <c r="Y96" s="3476"/>
      <c r="Z96" s="3536">
        <f t="shared" si="24"/>
        <v>0</v>
      </c>
      <c r="AA96" s="3466"/>
      <c r="AB96" s="3467"/>
      <c r="AC96" s="3467"/>
      <c r="AD96" s="3476"/>
      <c r="AE96" s="3536">
        <f t="shared" si="25"/>
        <v>0</v>
      </c>
      <c r="AF96" s="3466"/>
      <c r="AG96" s="3467"/>
      <c r="AH96" s="3467"/>
      <c r="AI96" s="3544"/>
      <c r="AJ96" s="3479"/>
      <c r="AK96" s="3479"/>
      <c r="AL96" s="3479"/>
      <c r="AM96" s="3479"/>
      <c r="AN96" s="3479"/>
      <c r="AO96" s="3479"/>
      <c r="AP96" s="3479"/>
      <c r="AQ96" s="3479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3550" t="s">
        <v>5</v>
      </c>
      <c r="B97" s="3551">
        <f>SUM(C97:S97)</f>
        <v>14</v>
      </c>
      <c r="C97" s="3552">
        <f>SUM(C37:C96)</f>
        <v>0</v>
      </c>
      <c r="D97" s="3553">
        <f>SUM(D37:D96)</f>
        <v>0</v>
      </c>
      <c r="E97" s="3553">
        <f t="shared" ref="E97:AP97" si="28">SUM(E37:E96)</f>
        <v>0</v>
      </c>
      <c r="F97" s="3553">
        <f t="shared" si="28"/>
        <v>0</v>
      </c>
      <c r="G97" s="3553">
        <f t="shared" si="28"/>
        <v>0</v>
      </c>
      <c r="H97" s="3554">
        <f t="shared" si="28"/>
        <v>0</v>
      </c>
      <c r="I97" s="3553">
        <f t="shared" si="28"/>
        <v>0</v>
      </c>
      <c r="J97" s="3553">
        <f t="shared" si="28"/>
        <v>0</v>
      </c>
      <c r="K97" s="3553">
        <f t="shared" si="28"/>
        <v>0</v>
      </c>
      <c r="L97" s="3553">
        <f t="shared" si="28"/>
        <v>1</v>
      </c>
      <c r="M97" s="3553">
        <f t="shared" si="28"/>
        <v>4</v>
      </c>
      <c r="N97" s="3553">
        <f t="shared" si="28"/>
        <v>0</v>
      </c>
      <c r="O97" s="3553">
        <f t="shared" si="28"/>
        <v>2</v>
      </c>
      <c r="P97" s="3553">
        <f t="shared" si="28"/>
        <v>1</v>
      </c>
      <c r="Q97" s="3553">
        <f t="shared" si="28"/>
        <v>0</v>
      </c>
      <c r="R97" s="3553">
        <f t="shared" si="28"/>
        <v>2</v>
      </c>
      <c r="S97" s="3555">
        <f t="shared" si="28"/>
        <v>4</v>
      </c>
      <c r="T97" s="3552">
        <f t="shared" si="28"/>
        <v>10</v>
      </c>
      <c r="U97" s="3555">
        <f t="shared" si="28"/>
        <v>4</v>
      </c>
      <c r="V97" s="3552">
        <f t="shared" si="28"/>
        <v>0</v>
      </c>
      <c r="W97" s="3555">
        <f t="shared" si="28"/>
        <v>8</v>
      </c>
      <c r="X97" s="3552">
        <f t="shared" si="28"/>
        <v>0</v>
      </c>
      <c r="Y97" s="3555">
        <f t="shared" si="28"/>
        <v>0</v>
      </c>
      <c r="Z97" s="3556">
        <f t="shared" si="28"/>
        <v>0</v>
      </c>
      <c r="AA97" s="3552">
        <f t="shared" si="28"/>
        <v>0</v>
      </c>
      <c r="AB97" s="3553">
        <f t="shared" si="28"/>
        <v>0</v>
      </c>
      <c r="AC97" s="3553">
        <f t="shared" si="28"/>
        <v>0</v>
      </c>
      <c r="AD97" s="3554">
        <f t="shared" si="28"/>
        <v>0</v>
      </c>
      <c r="AE97" s="3556">
        <f t="shared" si="28"/>
        <v>0</v>
      </c>
      <c r="AF97" s="3552">
        <f t="shared" si="28"/>
        <v>0</v>
      </c>
      <c r="AG97" s="3553">
        <f t="shared" si="28"/>
        <v>0</v>
      </c>
      <c r="AH97" s="3553">
        <f t="shared" si="28"/>
        <v>0</v>
      </c>
      <c r="AI97" s="3557">
        <f t="shared" si="28"/>
        <v>0</v>
      </c>
      <c r="AJ97" s="3555">
        <f>SUM(AJ37:AJ96)</f>
        <v>0</v>
      </c>
      <c r="AK97" s="3555">
        <f>SUM(AK37:AK96)</f>
        <v>0</v>
      </c>
      <c r="AL97" s="3558">
        <f>SUM(AL37:AL96)</f>
        <v>14</v>
      </c>
      <c r="AM97" s="3555">
        <f t="shared" si="28"/>
        <v>0</v>
      </c>
      <c r="AN97" s="3555">
        <f t="shared" si="28"/>
        <v>0</v>
      </c>
      <c r="AO97" s="3555">
        <f t="shared" si="28"/>
        <v>0</v>
      </c>
      <c r="AP97" s="3555">
        <f t="shared" si="28"/>
        <v>0</v>
      </c>
      <c r="AQ97" s="3555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3559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815" t="s">
        <v>4</v>
      </c>
      <c r="B99" s="4816"/>
      <c r="C99" s="4815" t="s">
        <v>37</v>
      </c>
      <c r="D99" s="4869"/>
      <c r="E99" s="4816"/>
      <c r="F99" s="4966" t="s">
        <v>139</v>
      </c>
      <c r="G99" s="4967"/>
      <c r="H99" s="4967"/>
      <c r="I99" s="4967"/>
      <c r="J99" s="4967"/>
      <c r="K99" s="4967"/>
      <c r="L99" s="4967"/>
      <c r="M99" s="4967"/>
      <c r="N99" s="4967"/>
      <c r="O99" s="4967"/>
      <c r="P99" s="4967"/>
      <c r="Q99" s="4967"/>
      <c r="R99" s="4967"/>
      <c r="S99" s="4967"/>
      <c r="T99" s="4967"/>
      <c r="U99" s="4967"/>
      <c r="V99" s="4967"/>
      <c r="W99" s="4967"/>
      <c r="X99" s="4967"/>
      <c r="Y99" s="4967"/>
      <c r="Z99" s="4967"/>
      <c r="AA99" s="4967"/>
      <c r="AB99" s="4967"/>
      <c r="AC99" s="4967"/>
      <c r="AD99" s="4967"/>
      <c r="AE99" s="4967"/>
      <c r="AF99" s="4967"/>
      <c r="AG99" s="4967"/>
      <c r="AH99" s="4967"/>
      <c r="AI99" s="4967"/>
      <c r="AJ99" s="4967"/>
      <c r="AK99" s="4967"/>
      <c r="AL99" s="4967"/>
      <c r="AM99" s="4968"/>
      <c r="AN99" s="4751" t="s">
        <v>140</v>
      </c>
      <c r="AO99" s="4791"/>
      <c r="AP99" s="3998" t="s">
        <v>141</v>
      </c>
      <c r="AQ99" s="4791" t="s">
        <v>142</v>
      </c>
      <c r="AR99" s="4898" t="s">
        <v>10</v>
      </c>
      <c r="AS99" s="4791" t="s">
        <v>11</v>
      </c>
      <c r="AT99" s="4898" t="s">
        <v>143</v>
      </c>
      <c r="AU99" s="4791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973" t="s">
        <v>13</v>
      </c>
      <c r="G100" s="4974"/>
      <c r="H100" s="4973" t="s">
        <v>14</v>
      </c>
      <c r="I100" s="4974"/>
      <c r="J100" s="4973" t="s">
        <v>50</v>
      </c>
      <c r="K100" s="4974"/>
      <c r="L100" s="4973" t="s">
        <v>51</v>
      </c>
      <c r="M100" s="4974"/>
      <c r="N100" s="4973" t="s">
        <v>17</v>
      </c>
      <c r="O100" s="4974"/>
      <c r="P100" s="4966" t="s">
        <v>18</v>
      </c>
      <c r="Q100" s="4975"/>
      <c r="R100" s="4966" t="s">
        <v>19</v>
      </c>
      <c r="S100" s="4975"/>
      <c r="T100" s="4966" t="s">
        <v>20</v>
      </c>
      <c r="U100" s="4975"/>
      <c r="V100" s="4966" t="s">
        <v>21</v>
      </c>
      <c r="W100" s="4975"/>
      <c r="X100" s="4966" t="s">
        <v>22</v>
      </c>
      <c r="Y100" s="4975"/>
      <c r="Z100" s="4966" t="s">
        <v>23</v>
      </c>
      <c r="AA100" s="4975"/>
      <c r="AB100" s="4966" t="s">
        <v>24</v>
      </c>
      <c r="AC100" s="4975"/>
      <c r="AD100" s="4966" t="s">
        <v>25</v>
      </c>
      <c r="AE100" s="4975"/>
      <c r="AF100" s="4966" t="s">
        <v>26</v>
      </c>
      <c r="AG100" s="4975"/>
      <c r="AH100" s="4966" t="s">
        <v>27</v>
      </c>
      <c r="AI100" s="4975"/>
      <c r="AJ100" s="4966" t="s">
        <v>28</v>
      </c>
      <c r="AK100" s="4975"/>
      <c r="AL100" s="4966" t="s">
        <v>29</v>
      </c>
      <c r="AM100" s="4968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3560" t="s">
        <v>44</v>
      </c>
      <c r="D101" s="3561" t="s">
        <v>30</v>
      </c>
      <c r="E101" s="3562" t="s">
        <v>31</v>
      </c>
      <c r="F101" s="3242" t="s">
        <v>30</v>
      </c>
      <c r="G101" s="3138" t="s">
        <v>31</v>
      </c>
      <c r="H101" s="3242" t="s">
        <v>30</v>
      </c>
      <c r="I101" s="3138" t="s">
        <v>31</v>
      </c>
      <c r="J101" s="3242" t="s">
        <v>30</v>
      </c>
      <c r="K101" s="3138" t="s">
        <v>31</v>
      </c>
      <c r="L101" s="3242" t="s">
        <v>30</v>
      </c>
      <c r="M101" s="3138" t="s">
        <v>31</v>
      </c>
      <c r="N101" s="3242" t="s">
        <v>30</v>
      </c>
      <c r="O101" s="3138" t="s">
        <v>31</v>
      </c>
      <c r="P101" s="3242" t="s">
        <v>30</v>
      </c>
      <c r="Q101" s="3138" t="s">
        <v>31</v>
      </c>
      <c r="R101" s="3242" t="s">
        <v>30</v>
      </c>
      <c r="S101" s="3138" t="s">
        <v>31</v>
      </c>
      <c r="T101" s="3242" t="s">
        <v>30</v>
      </c>
      <c r="U101" s="3138" t="s">
        <v>31</v>
      </c>
      <c r="V101" s="3242" t="s">
        <v>30</v>
      </c>
      <c r="W101" s="3138" t="s">
        <v>31</v>
      </c>
      <c r="X101" s="3242" t="s">
        <v>30</v>
      </c>
      <c r="Y101" s="3138" t="s">
        <v>31</v>
      </c>
      <c r="Z101" s="3242" t="s">
        <v>30</v>
      </c>
      <c r="AA101" s="3138" t="s">
        <v>31</v>
      </c>
      <c r="AB101" s="3242" t="s">
        <v>30</v>
      </c>
      <c r="AC101" s="3138" t="s">
        <v>31</v>
      </c>
      <c r="AD101" s="3242" t="s">
        <v>30</v>
      </c>
      <c r="AE101" s="3138" t="s">
        <v>31</v>
      </c>
      <c r="AF101" s="3242" t="s">
        <v>30</v>
      </c>
      <c r="AG101" s="3138" t="s">
        <v>31</v>
      </c>
      <c r="AH101" s="3242" t="s">
        <v>30</v>
      </c>
      <c r="AI101" s="3138" t="s">
        <v>31</v>
      </c>
      <c r="AJ101" s="3242" t="s">
        <v>30</v>
      </c>
      <c r="AK101" s="3138" t="s">
        <v>31</v>
      </c>
      <c r="AL101" s="3242" t="s">
        <v>30</v>
      </c>
      <c r="AM101" s="351" t="s">
        <v>31</v>
      </c>
      <c r="AN101" s="3563" t="s">
        <v>145</v>
      </c>
      <c r="AO101" s="3564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881" t="s">
        <v>149</v>
      </c>
      <c r="B102" s="4882"/>
      <c r="C102" s="3565">
        <f>SUM(D102+E102)</f>
        <v>204</v>
      </c>
      <c r="D102" s="3246">
        <f>SUM(F102+H102+J102+L102+N102+P102+R102+T102+V102+X102+Z102+AB102+AD102+AF102+AH102+AJ102+AL102)</f>
        <v>79</v>
      </c>
      <c r="E102" s="3247">
        <f>SUM(G102+I102+K102+M102+O102+Q102+S102+U102+W102+Y102+AA102+AC102+AE102+AG102+AI102+AK102+AM102)</f>
        <v>125</v>
      </c>
      <c r="F102" s="3248"/>
      <c r="G102" s="3249"/>
      <c r="H102" s="3248"/>
      <c r="I102" s="3249"/>
      <c r="J102" s="3248"/>
      <c r="K102" s="3249"/>
      <c r="L102" s="3248">
        <v>1</v>
      </c>
      <c r="M102" s="3249"/>
      <c r="N102" s="3248"/>
      <c r="O102" s="3249">
        <v>5</v>
      </c>
      <c r="P102" s="3248"/>
      <c r="Q102" s="3249">
        <v>1</v>
      </c>
      <c r="R102" s="3248">
        <v>2</v>
      </c>
      <c r="S102" s="3249">
        <v>2</v>
      </c>
      <c r="T102" s="3248">
        <v>1</v>
      </c>
      <c r="U102" s="3249">
        <v>5</v>
      </c>
      <c r="V102" s="3248"/>
      <c r="W102" s="3249">
        <v>6</v>
      </c>
      <c r="X102" s="3248">
        <v>4</v>
      </c>
      <c r="Y102" s="3249">
        <v>3</v>
      </c>
      <c r="Z102" s="3248">
        <v>1</v>
      </c>
      <c r="AA102" s="3249">
        <v>9</v>
      </c>
      <c r="AB102" s="3248">
        <v>7</v>
      </c>
      <c r="AC102" s="3249">
        <v>10</v>
      </c>
      <c r="AD102" s="3248">
        <v>7</v>
      </c>
      <c r="AE102" s="3249">
        <v>11</v>
      </c>
      <c r="AF102" s="3248">
        <v>7</v>
      </c>
      <c r="AG102" s="3249">
        <v>19</v>
      </c>
      <c r="AH102" s="3248">
        <v>14</v>
      </c>
      <c r="AI102" s="3249">
        <v>9</v>
      </c>
      <c r="AJ102" s="3248">
        <v>19</v>
      </c>
      <c r="AK102" s="3249">
        <v>21</v>
      </c>
      <c r="AL102" s="3248">
        <v>16</v>
      </c>
      <c r="AM102" s="354">
        <v>24</v>
      </c>
      <c r="AN102" s="3566"/>
      <c r="AO102" s="3567">
        <v>158</v>
      </c>
      <c r="AP102" s="3566">
        <v>204</v>
      </c>
      <c r="AQ102" s="3567">
        <v>138</v>
      </c>
      <c r="AR102" s="3566">
        <v>0</v>
      </c>
      <c r="AS102" s="3567">
        <v>0</v>
      </c>
      <c r="AT102" s="3568">
        <v>46</v>
      </c>
      <c r="AU102" s="3568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898" t="s">
        <v>150</v>
      </c>
      <c r="B103" s="3569" t="s">
        <v>151</v>
      </c>
      <c r="C103" s="105">
        <f>SUM(D103:E103)</f>
        <v>0</v>
      </c>
      <c r="D103" s="3570"/>
      <c r="E103" s="3247">
        <f>SUM(K103+M103+O103+Q103+S103+U103+W103+Y103+AA103+AC103+AE103+AG103+AI103+AK103+AM103)</f>
        <v>0</v>
      </c>
      <c r="F103" s="3571"/>
      <c r="G103" s="3572"/>
      <c r="H103" s="3571"/>
      <c r="I103" s="3572"/>
      <c r="J103" s="3571"/>
      <c r="K103" s="3573"/>
      <c r="L103" s="3571"/>
      <c r="M103" s="3573"/>
      <c r="N103" s="3571"/>
      <c r="O103" s="3573"/>
      <c r="P103" s="3571"/>
      <c r="Q103" s="3573"/>
      <c r="R103" s="3571"/>
      <c r="S103" s="3573"/>
      <c r="T103" s="3571"/>
      <c r="U103" s="3573"/>
      <c r="V103" s="3571"/>
      <c r="W103" s="3573"/>
      <c r="X103" s="3571"/>
      <c r="Y103" s="3573"/>
      <c r="Z103" s="3571"/>
      <c r="AA103" s="3573"/>
      <c r="AB103" s="3571"/>
      <c r="AC103" s="3574"/>
      <c r="AD103" s="3571"/>
      <c r="AE103" s="3573"/>
      <c r="AF103" s="3571"/>
      <c r="AG103" s="3573"/>
      <c r="AH103" s="3571"/>
      <c r="AI103" s="3573"/>
      <c r="AJ103" s="3571"/>
      <c r="AK103" s="3573"/>
      <c r="AL103" s="3571"/>
      <c r="AM103" s="3575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3543" t="s">
        <v>152</v>
      </c>
      <c r="C104" s="3576">
        <f t="shared" ref="C104:C110" si="35">SUM(D104+E104)</f>
        <v>0</v>
      </c>
      <c r="D104" s="3577">
        <f>SUM(F104+H104+J104+L104+N104+P104+R104+T104+V104+X104+Z104+AB104+AD104+AF104+AH104+AJ104+AL104)</f>
        <v>0</v>
      </c>
      <c r="E104" s="3578">
        <f>SUM(G104+I104+K104+M104+O104+Q104+S104+U104+W104+Y104+AA104+AC104+AE104+AG104+AI104+AK104+AM104)</f>
        <v>0</v>
      </c>
      <c r="F104" s="3466"/>
      <c r="G104" s="3479"/>
      <c r="H104" s="3466"/>
      <c r="I104" s="3479"/>
      <c r="J104" s="3466"/>
      <c r="K104" s="3479"/>
      <c r="L104" s="3466"/>
      <c r="M104" s="3479"/>
      <c r="N104" s="3466"/>
      <c r="O104" s="3479"/>
      <c r="P104" s="3466"/>
      <c r="Q104" s="3476"/>
      <c r="R104" s="3466"/>
      <c r="S104" s="3476"/>
      <c r="T104" s="3466"/>
      <c r="U104" s="3476"/>
      <c r="V104" s="3466"/>
      <c r="W104" s="3476"/>
      <c r="X104" s="3466"/>
      <c r="Y104" s="3476"/>
      <c r="Z104" s="3466"/>
      <c r="AA104" s="3476"/>
      <c r="AB104" s="3466"/>
      <c r="AC104" s="3476"/>
      <c r="AD104" s="3466"/>
      <c r="AE104" s="3476"/>
      <c r="AF104" s="3466"/>
      <c r="AG104" s="3476"/>
      <c r="AH104" s="3466"/>
      <c r="AI104" s="3476"/>
      <c r="AJ104" s="3466"/>
      <c r="AK104" s="3476"/>
      <c r="AL104" s="3579"/>
      <c r="AM104" s="3580"/>
      <c r="AN104" s="3475"/>
      <c r="AO104" s="3476"/>
      <c r="AP104" s="3475"/>
      <c r="AQ104" s="3476"/>
      <c r="AR104" s="3475"/>
      <c r="AS104" s="3476"/>
      <c r="AT104" s="3479"/>
      <c r="AU104" s="3479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3581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3582"/>
      <c r="G105" s="3583"/>
      <c r="H105" s="3582"/>
      <c r="I105" s="3583"/>
      <c r="J105" s="3582"/>
      <c r="K105" s="3583"/>
      <c r="L105" s="3582"/>
      <c r="M105" s="3583"/>
      <c r="N105" s="3547"/>
      <c r="O105" s="3549"/>
      <c r="P105" s="3547"/>
      <c r="Q105" s="3549"/>
      <c r="R105" s="3547"/>
      <c r="S105" s="3549"/>
      <c r="T105" s="3547"/>
      <c r="U105" s="3549"/>
      <c r="V105" s="3547"/>
      <c r="W105" s="3549"/>
      <c r="X105" s="3547"/>
      <c r="Y105" s="3549"/>
      <c r="Z105" s="3547"/>
      <c r="AA105" s="3584"/>
      <c r="AB105" s="3547"/>
      <c r="AC105" s="3549"/>
      <c r="AD105" s="3582"/>
      <c r="AE105" s="3583"/>
      <c r="AF105" s="3582"/>
      <c r="AG105" s="3583"/>
      <c r="AH105" s="3582"/>
      <c r="AI105" s="3583"/>
      <c r="AJ105" s="3582"/>
      <c r="AK105" s="3583"/>
      <c r="AL105" s="3582"/>
      <c r="AM105" s="3585"/>
      <c r="AN105" s="3475"/>
      <c r="AO105" s="3476"/>
      <c r="AP105" s="3475"/>
      <c r="AQ105" s="3476"/>
      <c r="AR105" s="3475"/>
      <c r="AS105" s="3476"/>
      <c r="AT105" s="3479"/>
      <c r="AU105" s="3479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3475"/>
      <c r="AO106" s="3476"/>
      <c r="AP106" s="3475"/>
      <c r="AQ106" s="3476"/>
      <c r="AR106" s="3475"/>
      <c r="AS106" s="3476"/>
      <c r="AT106" s="3479"/>
      <c r="AU106" s="3479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976" t="s">
        <v>155</v>
      </c>
      <c r="B107" s="4977"/>
      <c r="C107" s="3586">
        <f t="shared" si="35"/>
        <v>1</v>
      </c>
      <c r="D107" s="3577">
        <f t="shared" si="36"/>
        <v>0</v>
      </c>
      <c r="E107" s="3578">
        <f t="shared" si="36"/>
        <v>1</v>
      </c>
      <c r="F107" s="3466"/>
      <c r="G107" s="3479"/>
      <c r="H107" s="3466"/>
      <c r="I107" s="3479"/>
      <c r="J107" s="3466"/>
      <c r="K107" s="3476"/>
      <c r="L107" s="3466"/>
      <c r="M107" s="3476"/>
      <c r="N107" s="3466"/>
      <c r="O107" s="3476"/>
      <c r="P107" s="3466"/>
      <c r="Q107" s="3476"/>
      <c r="R107" s="3466"/>
      <c r="S107" s="3476"/>
      <c r="T107" s="3466"/>
      <c r="U107" s="3476"/>
      <c r="V107" s="3466"/>
      <c r="W107" s="3476"/>
      <c r="X107" s="3466"/>
      <c r="Y107" s="3476"/>
      <c r="Z107" s="3466"/>
      <c r="AA107" s="3476"/>
      <c r="AB107" s="3466"/>
      <c r="AC107" s="3479"/>
      <c r="AD107" s="3466"/>
      <c r="AE107" s="3479"/>
      <c r="AF107" s="3466"/>
      <c r="AG107" s="3479"/>
      <c r="AH107" s="3466"/>
      <c r="AI107" s="3479">
        <v>1</v>
      </c>
      <c r="AJ107" s="3466"/>
      <c r="AK107" s="3479"/>
      <c r="AL107" s="3579"/>
      <c r="AM107" s="3580"/>
      <c r="AN107" s="3475">
        <v>1</v>
      </c>
      <c r="AO107" s="3476"/>
      <c r="AP107" s="3475">
        <v>1</v>
      </c>
      <c r="AQ107" s="3476">
        <v>1</v>
      </c>
      <c r="AR107" s="3475">
        <v>0</v>
      </c>
      <c r="AS107" s="3476">
        <v>0</v>
      </c>
      <c r="AT107" s="3479">
        <v>1</v>
      </c>
      <c r="AU107" s="3479">
        <v>0</v>
      </c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978" t="s">
        <v>156</v>
      </c>
      <c r="B108" s="4979"/>
      <c r="C108" s="3587">
        <f t="shared" si="35"/>
        <v>0</v>
      </c>
      <c r="D108" s="3588">
        <f t="shared" si="36"/>
        <v>0</v>
      </c>
      <c r="E108" s="3578">
        <f t="shared" si="36"/>
        <v>0</v>
      </c>
      <c r="F108" s="3466"/>
      <c r="G108" s="3479"/>
      <c r="H108" s="3466"/>
      <c r="I108" s="3479"/>
      <c r="J108" s="3466"/>
      <c r="K108" s="3476"/>
      <c r="L108" s="3466"/>
      <c r="M108" s="3476"/>
      <c r="N108" s="3466"/>
      <c r="O108" s="3476"/>
      <c r="P108" s="3466"/>
      <c r="Q108" s="3476"/>
      <c r="R108" s="3466"/>
      <c r="S108" s="3476"/>
      <c r="T108" s="3466"/>
      <c r="U108" s="3476"/>
      <c r="V108" s="3466"/>
      <c r="W108" s="3476"/>
      <c r="X108" s="3466"/>
      <c r="Y108" s="3476"/>
      <c r="Z108" s="3466"/>
      <c r="AA108" s="3476"/>
      <c r="AB108" s="3466"/>
      <c r="AC108" s="3479"/>
      <c r="AD108" s="3466"/>
      <c r="AE108" s="3479"/>
      <c r="AF108" s="3466"/>
      <c r="AG108" s="3479"/>
      <c r="AH108" s="3466"/>
      <c r="AI108" s="3479"/>
      <c r="AJ108" s="3466"/>
      <c r="AK108" s="3479"/>
      <c r="AL108" s="3579"/>
      <c r="AM108" s="3580"/>
      <c r="AN108" s="3475"/>
      <c r="AO108" s="3476"/>
      <c r="AP108" s="3475"/>
      <c r="AQ108" s="3476"/>
      <c r="AR108" s="3475"/>
      <c r="AS108" s="3476"/>
      <c r="AT108" s="3479"/>
      <c r="AU108" s="3479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976" t="s">
        <v>157</v>
      </c>
      <c r="B109" s="4977"/>
      <c r="C109" s="3586">
        <f t="shared" si="35"/>
        <v>0</v>
      </c>
      <c r="D109" s="3577">
        <f t="shared" si="36"/>
        <v>0</v>
      </c>
      <c r="E109" s="3578">
        <f t="shared" si="36"/>
        <v>0</v>
      </c>
      <c r="F109" s="3466"/>
      <c r="G109" s="3479"/>
      <c r="H109" s="3466"/>
      <c r="I109" s="3479"/>
      <c r="J109" s="3466"/>
      <c r="K109" s="3476"/>
      <c r="L109" s="3466"/>
      <c r="M109" s="3476"/>
      <c r="N109" s="3466"/>
      <c r="O109" s="3476"/>
      <c r="P109" s="3466"/>
      <c r="Q109" s="3476"/>
      <c r="R109" s="3466"/>
      <c r="S109" s="3476"/>
      <c r="T109" s="3466"/>
      <c r="U109" s="3476"/>
      <c r="V109" s="3466"/>
      <c r="W109" s="3476"/>
      <c r="X109" s="3466"/>
      <c r="Y109" s="3476"/>
      <c r="Z109" s="3466"/>
      <c r="AA109" s="3476"/>
      <c r="AB109" s="3466"/>
      <c r="AC109" s="3476"/>
      <c r="AD109" s="3466"/>
      <c r="AE109" s="3476"/>
      <c r="AF109" s="3466"/>
      <c r="AG109" s="3476"/>
      <c r="AH109" s="3466"/>
      <c r="AI109" s="3479"/>
      <c r="AJ109" s="3466"/>
      <c r="AK109" s="3479"/>
      <c r="AL109" s="3579"/>
      <c r="AM109" s="3580"/>
      <c r="AN109" s="3475"/>
      <c r="AO109" s="3476"/>
      <c r="AP109" s="3475"/>
      <c r="AQ109" s="3476"/>
      <c r="AR109" s="3475"/>
      <c r="AS109" s="3476"/>
      <c r="AT109" s="3479"/>
      <c r="AU109" s="3479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980" t="s">
        <v>158</v>
      </c>
      <c r="B110" s="4981"/>
      <c r="C110" s="3589">
        <f t="shared" si="35"/>
        <v>0</v>
      </c>
      <c r="D110" s="3590">
        <f t="shared" si="36"/>
        <v>0</v>
      </c>
      <c r="E110" s="3591">
        <f t="shared" si="36"/>
        <v>0</v>
      </c>
      <c r="F110" s="3547"/>
      <c r="G110" s="3584"/>
      <c r="H110" s="3547"/>
      <c r="I110" s="3584"/>
      <c r="J110" s="3547"/>
      <c r="K110" s="3549"/>
      <c r="L110" s="3547"/>
      <c r="M110" s="3549"/>
      <c r="N110" s="3547"/>
      <c r="O110" s="3549"/>
      <c r="P110" s="3547"/>
      <c r="Q110" s="3549"/>
      <c r="R110" s="3547"/>
      <c r="S110" s="3549"/>
      <c r="T110" s="3547"/>
      <c r="U110" s="3549"/>
      <c r="V110" s="3547"/>
      <c r="W110" s="3549"/>
      <c r="X110" s="3547"/>
      <c r="Y110" s="3549"/>
      <c r="Z110" s="3547"/>
      <c r="AA110" s="3549"/>
      <c r="AB110" s="3547"/>
      <c r="AC110" s="3549"/>
      <c r="AD110" s="3547"/>
      <c r="AE110" s="3549"/>
      <c r="AF110" s="3547"/>
      <c r="AG110" s="3549"/>
      <c r="AH110" s="3547"/>
      <c r="AI110" s="3549"/>
      <c r="AJ110" s="3547"/>
      <c r="AK110" s="3549"/>
      <c r="AL110" s="3592"/>
      <c r="AM110" s="3593"/>
      <c r="AN110" s="3594"/>
      <c r="AO110" s="3549"/>
      <c r="AP110" s="3594"/>
      <c r="AQ110" s="3549"/>
      <c r="AR110" s="3594"/>
      <c r="AS110" s="3549"/>
      <c r="AT110" s="3584"/>
      <c r="AU110" s="3584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973" t="s">
        <v>5</v>
      </c>
      <c r="B111" s="4974"/>
      <c r="C111" s="126">
        <f t="shared" ref="C111:AU111" si="37">SUM(C102:C110)</f>
        <v>205</v>
      </c>
      <c r="D111" s="127">
        <f t="shared" si="37"/>
        <v>79</v>
      </c>
      <c r="E111" s="115">
        <f t="shared" si="37"/>
        <v>126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3595">
        <f t="shared" si="37"/>
        <v>0</v>
      </c>
      <c r="K111" s="3596">
        <f t="shared" si="37"/>
        <v>0</v>
      </c>
      <c r="L111" s="3595">
        <f t="shared" si="37"/>
        <v>1</v>
      </c>
      <c r="M111" s="3596">
        <f t="shared" si="37"/>
        <v>0</v>
      </c>
      <c r="N111" s="3595">
        <f t="shared" si="37"/>
        <v>0</v>
      </c>
      <c r="O111" s="3596">
        <f t="shared" si="37"/>
        <v>5</v>
      </c>
      <c r="P111" s="3595">
        <f t="shared" si="37"/>
        <v>0</v>
      </c>
      <c r="Q111" s="3596">
        <f t="shared" si="37"/>
        <v>1</v>
      </c>
      <c r="R111" s="3595">
        <f t="shared" si="37"/>
        <v>2</v>
      </c>
      <c r="S111" s="3596">
        <f t="shared" si="37"/>
        <v>2</v>
      </c>
      <c r="T111" s="3595">
        <f t="shared" si="37"/>
        <v>1</v>
      </c>
      <c r="U111" s="3596">
        <f t="shared" si="37"/>
        <v>5</v>
      </c>
      <c r="V111" s="3595">
        <f t="shared" si="37"/>
        <v>0</v>
      </c>
      <c r="W111" s="3596">
        <f t="shared" si="37"/>
        <v>6</v>
      </c>
      <c r="X111" s="3595">
        <f t="shared" si="37"/>
        <v>4</v>
      </c>
      <c r="Y111" s="3596">
        <f t="shared" si="37"/>
        <v>3</v>
      </c>
      <c r="Z111" s="3595">
        <f t="shared" si="37"/>
        <v>1</v>
      </c>
      <c r="AA111" s="3596">
        <f t="shared" si="37"/>
        <v>9</v>
      </c>
      <c r="AB111" s="3595">
        <f t="shared" si="37"/>
        <v>7</v>
      </c>
      <c r="AC111" s="3596">
        <f t="shared" si="37"/>
        <v>10</v>
      </c>
      <c r="AD111" s="3595">
        <f t="shared" si="37"/>
        <v>7</v>
      </c>
      <c r="AE111" s="3596">
        <f t="shared" si="37"/>
        <v>11</v>
      </c>
      <c r="AF111" s="3595">
        <f t="shared" si="37"/>
        <v>7</v>
      </c>
      <c r="AG111" s="3596">
        <f t="shared" si="37"/>
        <v>19</v>
      </c>
      <c r="AH111" s="3595">
        <f t="shared" si="37"/>
        <v>14</v>
      </c>
      <c r="AI111" s="3596">
        <f t="shared" si="37"/>
        <v>10</v>
      </c>
      <c r="AJ111" s="3595">
        <f t="shared" si="37"/>
        <v>19</v>
      </c>
      <c r="AK111" s="3596">
        <f t="shared" si="37"/>
        <v>21</v>
      </c>
      <c r="AL111" s="3597">
        <f t="shared" si="37"/>
        <v>16</v>
      </c>
      <c r="AM111" s="3598">
        <f t="shared" si="37"/>
        <v>24</v>
      </c>
      <c r="AN111" s="3599">
        <f>SUM(AN102:AN110)</f>
        <v>1</v>
      </c>
      <c r="AO111" s="129">
        <f>SUM(AO102:AO110)</f>
        <v>158</v>
      </c>
      <c r="AP111" s="3599">
        <f t="shared" si="37"/>
        <v>205</v>
      </c>
      <c r="AQ111" s="129">
        <f t="shared" si="37"/>
        <v>139</v>
      </c>
      <c r="AR111" s="135">
        <f t="shared" si="37"/>
        <v>0</v>
      </c>
      <c r="AS111" s="129">
        <f t="shared" si="37"/>
        <v>0</v>
      </c>
      <c r="AT111" s="129">
        <f t="shared" si="37"/>
        <v>47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3600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982" t="s">
        <v>161</v>
      </c>
      <c r="B114" s="4973" t="s">
        <v>5</v>
      </c>
      <c r="C114" s="4895"/>
      <c r="D114" s="4974"/>
      <c r="E114" s="4973" t="s">
        <v>162</v>
      </c>
      <c r="F114" s="4895"/>
      <c r="G114" s="4895"/>
      <c r="H114" s="4895"/>
      <c r="I114" s="4895"/>
      <c r="J114" s="4895"/>
      <c r="K114" s="4895"/>
      <c r="L114" s="4895"/>
      <c r="M114" s="4895"/>
      <c r="N114" s="4895"/>
      <c r="O114" s="4895"/>
      <c r="P114" s="4983"/>
      <c r="Q114" s="4777" t="s">
        <v>163</v>
      </c>
      <c r="R114" s="4884" t="s">
        <v>164</v>
      </c>
      <c r="S114" s="4884" t="s">
        <v>165</v>
      </c>
      <c r="T114" s="4884" t="s">
        <v>166</v>
      </c>
      <c r="U114" s="4884" t="s">
        <v>167</v>
      </c>
      <c r="V114" s="4775" t="s">
        <v>10</v>
      </c>
      <c r="W114" s="4791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3601" t="s">
        <v>44</v>
      </c>
      <c r="C115" s="3602" t="s">
        <v>30</v>
      </c>
      <c r="D115" s="3603" t="s">
        <v>31</v>
      </c>
      <c r="E115" s="3604" t="s">
        <v>177</v>
      </c>
      <c r="F115" s="3605" t="s">
        <v>178</v>
      </c>
      <c r="G115" s="3605" t="s">
        <v>179</v>
      </c>
      <c r="H115" s="3605" t="s">
        <v>180</v>
      </c>
      <c r="I115" s="3605" t="s">
        <v>181</v>
      </c>
      <c r="J115" s="3605" t="s">
        <v>182</v>
      </c>
      <c r="K115" s="3605" t="s">
        <v>183</v>
      </c>
      <c r="L115" s="3605" t="s">
        <v>184</v>
      </c>
      <c r="M115" s="3605" t="s">
        <v>185</v>
      </c>
      <c r="N115" s="3605" t="s">
        <v>186</v>
      </c>
      <c r="O115" s="3605" t="s">
        <v>187</v>
      </c>
      <c r="P115" s="3606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3607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3607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3607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3608" t="s">
        <v>5</v>
      </c>
      <c r="B119" s="3609">
        <f t="shared" ref="B119:W119" si="42">SUM(B116:B118)</f>
        <v>0</v>
      </c>
      <c r="C119" s="3610">
        <f t="shared" si="42"/>
        <v>0</v>
      </c>
      <c r="D119" s="3611">
        <f t="shared" si="42"/>
        <v>0</v>
      </c>
      <c r="E119" s="3565">
        <f t="shared" si="42"/>
        <v>0</v>
      </c>
      <c r="F119" s="3612">
        <f t="shared" si="42"/>
        <v>0</v>
      </c>
      <c r="G119" s="3612">
        <f t="shared" si="42"/>
        <v>0</v>
      </c>
      <c r="H119" s="3612">
        <f t="shared" si="42"/>
        <v>0</v>
      </c>
      <c r="I119" s="3612">
        <f t="shared" si="42"/>
        <v>0</v>
      </c>
      <c r="J119" s="3612">
        <f t="shared" si="42"/>
        <v>0</v>
      </c>
      <c r="K119" s="3612">
        <f t="shared" si="42"/>
        <v>0</v>
      </c>
      <c r="L119" s="3612">
        <f t="shared" si="42"/>
        <v>0</v>
      </c>
      <c r="M119" s="3612">
        <f t="shared" si="42"/>
        <v>0</v>
      </c>
      <c r="N119" s="3612">
        <f t="shared" si="42"/>
        <v>0</v>
      </c>
      <c r="O119" s="3612">
        <f t="shared" si="42"/>
        <v>0</v>
      </c>
      <c r="P119" s="3613">
        <f t="shared" si="42"/>
        <v>0</v>
      </c>
      <c r="Q119" s="3614">
        <f t="shared" si="42"/>
        <v>0</v>
      </c>
      <c r="R119" s="3615">
        <f t="shared" si="42"/>
        <v>0</v>
      </c>
      <c r="S119" s="3615">
        <f t="shared" si="42"/>
        <v>0</v>
      </c>
      <c r="T119" s="3615">
        <f>SUM(T116:T118)</f>
        <v>0</v>
      </c>
      <c r="U119" s="3615">
        <f t="shared" si="42"/>
        <v>0</v>
      </c>
      <c r="V119" s="3616">
        <f t="shared" si="42"/>
        <v>0</v>
      </c>
      <c r="W119" s="3616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3617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3618"/>
      <c r="N120" s="3618"/>
      <c r="O120" s="3618"/>
      <c r="P120" s="3618"/>
      <c r="Q120" s="3618"/>
      <c r="R120" s="3619"/>
      <c r="S120" s="3620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982" t="s">
        <v>161</v>
      </c>
      <c r="B121" s="4973" t="s">
        <v>5</v>
      </c>
      <c r="C121" s="4895"/>
      <c r="D121" s="4974"/>
      <c r="E121" s="4973" t="s">
        <v>162</v>
      </c>
      <c r="F121" s="4895"/>
      <c r="G121" s="4895"/>
      <c r="H121" s="4895"/>
      <c r="I121" s="4895"/>
      <c r="J121" s="4895"/>
      <c r="K121" s="4895"/>
      <c r="L121" s="4983"/>
      <c r="M121" s="4777" t="s">
        <v>193</v>
      </c>
      <c r="N121" s="4884" t="s">
        <v>163</v>
      </c>
      <c r="O121" s="4884" t="s">
        <v>141</v>
      </c>
      <c r="P121" s="4884" t="s">
        <v>194</v>
      </c>
      <c r="Q121" s="4884" t="s">
        <v>195</v>
      </c>
      <c r="R121" s="4884" t="s">
        <v>196</v>
      </c>
      <c r="S121" s="4884" t="s">
        <v>10</v>
      </c>
      <c r="T121" s="4791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3134" t="s">
        <v>44</v>
      </c>
      <c r="C122" s="3134" t="s">
        <v>30</v>
      </c>
      <c r="D122" s="3130" t="s">
        <v>31</v>
      </c>
      <c r="E122" s="3604" t="s">
        <v>198</v>
      </c>
      <c r="F122" s="3605" t="s">
        <v>183</v>
      </c>
      <c r="G122" s="3605" t="s">
        <v>199</v>
      </c>
      <c r="H122" s="3605" t="s">
        <v>200</v>
      </c>
      <c r="I122" s="3605" t="s">
        <v>186</v>
      </c>
      <c r="J122" s="3605" t="s">
        <v>201</v>
      </c>
      <c r="K122" s="3605" t="s">
        <v>202</v>
      </c>
      <c r="L122" s="3606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3607" t="s">
        <v>204</v>
      </c>
      <c r="B124" s="163">
        <f>SUM(E124:L124)</f>
        <v>0</v>
      </c>
      <c r="C124" s="3621"/>
      <c r="D124" s="3622"/>
      <c r="E124" s="3623"/>
      <c r="F124" s="3624"/>
      <c r="G124" s="3624"/>
      <c r="H124" s="3624"/>
      <c r="I124" s="3624"/>
      <c r="J124" s="3624"/>
      <c r="K124" s="3624"/>
      <c r="L124" s="3625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3608" t="s">
        <v>5</v>
      </c>
      <c r="B125" s="3609">
        <f t="shared" ref="B125:L125" si="45">SUM(B123:B124)</f>
        <v>0</v>
      </c>
      <c r="C125" s="3626">
        <f t="shared" si="45"/>
        <v>0</v>
      </c>
      <c r="D125" s="3627">
        <f t="shared" si="45"/>
        <v>0</v>
      </c>
      <c r="E125" s="3565">
        <f t="shared" si="45"/>
        <v>0</v>
      </c>
      <c r="F125" s="3612">
        <f t="shared" si="45"/>
        <v>0</v>
      </c>
      <c r="G125" s="3612">
        <f t="shared" si="45"/>
        <v>0</v>
      </c>
      <c r="H125" s="3612">
        <f t="shared" si="45"/>
        <v>0</v>
      </c>
      <c r="I125" s="3612">
        <f t="shared" si="45"/>
        <v>0</v>
      </c>
      <c r="J125" s="3612">
        <f t="shared" si="45"/>
        <v>0</v>
      </c>
      <c r="K125" s="3612">
        <f t="shared" si="45"/>
        <v>0</v>
      </c>
      <c r="L125" s="3613">
        <f t="shared" si="45"/>
        <v>0</v>
      </c>
      <c r="M125" s="3614">
        <f t="shared" ref="M125:T125" si="46">SUM(M123:M124)</f>
        <v>0</v>
      </c>
      <c r="N125" s="3612">
        <f t="shared" si="46"/>
        <v>0</v>
      </c>
      <c r="O125" s="3612">
        <f t="shared" si="46"/>
        <v>0</v>
      </c>
      <c r="P125" s="3615">
        <f t="shared" si="46"/>
        <v>0</v>
      </c>
      <c r="Q125" s="3615">
        <f t="shared" si="46"/>
        <v>0</v>
      </c>
      <c r="R125" s="3615">
        <f>SUM(R123:R124)</f>
        <v>0</v>
      </c>
      <c r="S125" s="3615">
        <f t="shared" si="46"/>
        <v>0</v>
      </c>
      <c r="T125" s="3616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3628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966" t="s">
        <v>209</v>
      </c>
      <c r="D128" s="4967"/>
      <c r="E128" s="4967"/>
      <c r="F128" s="4967"/>
      <c r="G128" s="4967"/>
      <c r="H128" s="4967"/>
      <c r="I128" s="4967"/>
      <c r="J128" s="4967"/>
      <c r="K128" s="4967"/>
      <c r="L128" s="4967"/>
      <c r="M128" s="4967"/>
      <c r="N128" s="4967"/>
      <c r="O128" s="4967"/>
      <c r="P128" s="4967"/>
      <c r="Q128" s="4967"/>
      <c r="R128" s="4967"/>
      <c r="S128" s="4975"/>
      <c r="T128" s="4984" t="s">
        <v>49</v>
      </c>
      <c r="U128" s="4985"/>
      <c r="V128" s="4782" t="s">
        <v>210</v>
      </c>
      <c r="W128" s="3998" t="s">
        <v>211</v>
      </c>
      <c r="X128" s="4884" t="s">
        <v>10</v>
      </c>
      <c r="Y128" s="4884" t="s">
        <v>11</v>
      </c>
      <c r="Z128" s="4775" t="s">
        <v>212</v>
      </c>
      <c r="AA128" s="4775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3604" t="s">
        <v>13</v>
      </c>
      <c r="D129" s="3605" t="s">
        <v>14</v>
      </c>
      <c r="E129" s="3605" t="s">
        <v>50</v>
      </c>
      <c r="F129" s="3605" t="s">
        <v>51</v>
      </c>
      <c r="G129" s="3605" t="s">
        <v>17</v>
      </c>
      <c r="H129" s="3605" t="s">
        <v>18</v>
      </c>
      <c r="I129" s="3605" t="s">
        <v>19</v>
      </c>
      <c r="J129" s="3605" t="s">
        <v>20</v>
      </c>
      <c r="K129" s="3605" t="s">
        <v>21</v>
      </c>
      <c r="L129" s="3605" t="s">
        <v>22</v>
      </c>
      <c r="M129" s="3605" t="s">
        <v>23</v>
      </c>
      <c r="N129" s="3605" t="s">
        <v>24</v>
      </c>
      <c r="O129" s="3605" t="s">
        <v>25</v>
      </c>
      <c r="P129" s="3605" t="s">
        <v>26</v>
      </c>
      <c r="Q129" s="3605" t="s">
        <v>27</v>
      </c>
      <c r="R129" s="3605" t="s">
        <v>28</v>
      </c>
      <c r="S129" s="3629" t="s">
        <v>29</v>
      </c>
      <c r="T129" s="3630" t="s">
        <v>30</v>
      </c>
      <c r="U129" s="3631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3632" t="s">
        <v>214</v>
      </c>
      <c r="B130" s="3633">
        <f>SUM(C130:S130)</f>
        <v>0</v>
      </c>
      <c r="C130" s="3634"/>
      <c r="D130" s="3635"/>
      <c r="E130" s="3635"/>
      <c r="F130" s="3635"/>
      <c r="G130" s="3635"/>
      <c r="H130" s="3635"/>
      <c r="I130" s="3635"/>
      <c r="J130" s="3635"/>
      <c r="K130" s="3635"/>
      <c r="L130" s="3635"/>
      <c r="M130" s="3635"/>
      <c r="N130" s="3635"/>
      <c r="O130" s="3635"/>
      <c r="P130" s="3635"/>
      <c r="Q130" s="3635"/>
      <c r="R130" s="3635"/>
      <c r="S130" s="3636"/>
      <c r="T130" s="173"/>
      <c r="U130" s="174"/>
      <c r="V130" s="3637"/>
      <c r="W130" s="3638"/>
      <c r="X130" s="3635"/>
      <c r="Y130" s="3635"/>
      <c r="Z130" s="3636"/>
      <c r="AA130" s="3636"/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3639" t="s">
        <v>207</v>
      </c>
      <c r="B131" s="3640">
        <f>SUM(C131:S131)</f>
        <v>0</v>
      </c>
      <c r="C131" s="3634"/>
      <c r="D131" s="3635"/>
      <c r="E131" s="3635"/>
      <c r="F131" s="3635"/>
      <c r="G131" s="3635"/>
      <c r="H131" s="3635"/>
      <c r="I131" s="3635"/>
      <c r="J131" s="3635"/>
      <c r="K131" s="3635"/>
      <c r="L131" s="3635"/>
      <c r="M131" s="3635"/>
      <c r="N131" s="3635"/>
      <c r="O131" s="3635"/>
      <c r="P131" s="3635"/>
      <c r="Q131" s="3635"/>
      <c r="R131" s="3635"/>
      <c r="S131" s="3636"/>
      <c r="T131" s="3634"/>
      <c r="U131" s="3641"/>
      <c r="V131" s="3637"/>
      <c r="W131" s="3638"/>
      <c r="X131" s="3635"/>
      <c r="Y131" s="3635"/>
      <c r="Z131" s="3636"/>
      <c r="AA131" s="3636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3642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986" t="s">
        <v>55</v>
      </c>
      <c r="B134" s="4893" t="s">
        <v>4</v>
      </c>
      <c r="C134" s="4789" t="s">
        <v>5</v>
      </c>
      <c r="D134" s="4790"/>
      <c r="E134" s="4791"/>
      <c r="F134" s="4966" t="s">
        <v>217</v>
      </c>
      <c r="G134" s="4967"/>
      <c r="H134" s="4967"/>
      <c r="I134" s="4967"/>
      <c r="J134" s="4967"/>
      <c r="K134" s="4967"/>
      <c r="L134" s="4967"/>
      <c r="M134" s="4967"/>
      <c r="N134" s="4967"/>
      <c r="O134" s="4967"/>
      <c r="P134" s="4967"/>
      <c r="Q134" s="4967"/>
      <c r="R134" s="4967"/>
      <c r="S134" s="4967"/>
      <c r="T134" s="4967"/>
      <c r="U134" s="4967"/>
      <c r="V134" s="4967"/>
      <c r="W134" s="4967"/>
      <c r="X134" s="4967"/>
      <c r="Y134" s="4967"/>
      <c r="Z134" s="4967"/>
      <c r="AA134" s="4967"/>
      <c r="AB134" s="4967"/>
      <c r="AC134" s="4967"/>
      <c r="AD134" s="4967"/>
      <c r="AE134" s="4967"/>
      <c r="AF134" s="4967"/>
      <c r="AG134" s="4967"/>
      <c r="AH134" s="4967"/>
      <c r="AI134" s="4967"/>
      <c r="AJ134" s="4967"/>
      <c r="AK134" s="4967"/>
      <c r="AL134" s="4967"/>
      <c r="AM134" s="4975"/>
      <c r="AN134" s="4898" t="s">
        <v>167</v>
      </c>
      <c r="AO134" s="4898" t="s">
        <v>10</v>
      </c>
      <c r="AP134" s="4898" t="s">
        <v>11</v>
      </c>
      <c r="AQ134" s="4898" t="s">
        <v>212</v>
      </c>
      <c r="AR134" s="4898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987" t="s">
        <v>13</v>
      </c>
      <c r="G135" s="4987"/>
      <c r="H135" s="4974" t="s">
        <v>14</v>
      </c>
      <c r="I135" s="4987"/>
      <c r="J135" s="4974" t="s">
        <v>50</v>
      </c>
      <c r="K135" s="4987"/>
      <c r="L135" s="4895" t="s">
        <v>51</v>
      </c>
      <c r="M135" s="4988"/>
      <c r="N135" s="4989" t="s">
        <v>17</v>
      </c>
      <c r="O135" s="4974"/>
      <c r="P135" s="4973" t="s">
        <v>18</v>
      </c>
      <c r="Q135" s="4974"/>
      <c r="R135" s="4790" t="s">
        <v>19</v>
      </c>
      <c r="S135" s="4791"/>
      <c r="T135" s="4895" t="s">
        <v>20</v>
      </c>
      <c r="U135" s="4974"/>
      <c r="V135" s="4973" t="s">
        <v>21</v>
      </c>
      <c r="W135" s="4974"/>
      <c r="X135" s="4895" t="s">
        <v>22</v>
      </c>
      <c r="Y135" s="4974"/>
      <c r="Z135" s="4895" t="s">
        <v>23</v>
      </c>
      <c r="AA135" s="4974"/>
      <c r="AB135" s="4988" t="s">
        <v>24</v>
      </c>
      <c r="AC135" s="4990"/>
      <c r="AD135" s="4895" t="s">
        <v>25</v>
      </c>
      <c r="AE135" s="4974"/>
      <c r="AF135" s="4895" t="s">
        <v>26</v>
      </c>
      <c r="AG135" s="4974"/>
      <c r="AH135" s="4895" t="s">
        <v>27</v>
      </c>
      <c r="AI135" s="4974"/>
      <c r="AJ135" s="4895" t="s">
        <v>28</v>
      </c>
      <c r="AK135" s="4974"/>
      <c r="AL135" s="4895" t="s">
        <v>29</v>
      </c>
      <c r="AM135" s="4974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3560" t="s">
        <v>44</v>
      </c>
      <c r="D136" s="3643" t="s">
        <v>30</v>
      </c>
      <c r="E136" s="3629" t="s">
        <v>31</v>
      </c>
      <c r="F136" s="3604" t="s">
        <v>30</v>
      </c>
      <c r="G136" s="3629" t="s">
        <v>31</v>
      </c>
      <c r="H136" s="3604" t="s">
        <v>30</v>
      </c>
      <c r="I136" s="3629" t="s">
        <v>31</v>
      </c>
      <c r="J136" s="3604" t="s">
        <v>30</v>
      </c>
      <c r="K136" s="3629" t="s">
        <v>31</v>
      </c>
      <c r="L136" s="3643" t="s">
        <v>30</v>
      </c>
      <c r="M136" s="3605" t="s">
        <v>31</v>
      </c>
      <c r="N136" s="3605" t="s">
        <v>30</v>
      </c>
      <c r="O136" s="3644" t="s">
        <v>31</v>
      </c>
      <c r="P136" s="3604" t="s">
        <v>30</v>
      </c>
      <c r="Q136" s="3644" t="s">
        <v>31</v>
      </c>
      <c r="R136" s="3643" t="s">
        <v>30</v>
      </c>
      <c r="S136" s="3644" t="s">
        <v>31</v>
      </c>
      <c r="T136" s="3643" t="s">
        <v>30</v>
      </c>
      <c r="U136" s="3644" t="s">
        <v>31</v>
      </c>
      <c r="V136" s="3604" t="s">
        <v>30</v>
      </c>
      <c r="W136" s="3644" t="s">
        <v>31</v>
      </c>
      <c r="X136" s="3643" t="s">
        <v>30</v>
      </c>
      <c r="Y136" s="3644" t="s">
        <v>31</v>
      </c>
      <c r="Z136" s="3643" t="s">
        <v>30</v>
      </c>
      <c r="AA136" s="3644" t="s">
        <v>31</v>
      </c>
      <c r="AB136" s="3643" t="s">
        <v>30</v>
      </c>
      <c r="AC136" s="3644" t="s">
        <v>31</v>
      </c>
      <c r="AD136" s="3643" t="s">
        <v>30</v>
      </c>
      <c r="AE136" s="3644" t="s">
        <v>31</v>
      </c>
      <c r="AF136" s="3643" t="s">
        <v>30</v>
      </c>
      <c r="AG136" s="3644" t="s">
        <v>31</v>
      </c>
      <c r="AH136" s="3643" t="s">
        <v>30</v>
      </c>
      <c r="AI136" s="3644" t="s">
        <v>31</v>
      </c>
      <c r="AJ136" s="3643" t="s">
        <v>30</v>
      </c>
      <c r="AK136" s="3644" t="s">
        <v>31</v>
      </c>
      <c r="AL136" s="3643" t="s">
        <v>30</v>
      </c>
      <c r="AM136" s="3644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898" t="s">
        <v>218</v>
      </c>
      <c r="B137" s="3645" t="s">
        <v>32</v>
      </c>
      <c r="C137" s="3646">
        <f t="shared" ref="C137:C158" si="49">SUM(D137:E137)</f>
        <v>0</v>
      </c>
      <c r="D137" s="3647">
        <f t="shared" ref="D137:D146" si="50">SUM(F137+H137+J137+L137+N137+P137+R137+T137+V137+X137+Z137+AB137+AD137+AF137+AH137+AJ137+AL137)</f>
        <v>0</v>
      </c>
      <c r="E137" s="3648">
        <f t="shared" ref="E137:E146" si="51">SUM(G137+I137+K137+M137+O137+Q137+S137+U137+W137+Y137+AA137+AC137+AE137+AG137+AI137+AK137+AM137)</f>
        <v>0</v>
      </c>
      <c r="F137" s="3649"/>
      <c r="G137" s="3650"/>
      <c r="H137" s="3649"/>
      <c r="I137" s="3650"/>
      <c r="J137" s="3649"/>
      <c r="K137" s="3650"/>
      <c r="L137" s="3651"/>
      <c r="M137" s="3652"/>
      <c r="N137" s="3652"/>
      <c r="O137" s="3653"/>
      <c r="P137" s="3649"/>
      <c r="Q137" s="3653"/>
      <c r="R137" s="3651"/>
      <c r="S137" s="3653"/>
      <c r="T137" s="3651"/>
      <c r="U137" s="3653"/>
      <c r="V137" s="3649"/>
      <c r="W137" s="3650"/>
      <c r="X137" s="3651"/>
      <c r="Y137" s="3650"/>
      <c r="Z137" s="3651"/>
      <c r="AA137" s="3653"/>
      <c r="AB137" s="3651"/>
      <c r="AC137" s="3653"/>
      <c r="AD137" s="3651"/>
      <c r="AE137" s="3653"/>
      <c r="AF137" s="3651"/>
      <c r="AG137" s="3653"/>
      <c r="AH137" s="3651"/>
      <c r="AI137" s="3653"/>
      <c r="AJ137" s="3651"/>
      <c r="AK137" s="3653"/>
      <c r="AL137" s="3651"/>
      <c r="AM137" s="3653"/>
      <c r="AN137" s="3653"/>
      <c r="AO137" s="3653"/>
      <c r="AP137" s="3653"/>
      <c r="AQ137" s="3653"/>
      <c r="AR137" s="3653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3654" t="s">
        <v>219</v>
      </c>
      <c r="C138" s="3655">
        <f t="shared" si="49"/>
        <v>3</v>
      </c>
      <c r="D138" s="3656">
        <f t="shared" si="50"/>
        <v>0</v>
      </c>
      <c r="E138" s="3657">
        <f t="shared" si="51"/>
        <v>3</v>
      </c>
      <c r="F138" s="3634"/>
      <c r="G138" s="3636"/>
      <c r="H138" s="3634"/>
      <c r="I138" s="3636"/>
      <c r="J138" s="3634"/>
      <c r="K138" s="3636"/>
      <c r="L138" s="3638"/>
      <c r="M138" s="3635">
        <v>3</v>
      </c>
      <c r="N138" s="3635"/>
      <c r="O138" s="3658"/>
      <c r="P138" s="3634"/>
      <c r="Q138" s="3658"/>
      <c r="R138" s="3638"/>
      <c r="S138" s="3658"/>
      <c r="T138" s="3638"/>
      <c r="U138" s="3658"/>
      <c r="V138" s="3634"/>
      <c r="W138" s="3636"/>
      <c r="X138" s="3638"/>
      <c r="Y138" s="3636"/>
      <c r="Z138" s="3638"/>
      <c r="AA138" s="3658"/>
      <c r="AB138" s="3638"/>
      <c r="AC138" s="3658"/>
      <c r="AD138" s="3638"/>
      <c r="AE138" s="3658"/>
      <c r="AF138" s="3638"/>
      <c r="AG138" s="3658"/>
      <c r="AH138" s="3638"/>
      <c r="AI138" s="3658"/>
      <c r="AJ138" s="3638"/>
      <c r="AK138" s="3658"/>
      <c r="AL138" s="3638"/>
      <c r="AM138" s="3658"/>
      <c r="AN138" s="3658">
        <v>0</v>
      </c>
      <c r="AO138" s="3658">
        <v>0</v>
      </c>
      <c r="AP138" s="3658">
        <v>0</v>
      </c>
      <c r="AQ138" s="3658">
        <v>0</v>
      </c>
      <c r="AR138" s="3658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3654" t="s">
        <v>33</v>
      </c>
      <c r="C139" s="3655">
        <f t="shared" si="49"/>
        <v>0</v>
      </c>
      <c r="D139" s="3656">
        <f t="shared" si="50"/>
        <v>0</v>
      </c>
      <c r="E139" s="3657">
        <f t="shared" si="51"/>
        <v>0</v>
      </c>
      <c r="F139" s="3634"/>
      <c r="G139" s="3636"/>
      <c r="H139" s="3634"/>
      <c r="I139" s="3636"/>
      <c r="J139" s="3634"/>
      <c r="K139" s="3636"/>
      <c r="L139" s="3638"/>
      <c r="M139" s="3635"/>
      <c r="N139" s="3635"/>
      <c r="O139" s="3658"/>
      <c r="P139" s="3634"/>
      <c r="Q139" s="3658"/>
      <c r="R139" s="3638"/>
      <c r="S139" s="3658"/>
      <c r="T139" s="3638"/>
      <c r="U139" s="3658"/>
      <c r="V139" s="3634"/>
      <c r="W139" s="3636"/>
      <c r="X139" s="3638"/>
      <c r="Y139" s="3636"/>
      <c r="Z139" s="3638"/>
      <c r="AA139" s="3658"/>
      <c r="AB139" s="3638"/>
      <c r="AC139" s="3658"/>
      <c r="AD139" s="3638"/>
      <c r="AE139" s="3658"/>
      <c r="AF139" s="3638"/>
      <c r="AG139" s="3658"/>
      <c r="AH139" s="3638"/>
      <c r="AI139" s="3658"/>
      <c r="AJ139" s="3638"/>
      <c r="AK139" s="3658"/>
      <c r="AL139" s="3638"/>
      <c r="AM139" s="3658"/>
      <c r="AN139" s="3658"/>
      <c r="AO139" s="3658"/>
      <c r="AP139" s="3658"/>
      <c r="AQ139" s="3658"/>
      <c r="AR139" s="3658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3654" t="s">
        <v>34</v>
      </c>
      <c r="C140" s="3655">
        <f t="shared" si="49"/>
        <v>0</v>
      </c>
      <c r="D140" s="3656">
        <f t="shared" si="50"/>
        <v>0</v>
      </c>
      <c r="E140" s="3657">
        <f t="shared" si="51"/>
        <v>0</v>
      </c>
      <c r="F140" s="3634"/>
      <c r="G140" s="3636"/>
      <c r="H140" s="3634"/>
      <c r="I140" s="3636"/>
      <c r="J140" s="3634"/>
      <c r="K140" s="3636"/>
      <c r="L140" s="3638"/>
      <c r="M140" s="3635"/>
      <c r="N140" s="3635"/>
      <c r="O140" s="3658"/>
      <c r="P140" s="3634"/>
      <c r="Q140" s="3658"/>
      <c r="R140" s="3638"/>
      <c r="S140" s="3658"/>
      <c r="T140" s="3638"/>
      <c r="U140" s="3658"/>
      <c r="V140" s="3634"/>
      <c r="W140" s="3636"/>
      <c r="X140" s="3638"/>
      <c r="Y140" s="3636"/>
      <c r="Z140" s="3638"/>
      <c r="AA140" s="3658"/>
      <c r="AB140" s="3638"/>
      <c r="AC140" s="3658"/>
      <c r="AD140" s="3638"/>
      <c r="AE140" s="3658"/>
      <c r="AF140" s="3638"/>
      <c r="AG140" s="3658"/>
      <c r="AH140" s="3638"/>
      <c r="AI140" s="3658"/>
      <c r="AJ140" s="3638"/>
      <c r="AK140" s="3658"/>
      <c r="AL140" s="3638"/>
      <c r="AM140" s="3658"/>
      <c r="AN140" s="3658"/>
      <c r="AO140" s="3658"/>
      <c r="AP140" s="3658"/>
      <c r="AQ140" s="3658"/>
      <c r="AR140" s="3658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3654" t="s">
        <v>220</v>
      </c>
      <c r="C141" s="3655">
        <f t="shared" si="49"/>
        <v>6</v>
      </c>
      <c r="D141" s="3656">
        <f t="shared" si="50"/>
        <v>6</v>
      </c>
      <c r="E141" s="3657">
        <f t="shared" si="51"/>
        <v>0</v>
      </c>
      <c r="F141" s="3634"/>
      <c r="G141" s="3636"/>
      <c r="H141" s="3634"/>
      <c r="I141" s="3636"/>
      <c r="J141" s="3634"/>
      <c r="K141" s="3636"/>
      <c r="L141" s="3638"/>
      <c r="M141" s="3635"/>
      <c r="N141" s="3635">
        <v>1</v>
      </c>
      <c r="O141" s="3658"/>
      <c r="P141" s="3634">
        <v>1</v>
      </c>
      <c r="Q141" s="3658"/>
      <c r="R141" s="3638"/>
      <c r="S141" s="3658"/>
      <c r="T141" s="3638">
        <v>1</v>
      </c>
      <c r="U141" s="3658"/>
      <c r="V141" s="3634"/>
      <c r="W141" s="3636"/>
      <c r="X141" s="3638"/>
      <c r="Y141" s="3636"/>
      <c r="Z141" s="3638">
        <v>2</v>
      </c>
      <c r="AA141" s="3658"/>
      <c r="AB141" s="3638"/>
      <c r="AC141" s="3658"/>
      <c r="AD141" s="3638">
        <v>1</v>
      </c>
      <c r="AE141" s="3658"/>
      <c r="AF141" s="3638"/>
      <c r="AG141" s="3658"/>
      <c r="AH141" s="3638"/>
      <c r="AI141" s="3658"/>
      <c r="AJ141" s="3638"/>
      <c r="AK141" s="3658"/>
      <c r="AL141" s="3638"/>
      <c r="AM141" s="3658"/>
      <c r="AN141" s="3658">
        <v>0</v>
      </c>
      <c r="AO141" s="3658">
        <v>0</v>
      </c>
      <c r="AP141" s="3658">
        <v>0</v>
      </c>
      <c r="AQ141" s="3658">
        <v>0</v>
      </c>
      <c r="AR141" s="3658">
        <v>0</v>
      </c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3654" t="s">
        <v>36</v>
      </c>
      <c r="C142" s="3655">
        <f t="shared" si="49"/>
        <v>0</v>
      </c>
      <c r="D142" s="3656">
        <f t="shared" si="50"/>
        <v>0</v>
      </c>
      <c r="E142" s="3657">
        <f t="shared" si="51"/>
        <v>0</v>
      </c>
      <c r="F142" s="3634"/>
      <c r="G142" s="3636"/>
      <c r="H142" s="3634"/>
      <c r="I142" s="3636"/>
      <c r="J142" s="3634"/>
      <c r="K142" s="3636"/>
      <c r="L142" s="3638"/>
      <c r="M142" s="3635"/>
      <c r="N142" s="3635"/>
      <c r="O142" s="3658"/>
      <c r="P142" s="3634"/>
      <c r="Q142" s="3658"/>
      <c r="R142" s="3638"/>
      <c r="S142" s="3658"/>
      <c r="T142" s="3638"/>
      <c r="U142" s="3658"/>
      <c r="V142" s="3634"/>
      <c r="W142" s="3636"/>
      <c r="X142" s="3638"/>
      <c r="Y142" s="3636"/>
      <c r="Z142" s="3638"/>
      <c r="AA142" s="3658"/>
      <c r="AB142" s="3638"/>
      <c r="AC142" s="3658"/>
      <c r="AD142" s="3638"/>
      <c r="AE142" s="3658"/>
      <c r="AF142" s="3638"/>
      <c r="AG142" s="3658"/>
      <c r="AH142" s="3638"/>
      <c r="AI142" s="3658"/>
      <c r="AJ142" s="3638"/>
      <c r="AK142" s="3658"/>
      <c r="AL142" s="3638"/>
      <c r="AM142" s="3658"/>
      <c r="AN142" s="3658"/>
      <c r="AO142" s="3658"/>
      <c r="AP142" s="3658"/>
      <c r="AQ142" s="3658"/>
      <c r="AR142" s="3658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3654" t="s">
        <v>221</v>
      </c>
      <c r="C143" s="3655">
        <f t="shared" si="49"/>
        <v>1</v>
      </c>
      <c r="D143" s="3656">
        <f t="shared" si="50"/>
        <v>1</v>
      </c>
      <c r="E143" s="3657">
        <f t="shared" si="51"/>
        <v>0</v>
      </c>
      <c r="F143" s="3634"/>
      <c r="G143" s="3636"/>
      <c r="H143" s="3634"/>
      <c r="I143" s="3636"/>
      <c r="J143" s="3634">
        <v>1</v>
      </c>
      <c r="K143" s="3636"/>
      <c r="L143" s="3638"/>
      <c r="M143" s="3635"/>
      <c r="N143" s="3635"/>
      <c r="O143" s="3658"/>
      <c r="P143" s="3634"/>
      <c r="Q143" s="3658"/>
      <c r="R143" s="3638"/>
      <c r="S143" s="3658"/>
      <c r="T143" s="3638"/>
      <c r="U143" s="3658"/>
      <c r="V143" s="3634"/>
      <c r="W143" s="3636"/>
      <c r="X143" s="3638"/>
      <c r="Y143" s="3636"/>
      <c r="Z143" s="3638"/>
      <c r="AA143" s="3658"/>
      <c r="AB143" s="3638"/>
      <c r="AC143" s="3658"/>
      <c r="AD143" s="3638"/>
      <c r="AE143" s="3658"/>
      <c r="AF143" s="3638"/>
      <c r="AG143" s="3658"/>
      <c r="AH143" s="3638"/>
      <c r="AI143" s="3658"/>
      <c r="AJ143" s="3638"/>
      <c r="AK143" s="3658"/>
      <c r="AL143" s="3638"/>
      <c r="AM143" s="3658"/>
      <c r="AN143" s="3658">
        <v>0</v>
      </c>
      <c r="AO143" s="3658">
        <v>0</v>
      </c>
      <c r="AP143" s="3658">
        <v>0</v>
      </c>
      <c r="AQ143" s="3658">
        <v>0</v>
      </c>
      <c r="AR143" s="3658">
        <v>0</v>
      </c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3654" t="s">
        <v>222</v>
      </c>
      <c r="C144" s="3655">
        <f t="shared" si="49"/>
        <v>0</v>
      </c>
      <c r="D144" s="3656">
        <f t="shared" si="50"/>
        <v>0</v>
      </c>
      <c r="E144" s="3657">
        <f t="shared" si="51"/>
        <v>0</v>
      </c>
      <c r="F144" s="3634"/>
      <c r="G144" s="3636"/>
      <c r="H144" s="3634"/>
      <c r="I144" s="3636"/>
      <c r="J144" s="3634"/>
      <c r="K144" s="3636"/>
      <c r="L144" s="3638"/>
      <c r="M144" s="3635"/>
      <c r="N144" s="3635"/>
      <c r="O144" s="3658"/>
      <c r="P144" s="3634"/>
      <c r="Q144" s="3658"/>
      <c r="R144" s="3638"/>
      <c r="S144" s="3658"/>
      <c r="T144" s="3638"/>
      <c r="U144" s="3658"/>
      <c r="V144" s="3634"/>
      <c r="W144" s="3636"/>
      <c r="X144" s="3638"/>
      <c r="Y144" s="3636"/>
      <c r="Z144" s="3638"/>
      <c r="AA144" s="3658"/>
      <c r="AB144" s="3638"/>
      <c r="AC144" s="3658"/>
      <c r="AD144" s="3638"/>
      <c r="AE144" s="3658"/>
      <c r="AF144" s="3638"/>
      <c r="AG144" s="3658"/>
      <c r="AH144" s="3638"/>
      <c r="AI144" s="3658"/>
      <c r="AJ144" s="3638"/>
      <c r="AK144" s="3658"/>
      <c r="AL144" s="3638"/>
      <c r="AM144" s="3658"/>
      <c r="AN144" s="3658"/>
      <c r="AO144" s="3658"/>
      <c r="AP144" s="3658"/>
      <c r="AQ144" s="3658"/>
      <c r="AR144" s="3658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3654" t="s">
        <v>223</v>
      </c>
      <c r="C145" s="3655">
        <f t="shared" si="49"/>
        <v>0</v>
      </c>
      <c r="D145" s="3656">
        <f t="shared" si="50"/>
        <v>0</v>
      </c>
      <c r="E145" s="3657">
        <f t="shared" si="51"/>
        <v>0</v>
      </c>
      <c r="F145" s="3634"/>
      <c r="G145" s="3636"/>
      <c r="H145" s="3634"/>
      <c r="I145" s="3636"/>
      <c r="J145" s="3634"/>
      <c r="K145" s="3636"/>
      <c r="L145" s="3638"/>
      <c r="M145" s="3635"/>
      <c r="N145" s="3635"/>
      <c r="O145" s="3658"/>
      <c r="P145" s="3634"/>
      <c r="Q145" s="3658"/>
      <c r="R145" s="3638"/>
      <c r="S145" s="3658"/>
      <c r="T145" s="3638"/>
      <c r="U145" s="3658"/>
      <c r="V145" s="3634"/>
      <c r="W145" s="3636"/>
      <c r="X145" s="3638"/>
      <c r="Y145" s="3636"/>
      <c r="Z145" s="3638"/>
      <c r="AA145" s="3658"/>
      <c r="AB145" s="3638"/>
      <c r="AC145" s="3658"/>
      <c r="AD145" s="3638"/>
      <c r="AE145" s="3658"/>
      <c r="AF145" s="3638"/>
      <c r="AG145" s="3658"/>
      <c r="AH145" s="3638"/>
      <c r="AI145" s="3658"/>
      <c r="AJ145" s="3638"/>
      <c r="AK145" s="3658"/>
      <c r="AL145" s="3638"/>
      <c r="AM145" s="3658"/>
      <c r="AN145" s="3658"/>
      <c r="AO145" s="3658"/>
      <c r="AP145" s="3658"/>
      <c r="AQ145" s="3658"/>
      <c r="AR145" s="3658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3659" t="s">
        <v>224</v>
      </c>
      <c r="C146" s="3660">
        <f t="shared" si="49"/>
        <v>0</v>
      </c>
      <c r="D146" s="3661">
        <f t="shared" si="50"/>
        <v>0</v>
      </c>
      <c r="E146" s="3662">
        <f t="shared" si="51"/>
        <v>0</v>
      </c>
      <c r="F146" s="3663"/>
      <c r="G146" s="3664"/>
      <c r="H146" s="3663"/>
      <c r="I146" s="3664"/>
      <c r="J146" s="3663"/>
      <c r="K146" s="3664"/>
      <c r="L146" s="3665"/>
      <c r="M146" s="3666"/>
      <c r="N146" s="3666"/>
      <c r="O146" s="3667"/>
      <c r="P146" s="3663"/>
      <c r="Q146" s="3667"/>
      <c r="R146" s="3665"/>
      <c r="S146" s="3667"/>
      <c r="T146" s="3665"/>
      <c r="U146" s="3667"/>
      <c r="V146" s="3663"/>
      <c r="W146" s="3664"/>
      <c r="X146" s="3665"/>
      <c r="Y146" s="3664"/>
      <c r="Z146" s="3665"/>
      <c r="AA146" s="3667"/>
      <c r="AB146" s="3665"/>
      <c r="AC146" s="3667"/>
      <c r="AD146" s="3665"/>
      <c r="AE146" s="3667"/>
      <c r="AF146" s="3665"/>
      <c r="AG146" s="3667"/>
      <c r="AH146" s="3665"/>
      <c r="AI146" s="3667"/>
      <c r="AJ146" s="3665"/>
      <c r="AK146" s="3667"/>
      <c r="AL146" s="3665"/>
      <c r="AM146" s="3667"/>
      <c r="AN146" s="3667"/>
      <c r="AO146" s="3667"/>
      <c r="AP146" s="3667"/>
      <c r="AQ146" s="3667"/>
      <c r="AR146" s="3667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10</v>
      </c>
      <c r="D147" s="200">
        <f t="shared" ref="D147:AQ147" si="60">SUM(D137:D146)</f>
        <v>7</v>
      </c>
      <c r="E147" s="201">
        <f t="shared" si="60"/>
        <v>3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1</v>
      </c>
      <c r="K147" s="203">
        <f t="shared" si="60"/>
        <v>0</v>
      </c>
      <c r="L147" s="204">
        <f t="shared" si="60"/>
        <v>0</v>
      </c>
      <c r="M147" s="205">
        <f t="shared" si="60"/>
        <v>3</v>
      </c>
      <c r="N147" s="205">
        <f t="shared" si="60"/>
        <v>1</v>
      </c>
      <c r="O147" s="206">
        <f t="shared" si="60"/>
        <v>0</v>
      </c>
      <c r="P147" s="202">
        <f t="shared" si="60"/>
        <v>1</v>
      </c>
      <c r="Q147" s="206">
        <f t="shared" si="60"/>
        <v>0</v>
      </c>
      <c r="R147" s="207">
        <f t="shared" si="60"/>
        <v>0</v>
      </c>
      <c r="S147" s="206">
        <f t="shared" si="60"/>
        <v>0</v>
      </c>
      <c r="T147" s="202">
        <f t="shared" si="60"/>
        <v>1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2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1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3645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3654" t="s">
        <v>219</v>
      </c>
      <c r="C149" s="3655">
        <f t="shared" si="49"/>
        <v>0</v>
      </c>
      <c r="D149" s="3656">
        <f t="shared" si="61"/>
        <v>0</v>
      </c>
      <c r="E149" s="3657">
        <f t="shared" si="62"/>
        <v>0</v>
      </c>
      <c r="F149" s="3634"/>
      <c r="G149" s="3636"/>
      <c r="H149" s="3634"/>
      <c r="I149" s="3636"/>
      <c r="J149" s="3634"/>
      <c r="K149" s="3636"/>
      <c r="L149" s="3638"/>
      <c r="M149" s="3635"/>
      <c r="N149" s="3635"/>
      <c r="O149" s="3658"/>
      <c r="P149" s="3634"/>
      <c r="Q149" s="3658"/>
      <c r="R149" s="3638"/>
      <c r="S149" s="3658"/>
      <c r="T149" s="3638"/>
      <c r="U149" s="3658"/>
      <c r="V149" s="3634"/>
      <c r="W149" s="3636"/>
      <c r="X149" s="3638"/>
      <c r="Y149" s="3636"/>
      <c r="Z149" s="3638"/>
      <c r="AA149" s="3658"/>
      <c r="AB149" s="3638"/>
      <c r="AC149" s="3658"/>
      <c r="AD149" s="3638"/>
      <c r="AE149" s="3658"/>
      <c r="AF149" s="3638"/>
      <c r="AG149" s="3658"/>
      <c r="AH149" s="3638"/>
      <c r="AI149" s="3658"/>
      <c r="AJ149" s="3638"/>
      <c r="AK149" s="3658"/>
      <c r="AL149" s="3638"/>
      <c r="AM149" s="3658"/>
      <c r="AN149" s="3658"/>
      <c r="AO149" s="3658"/>
      <c r="AP149" s="3658"/>
      <c r="AQ149" s="3658"/>
      <c r="AR149" s="3658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3654" t="s">
        <v>33</v>
      </c>
      <c r="C150" s="3655">
        <f t="shared" si="49"/>
        <v>0</v>
      </c>
      <c r="D150" s="3656">
        <f t="shared" si="61"/>
        <v>0</v>
      </c>
      <c r="E150" s="3657">
        <f t="shared" si="62"/>
        <v>0</v>
      </c>
      <c r="F150" s="3634"/>
      <c r="G150" s="3636"/>
      <c r="H150" s="3634"/>
      <c r="I150" s="3636"/>
      <c r="J150" s="3634"/>
      <c r="K150" s="3636"/>
      <c r="L150" s="3638"/>
      <c r="M150" s="3635"/>
      <c r="N150" s="3635"/>
      <c r="O150" s="3658"/>
      <c r="P150" s="3634"/>
      <c r="Q150" s="3658"/>
      <c r="R150" s="3638"/>
      <c r="S150" s="3658"/>
      <c r="T150" s="3638"/>
      <c r="U150" s="3658"/>
      <c r="V150" s="3634"/>
      <c r="W150" s="3636"/>
      <c r="X150" s="3638"/>
      <c r="Y150" s="3636"/>
      <c r="Z150" s="3638"/>
      <c r="AA150" s="3658"/>
      <c r="AB150" s="3638"/>
      <c r="AC150" s="3658"/>
      <c r="AD150" s="3638"/>
      <c r="AE150" s="3658"/>
      <c r="AF150" s="3638"/>
      <c r="AG150" s="3658"/>
      <c r="AH150" s="3638"/>
      <c r="AI150" s="3658"/>
      <c r="AJ150" s="3638"/>
      <c r="AK150" s="3658"/>
      <c r="AL150" s="3638"/>
      <c r="AM150" s="3658"/>
      <c r="AN150" s="3658"/>
      <c r="AO150" s="3658"/>
      <c r="AP150" s="3658"/>
      <c r="AQ150" s="3658"/>
      <c r="AR150" s="3658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3654" t="s">
        <v>34</v>
      </c>
      <c r="C151" s="3655">
        <f t="shared" si="49"/>
        <v>0</v>
      </c>
      <c r="D151" s="3656">
        <f t="shared" si="61"/>
        <v>0</v>
      </c>
      <c r="E151" s="3657">
        <f t="shared" si="62"/>
        <v>0</v>
      </c>
      <c r="F151" s="3634"/>
      <c r="G151" s="3636"/>
      <c r="H151" s="3634"/>
      <c r="I151" s="3636"/>
      <c r="J151" s="3634"/>
      <c r="K151" s="3636"/>
      <c r="L151" s="3638"/>
      <c r="M151" s="3635"/>
      <c r="N151" s="3635"/>
      <c r="O151" s="3658"/>
      <c r="P151" s="3634"/>
      <c r="Q151" s="3658"/>
      <c r="R151" s="3638"/>
      <c r="S151" s="3658"/>
      <c r="T151" s="3638"/>
      <c r="U151" s="3658"/>
      <c r="V151" s="3634"/>
      <c r="W151" s="3636"/>
      <c r="X151" s="3638"/>
      <c r="Y151" s="3636"/>
      <c r="Z151" s="3638"/>
      <c r="AA151" s="3658"/>
      <c r="AB151" s="3638"/>
      <c r="AC151" s="3658"/>
      <c r="AD151" s="3638"/>
      <c r="AE151" s="3658"/>
      <c r="AF151" s="3638"/>
      <c r="AG151" s="3658"/>
      <c r="AH151" s="3638"/>
      <c r="AI151" s="3658"/>
      <c r="AJ151" s="3638"/>
      <c r="AK151" s="3658"/>
      <c r="AL151" s="3638"/>
      <c r="AM151" s="3658"/>
      <c r="AN151" s="3658"/>
      <c r="AO151" s="3658"/>
      <c r="AP151" s="3658"/>
      <c r="AQ151" s="3658"/>
      <c r="AR151" s="3658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3654" t="s">
        <v>220</v>
      </c>
      <c r="C152" s="3655">
        <f t="shared" si="49"/>
        <v>0</v>
      </c>
      <c r="D152" s="3656">
        <f t="shared" si="61"/>
        <v>0</v>
      </c>
      <c r="E152" s="3657">
        <f t="shared" si="62"/>
        <v>0</v>
      </c>
      <c r="F152" s="3634"/>
      <c r="G152" s="3636"/>
      <c r="H152" s="3634"/>
      <c r="I152" s="3636"/>
      <c r="J152" s="3634"/>
      <c r="K152" s="3636"/>
      <c r="L152" s="3638"/>
      <c r="M152" s="3635"/>
      <c r="N152" s="3635"/>
      <c r="O152" s="3658"/>
      <c r="P152" s="3634"/>
      <c r="Q152" s="3658"/>
      <c r="R152" s="3638"/>
      <c r="S152" s="3658"/>
      <c r="T152" s="3638"/>
      <c r="U152" s="3658"/>
      <c r="V152" s="3634"/>
      <c r="W152" s="3636"/>
      <c r="X152" s="3638"/>
      <c r="Y152" s="3636"/>
      <c r="Z152" s="3638"/>
      <c r="AA152" s="3658"/>
      <c r="AB152" s="3638"/>
      <c r="AC152" s="3658"/>
      <c r="AD152" s="3638"/>
      <c r="AE152" s="3658"/>
      <c r="AF152" s="3638"/>
      <c r="AG152" s="3658"/>
      <c r="AH152" s="3638"/>
      <c r="AI152" s="3658"/>
      <c r="AJ152" s="3638"/>
      <c r="AK152" s="3658"/>
      <c r="AL152" s="3638"/>
      <c r="AM152" s="3658"/>
      <c r="AN152" s="3658"/>
      <c r="AO152" s="3658"/>
      <c r="AP152" s="3658"/>
      <c r="AQ152" s="3658"/>
      <c r="AR152" s="3658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3654" t="s">
        <v>36</v>
      </c>
      <c r="C153" s="3655">
        <f t="shared" si="49"/>
        <v>0</v>
      </c>
      <c r="D153" s="3656">
        <f t="shared" si="61"/>
        <v>0</v>
      </c>
      <c r="E153" s="3657">
        <f t="shared" si="62"/>
        <v>0</v>
      </c>
      <c r="F153" s="3634"/>
      <c r="G153" s="3636"/>
      <c r="H153" s="3634"/>
      <c r="I153" s="3636"/>
      <c r="J153" s="3634"/>
      <c r="K153" s="3636"/>
      <c r="L153" s="3638"/>
      <c r="M153" s="3635"/>
      <c r="N153" s="3635"/>
      <c r="O153" s="3658"/>
      <c r="P153" s="3634"/>
      <c r="Q153" s="3658"/>
      <c r="R153" s="3638"/>
      <c r="S153" s="3658"/>
      <c r="T153" s="3638"/>
      <c r="U153" s="3658"/>
      <c r="V153" s="3634"/>
      <c r="W153" s="3636"/>
      <c r="X153" s="3638"/>
      <c r="Y153" s="3636"/>
      <c r="Z153" s="3638"/>
      <c r="AA153" s="3658"/>
      <c r="AB153" s="3638"/>
      <c r="AC153" s="3658"/>
      <c r="AD153" s="3638"/>
      <c r="AE153" s="3658"/>
      <c r="AF153" s="3638"/>
      <c r="AG153" s="3658"/>
      <c r="AH153" s="3638"/>
      <c r="AI153" s="3658"/>
      <c r="AJ153" s="3638"/>
      <c r="AK153" s="3658"/>
      <c r="AL153" s="3638"/>
      <c r="AM153" s="3658"/>
      <c r="AN153" s="3658"/>
      <c r="AO153" s="3658"/>
      <c r="AP153" s="3658"/>
      <c r="AQ153" s="3658"/>
      <c r="AR153" s="3658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3654" t="s">
        <v>221</v>
      </c>
      <c r="C154" s="3655">
        <f t="shared" si="49"/>
        <v>0</v>
      </c>
      <c r="D154" s="3656">
        <f t="shared" si="61"/>
        <v>0</v>
      </c>
      <c r="E154" s="3657">
        <f t="shared" si="62"/>
        <v>0</v>
      </c>
      <c r="F154" s="3634"/>
      <c r="G154" s="3636"/>
      <c r="H154" s="3634"/>
      <c r="I154" s="3636"/>
      <c r="J154" s="3634"/>
      <c r="K154" s="3636"/>
      <c r="L154" s="3638"/>
      <c r="M154" s="3635"/>
      <c r="N154" s="3635"/>
      <c r="O154" s="3658"/>
      <c r="P154" s="3634"/>
      <c r="Q154" s="3658"/>
      <c r="R154" s="3638"/>
      <c r="S154" s="3658"/>
      <c r="T154" s="3638"/>
      <c r="U154" s="3658"/>
      <c r="V154" s="3634"/>
      <c r="W154" s="3636"/>
      <c r="X154" s="3638"/>
      <c r="Y154" s="3636"/>
      <c r="Z154" s="3638"/>
      <c r="AA154" s="3658"/>
      <c r="AB154" s="3638"/>
      <c r="AC154" s="3658"/>
      <c r="AD154" s="3638"/>
      <c r="AE154" s="3658"/>
      <c r="AF154" s="3638"/>
      <c r="AG154" s="3658"/>
      <c r="AH154" s="3638"/>
      <c r="AI154" s="3658"/>
      <c r="AJ154" s="3638"/>
      <c r="AK154" s="3658"/>
      <c r="AL154" s="3638"/>
      <c r="AM154" s="3658"/>
      <c r="AN154" s="3658"/>
      <c r="AO154" s="3658"/>
      <c r="AP154" s="3658"/>
      <c r="AQ154" s="3658"/>
      <c r="AR154" s="3658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3654" t="s">
        <v>222</v>
      </c>
      <c r="C155" s="3655">
        <f t="shared" si="49"/>
        <v>0</v>
      </c>
      <c r="D155" s="3656">
        <f t="shared" si="61"/>
        <v>0</v>
      </c>
      <c r="E155" s="3657">
        <f t="shared" si="62"/>
        <v>0</v>
      </c>
      <c r="F155" s="3634"/>
      <c r="G155" s="3636"/>
      <c r="H155" s="3634"/>
      <c r="I155" s="3636"/>
      <c r="J155" s="3634"/>
      <c r="K155" s="3636"/>
      <c r="L155" s="3638"/>
      <c r="M155" s="3635"/>
      <c r="N155" s="3635"/>
      <c r="O155" s="3658"/>
      <c r="P155" s="3634"/>
      <c r="Q155" s="3658"/>
      <c r="R155" s="3638"/>
      <c r="S155" s="3658"/>
      <c r="T155" s="3638"/>
      <c r="U155" s="3658"/>
      <c r="V155" s="3634"/>
      <c r="W155" s="3636"/>
      <c r="X155" s="3638"/>
      <c r="Y155" s="3636"/>
      <c r="Z155" s="3638"/>
      <c r="AA155" s="3658"/>
      <c r="AB155" s="3638"/>
      <c r="AC155" s="3658"/>
      <c r="AD155" s="3638"/>
      <c r="AE155" s="3658"/>
      <c r="AF155" s="3638"/>
      <c r="AG155" s="3658"/>
      <c r="AH155" s="3638"/>
      <c r="AI155" s="3658"/>
      <c r="AJ155" s="3638"/>
      <c r="AK155" s="3658"/>
      <c r="AL155" s="3638"/>
      <c r="AM155" s="3658"/>
      <c r="AN155" s="3658"/>
      <c r="AO155" s="3658"/>
      <c r="AP155" s="3658"/>
      <c r="AQ155" s="3658"/>
      <c r="AR155" s="3658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3654" t="s">
        <v>223</v>
      </c>
      <c r="C156" s="3655">
        <f t="shared" si="49"/>
        <v>0</v>
      </c>
      <c r="D156" s="3656">
        <f t="shared" si="61"/>
        <v>0</v>
      </c>
      <c r="E156" s="3657">
        <f t="shared" si="62"/>
        <v>0</v>
      </c>
      <c r="F156" s="3634"/>
      <c r="G156" s="3636"/>
      <c r="H156" s="3634"/>
      <c r="I156" s="3636"/>
      <c r="J156" s="3634"/>
      <c r="K156" s="3636"/>
      <c r="L156" s="3638"/>
      <c r="M156" s="3635"/>
      <c r="N156" s="3635"/>
      <c r="O156" s="3658"/>
      <c r="P156" s="3634"/>
      <c r="Q156" s="3658"/>
      <c r="R156" s="3638"/>
      <c r="S156" s="3658"/>
      <c r="T156" s="3638"/>
      <c r="U156" s="3658"/>
      <c r="V156" s="3634"/>
      <c r="W156" s="3636"/>
      <c r="X156" s="3638"/>
      <c r="Y156" s="3636"/>
      <c r="Z156" s="3638"/>
      <c r="AA156" s="3658"/>
      <c r="AB156" s="3638"/>
      <c r="AC156" s="3658"/>
      <c r="AD156" s="3638"/>
      <c r="AE156" s="3658"/>
      <c r="AF156" s="3638"/>
      <c r="AG156" s="3658"/>
      <c r="AH156" s="3638"/>
      <c r="AI156" s="3658"/>
      <c r="AJ156" s="3638"/>
      <c r="AK156" s="3658"/>
      <c r="AL156" s="3638"/>
      <c r="AM156" s="3658"/>
      <c r="AN156" s="3658"/>
      <c r="AO156" s="3658"/>
      <c r="AP156" s="3658"/>
      <c r="AQ156" s="3658"/>
      <c r="AR156" s="3658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3668" t="s">
        <v>224</v>
      </c>
      <c r="C157" s="3660">
        <f t="shared" si="49"/>
        <v>0</v>
      </c>
      <c r="D157" s="3661">
        <f t="shared" si="61"/>
        <v>0</v>
      </c>
      <c r="E157" s="3662">
        <f t="shared" si="62"/>
        <v>0</v>
      </c>
      <c r="F157" s="3663"/>
      <c r="G157" s="3664"/>
      <c r="H157" s="3663"/>
      <c r="I157" s="3664"/>
      <c r="J157" s="3663"/>
      <c r="K157" s="3664"/>
      <c r="L157" s="3665"/>
      <c r="M157" s="3666"/>
      <c r="N157" s="3666"/>
      <c r="O157" s="3667"/>
      <c r="P157" s="3663"/>
      <c r="Q157" s="3667"/>
      <c r="R157" s="3665"/>
      <c r="S157" s="3667"/>
      <c r="T157" s="3665"/>
      <c r="U157" s="3667"/>
      <c r="V157" s="3663"/>
      <c r="W157" s="3664"/>
      <c r="X157" s="3665"/>
      <c r="Y157" s="3664"/>
      <c r="Z157" s="3665"/>
      <c r="AA157" s="3667"/>
      <c r="AB157" s="3665"/>
      <c r="AC157" s="3667"/>
      <c r="AD157" s="3665"/>
      <c r="AE157" s="3667"/>
      <c r="AF157" s="3665"/>
      <c r="AG157" s="3667"/>
      <c r="AH157" s="3665"/>
      <c r="AI157" s="3667"/>
      <c r="AJ157" s="3665"/>
      <c r="AK157" s="3667"/>
      <c r="AL157" s="3665"/>
      <c r="AM157" s="3667"/>
      <c r="AN157" s="3667"/>
      <c r="AO157" s="3667"/>
      <c r="AP157" s="3667"/>
      <c r="AQ157" s="3667"/>
      <c r="AR157" s="3667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3130">
        <f t="shared" si="63"/>
        <v>0</v>
      </c>
      <c r="H158" s="220">
        <f t="shared" si="63"/>
        <v>0</v>
      </c>
      <c r="I158" s="3130">
        <f t="shared" si="63"/>
        <v>0</v>
      </c>
      <c r="J158" s="220">
        <f t="shared" si="63"/>
        <v>0</v>
      </c>
      <c r="K158" s="3130">
        <f t="shared" si="63"/>
        <v>0</v>
      </c>
      <c r="L158" s="3133">
        <f t="shared" si="63"/>
        <v>0</v>
      </c>
      <c r="M158" s="3136">
        <f t="shared" si="63"/>
        <v>0</v>
      </c>
      <c r="N158" s="3136">
        <f t="shared" si="63"/>
        <v>0</v>
      </c>
      <c r="O158" s="3135">
        <f t="shared" si="63"/>
        <v>0</v>
      </c>
      <c r="P158" s="220">
        <f t="shared" si="63"/>
        <v>0</v>
      </c>
      <c r="Q158" s="3135">
        <f t="shared" si="63"/>
        <v>0</v>
      </c>
      <c r="R158" s="3137">
        <f t="shared" si="63"/>
        <v>0</v>
      </c>
      <c r="S158" s="3135">
        <f t="shared" si="63"/>
        <v>0</v>
      </c>
      <c r="T158" s="220">
        <f t="shared" si="63"/>
        <v>0</v>
      </c>
      <c r="U158" s="3130">
        <f t="shared" si="63"/>
        <v>0</v>
      </c>
      <c r="V158" s="3136">
        <f t="shared" si="63"/>
        <v>0</v>
      </c>
      <c r="W158" s="3135">
        <f t="shared" si="63"/>
        <v>0</v>
      </c>
      <c r="X158" s="3133">
        <f t="shared" si="63"/>
        <v>0</v>
      </c>
      <c r="Y158" s="3130">
        <f t="shared" si="63"/>
        <v>0</v>
      </c>
      <c r="Z158" s="3136">
        <f t="shared" si="63"/>
        <v>0</v>
      </c>
      <c r="AA158" s="3130">
        <f t="shared" si="63"/>
        <v>0</v>
      </c>
      <c r="AB158" s="3136">
        <f t="shared" si="63"/>
        <v>0</v>
      </c>
      <c r="AC158" s="3130">
        <f t="shared" si="63"/>
        <v>0</v>
      </c>
      <c r="AD158" s="3136">
        <f t="shared" si="63"/>
        <v>0</v>
      </c>
      <c r="AE158" s="3130">
        <f t="shared" si="63"/>
        <v>0</v>
      </c>
      <c r="AF158" s="3136">
        <f t="shared" si="63"/>
        <v>0</v>
      </c>
      <c r="AG158" s="3130">
        <f t="shared" si="63"/>
        <v>0</v>
      </c>
      <c r="AH158" s="3136">
        <f t="shared" si="63"/>
        <v>0</v>
      </c>
      <c r="AI158" s="3130">
        <f t="shared" si="63"/>
        <v>0</v>
      </c>
      <c r="AJ158" s="3136">
        <f t="shared" si="63"/>
        <v>0</v>
      </c>
      <c r="AK158" s="3130">
        <f t="shared" si="63"/>
        <v>0</v>
      </c>
      <c r="AL158" s="3136">
        <f t="shared" si="63"/>
        <v>0</v>
      </c>
      <c r="AM158" s="3130">
        <f t="shared" si="63"/>
        <v>0</v>
      </c>
      <c r="AN158" s="3130">
        <f t="shared" si="63"/>
        <v>0</v>
      </c>
      <c r="AO158" s="3130">
        <f t="shared" si="63"/>
        <v>0</v>
      </c>
      <c r="AP158" s="3130">
        <f t="shared" si="63"/>
        <v>0</v>
      </c>
      <c r="AQ158" s="3130">
        <f t="shared" si="63"/>
        <v>0</v>
      </c>
      <c r="AR158" s="3130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687" t="s">
        <v>227</v>
      </c>
      <c r="B160" s="4687" t="s">
        <v>4</v>
      </c>
      <c r="C160" s="4789" t="s">
        <v>5</v>
      </c>
      <c r="D160" s="4790"/>
      <c r="E160" s="4791"/>
      <c r="F160" s="4993" t="s">
        <v>40</v>
      </c>
      <c r="G160" s="4994"/>
      <c r="H160" s="4994"/>
      <c r="I160" s="4994"/>
      <c r="J160" s="4994"/>
      <c r="K160" s="4994"/>
      <c r="L160" s="4994"/>
      <c r="M160" s="4994"/>
      <c r="N160" s="4994"/>
      <c r="O160" s="4994"/>
      <c r="P160" s="4994"/>
      <c r="Q160" s="4994"/>
      <c r="R160" s="4994"/>
      <c r="S160" s="4994"/>
      <c r="T160" s="4994"/>
      <c r="U160" s="4994"/>
      <c r="V160" s="4994"/>
      <c r="W160" s="4994"/>
      <c r="X160" s="4994"/>
      <c r="Y160" s="4994"/>
      <c r="Z160" s="4994"/>
      <c r="AA160" s="4994"/>
      <c r="AB160" s="4994"/>
      <c r="AC160" s="4994"/>
      <c r="AD160" s="4994"/>
      <c r="AE160" s="4994"/>
      <c r="AF160" s="4994"/>
      <c r="AG160" s="4995"/>
      <c r="AH160" s="4811" t="s">
        <v>10</v>
      </c>
      <c r="AI160" s="4811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993" t="s">
        <v>16</v>
      </c>
      <c r="G161" s="4996"/>
      <c r="H161" s="4991" t="s">
        <v>17</v>
      </c>
      <c r="I161" s="4992"/>
      <c r="J161" s="4991" t="s">
        <v>18</v>
      </c>
      <c r="K161" s="4992"/>
      <c r="L161" s="4991" t="s">
        <v>19</v>
      </c>
      <c r="M161" s="4992"/>
      <c r="N161" s="4991" t="s">
        <v>20</v>
      </c>
      <c r="O161" s="4992"/>
      <c r="P161" s="4991" t="s">
        <v>21</v>
      </c>
      <c r="Q161" s="4992"/>
      <c r="R161" s="4991" t="s">
        <v>22</v>
      </c>
      <c r="S161" s="4992"/>
      <c r="T161" s="4991" t="s">
        <v>23</v>
      </c>
      <c r="U161" s="4992"/>
      <c r="V161" s="4991" t="s">
        <v>24</v>
      </c>
      <c r="W161" s="4992"/>
      <c r="X161" s="4991" t="s">
        <v>25</v>
      </c>
      <c r="Y161" s="4992"/>
      <c r="Z161" s="4991" t="s">
        <v>26</v>
      </c>
      <c r="AA161" s="4992"/>
      <c r="AB161" s="4991" t="s">
        <v>27</v>
      </c>
      <c r="AC161" s="4992"/>
      <c r="AD161" s="4991" t="s">
        <v>28</v>
      </c>
      <c r="AE161" s="4992"/>
      <c r="AF161" s="4991" t="s">
        <v>29</v>
      </c>
      <c r="AG161" s="4998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3560" t="s">
        <v>44</v>
      </c>
      <c r="D162" s="3643" t="s">
        <v>30</v>
      </c>
      <c r="E162" s="3629" t="s">
        <v>31</v>
      </c>
      <c r="F162" s="3604" t="s">
        <v>30</v>
      </c>
      <c r="G162" s="3629" t="s">
        <v>31</v>
      </c>
      <c r="H162" s="3604" t="s">
        <v>30</v>
      </c>
      <c r="I162" s="3629" t="s">
        <v>31</v>
      </c>
      <c r="J162" s="3604" t="s">
        <v>30</v>
      </c>
      <c r="K162" s="3629" t="s">
        <v>31</v>
      </c>
      <c r="L162" s="3604" t="s">
        <v>30</v>
      </c>
      <c r="M162" s="3629" t="s">
        <v>31</v>
      </c>
      <c r="N162" s="3604" t="s">
        <v>30</v>
      </c>
      <c r="O162" s="3629" t="s">
        <v>31</v>
      </c>
      <c r="P162" s="3604" t="s">
        <v>30</v>
      </c>
      <c r="Q162" s="3629" t="s">
        <v>31</v>
      </c>
      <c r="R162" s="3604" t="s">
        <v>30</v>
      </c>
      <c r="S162" s="3629" t="s">
        <v>31</v>
      </c>
      <c r="T162" s="3604" t="s">
        <v>30</v>
      </c>
      <c r="U162" s="3629" t="s">
        <v>31</v>
      </c>
      <c r="V162" s="3604" t="s">
        <v>30</v>
      </c>
      <c r="W162" s="3629" t="s">
        <v>31</v>
      </c>
      <c r="X162" s="3604" t="s">
        <v>30</v>
      </c>
      <c r="Y162" s="3629" t="s">
        <v>31</v>
      </c>
      <c r="Z162" s="3604" t="s">
        <v>30</v>
      </c>
      <c r="AA162" s="3629" t="s">
        <v>31</v>
      </c>
      <c r="AB162" s="3604" t="s">
        <v>30</v>
      </c>
      <c r="AC162" s="3629" t="s">
        <v>31</v>
      </c>
      <c r="AD162" s="3604" t="s">
        <v>30</v>
      </c>
      <c r="AE162" s="3629" t="s">
        <v>31</v>
      </c>
      <c r="AF162" s="3604" t="s">
        <v>30</v>
      </c>
      <c r="AG162" s="3669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641" t="s">
        <v>228</v>
      </c>
      <c r="B163" s="3569" t="s">
        <v>32</v>
      </c>
      <c r="C163" s="3670">
        <f t="shared" ref="C163:C170" si="64">SUM(D163:E163)</f>
        <v>0</v>
      </c>
      <c r="D163" s="3647">
        <f t="shared" ref="D163:E170" si="65">SUM(F163+H163+J163+L163+N163+P163+R163+T163+V163+X163+Z163+AB163+AD163+AF163)</f>
        <v>0</v>
      </c>
      <c r="E163" s="3648">
        <f t="shared" si="65"/>
        <v>0</v>
      </c>
      <c r="F163" s="3671"/>
      <c r="G163" s="3574"/>
      <c r="H163" s="3671"/>
      <c r="I163" s="3574"/>
      <c r="J163" s="3671"/>
      <c r="K163" s="3574"/>
      <c r="L163" s="3671"/>
      <c r="M163" s="3574"/>
      <c r="N163" s="3671"/>
      <c r="O163" s="3574"/>
      <c r="P163" s="3671"/>
      <c r="Q163" s="3574"/>
      <c r="R163" s="3671"/>
      <c r="S163" s="3574"/>
      <c r="T163" s="3671"/>
      <c r="U163" s="3574"/>
      <c r="V163" s="3671"/>
      <c r="W163" s="3574"/>
      <c r="X163" s="3671"/>
      <c r="Y163" s="3574"/>
      <c r="Z163" s="3671"/>
      <c r="AA163" s="3574"/>
      <c r="AB163" s="3671"/>
      <c r="AC163" s="3574"/>
      <c r="AD163" s="3671"/>
      <c r="AE163" s="3574"/>
      <c r="AF163" s="3671"/>
      <c r="AG163" s="3575"/>
      <c r="AH163" s="3573"/>
      <c r="AI163" s="3573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3672" t="s">
        <v>33</v>
      </c>
      <c r="C164" s="3673">
        <f t="shared" si="64"/>
        <v>0</v>
      </c>
      <c r="D164" s="3656">
        <f t="shared" si="65"/>
        <v>0</v>
      </c>
      <c r="E164" s="3657">
        <f t="shared" si="65"/>
        <v>0</v>
      </c>
      <c r="F164" s="3623"/>
      <c r="G164" s="3674"/>
      <c r="H164" s="3623"/>
      <c r="I164" s="3674"/>
      <c r="J164" s="3623"/>
      <c r="K164" s="3674"/>
      <c r="L164" s="3623"/>
      <c r="M164" s="3674"/>
      <c r="N164" s="3623"/>
      <c r="O164" s="3674"/>
      <c r="P164" s="3623"/>
      <c r="Q164" s="3674"/>
      <c r="R164" s="3623"/>
      <c r="S164" s="3674"/>
      <c r="T164" s="3623"/>
      <c r="U164" s="3674"/>
      <c r="V164" s="3623"/>
      <c r="W164" s="3674"/>
      <c r="X164" s="3623"/>
      <c r="Y164" s="3674"/>
      <c r="Z164" s="3623"/>
      <c r="AA164" s="3674"/>
      <c r="AB164" s="3623"/>
      <c r="AC164" s="3674"/>
      <c r="AD164" s="3623"/>
      <c r="AE164" s="3674"/>
      <c r="AF164" s="3623"/>
      <c r="AG164" s="3675"/>
      <c r="AH164" s="3622"/>
      <c r="AI164" s="3622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3676" t="s">
        <v>35</v>
      </c>
      <c r="C165" s="3673">
        <f t="shared" si="64"/>
        <v>0</v>
      </c>
      <c r="D165" s="3656">
        <f t="shared" si="65"/>
        <v>0</v>
      </c>
      <c r="E165" s="3657">
        <f t="shared" si="65"/>
        <v>0</v>
      </c>
      <c r="F165" s="3623"/>
      <c r="G165" s="3674"/>
      <c r="H165" s="3623"/>
      <c r="I165" s="3674"/>
      <c r="J165" s="3623"/>
      <c r="K165" s="3674"/>
      <c r="L165" s="3623"/>
      <c r="M165" s="3674"/>
      <c r="N165" s="3623"/>
      <c r="O165" s="3674"/>
      <c r="P165" s="3623"/>
      <c r="Q165" s="3674"/>
      <c r="R165" s="3623"/>
      <c r="S165" s="3674"/>
      <c r="T165" s="3623"/>
      <c r="U165" s="3674"/>
      <c r="V165" s="3623"/>
      <c r="W165" s="3674"/>
      <c r="X165" s="3623"/>
      <c r="Y165" s="3674"/>
      <c r="Z165" s="3623"/>
      <c r="AA165" s="3674"/>
      <c r="AB165" s="3623"/>
      <c r="AC165" s="3674"/>
      <c r="AD165" s="3623"/>
      <c r="AE165" s="3674"/>
      <c r="AF165" s="3623"/>
      <c r="AG165" s="3675"/>
      <c r="AH165" s="3622"/>
      <c r="AI165" s="3622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3677" t="s">
        <v>229</v>
      </c>
      <c r="C166" s="3678">
        <f t="shared" si="64"/>
        <v>0</v>
      </c>
      <c r="D166" s="3661">
        <f t="shared" si="65"/>
        <v>0</v>
      </c>
      <c r="E166" s="3662">
        <f t="shared" si="65"/>
        <v>0</v>
      </c>
      <c r="F166" s="3679"/>
      <c r="G166" s="3680"/>
      <c r="H166" s="3679"/>
      <c r="I166" s="3680"/>
      <c r="J166" s="3679"/>
      <c r="K166" s="3680"/>
      <c r="L166" s="3679"/>
      <c r="M166" s="3680"/>
      <c r="N166" s="3679"/>
      <c r="O166" s="3680"/>
      <c r="P166" s="3679"/>
      <c r="Q166" s="3680"/>
      <c r="R166" s="3679"/>
      <c r="S166" s="3680"/>
      <c r="T166" s="3679"/>
      <c r="U166" s="3680"/>
      <c r="V166" s="3679"/>
      <c r="W166" s="3680"/>
      <c r="X166" s="3679"/>
      <c r="Y166" s="3680"/>
      <c r="Z166" s="3679"/>
      <c r="AA166" s="3680"/>
      <c r="AB166" s="3679"/>
      <c r="AC166" s="3680"/>
      <c r="AD166" s="3679"/>
      <c r="AE166" s="3680"/>
      <c r="AF166" s="3679"/>
      <c r="AG166" s="3681"/>
      <c r="AH166" s="3584"/>
      <c r="AI166" s="3584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997" t="s">
        <v>230</v>
      </c>
      <c r="B167" s="3569" t="s">
        <v>32</v>
      </c>
      <c r="C167" s="3682">
        <f t="shared" si="64"/>
        <v>0</v>
      </c>
      <c r="D167" s="3647">
        <f t="shared" si="65"/>
        <v>0</v>
      </c>
      <c r="E167" s="3648">
        <f t="shared" si="65"/>
        <v>0</v>
      </c>
      <c r="F167" s="3671"/>
      <c r="G167" s="3574"/>
      <c r="H167" s="3671"/>
      <c r="I167" s="3574"/>
      <c r="J167" s="3671"/>
      <c r="K167" s="3574"/>
      <c r="L167" s="3671"/>
      <c r="M167" s="3574"/>
      <c r="N167" s="3671"/>
      <c r="O167" s="3574"/>
      <c r="P167" s="3671"/>
      <c r="Q167" s="3574"/>
      <c r="R167" s="3671"/>
      <c r="S167" s="3574"/>
      <c r="T167" s="3671"/>
      <c r="U167" s="3574"/>
      <c r="V167" s="3671"/>
      <c r="W167" s="3574"/>
      <c r="X167" s="3671"/>
      <c r="Y167" s="3574"/>
      <c r="Z167" s="3671"/>
      <c r="AA167" s="3574"/>
      <c r="AB167" s="3671"/>
      <c r="AC167" s="3574"/>
      <c r="AD167" s="3671"/>
      <c r="AE167" s="3574"/>
      <c r="AF167" s="3671"/>
      <c r="AG167" s="3575"/>
      <c r="AH167" s="3573"/>
      <c r="AI167" s="3573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3672" t="s">
        <v>33</v>
      </c>
      <c r="C168" s="3673">
        <f t="shared" si="64"/>
        <v>0</v>
      </c>
      <c r="D168" s="3656">
        <f t="shared" si="65"/>
        <v>0</v>
      </c>
      <c r="E168" s="3657">
        <f t="shared" si="65"/>
        <v>0</v>
      </c>
      <c r="F168" s="3623"/>
      <c r="G168" s="3674"/>
      <c r="H168" s="3623"/>
      <c r="I168" s="3674"/>
      <c r="J168" s="3623"/>
      <c r="K168" s="3674"/>
      <c r="L168" s="3623"/>
      <c r="M168" s="3674"/>
      <c r="N168" s="3623"/>
      <c r="O168" s="3674"/>
      <c r="P168" s="3623"/>
      <c r="Q168" s="3674"/>
      <c r="R168" s="3623"/>
      <c r="S168" s="3674"/>
      <c r="T168" s="3623"/>
      <c r="U168" s="3674"/>
      <c r="V168" s="3623"/>
      <c r="W168" s="3674"/>
      <c r="X168" s="3623"/>
      <c r="Y168" s="3674"/>
      <c r="Z168" s="3623"/>
      <c r="AA168" s="3674"/>
      <c r="AB168" s="3623"/>
      <c r="AC168" s="3674"/>
      <c r="AD168" s="3623"/>
      <c r="AE168" s="3674"/>
      <c r="AF168" s="3623"/>
      <c r="AG168" s="3675"/>
      <c r="AH168" s="3622"/>
      <c r="AI168" s="3622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3676" t="s">
        <v>35</v>
      </c>
      <c r="C169" s="3673">
        <f t="shared" si="64"/>
        <v>0</v>
      </c>
      <c r="D169" s="3656">
        <f t="shared" si="65"/>
        <v>0</v>
      </c>
      <c r="E169" s="3657">
        <f t="shared" si="65"/>
        <v>0</v>
      </c>
      <c r="F169" s="3623"/>
      <c r="G169" s="3674"/>
      <c r="H169" s="3623"/>
      <c r="I169" s="3674"/>
      <c r="J169" s="3623"/>
      <c r="K169" s="3674"/>
      <c r="L169" s="3623"/>
      <c r="M169" s="3674"/>
      <c r="N169" s="3623"/>
      <c r="O169" s="3674"/>
      <c r="P169" s="3623"/>
      <c r="Q169" s="3674"/>
      <c r="R169" s="3623"/>
      <c r="S169" s="3674"/>
      <c r="T169" s="3623"/>
      <c r="U169" s="3674"/>
      <c r="V169" s="3623"/>
      <c r="W169" s="3674"/>
      <c r="X169" s="3623"/>
      <c r="Y169" s="3674"/>
      <c r="Z169" s="3623"/>
      <c r="AA169" s="3674"/>
      <c r="AB169" s="3623"/>
      <c r="AC169" s="3674"/>
      <c r="AD169" s="3623"/>
      <c r="AE169" s="3674"/>
      <c r="AF169" s="3623"/>
      <c r="AG169" s="3675"/>
      <c r="AH169" s="3622"/>
      <c r="AI169" s="3622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3677" t="s">
        <v>229</v>
      </c>
      <c r="C170" s="3683">
        <f t="shared" si="64"/>
        <v>0</v>
      </c>
      <c r="D170" s="3661">
        <f t="shared" si="65"/>
        <v>0</v>
      </c>
      <c r="E170" s="3662">
        <f t="shared" si="65"/>
        <v>0</v>
      </c>
      <c r="F170" s="3679"/>
      <c r="G170" s="3680"/>
      <c r="H170" s="3679"/>
      <c r="I170" s="3680"/>
      <c r="J170" s="3679"/>
      <c r="K170" s="3680"/>
      <c r="L170" s="3679"/>
      <c r="M170" s="3680"/>
      <c r="N170" s="3679"/>
      <c r="O170" s="3680"/>
      <c r="P170" s="3679"/>
      <c r="Q170" s="3680"/>
      <c r="R170" s="3679"/>
      <c r="S170" s="3680"/>
      <c r="T170" s="3679"/>
      <c r="U170" s="3680"/>
      <c r="V170" s="3679"/>
      <c r="W170" s="3680"/>
      <c r="X170" s="3679"/>
      <c r="Y170" s="3680"/>
      <c r="Z170" s="3679"/>
      <c r="AA170" s="3680"/>
      <c r="AB170" s="3679"/>
      <c r="AC170" s="3680"/>
      <c r="AD170" s="3679"/>
      <c r="AE170" s="3680"/>
      <c r="AF170" s="3679"/>
      <c r="AG170" s="3681"/>
      <c r="AH170" s="3584"/>
      <c r="AI170" s="3584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3040"/>
      <c r="C171" s="3132"/>
      <c r="D171" s="3131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687" t="s">
        <v>39</v>
      </c>
      <c r="B172" s="4789" t="s">
        <v>5</v>
      </c>
      <c r="C172" s="4790"/>
      <c r="D172" s="4791"/>
      <c r="E172" s="4959" t="s">
        <v>40</v>
      </c>
      <c r="F172" s="4895"/>
      <c r="G172" s="4895"/>
      <c r="H172" s="4895"/>
      <c r="I172" s="4895"/>
      <c r="J172" s="4895"/>
      <c r="K172" s="4895"/>
      <c r="L172" s="4895"/>
      <c r="M172" s="4895"/>
      <c r="N172" s="4895"/>
      <c r="O172" s="4895"/>
      <c r="P172" s="4895"/>
      <c r="Q172" s="4895"/>
      <c r="R172" s="4895"/>
      <c r="S172" s="4895"/>
      <c r="T172" s="4895"/>
      <c r="U172" s="4895"/>
      <c r="V172" s="4895"/>
      <c r="W172" s="4895"/>
      <c r="X172" s="4895"/>
      <c r="Y172" s="4895"/>
      <c r="Z172" s="4895"/>
      <c r="AA172" s="4895"/>
      <c r="AB172" s="4895"/>
      <c r="AC172" s="4895"/>
      <c r="AD172" s="4895"/>
      <c r="AE172" s="4895"/>
      <c r="AF172" s="4897"/>
      <c r="AG172" s="4641" t="s">
        <v>232</v>
      </c>
      <c r="AH172" s="4795" t="s">
        <v>10</v>
      </c>
      <c r="AI172" s="479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972" t="s">
        <v>51</v>
      </c>
      <c r="F173" s="4892"/>
      <c r="G173" s="4972" t="s">
        <v>17</v>
      </c>
      <c r="H173" s="4892"/>
      <c r="I173" s="4972" t="s">
        <v>18</v>
      </c>
      <c r="J173" s="4892"/>
      <c r="K173" s="4972" t="s">
        <v>19</v>
      </c>
      <c r="L173" s="4892"/>
      <c r="M173" s="4972" t="s">
        <v>20</v>
      </c>
      <c r="N173" s="4892"/>
      <c r="O173" s="4972" t="s">
        <v>21</v>
      </c>
      <c r="P173" s="4892"/>
      <c r="Q173" s="4972" t="s">
        <v>22</v>
      </c>
      <c r="R173" s="4892"/>
      <c r="S173" s="4972" t="s">
        <v>23</v>
      </c>
      <c r="T173" s="4892"/>
      <c r="U173" s="4972" t="s">
        <v>24</v>
      </c>
      <c r="V173" s="4892"/>
      <c r="W173" s="4972" t="s">
        <v>25</v>
      </c>
      <c r="X173" s="4892"/>
      <c r="Y173" s="4972" t="s">
        <v>26</v>
      </c>
      <c r="Z173" s="4892"/>
      <c r="AA173" s="4972" t="s">
        <v>27</v>
      </c>
      <c r="AB173" s="4892"/>
      <c r="AC173" s="4972" t="s">
        <v>28</v>
      </c>
      <c r="AD173" s="4892"/>
      <c r="AE173" s="4972" t="s">
        <v>29</v>
      </c>
      <c r="AF173" s="4967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3684" t="s">
        <v>44</v>
      </c>
      <c r="C174" s="3603" t="s">
        <v>30</v>
      </c>
      <c r="D174" s="3345" t="s">
        <v>31</v>
      </c>
      <c r="E174" s="3604" t="s">
        <v>30</v>
      </c>
      <c r="F174" s="3345" t="s">
        <v>31</v>
      </c>
      <c r="G174" s="3604" t="s">
        <v>30</v>
      </c>
      <c r="H174" s="3345" t="s">
        <v>31</v>
      </c>
      <c r="I174" s="3604" t="s">
        <v>30</v>
      </c>
      <c r="J174" s="3345" t="s">
        <v>31</v>
      </c>
      <c r="K174" s="3604" t="s">
        <v>30</v>
      </c>
      <c r="L174" s="3345" t="s">
        <v>31</v>
      </c>
      <c r="M174" s="3604" t="s">
        <v>30</v>
      </c>
      <c r="N174" s="3345" t="s">
        <v>31</v>
      </c>
      <c r="O174" s="3604" t="s">
        <v>30</v>
      </c>
      <c r="P174" s="3345" t="s">
        <v>31</v>
      </c>
      <c r="Q174" s="3604" t="s">
        <v>30</v>
      </c>
      <c r="R174" s="3345" t="s">
        <v>31</v>
      </c>
      <c r="S174" s="3604" t="s">
        <v>30</v>
      </c>
      <c r="T174" s="3345" t="s">
        <v>31</v>
      </c>
      <c r="U174" s="3604" t="s">
        <v>30</v>
      </c>
      <c r="V174" s="3345" t="s">
        <v>31</v>
      </c>
      <c r="W174" s="3604" t="s">
        <v>30</v>
      </c>
      <c r="X174" s="3345" t="s">
        <v>31</v>
      </c>
      <c r="Y174" s="3604" t="s">
        <v>30</v>
      </c>
      <c r="Z174" s="3345" t="s">
        <v>31</v>
      </c>
      <c r="AA174" s="3604" t="s">
        <v>30</v>
      </c>
      <c r="AB174" s="3345" t="s">
        <v>31</v>
      </c>
      <c r="AC174" s="3604" t="s">
        <v>30</v>
      </c>
      <c r="AD174" s="3345" t="s">
        <v>31</v>
      </c>
      <c r="AE174" s="3604" t="s">
        <v>30</v>
      </c>
      <c r="AF174" s="3342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3685">
        <f>SUM(C175:D175)</f>
        <v>0</v>
      </c>
      <c r="C175" s="3685">
        <f t="shared" ref="C175:D177" si="71">+E175+G175+I175+K175+M175+O175+Q175+S175+U175+W175+Y175+AA175+AC175+AE175</f>
        <v>0</v>
      </c>
      <c r="D175" s="3685">
        <f t="shared" si="71"/>
        <v>0</v>
      </c>
      <c r="E175" s="3671"/>
      <c r="F175" s="3574"/>
      <c r="G175" s="3671"/>
      <c r="H175" s="3574"/>
      <c r="I175" s="3671"/>
      <c r="J175" s="3574"/>
      <c r="K175" s="3671"/>
      <c r="L175" s="3574"/>
      <c r="M175" s="3671"/>
      <c r="N175" s="3574"/>
      <c r="O175" s="3671"/>
      <c r="P175" s="3574"/>
      <c r="Q175" s="3671"/>
      <c r="R175" s="3574"/>
      <c r="S175" s="3671"/>
      <c r="T175" s="3574"/>
      <c r="U175" s="3671"/>
      <c r="V175" s="3574"/>
      <c r="W175" s="3671"/>
      <c r="X175" s="3574"/>
      <c r="Y175" s="3671"/>
      <c r="Z175" s="3574"/>
      <c r="AA175" s="3671"/>
      <c r="AB175" s="3574"/>
      <c r="AC175" s="3671"/>
      <c r="AD175" s="3574"/>
      <c r="AE175" s="3671"/>
      <c r="AF175" s="3686"/>
      <c r="AG175" s="3687"/>
      <c r="AH175" s="3687"/>
      <c r="AI175" s="3687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3623"/>
      <c r="F176" s="3674"/>
      <c r="G176" s="3623"/>
      <c r="H176" s="3674"/>
      <c r="I176" s="3623"/>
      <c r="J176" s="3674"/>
      <c r="K176" s="3623"/>
      <c r="L176" s="3674"/>
      <c r="M176" s="3623"/>
      <c r="N176" s="3674"/>
      <c r="O176" s="3623"/>
      <c r="P176" s="3674"/>
      <c r="Q176" s="3623"/>
      <c r="R176" s="3674"/>
      <c r="S176" s="3623"/>
      <c r="T176" s="3674"/>
      <c r="U176" s="3623"/>
      <c r="V176" s="3674"/>
      <c r="W176" s="3623"/>
      <c r="X176" s="3674"/>
      <c r="Y176" s="3623"/>
      <c r="Z176" s="3674"/>
      <c r="AA176" s="3623"/>
      <c r="AB176" s="3674"/>
      <c r="AC176" s="3623"/>
      <c r="AD176" s="3674"/>
      <c r="AE176" s="3623"/>
      <c r="AF176" s="3688"/>
      <c r="AG176" s="3621"/>
      <c r="AH176" s="3621"/>
      <c r="AI176" s="3621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3689"/>
      <c r="C178" s="3689"/>
      <c r="D178" s="3689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3690" t="s">
        <v>235</v>
      </c>
      <c r="B179" s="3691"/>
    </row>
    <row r="180" spans="1:103" ht="11.25" customHeight="1" x14ac:dyDescent="0.2">
      <c r="A180" s="3891" t="s">
        <v>236</v>
      </c>
      <c r="B180" s="4695" t="s">
        <v>208</v>
      </c>
      <c r="C180" s="4999" t="s">
        <v>237</v>
      </c>
      <c r="D180" s="5000"/>
      <c r="E180" s="4695" t="s">
        <v>238</v>
      </c>
      <c r="F180" s="5001" t="s">
        <v>239</v>
      </c>
      <c r="G180" s="5002"/>
      <c r="H180" s="5002"/>
      <c r="I180" s="5002"/>
      <c r="J180" s="5002"/>
      <c r="K180" s="5002"/>
      <c r="L180" s="5002"/>
      <c r="M180" s="5002"/>
      <c r="N180" s="5002"/>
      <c r="O180" s="5002"/>
      <c r="P180" s="5002"/>
      <c r="Q180" s="5002"/>
      <c r="R180" s="5002"/>
      <c r="S180" s="5002"/>
      <c r="T180" s="5003"/>
      <c r="AF180" s="5"/>
      <c r="CY180" s="4"/>
    </row>
    <row r="181" spans="1:103" ht="21" x14ac:dyDescent="0.2">
      <c r="A181" s="3892"/>
      <c r="B181" s="3892"/>
      <c r="C181" s="3692" t="s">
        <v>214</v>
      </c>
      <c r="D181" s="3692" t="s">
        <v>240</v>
      </c>
      <c r="E181" s="3892"/>
      <c r="F181" s="3692" t="s">
        <v>241</v>
      </c>
      <c r="G181" s="3692" t="s">
        <v>242</v>
      </c>
      <c r="H181" s="3692" t="s">
        <v>243</v>
      </c>
      <c r="I181" s="3692" t="s">
        <v>244</v>
      </c>
      <c r="J181" s="3692" t="s">
        <v>245</v>
      </c>
      <c r="K181" s="3692" t="s">
        <v>246</v>
      </c>
      <c r="L181" s="3692" t="s">
        <v>247</v>
      </c>
      <c r="M181" s="3692" t="s">
        <v>248</v>
      </c>
      <c r="N181" s="3692" t="s">
        <v>249</v>
      </c>
      <c r="O181" s="3692" t="s">
        <v>250</v>
      </c>
      <c r="P181" s="3692" t="s">
        <v>251</v>
      </c>
      <c r="Q181" s="3692" t="s">
        <v>252</v>
      </c>
      <c r="R181" s="3692" t="s">
        <v>253</v>
      </c>
      <c r="S181" s="3692" t="s">
        <v>254</v>
      </c>
      <c r="T181" s="3692" t="s">
        <v>255</v>
      </c>
      <c r="AF181" s="5"/>
      <c r="CY181" s="4"/>
    </row>
    <row r="182" spans="1:103" x14ac:dyDescent="0.2">
      <c r="A182" s="243" t="s">
        <v>33</v>
      </c>
      <c r="B182" s="3569">
        <f>SUM(C182:D182)</f>
        <v>0</v>
      </c>
      <c r="C182" s="73"/>
      <c r="D182" s="73"/>
      <c r="E182" s="3569">
        <f>+F182+G182+H182+I182+K182+L182+M182+N182+O182+P182+Q182+R182+S182+T182</f>
        <v>0</v>
      </c>
      <c r="F182" s="3623"/>
      <c r="G182" s="3623"/>
      <c r="H182" s="3623"/>
      <c r="I182" s="3623"/>
      <c r="J182" s="3693"/>
      <c r="K182" s="3623"/>
      <c r="L182" s="3623"/>
      <c r="M182" s="3623"/>
      <c r="N182" s="3623"/>
      <c r="O182" s="3623"/>
      <c r="P182" s="3623"/>
      <c r="Q182" s="3623"/>
      <c r="R182" s="3623"/>
      <c r="S182" s="3623"/>
      <c r="T182" s="3621"/>
      <c r="AF182" s="5"/>
      <c r="CY182" s="4"/>
    </row>
    <row r="183" spans="1:103" x14ac:dyDescent="0.2">
      <c r="A183" s="243" t="s">
        <v>32</v>
      </c>
      <c r="B183" s="3694">
        <f>SUM(C183:D183)</f>
        <v>0</v>
      </c>
      <c r="C183" s="3623"/>
      <c r="D183" s="3623"/>
      <c r="E183" s="3676">
        <f>+F183+G183+H183+I183+K183+L183+M183+N183+O183+P183+Q183+R183+S183+T183</f>
        <v>0</v>
      </c>
      <c r="F183" s="3623"/>
      <c r="G183" s="3623"/>
      <c r="H183" s="3623"/>
      <c r="I183" s="3623"/>
      <c r="J183" s="3695"/>
      <c r="K183" s="3623"/>
      <c r="L183" s="3623"/>
      <c r="M183" s="3623"/>
      <c r="N183" s="3623"/>
      <c r="O183" s="3623"/>
      <c r="P183" s="3623"/>
      <c r="Q183" s="3623"/>
      <c r="R183" s="3623"/>
      <c r="S183" s="3623"/>
      <c r="T183" s="3621"/>
      <c r="AF183" s="5"/>
      <c r="CY183" s="4"/>
    </row>
    <row r="184" spans="1:103" x14ac:dyDescent="0.2">
      <c r="A184" s="243" t="s">
        <v>35</v>
      </c>
      <c r="B184" s="3694">
        <f>SUM(C184:D184)</f>
        <v>0</v>
      </c>
      <c r="C184" s="3623"/>
      <c r="D184" s="3623"/>
      <c r="E184" s="3676">
        <f>SUM(F184:T184)</f>
        <v>0</v>
      </c>
      <c r="F184" s="3623"/>
      <c r="G184" s="3623"/>
      <c r="H184" s="3623"/>
      <c r="I184" s="3623"/>
      <c r="J184" s="3621"/>
      <c r="K184" s="3623"/>
      <c r="L184" s="3623"/>
      <c r="M184" s="3623"/>
      <c r="N184" s="3623"/>
      <c r="O184" s="3623"/>
      <c r="P184" s="3623"/>
      <c r="Q184" s="3623"/>
      <c r="R184" s="3623"/>
      <c r="S184" s="3623"/>
      <c r="T184" s="3621"/>
      <c r="AF184" s="5"/>
      <c r="CY184" s="4"/>
    </row>
    <row r="185" spans="1:103" x14ac:dyDescent="0.2">
      <c r="A185" s="3696" t="s">
        <v>256</v>
      </c>
      <c r="B185" s="259">
        <f>SUM(C185:D185)</f>
        <v>0</v>
      </c>
      <c r="C185" s="3679"/>
      <c r="D185" s="3679"/>
      <c r="E185" s="260">
        <f>+F185+G185+H185+I185+K185+L185+M185+N185+O185+P185+Q185+R185+S185+T185</f>
        <v>0</v>
      </c>
      <c r="F185" s="3679"/>
      <c r="G185" s="3679"/>
      <c r="H185" s="3679"/>
      <c r="I185" s="3679"/>
      <c r="J185" s="261"/>
      <c r="K185" s="3679"/>
      <c r="L185" s="3679"/>
      <c r="M185" s="3679"/>
      <c r="N185" s="3679"/>
      <c r="O185" s="3679"/>
      <c r="P185" s="3679"/>
      <c r="Q185" s="3679"/>
      <c r="R185" s="3679"/>
      <c r="S185" s="3679"/>
      <c r="T185" s="3697"/>
      <c r="AF185" s="5"/>
      <c r="CY185" s="4"/>
    </row>
    <row r="186" spans="1:103" s="263" customFormat="1" ht="14.25" x14ac:dyDescent="0.2">
      <c r="A186" s="262" t="s">
        <v>257</v>
      </c>
      <c r="D186" s="3698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687" t="s">
        <v>258</v>
      </c>
      <c r="B187" s="5004" t="s">
        <v>259</v>
      </c>
      <c r="C187" s="5005"/>
      <c r="D187" s="5006"/>
      <c r="E187" s="5004" t="s">
        <v>260</v>
      </c>
      <c r="F187" s="5005"/>
      <c r="G187" s="5006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3699" t="s">
        <v>44</v>
      </c>
      <c r="C188" s="3700" t="s">
        <v>30</v>
      </c>
      <c r="D188" s="3701" t="s">
        <v>31</v>
      </c>
      <c r="E188" s="3699" t="s">
        <v>44</v>
      </c>
      <c r="F188" s="3700" t="s">
        <v>30</v>
      </c>
      <c r="G188" s="3701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3702">
        <f>SUM(C189:D189)</f>
        <v>0</v>
      </c>
      <c r="C189" s="3703"/>
      <c r="D189" s="3704"/>
      <c r="E189" s="3702">
        <f>SUM(F189:G189)</f>
        <v>0</v>
      </c>
      <c r="F189" s="3703"/>
      <c r="G189" s="3704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3696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808" t="s">
        <v>264</v>
      </c>
      <c r="B192" s="4705" t="s">
        <v>265</v>
      </c>
      <c r="C192" s="4809" t="s">
        <v>266</v>
      </c>
      <c r="D192" s="4810"/>
      <c r="E192" s="4811"/>
      <c r="F192" s="4695" t="s">
        <v>238</v>
      </c>
      <c r="G192" s="5001" t="s">
        <v>267</v>
      </c>
      <c r="H192" s="5002"/>
      <c r="I192" s="5002"/>
      <c r="J192" s="5002"/>
      <c r="K192" s="5002"/>
      <c r="L192" s="5003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5007" t="s">
        <v>268</v>
      </c>
      <c r="H193" s="5008"/>
      <c r="I193" s="5008"/>
      <c r="J193" s="5008"/>
      <c r="K193" s="5008"/>
      <c r="L193" s="5009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3705" t="s">
        <v>269</v>
      </c>
      <c r="D194" s="3705" t="s">
        <v>240</v>
      </c>
      <c r="E194" s="3705" t="s">
        <v>270</v>
      </c>
      <c r="F194" s="3892"/>
      <c r="G194" s="2529" t="s">
        <v>271</v>
      </c>
      <c r="H194" s="2530" t="s">
        <v>272</v>
      </c>
      <c r="I194" s="2530" t="s">
        <v>273</v>
      </c>
      <c r="J194" s="2530" t="s">
        <v>274</v>
      </c>
      <c r="K194" s="2530" t="s">
        <v>275</v>
      </c>
      <c r="L194" s="3706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3569">
        <f>SUM(G195:L195)</f>
        <v>0</v>
      </c>
      <c r="G195" s="3671"/>
      <c r="H195" s="3707"/>
      <c r="I195" s="3707"/>
      <c r="J195" s="3707"/>
      <c r="K195" s="3707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3708">
        <f>SUM(C196:E196)</f>
        <v>0</v>
      </c>
      <c r="C196" s="3623"/>
      <c r="D196" s="3623"/>
      <c r="E196" s="73"/>
      <c r="F196" s="3694">
        <f>SUM(G196:L196)</f>
        <v>0</v>
      </c>
      <c r="G196" s="3623"/>
      <c r="H196" s="3709"/>
      <c r="I196" s="3709"/>
      <c r="J196" s="3709"/>
      <c r="K196" s="3709"/>
      <c r="L196" s="3622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3696" t="s">
        <v>279</v>
      </c>
      <c r="B197" s="282">
        <f>SUM(C197:D197)</f>
        <v>0</v>
      </c>
      <c r="C197" s="3679"/>
      <c r="D197" s="3679"/>
      <c r="E197" s="3710"/>
      <c r="F197" s="259">
        <f>SUM(G197:L197)</f>
        <v>0</v>
      </c>
      <c r="G197" s="3679"/>
      <c r="H197" s="3711"/>
      <c r="I197" s="3711"/>
      <c r="J197" s="3711"/>
      <c r="K197" s="3711"/>
      <c r="L197" s="3584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815" t="s">
        <v>281</v>
      </c>
      <c r="B199" s="4816"/>
      <c r="C199" s="4641" t="s">
        <v>265</v>
      </c>
      <c r="D199" s="5010" t="s">
        <v>266</v>
      </c>
      <c r="E199" s="5011"/>
      <c r="F199" s="5011"/>
      <c r="G199" s="5011"/>
      <c r="H199" s="5011"/>
      <c r="I199" s="5011"/>
      <c r="J199" s="5012"/>
      <c r="K199" s="4895" t="s">
        <v>282</v>
      </c>
      <c r="L199" s="4895"/>
      <c r="M199" s="4895"/>
      <c r="N199" s="4897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3705" t="s">
        <v>269</v>
      </c>
      <c r="E200" s="3705" t="s">
        <v>283</v>
      </c>
      <c r="F200" s="3705" t="s">
        <v>284</v>
      </c>
      <c r="G200" s="3705" t="s">
        <v>285</v>
      </c>
      <c r="H200" s="3705" t="s">
        <v>286</v>
      </c>
      <c r="I200" s="3705" t="s">
        <v>287</v>
      </c>
      <c r="J200" s="3705" t="s">
        <v>288</v>
      </c>
      <c r="K200" s="3712" t="s">
        <v>289</v>
      </c>
      <c r="L200" s="3713" t="s">
        <v>290</v>
      </c>
      <c r="M200" s="3713" t="s">
        <v>291</v>
      </c>
      <c r="N200" s="3714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641" t="s">
        <v>293</v>
      </c>
      <c r="B201" s="3715" t="s">
        <v>294</v>
      </c>
      <c r="C201" s="3569">
        <f>SUM(E201+G201)</f>
        <v>0</v>
      </c>
      <c r="D201" s="3716"/>
      <c r="E201" s="3623"/>
      <c r="F201" s="3693"/>
      <c r="G201" s="3623"/>
      <c r="H201" s="3569">
        <f>+K201+L201+M201</f>
        <v>0</v>
      </c>
      <c r="I201" s="3693"/>
      <c r="J201" s="3693"/>
      <c r="K201" s="3717"/>
      <c r="L201" s="3709"/>
      <c r="M201" s="3709"/>
      <c r="N201" s="3718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3719" t="s">
        <v>295</v>
      </c>
      <c r="C202" s="3676">
        <f>SUM(D202+E202+G202)</f>
        <v>0</v>
      </c>
      <c r="D202" s="3623"/>
      <c r="E202" s="3621"/>
      <c r="F202" s="280"/>
      <c r="G202" s="3623"/>
      <c r="H202" s="3676">
        <f>SUM(I202:M202)</f>
        <v>0</v>
      </c>
      <c r="I202" s="73"/>
      <c r="J202" s="164"/>
      <c r="K202" s="3717"/>
      <c r="L202" s="3709"/>
      <c r="M202" s="3709"/>
      <c r="N202" s="3718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3719" t="s">
        <v>296</v>
      </c>
      <c r="C203" s="3676">
        <f>+F203+G203</f>
        <v>0</v>
      </c>
      <c r="D203" s="280"/>
      <c r="E203" s="280"/>
      <c r="F203" s="3623"/>
      <c r="G203" s="3623"/>
      <c r="H203" s="3676">
        <f>SUM(I203:M203)</f>
        <v>0</v>
      </c>
      <c r="I203" s="3623"/>
      <c r="J203" s="3621"/>
      <c r="K203" s="3717"/>
      <c r="L203" s="3709"/>
      <c r="M203" s="3709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3720" t="s">
        <v>297</v>
      </c>
      <c r="C204" s="291">
        <f>SUM(D204:G204)</f>
        <v>0</v>
      </c>
      <c r="D204" s="3679"/>
      <c r="E204" s="3679"/>
      <c r="F204" s="3679"/>
      <c r="G204" s="3697"/>
      <c r="H204" s="260">
        <f>+N204</f>
        <v>0</v>
      </c>
      <c r="I204" s="3710"/>
      <c r="J204" s="3710"/>
      <c r="K204" s="3721"/>
      <c r="L204" s="3722"/>
      <c r="M204" s="3722"/>
      <c r="N204" s="3584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5013" t="s">
        <v>264</v>
      </c>
      <c r="B206" s="5014" t="s">
        <v>299</v>
      </c>
      <c r="C206" s="4715" t="s">
        <v>300</v>
      </c>
      <c r="D206" s="5015" t="s">
        <v>301</v>
      </c>
      <c r="E206" s="5016"/>
      <c r="F206" s="5017" t="s">
        <v>302</v>
      </c>
      <c r="G206" s="5018"/>
      <c r="H206" s="5018"/>
      <c r="I206" s="5018"/>
      <c r="J206" s="5018"/>
      <c r="K206" s="5018"/>
      <c r="L206" s="5018"/>
      <c r="M206" s="5018"/>
      <c r="N206" s="5018"/>
      <c r="O206" s="5018"/>
      <c r="P206" s="5018"/>
      <c r="Q206" s="5018"/>
      <c r="R206" s="5018"/>
      <c r="S206" s="5019"/>
      <c r="T206" s="4827" t="s">
        <v>287</v>
      </c>
      <c r="U206" s="4715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5013"/>
      <c r="B207" s="5014"/>
      <c r="C207" s="3925"/>
      <c r="D207" s="3723" t="s">
        <v>305</v>
      </c>
      <c r="E207" s="3724" t="s">
        <v>306</v>
      </c>
      <c r="F207" s="3723" t="s">
        <v>307</v>
      </c>
      <c r="G207" s="3725" t="s">
        <v>308</v>
      </c>
      <c r="H207" s="3725" t="s">
        <v>309</v>
      </c>
      <c r="I207" s="3725" t="s">
        <v>310</v>
      </c>
      <c r="J207" s="3725" t="s">
        <v>311</v>
      </c>
      <c r="K207" s="3725" t="s">
        <v>312</v>
      </c>
      <c r="L207" s="3725" t="s">
        <v>313</v>
      </c>
      <c r="M207" s="3725" t="s">
        <v>314</v>
      </c>
      <c r="N207" s="3725" t="s">
        <v>315</v>
      </c>
      <c r="O207" s="3725" t="s">
        <v>316</v>
      </c>
      <c r="P207" s="3725" t="s">
        <v>317</v>
      </c>
      <c r="Q207" s="3725" t="s">
        <v>318</v>
      </c>
      <c r="R207" s="3725" t="s">
        <v>319</v>
      </c>
      <c r="S207" s="3726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3727" t="s">
        <v>321</v>
      </c>
      <c r="B208" s="3728"/>
      <c r="C208" s="3729">
        <f>SUM(D208:S208)</f>
        <v>0</v>
      </c>
      <c r="D208" s="3728"/>
      <c r="E208" s="3730"/>
      <c r="F208" s="3728"/>
      <c r="G208" s="3731"/>
      <c r="H208" s="3731"/>
      <c r="I208" s="3731"/>
      <c r="J208" s="3731"/>
      <c r="K208" s="3731"/>
      <c r="L208" s="3731"/>
      <c r="M208" s="3731"/>
      <c r="N208" s="3731"/>
      <c r="O208" s="3731"/>
      <c r="P208" s="3731"/>
      <c r="Q208" s="3731"/>
      <c r="R208" s="3731"/>
      <c r="S208" s="3732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3727" t="s">
        <v>322</v>
      </c>
      <c r="B209" s="3728"/>
      <c r="C209" s="3733">
        <f>SUM(D209:S209)</f>
        <v>0</v>
      </c>
      <c r="D209" s="3728"/>
      <c r="E209" s="3730"/>
      <c r="F209" s="3728"/>
      <c r="G209" s="3731"/>
      <c r="H209" s="3731"/>
      <c r="I209" s="3731"/>
      <c r="J209" s="3731"/>
      <c r="K209" s="3731"/>
      <c r="L209" s="3731"/>
      <c r="M209" s="3731"/>
      <c r="N209" s="3731"/>
      <c r="O209" s="3731"/>
      <c r="P209" s="3731"/>
      <c r="Q209" s="3731"/>
      <c r="R209" s="3731"/>
      <c r="S209" s="3732"/>
      <c r="T209" s="3730"/>
      <c r="U209" s="3734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3735" t="s">
        <v>323</v>
      </c>
      <c r="B210" s="3736"/>
      <c r="C210" s="305">
        <f>SUM(D210:S210)</f>
        <v>0</v>
      </c>
      <c r="D210" s="3737"/>
      <c r="E210" s="3738"/>
      <c r="F210" s="3737"/>
      <c r="G210" s="3739"/>
      <c r="H210" s="3739"/>
      <c r="I210" s="3739"/>
      <c r="J210" s="3739"/>
      <c r="K210" s="3739"/>
      <c r="L210" s="3739"/>
      <c r="M210" s="3739"/>
      <c r="N210" s="3739"/>
      <c r="O210" s="3739"/>
      <c r="P210" s="3739"/>
      <c r="Q210" s="3739"/>
      <c r="R210" s="3739"/>
      <c r="S210" s="3740"/>
      <c r="T210" s="3738"/>
      <c r="U210" s="3736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5014" t="s">
        <v>325</v>
      </c>
      <c r="B212" s="5014" t="s">
        <v>326</v>
      </c>
      <c r="C212" s="5015" t="s">
        <v>327</v>
      </c>
      <c r="D212" s="5016"/>
      <c r="E212" s="5017" t="s">
        <v>328</v>
      </c>
      <c r="F212" s="5018"/>
      <c r="G212" s="5018"/>
      <c r="H212" s="5018"/>
      <c r="I212" s="5018"/>
      <c r="J212" s="5019"/>
      <c r="K212" s="4715" t="s">
        <v>287</v>
      </c>
      <c r="L212" s="4715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5014"/>
      <c r="B213" s="5014"/>
      <c r="C213" s="3741" t="s">
        <v>305</v>
      </c>
      <c r="D213" s="3724" t="s">
        <v>306</v>
      </c>
      <c r="E213" s="3741" t="s">
        <v>307</v>
      </c>
      <c r="F213" s="3725" t="s">
        <v>308</v>
      </c>
      <c r="G213" s="3725" t="s">
        <v>309</v>
      </c>
      <c r="H213" s="3725" t="s">
        <v>310</v>
      </c>
      <c r="I213" s="3725" t="s">
        <v>311</v>
      </c>
      <c r="J213" s="3742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3727" t="s">
        <v>330</v>
      </c>
      <c r="B214" s="3743">
        <f>SUM(C214:J214)</f>
        <v>0</v>
      </c>
      <c r="C214" s="3623"/>
      <c r="D214" s="3674"/>
      <c r="E214" s="3623"/>
      <c r="F214" s="3709"/>
      <c r="G214" s="3709"/>
      <c r="H214" s="3709"/>
      <c r="I214" s="3709"/>
      <c r="J214" s="3674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3735" t="s">
        <v>331</v>
      </c>
      <c r="B215" s="309">
        <f>SUM(C215:J215)</f>
        <v>0</v>
      </c>
      <c r="C215" s="3679"/>
      <c r="D215" s="3680"/>
      <c r="E215" s="3679"/>
      <c r="F215" s="3711"/>
      <c r="G215" s="3711"/>
      <c r="H215" s="3711"/>
      <c r="I215" s="3711"/>
      <c r="J215" s="3680"/>
      <c r="K215" s="3697"/>
      <c r="L215" s="3697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730" t="s">
        <v>227</v>
      </c>
      <c r="B217" s="4834" t="s">
        <v>5</v>
      </c>
      <c r="C217" s="4835"/>
      <c r="D217" s="4836"/>
      <c r="E217" s="5026" t="s">
        <v>333</v>
      </c>
      <c r="F217" s="5027"/>
      <c r="G217" s="5027"/>
      <c r="H217" s="5027"/>
      <c r="I217" s="5027"/>
      <c r="J217" s="5027"/>
      <c r="K217" s="5027"/>
      <c r="L217" s="5027"/>
      <c r="M217" s="5027"/>
      <c r="N217" s="5027"/>
      <c r="O217" s="5027"/>
      <c r="P217" s="5027"/>
      <c r="Q217" s="5027"/>
      <c r="R217" s="5027"/>
      <c r="S217" s="5027"/>
      <c r="T217" s="5027"/>
      <c r="U217" s="5027"/>
      <c r="V217" s="5027"/>
      <c r="W217" s="5027"/>
      <c r="X217" s="5027"/>
      <c r="Y217" s="5027"/>
      <c r="Z217" s="5027"/>
      <c r="AA217" s="5027"/>
      <c r="AB217" s="5027"/>
      <c r="AC217" s="5027"/>
      <c r="AD217" s="5027"/>
      <c r="AE217" s="5027"/>
      <c r="AF217" s="5028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5026" t="s">
        <v>51</v>
      </c>
      <c r="F218" s="5028"/>
      <c r="G218" s="5025" t="s">
        <v>17</v>
      </c>
      <c r="H218" s="5021"/>
      <c r="I218" s="5025" t="s">
        <v>18</v>
      </c>
      <c r="J218" s="5021"/>
      <c r="K218" s="5020" t="s">
        <v>19</v>
      </c>
      <c r="L218" s="5021"/>
      <c r="M218" s="5025" t="s">
        <v>20</v>
      </c>
      <c r="N218" s="5021"/>
      <c r="O218" s="5025" t="s">
        <v>21</v>
      </c>
      <c r="P218" s="5021"/>
      <c r="Q218" s="5025" t="s">
        <v>22</v>
      </c>
      <c r="R218" s="5021"/>
      <c r="S218" s="5025" t="s">
        <v>23</v>
      </c>
      <c r="T218" s="5021"/>
      <c r="U218" s="5020" t="s">
        <v>24</v>
      </c>
      <c r="V218" s="5021"/>
      <c r="W218" s="5025" t="s">
        <v>25</v>
      </c>
      <c r="X218" s="5021"/>
      <c r="Y218" s="5020" t="s">
        <v>26</v>
      </c>
      <c r="Z218" s="5021"/>
      <c r="AA218" s="5020" t="s">
        <v>27</v>
      </c>
      <c r="AB218" s="5021"/>
      <c r="AC218" s="5020" t="s">
        <v>28</v>
      </c>
      <c r="AD218" s="5021"/>
      <c r="AE218" s="5020" t="s">
        <v>29</v>
      </c>
      <c r="AF218" s="5021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3744" t="s">
        <v>44</v>
      </c>
      <c r="C219" s="3745" t="s">
        <v>30</v>
      </c>
      <c r="D219" s="3746" t="s">
        <v>31</v>
      </c>
      <c r="E219" s="3747" t="s">
        <v>30</v>
      </c>
      <c r="F219" s="3746" t="s">
        <v>31</v>
      </c>
      <c r="G219" s="3745" t="s">
        <v>30</v>
      </c>
      <c r="H219" s="3746" t="s">
        <v>31</v>
      </c>
      <c r="I219" s="3745" t="s">
        <v>30</v>
      </c>
      <c r="J219" s="3746" t="s">
        <v>31</v>
      </c>
      <c r="K219" s="3747" t="s">
        <v>30</v>
      </c>
      <c r="L219" s="3746" t="s">
        <v>31</v>
      </c>
      <c r="M219" s="3745" t="s">
        <v>30</v>
      </c>
      <c r="N219" s="3746" t="s">
        <v>31</v>
      </c>
      <c r="O219" s="3745" t="s">
        <v>30</v>
      </c>
      <c r="P219" s="3746" t="s">
        <v>31</v>
      </c>
      <c r="Q219" s="3745" t="s">
        <v>30</v>
      </c>
      <c r="R219" s="3746" t="s">
        <v>31</v>
      </c>
      <c r="S219" s="3745" t="s">
        <v>30</v>
      </c>
      <c r="T219" s="3746" t="s">
        <v>31</v>
      </c>
      <c r="U219" s="3745" t="s">
        <v>30</v>
      </c>
      <c r="V219" s="3746" t="s">
        <v>31</v>
      </c>
      <c r="W219" s="3745" t="s">
        <v>30</v>
      </c>
      <c r="X219" s="3746" t="s">
        <v>31</v>
      </c>
      <c r="Y219" s="3747" t="s">
        <v>30</v>
      </c>
      <c r="Z219" s="3746" t="s">
        <v>31</v>
      </c>
      <c r="AA219" s="3747" t="s">
        <v>30</v>
      </c>
      <c r="AB219" s="3746" t="s">
        <v>31</v>
      </c>
      <c r="AC219" s="3747" t="s">
        <v>30</v>
      </c>
      <c r="AD219" s="3746" t="s">
        <v>31</v>
      </c>
      <c r="AE219" s="3747" t="s">
        <v>30</v>
      </c>
      <c r="AF219" s="3746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3748" t="s">
        <v>334</v>
      </c>
      <c r="B220" s="3749"/>
      <c r="C220" s="3750"/>
      <c r="D220" s="3751"/>
      <c r="E220" s="3752"/>
      <c r="F220" s="3753"/>
      <c r="G220" s="3754"/>
      <c r="H220" s="3753"/>
      <c r="I220" s="3754"/>
      <c r="J220" s="3753"/>
      <c r="K220" s="3752"/>
      <c r="L220" s="3753"/>
      <c r="M220" s="3754"/>
      <c r="N220" s="3753"/>
      <c r="O220" s="3754"/>
      <c r="P220" s="3753"/>
      <c r="Q220" s="3754"/>
      <c r="R220" s="3753"/>
      <c r="S220" s="3754"/>
      <c r="T220" s="3753"/>
      <c r="U220" s="3754"/>
      <c r="V220" s="3753"/>
      <c r="W220" s="3754"/>
      <c r="X220" s="3755"/>
      <c r="Y220" s="3755"/>
      <c r="Z220" s="3755"/>
      <c r="AA220" s="3755"/>
      <c r="AB220" s="3755"/>
      <c r="AC220" s="3755"/>
      <c r="AD220" s="3755"/>
      <c r="AE220" s="3755"/>
      <c r="AF220" s="3753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3748" t="s">
        <v>335</v>
      </c>
      <c r="B221" s="3749"/>
      <c r="C221" s="3750"/>
      <c r="D221" s="3751"/>
      <c r="E221" s="3752"/>
      <c r="F221" s="3753"/>
      <c r="G221" s="3754"/>
      <c r="H221" s="3753"/>
      <c r="I221" s="3754"/>
      <c r="J221" s="3753"/>
      <c r="K221" s="3752"/>
      <c r="L221" s="3753"/>
      <c r="M221" s="3754"/>
      <c r="N221" s="3753"/>
      <c r="O221" s="3754"/>
      <c r="P221" s="3753"/>
      <c r="Q221" s="3754"/>
      <c r="R221" s="3753"/>
      <c r="S221" s="3754"/>
      <c r="T221" s="3753"/>
      <c r="U221" s="3754"/>
      <c r="V221" s="3753"/>
      <c r="W221" s="3754"/>
      <c r="X221" s="3755"/>
      <c r="Y221" s="3755"/>
      <c r="Z221" s="3755"/>
      <c r="AA221" s="3755"/>
      <c r="AB221" s="3755"/>
      <c r="AC221" s="3755"/>
      <c r="AD221" s="3755"/>
      <c r="AE221" s="3755"/>
      <c r="AF221" s="3753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705" t="s">
        <v>338</v>
      </c>
      <c r="B224" s="4705" t="s">
        <v>208</v>
      </c>
      <c r="C224" s="5022" t="s">
        <v>339</v>
      </c>
      <c r="D224" s="5023"/>
      <c r="E224" s="5023"/>
      <c r="F224" s="5023"/>
      <c r="G224" s="5024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3712" t="s">
        <v>13</v>
      </c>
      <c r="D225" s="3756" t="s">
        <v>14</v>
      </c>
      <c r="E225" s="3713" t="s">
        <v>50</v>
      </c>
      <c r="F225" s="3713" t="s">
        <v>51</v>
      </c>
      <c r="G225" s="3757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3758" t="s">
        <v>340</v>
      </c>
      <c r="B226" s="3759">
        <f>SUM(C226:G226)</f>
        <v>0</v>
      </c>
      <c r="C226" s="3760"/>
      <c r="D226" s="3761"/>
      <c r="E226" s="3761"/>
      <c r="F226" s="3762"/>
      <c r="G226" s="3763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687" t="s">
        <v>342</v>
      </c>
      <c r="B228" s="4972" t="s">
        <v>343</v>
      </c>
      <c r="C228" s="4967"/>
      <c r="D228" s="4892"/>
    </row>
    <row r="229" spans="1:103" s="92" customFormat="1" ht="10.5" customHeight="1" x14ac:dyDescent="0.15">
      <c r="A229" s="3874"/>
      <c r="B229" s="3764" t="s">
        <v>344</v>
      </c>
      <c r="C229" s="4959" t="s">
        <v>345</v>
      </c>
      <c r="D229" s="4897"/>
    </row>
    <row r="230" spans="1:103" s="92" customFormat="1" ht="10.5" x14ac:dyDescent="0.15">
      <c r="A230" s="3875"/>
      <c r="B230" s="3603" t="s">
        <v>346</v>
      </c>
      <c r="C230" s="3604" t="s">
        <v>347</v>
      </c>
      <c r="D230" s="3765" t="s">
        <v>348</v>
      </c>
    </row>
    <row r="231" spans="1:103" s="92" customFormat="1" ht="10.5" x14ac:dyDescent="0.15">
      <c r="A231" s="3766" t="s">
        <v>349</v>
      </c>
      <c r="B231" s="3767"/>
      <c r="C231" s="3768"/>
      <c r="D231" s="3567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229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53" priority="9" operator="equal">
      <formula>1</formula>
    </cfRule>
  </conditionalFormatting>
  <conditionalFormatting sqref="CN14:CO14">
    <cfRule type="cellIs" dxfId="52" priority="8" operator="equal">
      <formula>1</formula>
    </cfRule>
  </conditionalFormatting>
  <conditionalFormatting sqref="CM14:CM18">
    <cfRule type="cellIs" dxfId="51" priority="7" operator="equal">
      <formula>1</formula>
    </cfRule>
  </conditionalFormatting>
  <conditionalFormatting sqref="CN15:CO18">
    <cfRule type="cellIs" dxfId="50" priority="6" operator="equal">
      <formula>1</formula>
    </cfRule>
  </conditionalFormatting>
  <conditionalFormatting sqref="CK24:CN24">
    <cfRule type="cellIs" dxfId="49" priority="5" operator="equal">
      <formula>1</formula>
    </cfRule>
  </conditionalFormatting>
  <conditionalFormatting sqref="CK25:CN26">
    <cfRule type="cellIs" dxfId="48" priority="4" operator="equal">
      <formula>1</formula>
    </cfRule>
  </conditionalFormatting>
  <conditionalFormatting sqref="CL31:CM31">
    <cfRule type="cellIs" dxfId="47" priority="3" operator="equal">
      <formula>1</formula>
    </cfRule>
  </conditionalFormatting>
  <conditionalFormatting sqref="CQ37:CR37">
    <cfRule type="cellIs" dxfId="46" priority="2" operator="equal">
      <formula>1</formula>
    </cfRule>
  </conditionalFormatting>
  <conditionalFormatting sqref="CQ38:CR96">
    <cfRule type="cellIs" dxfId="45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tabSelected="1" workbookViewId="0">
      <selection activeCell="A4" sqref="A4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",[13]NOMBRE!B2," - ","( ",[13]NOMBRE!C2,[13]NOMBRE!D2,[13]NOMBRE!E2,[13]NOMBRE!F2,[13]NOMBRE!G2,"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",[13]NOMBRE!B6," - ","( ",[13]NOMBRE!C6,[13]NOMBRE!D6," )")</f>
        <v>MES: DICIEMBRE - ( 12 )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",[13]NOMBRE!B7)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5078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5079" t="s">
        <v>4</v>
      </c>
      <c r="B12" s="5080" t="s">
        <v>5</v>
      </c>
      <c r="C12" s="5081" t="s">
        <v>6</v>
      </c>
      <c r="D12" s="5082"/>
      <c r="E12" s="5082"/>
      <c r="F12" s="5082"/>
      <c r="G12" s="5082"/>
      <c r="H12" s="5082"/>
      <c r="I12" s="5082"/>
      <c r="J12" s="5082"/>
      <c r="K12" s="5082"/>
      <c r="L12" s="5082"/>
      <c r="M12" s="5082"/>
      <c r="N12" s="5082"/>
      <c r="O12" s="5082"/>
      <c r="P12" s="5082"/>
      <c r="Q12" s="5082"/>
      <c r="R12" s="5082"/>
      <c r="S12" s="5083"/>
      <c r="T12" s="5084" t="s">
        <v>7</v>
      </c>
      <c r="U12" s="5085"/>
      <c r="V12" s="5047" t="s">
        <v>8</v>
      </c>
      <c r="W12" s="5047" t="s">
        <v>9</v>
      </c>
      <c r="X12" s="5033" t="s">
        <v>10</v>
      </c>
      <c r="Y12" s="5033" t="s">
        <v>11</v>
      </c>
      <c r="Z12" s="5033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5079"/>
      <c r="B13" s="3774"/>
      <c r="C13" s="5086" t="s">
        <v>13</v>
      </c>
      <c r="D13" s="5087" t="s">
        <v>14</v>
      </c>
      <c r="E13" s="5088" t="s">
        <v>15</v>
      </c>
      <c r="F13" s="5087" t="s">
        <v>16</v>
      </c>
      <c r="G13" s="5089" t="s">
        <v>17</v>
      </c>
      <c r="H13" s="5089" t="s">
        <v>18</v>
      </c>
      <c r="I13" s="5089" t="s">
        <v>19</v>
      </c>
      <c r="J13" s="5089" t="s">
        <v>20</v>
      </c>
      <c r="K13" s="5089" t="s">
        <v>21</v>
      </c>
      <c r="L13" s="5089" t="s">
        <v>22</v>
      </c>
      <c r="M13" s="5089" t="s">
        <v>23</v>
      </c>
      <c r="N13" s="5089" t="s">
        <v>24</v>
      </c>
      <c r="O13" s="5089" t="s">
        <v>25</v>
      </c>
      <c r="P13" s="5089" t="s">
        <v>26</v>
      </c>
      <c r="Q13" s="5089" t="s">
        <v>27</v>
      </c>
      <c r="R13" s="5089" t="s">
        <v>28</v>
      </c>
      <c r="S13" s="5090" t="s">
        <v>29</v>
      </c>
      <c r="T13" s="5091" t="s">
        <v>30</v>
      </c>
      <c r="U13" s="5092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5093" t="s">
        <v>32</v>
      </c>
      <c r="B14" s="23">
        <f t="shared" ref="B14:B19" si="0">SUM(C14:S14)</f>
        <v>0</v>
      </c>
      <c r="C14" s="5031"/>
      <c r="D14" s="5064"/>
      <c r="E14" s="5094"/>
      <c r="F14" s="5063"/>
      <c r="G14" s="5063"/>
      <c r="H14" s="5063"/>
      <c r="I14" s="5063"/>
      <c r="J14" s="5063"/>
      <c r="K14" s="5063"/>
      <c r="L14" s="5063"/>
      <c r="M14" s="5063"/>
      <c r="N14" s="5063"/>
      <c r="O14" s="5063"/>
      <c r="P14" s="5063"/>
      <c r="Q14" s="5063"/>
      <c r="R14" s="5063"/>
      <c r="S14" s="5038"/>
      <c r="T14" s="5058"/>
      <c r="U14" s="5095"/>
      <c r="V14" s="5040"/>
      <c r="W14" s="5040"/>
      <c r="X14" s="5040"/>
      <c r="Y14" s="5040"/>
      <c r="Z14" s="5040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5096" t="s">
        <v>33</v>
      </c>
      <c r="B15" s="23">
        <f t="shared" si="0"/>
        <v>0</v>
      </c>
      <c r="C15" s="5031"/>
      <c r="D15" s="5064"/>
      <c r="E15" s="5067"/>
      <c r="F15" s="5064"/>
      <c r="G15" s="5064"/>
      <c r="H15" s="5064"/>
      <c r="I15" s="5064"/>
      <c r="J15" s="5064"/>
      <c r="K15" s="5064"/>
      <c r="L15" s="5064"/>
      <c r="M15" s="5064"/>
      <c r="N15" s="5064"/>
      <c r="O15" s="5064"/>
      <c r="P15" s="5064"/>
      <c r="Q15" s="5064"/>
      <c r="R15" s="5064"/>
      <c r="S15" s="5032"/>
      <c r="T15" s="5029"/>
      <c r="U15" s="5097"/>
      <c r="V15" s="5030"/>
      <c r="W15" s="5030"/>
      <c r="X15" s="5030"/>
      <c r="Y15" s="5030"/>
      <c r="Z15" s="5030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5098" t="s">
        <v>34</v>
      </c>
      <c r="B16" s="23">
        <f>SUM(E16:S16)</f>
        <v>0</v>
      </c>
      <c r="C16" s="5099"/>
      <c r="D16" s="5100"/>
      <c r="E16" s="5067"/>
      <c r="F16" s="5064"/>
      <c r="G16" s="5064"/>
      <c r="H16" s="5064"/>
      <c r="I16" s="5064"/>
      <c r="J16" s="5064"/>
      <c r="K16" s="5064"/>
      <c r="L16" s="5064"/>
      <c r="M16" s="5064"/>
      <c r="N16" s="5064"/>
      <c r="O16" s="5064"/>
      <c r="P16" s="5064"/>
      <c r="Q16" s="5064"/>
      <c r="R16" s="5064"/>
      <c r="S16" s="5032"/>
      <c r="T16" s="5029"/>
      <c r="U16" s="5097"/>
      <c r="V16" s="5030"/>
      <c r="W16" s="5030"/>
      <c r="X16" s="5030"/>
      <c r="Y16" s="5030"/>
      <c r="Z16" s="5030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5096" t="s">
        <v>35</v>
      </c>
      <c r="B17" s="23">
        <f t="shared" si="0"/>
        <v>0</v>
      </c>
      <c r="C17" s="5031"/>
      <c r="D17" s="5064"/>
      <c r="E17" s="5067"/>
      <c r="F17" s="5064"/>
      <c r="G17" s="5064"/>
      <c r="H17" s="5064"/>
      <c r="I17" s="5064"/>
      <c r="J17" s="5064"/>
      <c r="K17" s="5064"/>
      <c r="L17" s="5064"/>
      <c r="M17" s="5064"/>
      <c r="N17" s="5064"/>
      <c r="O17" s="5064"/>
      <c r="P17" s="5064"/>
      <c r="Q17" s="5064"/>
      <c r="R17" s="5064"/>
      <c r="S17" s="5032"/>
      <c r="T17" s="5029"/>
      <c r="U17" s="5097"/>
      <c r="V17" s="5030"/>
      <c r="W17" s="5030"/>
      <c r="X17" s="5030"/>
      <c r="Y17" s="5030"/>
      <c r="Z17" s="5030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5031"/>
      <c r="D18" s="5064"/>
      <c r="E18" s="5067"/>
      <c r="F18" s="5064"/>
      <c r="G18" s="5064"/>
      <c r="H18" s="5064"/>
      <c r="I18" s="5064"/>
      <c r="J18" s="5064"/>
      <c r="K18" s="5064"/>
      <c r="L18" s="5064"/>
      <c r="M18" s="5064"/>
      <c r="N18" s="5064"/>
      <c r="O18" s="5064"/>
      <c r="P18" s="5064"/>
      <c r="Q18" s="5064"/>
      <c r="R18" s="5064"/>
      <c r="S18" s="5032"/>
      <c r="T18" s="5029"/>
      <c r="U18" s="5097"/>
      <c r="V18" s="5030"/>
      <c r="W18" s="5030"/>
      <c r="X18" s="5030"/>
      <c r="Y18" s="5030"/>
      <c r="Z18" s="5030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5101" t="s">
        <v>37</v>
      </c>
      <c r="B19" s="5102">
        <f t="shared" si="0"/>
        <v>0</v>
      </c>
      <c r="C19" s="5103">
        <f t="shared" ref="C19:S19" si="4">SUM(C14:C18)</f>
        <v>0</v>
      </c>
      <c r="D19" s="5104">
        <f t="shared" si="4"/>
        <v>0</v>
      </c>
      <c r="E19" s="5104">
        <f t="shared" si="4"/>
        <v>0</v>
      </c>
      <c r="F19" s="5105">
        <f t="shared" si="4"/>
        <v>0</v>
      </c>
      <c r="G19" s="5105">
        <f t="shared" si="4"/>
        <v>0</v>
      </c>
      <c r="H19" s="5105">
        <f t="shared" si="4"/>
        <v>0</v>
      </c>
      <c r="I19" s="5105">
        <f t="shared" si="4"/>
        <v>0</v>
      </c>
      <c r="J19" s="5105">
        <f t="shared" si="4"/>
        <v>0</v>
      </c>
      <c r="K19" s="5105">
        <f t="shared" si="4"/>
        <v>0</v>
      </c>
      <c r="L19" s="5105">
        <f t="shared" si="4"/>
        <v>0</v>
      </c>
      <c r="M19" s="5105">
        <f t="shared" si="4"/>
        <v>0</v>
      </c>
      <c r="N19" s="5105">
        <f t="shared" si="4"/>
        <v>0</v>
      </c>
      <c r="O19" s="5105">
        <f t="shared" si="4"/>
        <v>0</v>
      </c>
      <c r="P19" s="5105">
        <f t="shared" si="4"/>
        <v>0</v>
      </c>
      <c r="Q19" s="5105">
        <f t="shared" si="4"/>
        <v>0</v>
      </c>
      <c r="R19" s="5105">
        <f t="shared" si="4"/>
        <v>0</v>
      </c>
      <c r="S19" s="5106">
        <f t="shared" si="4"/>
        <v>0</v>
      </c>
      <c r="T19" s="5102">
        <f>SUM(T14:T18)</f>
        <v>0</v>
      </c>
      <c r="U19" s="5107">
        <f t="shared" ref="U19:Z19" si="5">SUM(U14:U18)</f>
        <v>0</v>
      </c>
      <c r="V19" s="5108">
        <f t="shared" si="5"/>
        <v>0</v>
      </c>
      <c r="W19" s="5108">
        <f t="shared" si="5"/>
        <v>0</v>
      </c>
      <c r="X19" s="5108">
        <f t="shared" si="5"/>
        <v>0</v>
      </c>
      <c r="Y19" s="5108">
        <f t="shared" si="5"/>
        <v>0</v>
      </c>
      <c r="Z19" s="5108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5109" t="s">
        <v>39</v>
      </c>
      <c r="B21" s="5110" t="s">
        <v>5</v>
      </c>
      <c r="C21" s="5110"/>
      <c r="D21" s="5110"/>
      <c r="E21" s="5111" t="s">
        <v>40</v>
      </c>
      <c r="F21" s="5112"/>
      <c r="G21" s="5112"/>
      <c r="H21" s="5113"/>
      <c r="I21" s="5114" t="s">
        <v>32</v>
      </c>
      <c r="J21" s="5115" t="s">
        <v>41</v>
      </c>
      <c r="K21" s="5110" t="s">
        <v>10</v>
      </c>
      <c r="L21" s="5110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5109"/>
      <c r="B22" s="5110"/>
      <c r="C22" s="5110"/>
      <c r="D22" s="5110"/>
      <c r="E22" s="5109" t="s">
        <v>42</v>
      </c>
      <c r="F22" s="5109"/>
      <c r="G22" s="5109" t="s">
        <v>43</v>
      </c>
      <c r="H22" s="5116"/>
      <c r="I22" s="5114"/>
      <c r="J22" s="5115"/>
      <c r="K22" s="5110"/>
      <c r="L22" s="5110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5109"/>
      <c r="B23" s="5117" t="s">
        <v>44</v>
      </c>
      <c r="C23" s="5118" t="s">
        <v>30</v>
      </c>
      <c r="D23" s="5118" t="s">
        <v>31</v>
      </c>
      <c r="E23" s="5118" t="s">
        <v>30</v>
      </c>
      <c r="F23" s="5118" t="s">
        <v>31</v>
      </c>
      <c r="G23" s="5118" t="s">
        <v>30</v>
      </c>
      <c r="H23" s="5119" t="s">
        <v>31</v>
      </c>
      <c r="I23" s="5114"/>
      <c r="J23" s="5115"/>
      <c r="K23" s="5110"/>
      <c r="L23" s="5110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5120" t="s">
        <v>45</v>
      </c>
      <c r="B24" s="5121">
        <f>SUM(C24:D24)</f>
        <v>0</v>
      </c>
      <c r="C24" s="5121">
        <f t="shared" ref="C24:D26" si="6">+E24+G24</f>
        <v>0</v>
      </c>
      <c r="D24" s="5121">
        <f t="shared" si="6"/>
        <v>0</v>
      </c>
      <c r="E24" s="5122"/>
      <c r="F24" s="5122"/>
      <c r="G24" s="5122"/>
      <c r="H24" s="5123"/>
      <c r="I24" s="5124"/>
      <c r="J24" s="5125"/>
      <c r="K24" s="5122"/>
      <c r="L24" s="5122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5126" t="s">
        <v>46</v>
      </c>
      <c r="B25" s="5127">
        <f>SUM(C25:D25)</f>
        <v>0</v>
      </c>
      <c r="C25" s="5127">
        <f t="shared" si="6"/>
        <v>0</v>
      </c>
      <c r="D25" s="5127">
        <f t="shared" si="6"/>
        <v>0</v>
      </c>
      <c r="E25" s="5128"/>
      <c r="F25" s="5128"/>
      <c r="G25" s="5128"/>
      <c r="H25" s="5129"/>
      <c r="I25" s="5130"/>
      <c r="J25" s="5131"/>
      <c r="K25" s="5128"/>
      <c r="L25" s="5128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5132" t="s">
        <v>47</v>
      </c>
      <c r="B26" s="5133">
        <f>SUM(C26:D26)</f>
        <v>0</v>
      </c>
      <c r="C26" s="5133">
        <f t="shared" si="6"/>
        <v>0</v>
      </c>
      <c r="D26" s="5133">
        <f t="shared" si="6"/>
        <v>0</v>
      </c>
      <c r="E26" s="5134"/>
      <c r="F26" s="5134"/>
      <c r="G26" s="5134"/>
      <c r="H26" s="5135"/>
      <c r="I26" s="5136"/>
      <c r="J26" s="5137"/>
      <c r="K26" s="5134"/>
      <c r="L26" s="5134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5101" t="s">
        <v>5</v>
      </c>
      <c r="B27" s="5118">
        <f>SUM(B24:B26)</f>
        <v>0</v>
      </c>
      <c r="C27" s="5118">
        <f>SUM(C24:C26)</f>
        <v>0</v>
      </c>
      <c r="D27" s="5118">
        <f>SUM(D24:D26)</f>
        <v>0</v>
      </c>
      <c r="E27" s="5118">
        <f>SUM(E24:E26)</f>
        <v>0</v>
      </c>
      <c r="F27" s="5118">
        <f t="shared" ref="F27:L27" si="9">SUM(F24:F26)</f>
        <v>0</v>
      </c>
      <c r="G27" s="5118">
        <f t="shared" si="9"/>
        <v>0</v>
      </c>
      <c r="H27" s="5119">
        <f t="shared" si="9"/>
        <v>0</v>
      </c>
      <c r="I27" s="5138">
        <f t="shared" si="9"/>
        <v>0</v>
      </c>
      <c r="J27" s="5118">
        <f t="shared" si="9"/>
        <v>0</v>
      </c>
      <c r="K27" s="5118">
        <f t="shared" si="9"/>
        <v>0</v>
      </c>
      <c r="L27" s="5118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5139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5080"/>
      <c r="B29" s="5080" t="s">
        <v>5</v>
      </c>
      <c r="C29" s="5140" t="s">
        <v>6</v>
      </c>
      <c r="D29" s="5141"/>
      <c r="E29" s="5141"/>
      <c r="F29" s="5141"/>
      <c r="G29" s="5141"/>
      <c r="H29" s="5141"/>
      <c r="I29" s="5141"/>
      <c r="J29" s="5141"/>
      <c r="K29" s="5141"/>
      <c r="L29" s="5141"/>
      <c r="M29" s="5141"/>
      <c r="N29" s="5141"/>
      <c r="O29" s="5141"/>
      <c r="P29" s="5141"/>
      <c r="Q29" s="5141"/>
      <c r="R29" s="5141"/>
      <c r="S29" s="5142"/>
      <c r="T29" s="5143" t="s">
        <v>49</v>
      </c>
      <c r="U29" s="5144"/>
      <c r="V29" s="5050" t="s">
        <v>10</v>
      </c>
      <c r="W29" s="5145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5086" t="s">
        <v>13</v>
      </c>
      <c r="D30" s="5087" t="s">
        <v>14</v>
      </c>
      <c r="E30" s="5087" t="s">
        <v>50</v>
      </c>
      <c r="F30" s="5088" t="s">
        <v>51</v>
      </c>
      <c r="G30" s="5087" t="s">
        <v>17</v>
      </c>
      <c r="H30" s="5087" t="s">
        <v>18</v>
      </c>
      <c r="I30" s="5087" t="s">
        <v>19</v>
      </c>
      <c r="J30" s="5087" t="s">
        <v>20</v>
      </c>
      <c r="K30" s="5087" t="s">
        <v>21</v>
      </c>
      <c r="L30" s="5087" t="s">
        <v>22</v>
      </c>
      <c r="M30" s="5087" t="s">
        <v>23</v>
      </c>
      <c r="N30" s="5087" t="s">
        <v>24</v>
      </c>
      <c r="O30" s="5087" t="s">
        <v>25</v>
      </c>
      <c r="P30" s="5087" t="s">
        <v>26</v>
      </c>
      <c r="Q30" s="5087" t="s">
        <v>27</v>
      </c>
      <c r="R30" s="5146" t="s">
        <v>28</v>
      </c>
      <c r="S30" s="5147" t="s">
        <v>29</v>
      </c>
      <c r="T30" s="5091" t="s">
        <v>30</v>
      </c>
      <c r="U30" s="5092" t="s">
        <v>31</v>
      </c>
      <c r="V30" s="5050"/>
      <c r="W30" s="5145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5148" t="s">
        <v>52</v>
      </c>
      <c r="B31" s="5149">
        <f>SUM(C31:S31)</f>
        <v>0</v>
      </c>
      <c r="C31" s="5150"/>
      <c r="D31" s="5151"/>
      <c r="E31" s="5151"/>
      <c r="F31" s="5151"/>
      <c r="G31" s="5151"/>
      <c r="H31" s="5151"/>
      <c r="I31" s="5151"/>
      <c r="J31" s="5151"/>
      <c r="K31" s="5151"/>
      <c r="L31" s="5151"/>
      <c r="M31" s="5151"/>
      <c r="N31" s="5151"/>
      <c r="O31" s="5151"/>
      <c r="P31" s="5151"/>
      <c r="Q31" s="5151"/>
      <c r="R31" s="5151"/>
      <c r="S31" s="5074"/>
      <c r="T31" s="5072"/>
      <c r="U31" s="5152"/>
      <c r="V31" s="5153"/>
      <c r="W31" s="5072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5154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5155" t="s">
        <v>55</v>
      </c>
      <c r="B34" s="5156" t="s">
        <v>56</v>
      </c>
      <c r="C34" s="5157" t="s">
        <v>57</v>
      </c>
      <c r="D34" s="5158"/>
      <c r="E34" s="5158"/>
      <c r="F34" s="5158"/>
      <c r="G34" s="5158"/>
      <c r="H34" s="5158"/>
      <c r="I34" s="5158"/>
      <c r="J34" s="5158"/>
      <c r="K34" s="5158"/>
      <c r="L34" s="5158"/>
      <c r="M34" s="5158"/>
      <c r="N34" s="5158"/>
      <c r="O34" s="5158"/>
      <c r="P34" s="5158"/>
      <c r="Q34" s="5158"/>
      <c r="R34" s="5158"/>
      <c r="S34" s="5158"/>
      <c r="T34" s="5158"/>
      <c r="U34" s="5159"/>
      <c r="V34" s="5160" t="s">
        <v>58</v>
      </c>
      <c r="W34" s="5161"/>
      <c r="X34" s="5045" t="s">
        <v>59</v>
      </c>
      <c r="Y34" s="5047"/>
      <c r="Z34" s="5048" t="s">
        <v>60</v>
      </c>
      <c r="AA34" s="5049"/>
      <c r="AB34" s="5049"/>
      <c r="AC34" s="5049"/>
      <c r="AD34" s="5049"/>
      <c r="AE34" s="5049"/>
      <c r="AF34" s="5049"/>
      <c r="AG34" s="5049"/>
      <c r="AH34" s="5049"/>
      <c r="AI34" s="5050"/>
      <c r="AJ34" s="5162" t="s">
        <v>61</v>
      </c>
      <c r="AK34" s="5046"/>
      <c r="AL34" s="5047"/>
      <c r="AM34" s="5047" t="s">
        <v>62</v>
      </c>
      <c r="AN34" s="5047" t="s">
        <v>63</v>
      </c>
      <c r="AO34" s="5033" t="s">
        <v>10</v>
      </c>
      <c r="AP34" s="5047" t="s">
        <v>11</v>
      </c>
      <c r="AQ34" s="5047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5155"/>
      <c r="B35" s="3802"/>
      <c r="C35" s="5163" t="s">
        <v>6</v>
      </c>
      <c r="D35" s="5163"/>
      <c r="E35" s="5163"/>
      <c r="F35" s="5163"/>
      <c r="G35" s="5163"/>
      <c r="H35" s="5163"/>
      <c r="I35" s="5163"/>
      <c r="J35" s="5163"/>
      <c r="K35" s="5163"/>
      <c r="L35" s="5163"/>
      <c r="M35" s="5163"/>
      <c r="N35" s="5163"/>
      <c r="O35" s="5163"/>
      <c r="P35" s="5163"/>
      <c r="Q35" s="5163"/>
      <c r="R35" s="5163"/>
      <c r="S35" s="5163"/>
      <c r="T35" s="5164" t="s">
        <v>49</v>
      </c>
      <c r="U35" s="5165"/>
      <c r="V35" s="3809"/>
      <c r="W35" s="3810"/>
      <c r="X35" s="3812"/>
      <c r="Y35" s="3786"/>
      <c r="Z35" s="5052" t="s">
        <v>65</v>
      </c>
      <c r="AA35" s="5054"/>
      <c r="AB35" s="5054"/>
      <c r="AC35" s="5054"/>
      <c r="AD35" s="5053"/>
      <c r="AE35" s="5052" t="s">
        <v>66</v>
      </c>
      <c r="AF35" s="5054"/>
      <c r="AG35" s="5054"/>
      <c r="AH35" s="5054"/>
      <c r="AI35" s="5053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5155"/>
      <c r="B36" s="3803"/>
      <c r="C36" s="5057" t="s">
        <v>13</v>
      </c>
      <c r="D36" s="5166" t="s">
        <v>14</v>
      </c>
      <c r="E36" s="5166" t="s">
        <v>50</v>
      </c>
      <c r="F36" s="5166" t="s">
        <v>51</v>
      </c>
      <c r="G36" s="5166" t="s">
        <v>17</v>
      </c>
      <c r="H36" s="5166" t="s">
        <v>18</v>
      </c>
      <c r="I36" s="5166" t="s">
        <v>19</v>
      </c>
      <c r="J36" s="5166" t="s">
        <v>20</v>
      </c>
      <c r="K36" s="5166" t="s">
        <v>21</v>
      </c>
      <c r="L36" s="5166" t="s">
        <v>22</v>
      </c>
      <c r="M36" s="5166" t="s">
        <v>23</v>
      </c>
      <c r="N36" s="5166" t="s">
        <v>24</v>
      </c>
      <c r="O36" s="5166" t="s">
        <v>25</v>
      </c>
      <c r="P36" s="5166" t="s">
        <v>26</v>
      </c>
      <c r="Q36" s="5166" t="s">
        <v>27</v>
      </c>
      <c r="R36" s="5166" t="s">
        <v>28</v>
      </c>
      <c r="S36" s="5167" t="s">
        <v>29</v>
      </c>
      <c r="T36" s="5168" t="s">
        <v>30</v>
      </c>
      <c r="U36" s="5169" t="s">
        <v>31</v>
      </c>
      <c r="V36" s="5057" t="s">
        <v>67</v>
      </c>
      <c r="W36" s="5056" t="s">
        <v>68</v>
      </c>
      <c r="X36" s="5057" t="s">
        <v>69</v>
      </c>
      <c r="Y36" s="5167" t="s">
        <v>70</v>
      </c>
      <c r="Z36" s="5076" t="s">
        <v>5</v>
      </c>
      <c r="AA36" s="5170" t="s">
        <v>71</v>
      </c>
      <c r="AB36" s="5166" t="s">
        <v>72</v>
      </c>
      <c r="AC36" s="5166" t="s">
        <v>73</v>
      </c>
      <c r="AD36" s="5056" t="s">
        <v>74</v>
      </c>
      <c r="AE36" s="67" t="s">
        <v>56</v>
      </c>
      <c r="AF36" s="5170" t="s">
        <v>71</v>
      </c>
      <c r="AG36" s="5166" t="s">
        <v>72</v>
      </c>
      <c r="AH36" s="5166" t="s">
        <v>73</v>
      </c>
      <c r="AI36" s="5056" t="s">
        <v>74</v>
      </c>
      <c r="AJ36" s="5171" t="s">
        <v>75</v>
      </c>
      <c r="AK36" s="5055" t="s">
        <v>76</v>
      </c>
      <c r="AL36" s="5055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5037"/>
      <c r="D37" s="5063"/>
      <c r="E37" s="5063"/>
      <c r="F37" s="5063"/>
      <c r="G37" s="5172"/>
      <c r="H37" s="5172"/>
      <c r="I37" s="5172"/>
      <c r="J37" s="5172"/>
      <c r="K37" s="5172"/>
      <c r="L37" s="5172"/>
      <c r="M37" s="5172"/>
      <c r="N37" s="5172"/>
      <c r="O37" s="5172"/>
      <c r="P37" s="5172"/>
      <c r="Q37" s="5172"/>
      <c r="R37" s="5172"/>
      <c r="S37" s="5173"/>
      <c r="T37" s="5037"/>
      <c r="U37" s="5038"/>
      <c r="V37" s="5037"/>
      <c r="W37" s="5038"/>
      <c r="X37" s="5037"/>
      <c r="Y37" s="5038"/>
      <c r="Z37" s="5174">
        <f>SUM(AA37+AB37+AC37+AD37)</f>
        <v>0</v>
      </c>
      <c r="AA37" s="5037"/>
      <c r="AB37" s="5063"/>
      <c r="AC37" s="5063"/>
      <c r="AD37" s="5038"/>
      <c r="AE37" s="5174">
        <f>SUM(AF37+AG37+AH37+AI37)</f>
        <v>0</v>
      </c>
      <c r="AF37" s="5037"/>
      <c r="AG37" s="5063"/>
      <c r="AH37" s="5063"/>
      <c r="AI37" s="5039"/>
      <c r="AJ37" s="5175"/>
      <c r="AK37" s="5175"/>
      <c r="AL37" s="5175"/>
      <c r="AM37" s="5175"/>
      <c r="AN37" s="5175"/>
      <c r="AO37" s="5175"/>
      <c r="AP37" s="5175"/>
      <c r="AQ37" s="5175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5174" t="s">
        <v>79</v>
      </c>
      <c r="B38" s="23">
        <f t="shared" ref="B38:B96" si="23">SUM(C38:S38)</f>
        <v>3</v>
      </c>
      <c r="C38" s="5176"/>
      <c r="D38" s="5177"/>
      <c r="E38" s="5177"/>
      <c r="F38" s="5177"/>
      <c r="G38" s="5177"/>
      <c r="H38" s="5177"/>
      <c r="I38" s="5177"/>
      <c r="J38" s="5177"/>
      <c r="K38" s="5177"/>
      <c r="L38" s="5177"/>
      <c r="M38" s="5177"/>
      <c r="N38" s="5177"/>
      <c r="O38" s="5177"/>
      <c r="P38" s="5177">
        <v>1</v>
      </c>
      <c r="Q38" s="5177">
        <v>1</v>
      </c>
      <c r="R38" s="5177"/>
      <c r="S38" s="5178">
        <v>1</v>
      </c>
      <c r="T38" s="73">
        <v>1</v>
      </c>
      <c r="U38" s="74">
        <v>2</v>
      </c>
      <c r="V38" s="73"/>
      <c r="W38" s="74">
        <v>1</v>
      </c>
      <c r="X38" s="73">
        <v>0</v>
      </c>
      <c r="Y38" s="74">
        <v>0</v>
      </c>
      <c r="Z38" s="5174">
        <f t="shared" ref="Z38:Z96" si="24">SUM(AA38+AB38+AC38+AD38)</f>
        <v>0</v>
      </c>
      <c r="AA38" s="73"/>
      <c r="AB38" s="75"/>
      <c r="AC38" s="75"/>
      <c r="AD38" s="74"/>
      <c r="AE38" s="5174">
        <f t="shared" ref="AE38:AE96" si="25">SUM(AF38+AG38+AH38+AI38)</f>
        <v>0</v>
      </c>
      <c r="AF38" s="73"/>
      <c r="AG38" s="75"/>
      <c r="AH38" s="75"/>
      <c r="AI38" s="76"/>
      <c r="AJ38" s="5175"/>
      <c r="AK38" s="5175"/>
      <c r="AL38" s="5175">
        <v>3</v>
      </c>
      <c r="AM38" s="5175">
        <v>0</v>
      </c>
      <c r="AN38" s="5175">
        <v>0</v>
      </c>
      <c r="AO38" s="5175">
        <v>0</v>
      </c>
      <c r="AP38" s="5175">
        <v>0</v>
      </c>
      <c r="AQ38" s="5175">
        <v>0</v>
      </c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5174" t="s">
        <v>80</v>
      </c>
      <c r="B39" s="23">
        <f>SUM(C39)</f>
        <v>0</v>
      </c>
      <c r="C39" s="5176"/>
      <c r="D39" s="5179"/>
      <c r="E39" s="5179"/>
      <c r="F39" s="5179"/>
      <c r="G39" s="5179"/>
      <c r="H39" s="5179"/>
      <c r="I39" s="5179"/>
      <c r="J39" s="5179"/>
      <c r="K39" s="5179"/>
      <c r="L39" s="5179"/>
      <c r="M39" s="5179"/>
      <c r="N39" s="5179"/>
      <c r="O39" s="5179"/>
      <c r="P39" s="5179"/>
      <c r="Q39" s="5179"/>
      <c r="R39" s="5179"/>
      <c r="S39" s="5180"/>
      <c r="T39" s="73"/>
      <c r="U39" s="74"/>
      <c r="V39" s="73"/>
      <c r="W39" s="74"/>
      <c r="X39" s="73"/>
      <c r="Y39" s="74"/>
      <c r="Z39" s="5174">
        <f t="shared" si="24"/>
        <v>0</v>
      </c>
      <c r="AA39" s="73"/>
      <c r="AB39" s="75"/>
      <c r="AC39" s="75"/>
      <c r="AD39" s="74"/>
      <c r="AE39" s="5174">
        <f t="shared" si="25"/>
        <v>0</v>
      </c>
      <c r="AF39" s="73"/>
      <c r="AG39" s="75"/>
      <c r="AH39" s="75"/>
      <c r="AI39" s="76"/>
      <c r="AJ39" s="5175"/>
      <c r="AK39" s="5175"/>
      <c r="AL39" s="5175"/>
      <c r="AM39" s="5175"/>
      <c r="AN39" s="5175"/>
      <c r="AO39" s="5175"/>
      <c r="AP39" s="5175"/>
      <c r="AQ39" s="5175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5174" t="s">
        <v>81</v>
      </c>
      <c r="B40" s="23">
        <f t="shared" si="23"/>
        <v>0</v>
      </c>
      <c r="C40" s="5176"/>
      <c r="D40" s="5177"/>
      <c r="E40" s="5177"/>
      <c r="F40" s="5177"/>
      <c r="G40" s="5177"/>
      <c r="H40" s="5177"/>
      <c r="I40" s="5177"/>
      <c r="J40" s="5177"/>
      <c r="K40" s="5177"/>
      <c r="L40" s="5177"/>
      <c r="M40" s="5177"/>
      <c r="N40" s="5177"/>
      <c r="O40" s="5177"/>
      <c r="P40" s="5177"/>
      <c r="Q40" s="5177"/>
      <c r="R40" s="5177"/>
      <c r="S40" s="5178"/>
      <c r="T40" s="73"/>
      <c r="U40" s="74"/>
      <c r="V40" s="73"/>
      <c r="W40" s="74"/>
      <c r="X40" s="73"/>
      <c r="Y40" s="74"/>
      <c r="Z40" s="5174">
        <f t="shared" si="24"/>
        <v>0</v>
      </c>
      <c r="AA40" s="73"/>
      <c r="AB40" s="75"/>
      <c r="AC40" s="75"/>
      <c r="AD40" s="74"/>
      <c r="AE40" s="5174">
        <f t="shared" si="25"/>
        <v>0</v>
      </c>
      <c r="AF40" s="73"/>
      <c r="AG40" s="75"/>
      <c r="AH40" s="75"/>
      <c r="AI40" s="76"/>
      <c r="AJ40" s="5175"/>
      <c r="AK40" s="5175"/>
      <c r="AL40" s="5175"/>
      <c r="AM40" s="5175"/>
      <c r="AN40" s="5175"/>
      <c r="AO40" s="5175"/>
      <c r="AP40" s="5175"/>
      <c r="AQ40" s="5175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5174" t="s">
        <v>82</v>
      </c>
      <c r="B41" s="23">
        <f t="shared" si="23"/>
        <v>0</v>
      </c>
      <c r="C41" s="5176"/>
      <c r="D41" s="5177"/>
      <c r="E41" s="5177"/>
      <c r="F41" s="5177"/>
      <c r="G41" s="5177"/>
      <c r="H41" s="5177"/>
      <c r="I41" s="5177"/>
      <c r="J41" s="5177"/>
      <c r="K41" s="5177"/>
      <c r="L41" s="5177"/>
      <c r="M41" s="5177"/>
      <c r="N41" s="5177"/>
      <c r="O41" s="5177"/>
      <c r="P41" s="5177"/>
      <c r="Q41" s="5177"/>
      <c r="R41" s="5177"/>
      <c r="S41" s="5178"/>
      <c r="T41" s="73"/>
      <c r="U41" s="74"/>
      <c r="V41" s="73"/>
      <c r="W41" s="74"/>
      <c r="X41" s="73"/>
      <c r="Y41" s="74"/>
      <c r="Z41" s="5174">
        <f t="shared" si="24"/>
        <v>0</v>
      </c>
      <c r="AA41" s="73"/>
      <c r="AB41" s="75"/>
      <c r="AC41" s="75"/>
      <c r="AD41" s="74"/>
      <c r="AE41" s="5174">
        <f t="shared" si="25"/>
        <v>0</v>
      </c>
      <c r="AF41" s="73"/>
      <c r="AG41" s="75"/>
      <c r="AH41" s="75"/>
      <c r="AI41" s="76"/>
      <c r="AJ41" s="5175"/>
      <c r="AK41" s="5175"/>
      <c r="AL41" s="5175"/>
      <c r="AM41" s="5175"/>
      <c r="AN41" s="5175"/>
      <c r="AO41" s="5175"/>
      <c r="AP41" s="5175"/>
      <c r="AQ41" s="5175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5174" t="s">
        <v>83</v>
      </c>
      <c r="B42" s="23">
        <f t="shared" si="23"/>
        <v>0</v>
      </c>
      <c r="C42" s="5176"/>
      <c r="D42" s="5177"/>
      <c r="E42" s="5177"/>
      <c r="F42" s="5177"/>
      <c r="G42" s="5177"/>
      <c r="H42" s="5177"/>
      <c r="I42" s="5177"/>
      <c r="J42" s="5177"/>
      <c r="K42" s="5177"/>
      <c r="L42" s="5177"/>
      <c r="M42" s="5177"/>
      <c r="N42" s="5177"/>
      <c r="O42" s="5177"/>
      <c r="P42" s="5177"/>
      <c r="Q42" s="5177"/>
      <c r="R42" s="5177"/>
      <c r="S42" s="5178"/>
      <c r="T42" s="73"/>
      <c r="U42" s="74"/>
      <c r="V42" s="73"/>
      <c r="W42" s="74"/>
      <c r="X42" s="73"/>
      <c r="Y42" s="74"/>
      <c r="Z42" s="5174">
        <f t="shared" si="24"/>
        <v>0</v>
      </c>
      <c r="AA42" s="73"/>
      <c r="AB42" s="75"/>
      <c r="AC42" s="75"/>
      <c r="AD42" s="74"/>
      <c r="AE42" s="5174">
        <f t="shared" si="25"/>
        <v>0</v>
      </c>
      <c r="AF42" s="73"/>
      <c r="AG42" s="75"/>
      <c r="AH42" s="75"/>
      <c r="AI42" s="76"/>
      <c r="AJ42" s="5175"/>
      <c r="AK42" s="5175"/>
      <c r="AL42" s="5175"/>
      <c r="AM42" s="5175"/>
      <c r="AN42" s="5175"/>
      <c r="AO42" s="5175"/>
      <c r="AP42" s="5175"/>
      <c r="AQ42" s="5175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5174" t="s">
        <v>84</v>
      </c>
      <c r="B43" s="23">
        <f t="shared" si="23"/>
        <v>0</v>
      </c>
      <c r="C43" s="5176"/>
      <c r="D43" s="5177"/>
      <c r="E43" s="5177"/>
      <c r="F43" s="5177"/>
      <c r="G43" s="5177"/>
      <c r="H43" s="5177"/>
      <c r="I43" s="5177"/>
      <c r="J43" s="5177"/>
      <c r="K43" s="5177"/>
      <c r="L43" s="5177"/>
      <c r="M43" s="5177"/>
      <c r="N43" s="5177"/>
      <c r="O43" s="5177"/>
      <c r="P43" s="5177"/>
      <c r="Q43" s="5177"/>
      <c r="R43" s="5177"/>
      <c r="S43" s="5178"/>
      <c r="T43" s="73"/>
      <c r="U43" s="74"/>
      <c r="V43" s="73"/>
      <c r="W43" s="74"/>
      <c r="X43" s="73"/>
      <c r="Y43" s="74"/>
      <c r="Z43" s="5174">
        <f t="shared" si="24"/>
        <v>0</v>
      </c>
      <c r="AA43" s="73"/>
      <c r="AB43" s="75"/>
      <c r="AC43" s="75"/>
      <c r="AD43" s="74"/>
      <c r="AE43" s="5174">
        <f t="shared" si="25"/>
        <v>0</v>
      </c>
      <c r="AF43" s="73"/>
      <c r="AG43" s="75"/>
      <c r="AH43" s="75"/>
      <c r="AI43" s="76"/>
      <c r="AJ43" s="5175"/>
      <c r="AK43" s="5175"/>
      <c r="AL43" s="5175"/>
      <c r="AM43" s="5175"/>
      <c r="AN43" s="5175"/>
      <c r="AO43" s="5175"/>
      <c r="AP43" s="5175"/>
      <c r="AQ43" s="5175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5174" t="s">
        <v>85</v>
      </c>
      <c r="B44" s="23">
        <f t="shared" si="23"/>
        <v>0</v>
      </c>
      <c r="C44" s="5176"/>
      <c r="D44" s="5177"/>
      <c r="E44" s="5177"/>
      <c r="F44" s="5177"/>
      <c r="G44" s="5177"/>
      <c r="H44" s="5177"/>
      <c r="I44" s="5177"/>
      <c r="J44" s="5177"/>
      <c r="K44" s="5177"/>
      <c r="L44" s="5177"/>
      <c r="M44" s="5177"/>
      <c r="N44" s="5177"/>
      <c r="O44" s="5177"/>
      <c r="P44" s="5177"/>
      <c r="Q44" s="5177"/>
      <c r="R44" s="5177"/>
      <c r="S44" s="5178"/>
      <c r="T44" s="73"/>
      <c r="U44" s="74"/>
      <c r="V44" s="73"/>
      <c r="W44" s="74"/>
      <c r="X44" s="73"/>
      <c r="Y44" s="74"/>
      <c r="Z44" s="5174">
        <f t="shared" si="24"/>
        <v>0</v>
      </c>
      <c r="AA44" s="73"/>
      <c r="AB44" s="75"/>
      <c r="AC44" s="75"/>
      <c r="AD44" s="74"/>
      <c r="AE44" s="5174">
        <f t="shared" si="25"/>
        <v>0</v>
      </c>
      <c r="AF44" s="73"/>
      <c r="AG44" s="75"/>
      <c r="AH44" s="75"/>
      <c r="AI44" s="76"/>
      <c r="AJ44" s="5175"/>
      <c r="AK44" s="5175"/>
      <c r="AL44" s="5175"/>
      <c r="AM44" s="5175"/>
      <c r="AN44" s="5175"/>
      <c r="AO44" s="5175"/>
      <c r="AP44" s="5175"/>
      <c r="AQ44" s="5175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5174" t="s">
        <v>86</v>
      </c>
      <c r="B45" s="23">
        <f t="shared" si="23"/>
        <v>0</v>
      </c>
      <c r="C45" s="5176"/>
      <c r="D45" s="5177"/>
      <c r="E45" s="5177"/>
      <c r="F45" s="5177"/>
      <c r="G45" s="5177"/>
      <c r="H45" s="5177"/>
      <c r="I45" s="5177"/>
      <c r="J45" s="5177"/>
      <c r="K45" s="5177"/>
      <c r="L45" s="5177"/>
      <c r="M45" s="5177"/>
      <c r="N45" s="5177"/>
      <c r="O45" s="5177"/>
      <c r="P45" s="5177"/>
      <c r="Q45" s="5177"/>
      <c r="R45" s="5177"/>
      <c r="S45" s="5178"/>
      <c r="T45" s="73"/>
      <c r="U45" s="74"/>
      <c r="V45" s="73"/>
      <c r="W45" s="74"/>
      <c r="X45" s="73"/>
      <c r="Y45" s="74"/>
      <c r="Z45" s="5174">
        <f t="shared" si="24"/>
        <v>0</v>
      </c>
      <c r="AA45" s="73"/>
      <c r="AB45" s="75"/>
      <c r="AC45" s="75"/>
      <c r="AD45" s="74"/>
      <c r="AE45" s="5174">
        <f t="shared" si="25"/>
        <v>0</v>
      </c>
      <c r="AF45" s="73"/>
      <c r="AG45" s="75"/>
      <c r="AH45" s="75"/>
      <c r="AI45" s="76"/>
      <c r="AJ45" s="5175"/>
      <c r="AK45" s="5175"/>
      <c r="AL45" s="5175"/>
      <c r="AM45" s="5175"/>
      <c r="AN45" s="5175"/>
      <c r="AO45" s="5175"/>
      <c r="AP45" s="5175"/>
      <c r="AQ45" s="5175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5174" t="s">
        <v>87</v>
      </c>
      <c r="B46" s="23">
        <f t="shared" si="23"/>
        <v>0</v>
      </c>
      <c r="C46" s="5176"/>
      <c r="D46" s="5177"/>
      <c r="E46" s="5177"/>
      <c r="F46" s="5177"/>
      <c r="G46" s="5177"/>
      <c r="H46" s="5177"/>
      <c r="I46" s="5177"/>
      <c r="J46" s="5177"/>
      <c r="K46" s="5177"/>
      <c r="L46" s="5177"/>
      <c r="M46" s="5177"/>
      <c r="N46" s="5177"/>
      <c r="O46" s="5177"/>
      <c r="P46" s="5177"/>
      <c r="Q46" s="5177"/>
      <c r="R46" s="5177"/>
      <c r="S46" s="5178"/>
      <c r="T46" s="73"/>
      <c r="U46" s="74"/>
      <c r="V46" s="73"/>
      <c r="W46" s="74"/>
      <c r="X46" s="73"/>
      <c r="Y46" s="74"/>
      <c r="Z46" s="5174">
        <f t="shared" si="24"/>
        <v>0</v>
      </c>
      <c r="AA46" s="73"/>
      <c r="AB46" s="75"/>
      <c r="AC46" s="75"/>
      <c r="AD46" s="74"/>
      <c r="AE46" s="5174">
        <f t="shared" si="25"/>
        <v>0</v>
      </c>
      <c r="AF46" s="73"/>
      <c r="AG46" s="75"/>
      <c r="AH46" s="75"/>
      <c r="AI46" s="76"/>
      <c r="AJ46" s="5175"/>
      <c r="AK46" s="5175"/>
      <c r="AL46" s="5175"/>
      <c r="AM46" s="5175"/>
      <c r="AN46" s="5175"/>
      <c r="AO46" s="5175"/>
      <c r="AP46" s="5175"/>
      <c r="AQ46" s="5175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5174" t="s">
        <v>88</v>
      </c>
      <c r="B47" s="23">
        <f t="shared" si="23"/>
        <v>0</v>
      </c>
      <c r="C47" s="5176"/>
      <c r="D47" s="5177"/>
      <c r="E47" s="5177"/>
      <c r="F47" s="5177"/>
      <c r="G47" s="5177"/>
      <c r="H47" s="5177"/>
      <c r="I47" s="5177"/>
      <c r="J47" s="5177"/>
      <c r="K47" s="5177"/>
      <c r="L47" s="5177"/>
      <c r="M47" s="5177"/>
      <c r="N47" s="5177"/>
      <c r="O47" s="5177"/>
      <c r="P47" s="5177"/>
      <c r="Q47" s="5177"/>
      <c r="R47" s="5177"/>
      <c r="S47" s="5178"/>
      <c r="T47" s="73"/>
      <c r="U47" s="74"/>
      <c r="V47" s="73"/>
      <c r="W47" s="74"/>
      <c r="X47" s="73"/>
      <c r="Y47" s="74"/>
      <c r="Z47" s="5174">
        <f t="shared" si="24"/>
        <v>0</v>
      </c>
      <c r="AA47" s="73"/>
      <c r="AB47" s="75"/>
      <c r="AC47" s="75"/>
      <c r="AD47" s="74"/>
      <c r="AE47" s="5174">
        <f t="shared" si="25"/>
        <v>0</v>
      </c>
      <c r="AF47" s="73"/>
      <c r="AG47" s="75"/>
      <c r="AH47" s="75"/>
      <c r="AI47" s="76"/>
      <c r="AJ47" s="5175"/>
      <c r="AK47" s="5175"/>
      <c r="AL47" s="5175"/>
      <c r="AM47" s="5175"/>
      <c r="AN47" s="5175"/>
      <c r="AO47" s="5175"/>
      <c r="AP47" s="5175"/>
      <c r="AQ47" s="5175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5174" t="s">
        <v>89</v>
      </c>
      <c r="B48" s="23">
        <f t="shared" si="23"/>
        <v>0</v>
      </c>
      <c r="C48" s="5176"/>
      <c r="D48" s="5177"/>
      <c r="E48" s="5177"/>
      <c r="F48" s="5177"/>
      <c r="G48" s="5177"/>
      <c r="H48" s="5177"/>
      <c r="I48" s="5177"/>
      <c r="J48" s="5177"/>
      <c r="K48" s="5177"/>
      <c r="L48" s="5177"/>
      <c r="M48" s="5177"/>
      <c r="N48" s="5177"/>
      <c r="O48" s="5177"/>
      <c r="P48" s="5177"/>
      <c r="Q48" s="5177"/>
      <c r="R48" s="5177"/>
      <c r="S48" s="5178"/>
      <c r="T48" s="73"/>
      <c r="U48" s="74"/>
      <c r="V48" s="73"/>
      <c r="W48" s="74"/>
      <c r="X48" s="73"/>
      <c r="Y48" s="74"/>
      <c r="Z48" s="5174">
        <f t="shared" si="24"/>
        <v>0</v>
      </c>
      <c r="AA48" s="73"/>
      <c r="AB48" s="75"/>
      <c r="AC48" s="75"/>
      <c r="AD48" s="74"/>
      <c r="AE48" s="5174">
        <f t="shared" si="25"/>
        <v>0</v>
      </c>
      <c r="AF48" s="73"/>
      <c r="AG48" s="75"/>
      <c r="AH48" s="75"/>
      <c r="AI48" s="76"/>
      <c r="AJ48" s="5175"/>
      <c r="AK48" s="5175"/>
      <c r="AL48" s="5175"/>
      <c r="AM48" s="5175"/>
      <c r="AN48" s="5175"/>
      <c r="AO48" s="5175"/>
      <c r="AP48" s="5175"/>
      <c r="AQ48" s="5175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5174" t="s">
        <v>90</v>
      </c>
      <c r="B49" s="23">
        <f t="shared" si="23"/>
        <v>0</v>
      </c>
      <c r="C49" s="5176"/>
      <c r="D49" s="5177"/>
      <c r="E49" s="5177"/>
      <c r="F49" s="5177"/>
      <c r="G49" s="5177"/>
      <c r="H49" s="5177"/>
      <c r="I49" s="5177"/>
      <c r="J49" s="5177"/>
      <c r="K49" s="5177"/>
      <c r="L49" s="5177"/>
      <c r="M49" s="5177"/>
      <c r="N49" s="5177"/>
      <c r="O49" s="5177"/>
      <c r="P49" s="5177"/>
      <c r="Q49" s="5177"/>
      <c r="R49" s="5177"/>
      <c r="S49" s="5178"/>
      <c r="T49" s="73"/>
      <c r="U49" s="74"/>
      <c r="V49" s="73"/>
      <c r="W49" s="74"/>
      <c r="X49" s="73"/>
      <c r="Y49" s="74"/>
      <c r="Z49" s="5174">
        <f t="shared" si="24"/>
        <v>0</v>
      </c>
      <c r="AA49" s="73"/>
      <c r="AB49" s="75"/>
      <c r="AC49" s="75"/>
      <c r="AD49" s="74"/>
      <c r="AE49" s="5174">
        <f t="shared" si="25"/>
        <v>0</v>
      </c>
      <c r="AF49" s="73"/>
      <c r="AG49" s="75"/>
      <c r="AH49" s="75"/>
      <c r="AI49" s="76"/>
      <c r="AJ49" s="5175"/>
      <c r="AK49" s="5175"/>
      <c r="AL49" s="5175"/>
      <c r="AM49" s="5175"/>
      <c r="AN49" s="5175"/>
      <c r="AO49" s="5175"/>
      <c r="AP49" s="5175"/>
      <c r="AQ49" s="5175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5174" t="s">
        <v>91</v>
      </c>
      <c r="B50" s="23">
        <f t="shared" si="23"/>
        <v>0</v>
      </c>
      <c r="C50" s="5176"/>
      <c r="D50" s="5177"/>
      <c r="E50" s="5177"/>
      <c r="F50" s="5177"/>
      <c r="G50" s="5177"/>
      <c r="H50" s="5177"/>
      <c r="I50" s="5177"/>
      <c r="J50" s="5177"/>
      <c r="K50" s="5177"/>
      <c r="L50" s="5177"/>
      <c r="M50" s="5177"/>
      <c r="N50" s="5177"/>
      <c r="O50" s="5177"/>
      <c r="P50" s="5177"/>
      <c r="Q50" s="5177"/>
      <c r="R50" s="5177"/>
      <c r="S50" s="5178"/>
      <c r="T50" s="73"/>
      <c r="U50" s="74"/>
      <c r="V50" s="73"/>
      <c r="W50" s="74"/>
      <c r="X50" s="73"/>
      <c r="Y50" s="74"/>
      <c r="Z50" s="5174">
        <f t="shared" si="24"/>
        <v>0</v>
      </c>
      <c r="AA50" s="73"/>
      <c r="AB50" s="75"/>
      <c r="AC50" s="75"/>
      <c r="AD50" s="74"/>
      <c r="AE50" s="5174">
        <f t="shared" si="25"/>
        <v>0</v>
      </c>
      <c r="AF50" s="73"/>
      <c r="AG50" s="75"/>
      <c r="AH50" s="75"/>
      <c r="AI50" s="76"/>
      <c r="AJ50" s="5175"/>
      <c r="AK50" s="5175"/>
      <c r="AL50" s="5175"/>
      <c r="AM50" s="5175"/>
      <c r="AN50" s="5175"/>
      <c r="AO50" s="5175"/>
      <c r="AP50" s="5175"/>
      <c r="AQ50" s="5175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5174" t="s">
        <v>92</v>
      </c>
      <c r="B51" s="23">
        <f t="shared" si="23"/>
        <v>0</v>
      </c>
      <c r="C51" s="5176"/>
      <c r="D51" s="5177"/>
      <c r="E51" s="5177"/>
      <c r="F51" s="5177"/>
      <c r="G51" s="5177"/>
      <c r="H51" s="5177"/>
      <c r="I51" s="5177"/>
      <c r="J51" s="5177"/>
      <c r="K51" s="5177"/>
      <c r="L51" s="5177"/>
      <c r="M51" s="5177"/>
      <c r="N51" s="5177"/>
      <c r="O51" s="5177"/>
      <c r="P51" s="5177"/>
      <c r="Q51" s="5177"/>
      <c r="R51" s="5177"/>
      <c r="S51" s="5178"/>
      <c r="T51" s="73"/>
      <c r="U51" s="74"/>
      <c r="V51" s="73"/>
      <c r="W51" s="74"/>
      <c r="X51" s="73"/>
      <c r="Y51" s="74"/>
      <c r="Z51" s="5174">
        <f t="shared" si="24"/>
        <v>0</v>
      </c>
      <c r="AA51" s="73"/>
      <c r="AB51" s="75"/>
      <c r="AC51" s="75"/>
      <c r="AD51" s="74"/>
      <c r="AE51" s="5174">
        <f t="shared" si="25"/>
        <v>0</v>
      </c>
      <c r="AF51" s="73"/>
      <c r="AG51" s="75"/>
      <c r="AH51" s="75"/>
      <c r="AI51" s="76"/>
      <c r="AJ51" s="5175"/>
      <c r="AK51" s="5175"/>
      <c r="AL51" s="5175"/>
      <c r="AM51" s="5175"/>
      <c r="AN51" s="5175"/>
      <c r="AO51" s="5175"/>
      <c r="AP51" s="5175"/>
      <c r="AQ51" s="5175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5174" t="s">
        <v>93</v>
      </c>
      <c r="B52" s="23">
        <f t="shared" si="23"/>
        <v>0</v>
      </c>
      <c r="C52" s="5176"/>
      <c r="D52" s="5177"/>
      <c r="E52" s="5177"/>
      <c r="F52" s="5177"/>
      <c r="G52" s="5177"/>
      <c r="H52" s="5177"/>
      <c r="I52" s="5177"/>
      <c r="J52" s="5177"/>
      <c r="K52" s="5177"/>
      <c r="L52" s="5177"/>
      <c r="M52" s="5177"/>
      <c r="N52" s="5177"/>
      <c r="O52" s="5177"/>
      <c r="P52" s="5177"/>
      <c r="Q52" s="5177"/>
      <c r="R52" s="5177"/>
      <c r="S52" s="5178"/>
      <c r="T52" s="73"/>
      <c r="U52" s="74"/>
      <c r="V52" s="73"/>
      <c r="W52" s="74"/>
      <c r="X52" s="73"/>
      <c r="Y52" s="74"/>
      <c r="Z52" s="5174">
        <f t="shared" si="24"/>
        <v>0</v>
      </c>
      <c r="AA52" s="73"/>
      <c r="AB52" s="75"/>
      <c r="AC52" s="75"/>
      <c r="AD52" s="74"/>
      <c r="AE52" s="5174">
        <f t="shared" si="25"/>
        <v>0</v>
      </c>
      <c r="AF52" s="73"/>
      <c r="AG52" s="75"/>
      <c r="AH52" s="75"/>
      <c r="AI52" s="76"/>
      <c r="AJ52" s="5175"/>
      <c r="AK52" s="5175"/>
      <c r="AL52" s="5175"/>
      <c r="AM52" s="5175"/>
      <c r="AN52" s="5175"/>
      <c r="AO52" s="5175"/>
      <c r="AP52" s="5175"/>
      <c r="AQ52" s="5175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5174" t="s">
        <v>94</v>
      </c>
      <c r="B53" s="23">
        <f t="shared" si="23"/>
        <v>0</v>
      </c>
      <c r="C53" s="5176"/>
      <c r="D53" s="5177"/>
      <c r="E53" s="5177"/>
      <c r="F53" s="5177"/>
      <c r="G53" s="5177"/>
      <c r="H53" s="5177"/>
      <c r="I53" s="5177"/>
      <c r="J53" s="5177"/>
      <c r="K53" s="5177"/>
      <c r="L53" s="5177"/>
      <c r="M53" s="5177"/>
      <c r="N53" s="5177"/>
      <c r="O53" s="5177"/>
      <c r="P53" s="5177"/>
      <c r="Q53" s="5177"/>
      <c r="R53" s="5177"/>
      <c r="S53" s="5178"/>
      <c r="T53" s="73"/>
      <c r="U53" s="74"/>
      <c r="V53" s="73"/>
      <c r="W53" s="74"/>
      <c r="X53" s="73"/>
      <c r="Y53" s="74"/>
      <c r="Z53" s="5174">
        <f t="shared" si="24"/>
        <v>0</v>
      </c>
      <c r="AA53" s="73"/>
      <c r="AB53" s="75"/>
      <c r="AC53" s="75"/>
      <c r="AD53" s="74"/>
      <c r="AE53" s="5174">
        <f t="shared" si="25"/>
        <v>0</v>
      </c>
      <c r="AF53" s="73"/>
      <c r="AG53" s="75"/>
      <c r="AH53" s="75"/>
      <c r="AI53" s="76"/>
      <c r="AJ53" s="5175"/>
      <c r="AK53" s="5175"/>
      <c r="AL53" s="5175"/>
      <c r="AM53" s="5175"/>
      <c r="AN53" s="5175"/>
      <c r="AO53" s="5175"/>
      <c r="AP53" s="5175"/>
      <c r="AQ53" s="5175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5174" t="s">
        <v>95</v>
      </c>
      <c r="B54" s="23">
        <f t="shared" si="23"/>
        <v>0</v>
      </c>
      <c r="C54" s="5176"/>
      <c r="D54" s="5177"/>
      <c r="E54" s="5177"/>
      <c r="F54" s="5177"/>
      <c r="G54" s="5177"/>
      <c r="H54" s="5177"/>
      <c r="I54" s="5177"/>
      <c r="J54" s="5177"/>
      <c r="K54" s="5177"/>
      <c r="L54" s="5177"/>
      <c r="M54" s="5177"/>
      <c r="N54" s="5177"/>
      <c r="O54" s="5177"/>
      <c r="P54" s="5177"/>
      <c r="Q54" s="5177"/>
      <c r="R54" s="5177"/>
      <c r="S54" s="5178"/>
      <c r="T54" s="73"/>
      <c r="U54" s="74"/>
      <c r="V54" s="73"/>
      <c r="W54" s="74"/>
      <c r="X54" s="73"/>
      <c r="Y54" s="74"/>
      <c r="Z54" s="5174">
        <f t="shared" si="24"/>
        <v>0</v>
      </c>
      <c r="AA54" s="73"/>
      <c r="AB54" s="75"/>
      <c r="AC54" s="75"/>
      <c r="AD54" s="74"/>
      <c r="AE54" s="5174">
        <f t="shared" si="25"/>
        <v>0</v>
      </c>
      <c r="AF54" s="73"/>
      <c r="AG54" s="75"/>
      <c r="AH54" s="75"/>
      <c r="AI54" s="76"/>
      <c r="AJ54" s="5175"/>
      <c r="AK54" s="5175"/>
      <c r="AL54" s="5175"/>
      <c r="AM54" s="5175"/>
      <c r="AN54" s="5175"/>
      <c r="AO54" s="5175"/>
      <c r="AP54" s="5175"/>
      <c r="AQ54" s="5175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5174" t="s">
        <v>96</v>
      </c>
      <c r="B55" s="23">
        <f t="shared" si="23"/>
        <v>0</v>
      </c>
      <c r="C55" s="5176"/>
      <c r="D55" s="5177"/>
      <c r="E55" s="5177"/>
      <c r="F55" s="5177"/>
      <c r="G55" s="5177"/>
      <c r="H55" s="5177"/>
      <c r="I55" s="5177"/>
      <c r="J55" s="5177"/>
      <c r="K55" s="5177"/>
      <c r="L55" s="5177"/>
      <c r="M55" s="5177"/>
      <c r="N55" s="5177"/>
      <c r="O55" s="5177"/>
      <c r="P55" s="5177"/>
      <c r="Q55" s="5177"/>
      <c r="R55" s="5177"/>
      <c r="S55" s="5178"/>
      <c r="T55" s="73"/>
      <c r="U55" s="74"/>
      <c r="V55" s="73"/>
      <c r="W55" s="74"/>
      <c r="X55" s="73"/>
      <c r="Y55" s="74"/>
      <c r="Z55" s="5174">
        <f t="shared" si="24"/>
        <v>0</v>
      </c>
      <c r="AA55" s="73"/>
      <c r="AB55" s="75"/>
      <c r="AC55" s="75"/>
      <c r="AD55" s="74"/>
      <c r="AE55" s="5174">
        <f t="shared" si="25"/>
        <v>0</v>
      </c>
      <c r="AF55" s="73"/>
      <c r="AG55" s="75"/>
      <c r="AH55" s="75"/>
      <c r="AI55" s="76"/>
      <c r="AJ55" s="5175"/>
      <c r="AK55" s="5175"/>
      <c r="AL55" s="5175"/>
      <c r="AM55" s="5175"/>
      <c r="AN55" s="5175"/>
      <c r="AO55" s="5175"/>
      <c r="AP55" s="5175"/>
      <c r="AQ55" s="5175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5174" t="s">
        <v>97</v>
      </c>
      <c r="B56" s="23">
        <f t="shared" si="23"/>
        <v>0</v>
      </c>
      <c r="C56" s="5176"/>
      <c r="D56" s="5177"/>
      <c r="E56" s="5177"/>
      <c r="F56" s="5177"/>
      <c r="G56" s="5177"/>
      <c r="H56" s="5177"/>
      <c r="I56" s="5177"/>
      <c r="J56" s="5177"/>
      <c r="K56" s="5177"/>
      <c r="L56" s="5177"/>
      <c r="M56" s="5177"/>
      <c r="N56" s="5177"/>
      <c r="O56" s="5177"/>
      <c r="P56" s="5177"/>
      <c r="Q56" s="5177"/>
      <c r="R56" s="5177"/>
      <c r="S56" s="5178"/>
      <c r="T56" s="73"/>
      <c r="U56" s="74"/>
      <c r="V56" s="73"/>
      <c r="W56" s="74"/>
      <c r="X56" s="73"/>
      <c r="Y56" s="74"/>
      <c r="Z56" s="5174">
        <f t="shared" si="24"/>
        <v>0</v>
      </c>
      <c r="AA56" s="73"/>
      <c r="AB56" s="75"/>
      <c r="AC56" s="75"/>
      <c r="AD56" s="74"/>
      <c r="AE56" s="5174">
        <f t="shared" si="25"/>
        <v>0</v>
      </c>
      <c r="AF56" s="73"/>
      <c r="AG56" s="75"/>
      <c r="AH56" s="75"/>
      <c r="AI56" s="76"/>
      <c r="AJ56" s="5175"/>
      <c r="AK56" s="5175"/>
      <c r="AL56" s="5175"/>
      <c r="AM56" s="5175"/>
      <c r="AN56" s="5175"/>
      <c r="AO56" s="5175"/>
      <c r="AP56" s="5175"/>
      <c r="AQ56" s="5175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5174" t="s">
        <v>98</v>
      </c>
      <c r="B57" s="23">
        <f t="shared" si="23"/>
        <v>0</v>
      </c>
      <c r="C57" s="5176"/>
      <c r="D57" s="5177"/>
      <c r="E57" s="5177"/>
      <c r="F57" s="5177"/>
      <c r="G57" s="5177"/>
      <c r="H57" s="5177"/>
      <c r="I57" s="5177"/>
      <c r="J57" s="5177"/>
      <c r="K57" s="5177"/>
      <c r="L57" s="5177"/>
      <c r="M57" s="5177"/>
      <c r="N57" s="5177"/>
      <c r="O57" s="5177"/>
      <c r="P57" s="5177"/>
      <c r="Q57" s="5177"/>
      <c r="R57" s="5177"/>
      <c r="S57" s="5178"/>
      <c r="T57" s="73"/>
      <c r="U57" s="74"/>
      <c r="V57" s="73"/>
      <c r="W57" s="74"/>
      <c r="X57" s="73"/>
      <c r="Y57" s="74"/>
      <c r="Z57" s="5174">
        <f t="shared" si="24"/>
        <v>0</v>
      </c>
      <c r="AA57" s="73"/>
      <c r="AB57" s="75"/>
      <c r="AC57" s="75"/>
      <c r="AD57" s="74"/>
      <c r="AE57" s="5174">
        <f t="shared" si="25"/>
        <v>0</v>
      </c>
      <c r="AF57" s="73"/>
      <c r="AG57" s="75"/>
      <c r="AH57" s="75"/>
      <c r="AI57" s="76"/>
      <c r="AJ57" s="5175"/>
      <c r="AK57" s="5175"/>
      <c r="AL57" s="5175"/>
      <c r="AM57" s="5175"/>
      <c r="AN57" s="5175"/>
      <c r="AO57" s="5175"/>
      <c r="AP57" s="5175"/>
      <c r="AQ57" s="5175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5174" t="s">
        <v>99</v>
      </c>
      <c r="B58" s="23">
        <f t="shared" si="23"/>
        <v>0</v>
      </c>
      <c r="C58" s="5176"/>
      <c r="D58" s="5177"/>
      <c r="E58" s="5177"/>
      <c r="F58" s="5177"/>
      <c r="G58" s="5177"/>
      <c r="H58" s="5177"/>
      <c r="I58" s="5177"/>
      <c r="J58" s="5177"/>
      <c r="K58" s="5177"/>
      <c r="L58" s="5177"/>
      <c r="M58" s="5177"/>
      <c r="N58" s="5177"/>
      <c r="O58" s="5177"/>
      <c r="P58" s="5177"/>
      <c r="Q58" s="5177"/>
      <c r="R58" s="5177"/>
      <c r="S58" s="5178"/>
      <c r="T58" s="73"/>
      <c r="U58" s="74"/>
      <c r="V58" s="73"/>
      <c r="W58" s="74"/>
      <c r="X58" s="73"/>
      <c r="Y58" s="74"/>
      <c r="Z58" s="5174">
        <f t="shared" si="24"/>
        <v>0</v>
      </c>
      <c r="AA58" s="73"/>
      <c r="AB58" s="75"/>
      <c r="AC58" s="75"/>
      <c r="AD58" s="74"/>
      <c r="AE58" s="5174">
        <f t="shared" si="25"/>
        <v>0</v>
      </c>
      <c r="AF58" s="73"/>
      <c r="AG58" s="75"/>
      <c r="AH58" s="75"/>
      <c r="AI58" s="76"/>
      <c r="AJ58" s="5175"/>
      <c r="AK58" s="5175"/>
      <c r="AL58" s="5175"/>
      <c r="AM58" s="5175"/>
      <c r="AN58" s="5175"/>
      <c r="AO58" s="5175"/>
      <c r="AP58" s="5175"/>
      <c r="AQ58" s="5175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5174" t="s">
        <v>100</v>
      </c>
      <c r="B59" s="23">
        <f t="shared" si="23"/>
        <v>0</v>
      </c>
      <c r="C59" s="5176"/>
      <c r="D59" s="5177"/>
      <c r="E59" s="5177"/>
      <c r="F59" s="5177"/>
      <c r="G59" s="5177"/>
      <c r="H59" s="5177"/>
      <c r="I59" s="5177"/>
      <c r="J59" s="5177"/>
      <c r="K59" s="5177"/>
      <c r="L59" s="5177"/>
      <c r="M59" s="5177"/>
      <c r="N59" s="5177"/>
      <c r="O59" s="5177"/>
      <c r="P59" s="5177"/>
      <c r="Q59" s="5177"/>
      <c r="R59" s="5177"/>
      <c r="S59" s="5178"/>
      <c r="T59" s="73"/>
      <c r="U59" s="74"/>
      <c r="V59" s="73"/>
      <c r="W59" s="74"/>
      <c r="X59" s="73"/>
      <c r="Y59" s="74"/>
      <c r="Z59" s="5174">
        <f t="shared" si="24"/>
        <v>0</v>
      </c>
      <c r="AA59" s="73"/>
      <c r="AB59" s="75"/>
      <c r="AC59" s="75"/>
      <c r="AD59" s="74"/>
      <c r="AE59" s="5174">
        <f t="shared" si="25"/>
        <v>0</v>
      </c>
      <c r="AF59" s="73"/>
      <c r="AG59" s="75"/>
      <c r="AH59" s="75"/>
      <c r="AI59" s="76"/>
      <c r="AJ59" s="5175"/>
      <c r="AK59" s="5175"/>
      <c r="AL59" s="5175"/>
      <c r="AM59" s="5175"/>
      <c r="AN59" s="5175"/>
      <c r="AO59" s="5175"/>
      <c r="AP59" s="5175"/>
      <c r="AQ59" s="5175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5174" t="s">
        <v>101</v>
      </c>
      <c r="B60" s="23">
        <f t="shared" si="23"/>
        <v>0</v>
      </c>
      <c r="C60" s="5176"/>
      <c r="D60" s="5177"/>
      <c r="E60" s="5177"/>
      <c r="F60" s="5177"/>
      <c r="G60" s="5177"/>
      <c r="H60" s="5177"/>
      <c r="I60" s="5177"/>
      <c r="J60" s="5177"/>
      <c r="K60" s="5177"/>
      <c r="L60" s="5177"/>
      <c r="M60" s="5177"/>
      <c r="N60" s="5177"/>
      <c r="O60" s="5177"/>
      <c r="P60" s="5177"/>
      <c r="Q60" s="5177"/>
      <c r="R60" s="5177"/>
      <c r="S60" s="5178"/>
      <c r="T60" s="73"/>
      <c r="U60" s="74"/>
      <c r="V60" s="73"/>
      <c r="W60" s="74"/>
      <c r="X60" s="73"/>
      <c r="Y60" s="74"/>
      <c r="Z60" s="5174">
        <f t="shared" si="24"/>
        <v>0</v>
      </c>
      <c r="AA60" s="73"/>
      <c r="AB60" s="75"/>
      <c r="AC60" s="75"/>
      <c r="AD60" s="74"/>
      <c r="AE60" s="5174">
        <f t="shared" si="25"/>
        <v>0</v>
      </c>
      <c r="AF60" s="73"/>
      <c r="AG60" s="75"/>
      <c r="AH60" s="75"/>
      <c r="AI60" s="76"/>
      <c r="AJ60" s="5175"/>
      <c r="AK60" s="5175"/>
      <c r="AL60" s="5175"/>
      <c r="AM60" s="5175"/>
      <c r="AN60" s="5175"/>
      <c r="AO60" s="5175"/>
      <c r="AP60" s="5175"/>
      <c r="AQ60" s="5175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5174" t="s">
        <v>102</v>
      </c>
      <c r="B61" s="23">
        <f t="shared" si="23"/>
        <v>0</v>
      </c>
      <c r="C61" s="5181"/>
      <c r="D61" s="5179"/>
      <c r="E61" s="5179"/>
      <c r="F61" s="5179"/>
      <c r="G61" s="5179"/>
      <c r="H61" s="5179"/>
      <c r="I61" s="5179"/>
      <c r="J61" s="5179"/>
      <c r="K61" s="5179"/>
      <c r="L61" s="5179"/>
      <c r="M61" s="5179"/>
      <c r="N61" s="5179"/>
      <c r="O61" s="5177"/>
      <c r="P61" s="5177"/>
      <c r="Q61" s="5177"/>
      <c r="R61" s="5177"/>
      <c r="S61" s="5178"/>
      <c r="T61" s="73"/>
      <c r="U61" s="74"/>
      <c r="V61" s="73"/>
      <c r="W61" s="74"/>
      <c r="X61" s="73"/>
      <c r="Y61" s="74"/>
      <c r="Z61" s="5174">
        <f t="shared" si="24"/>
        <v>0</v>
      </c>
      <c r="AA61" s="73"/>
      <c r="AB61" s="75"/>
      <c r="AC61" s="75"/>
      <c r="AD61" s="74"/>
      <c r="AE61" s="5174">
        <f t="shared" si="25"/>
        <v>0</v>
      </c>
      <c r="AF61" s="73"/>
      <c r="AG61" s="75"/>
      <c r="AH61" s="75"/>
      <c r="AI61" s="76"/>
      <c r="AJ61" s="5175"/>
      <c r="AK61" s="5175"/>
      <c r="AL61" s="5175"/>
      <c r="AM61" s="5175"/>
      <c r="AN61" s="5175"/>
      <c r="AO61" s="5175"/>
      <c r="AP61" s="5175"/>
      <c r="AQ61" s="5175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5174" t="s">
        <v>103</v>
      </c>
      <c r="B62" s="23">
        <f t="shared" si="23"/>
        <v>0</v>
      </c>
      <c r="C62" s="5176"/>
      <c r="D62" s="5177"/>
      <c r="E62" s="5177"/>
      <c r="F62" s="5182"/>
      <c r="G62" s="5182"/>
      <c r="H62" s="5182"/>
      <c r="I62" s="5182"/>
      <c r="J62" s="5182"/>
      <c r="K62" s="5182"/>
      <c r="L62" s="5177"/>
      <c r="M62" s="5177"/>
      <c r="N62" s="5177"/>
      <c r="O62" s="5177"/>
      <c r="P62" s="5177"/>
      <c r="Q62" s="5177"/>
      <c r="R62" s="5177"/>
      <c r="S62" s="5178"/>
      <c r="T62" s="73"/>
      <c r="U62" s="74"/>
      <c r="V62" s="73"/>
      <c r="W62" s="74"/>
      <c r="X62" s="73"/>
      <c r="Y62" s="74"/>
      <c r="Z62" s="5174">
        <f t="shared" si="24"/>
        <v>0</v>
      </c>
      <c r="AA62" s="73"/>
      <c r="AB62" s="75"/>
      <c r="AC62" s="75"/>
      <c r="AD62" s="74"/>
      <c r="AE62" s="5174">
        <f t="shared" si="25"/>
        <v>0</v>
      </c>
      <c r="AF62" s="73"/>
      <c r="AG62" s="75"/>
      <c r="AH62" s="75"/>
      <c r="AI62" s="76"/>
      <c r="AJ62" s="5175"/>
      <c r="AK62" s="5175"/>
      <c r="AL62" s="5175"/>
      <c r="AM62" s="5175"/>
      <c r="AN62" s="5175"/>
      <c r="AO62" s="5175"/>
      <c r="AP62" s="5175"/>
      <c r="AQ62" s="5175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5174" t="s">
        <v>104</v>
      </c>
      <c r="B63" s="23">
        <f t="shared" si="23"/>
        <v>0</v>
      </c>
      <c r="C63" s="5183"/>
      <c r="D63" s="5182"/>
      <c r="E63" s="5182"/>
      <c r="F63" s="5182"/>
      <c r="G63" s="5177"/>
      <c r="H63" s="5177"/>
      <c r="I63" s="5177"/>
      <c r="J63" s="5177"/>
      <c r="K63" s="5177"/>
      <c r="L63" s="5177"/>
      <c r="M63" s="5177"/>
      <c r="N63" s="5177"/>
      <c r="O63" s="5177"/>
      <c r="P63" s="5177"/>
      <c r="Q63" s="5177"/>
      <c r="R63" s="5177"/>
      <c r="S63" s="5178"/>
      <c r="T63" s="73"/>
      <c r="U63" s="74"/>
      <c r="V63" s="73"/>
      <c r="W63" s="74"/>
      <c r="X63" s="73"/>
      <c r="Y63" s="74"/>
      <c r="Z63" s="5174">
        <f t="shared" si="24"/>
        <v>0</v>
      </c>
      <c r="AA63" s="73"/>
      <c r="AB63" s="75"/>
      <c r="AC63" s="75"/>
      <c r="AD63" s="74"/>
      <c r="AE63" s="5174">
        <f t="shared" si="25"/>
        <v>0</v>
      </c>
      <c r="AF63" s="73"/>
      <c r="AG63" s="75"/>
      <c r="AH63" s="75"/>
      <c r="AI63" s="76"/>
      <c r="AJ63" s="5175"/>
      <c r="AK63" s="5175"/>
      <c r="AL63" s="5175"/>
      <c r="AM63" s="5175"/>
      <c r="AN63" s="5175"/>
      <c r="AO63" s="5175"/>
      <c r="AP63" s="5175"/>
      <c r="AQ63" s="5175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5174" t="s">
        <v>105</v>
      </c>
      <c r="B64" s="23">
        <f t="shared" si="23"/>
        <v>0</v>
      </c>
      <c r="C64" s="5183"/>
      <c r="D64" s="5182"/>
      <c r="E64" s="5182"/>
      <c r="F64" s="5182"/>
      <c r="G64" s="5182"/>
      <c r="H64" s="5182"/>
      <c r="I64" s="5182"/>
      <c r="J64" s="5182"/>
      <c r="K64" s="5182"/>
      <c r="L64" s="5177"/>
      <c r="M64" s="5177"/>
      <c r="N64" s="5177"/>
      <c r="O64" s="5177"/>
      <c r="P64" s="5177"/>
      <c r="Q64" s="5177"/>
      <c r="R64" s="5177"/>
      <c r="S64" s="5178"/>
      <c r="T64" s="73"/>
      <c r="U64" s="74"/>
      <c r="V64" s="73"/>
      <c r="W64" s="74"/>
      <c r="X64" s="73"/>
      <c r="Y64" s="74"/>
      <c r="Z64" s="5174">
        <f t="shared" si="24"/>
        <v>0</v>
      </c>
      <c r="AA64" s="73"/>
      <c r="AB64" s="75"/>
      <c r="AC64" s="75"/>
      <c r="AD64" s="74"/>
      <c r="AE64" s="5174">
        <f t="shared" si="25"/>
        <v>0</v>
      </c>
      <c r="AF64" s="73"/>
      <c r="AG64" s="75"/>
      <c r="AH64" s="75"/>
      <c r="AI64" s="76"/>
      <c r="AJ64" s="5175"/>
      <c r="AK64" s="5175"/>
      <c r="AL64" s="5175"/>
      <c r="AM64" s="5175"/>
      <c r="AN64" s="5175"/>
      <c r="AO64" s="5175"/>
      <c r="AP64" s="5175"/>
      <c r="AQ64" s="5175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5174" t="s">
        <v>106</v>
      </c>
      <c r="B65" s="23">
        <f t="shared" si="23"/>
        <v>0</v>
      </c>
      <c r="C65" s="5183"/>
      <c r="D65" s="5182"/>
      <c r="E65" s="5182"/>
      <c r="F65" s="5177"/>
      <c r="G65" s="5177"/>
      <c r="H65" s="5177"/>
      <c r="I65" s="5177"/>
      <c r="J65" s="5177"/>
      <c r="K65" s="5177"/>
      <c r="L65" s="5177"/>
      <c r="M65" s="5177"/>
      <c r="N65" s="5177"/>
      <c r="O65" s="5177"/>
      <c r="P65" s="5177"/>
      <c r="Q65" s="5177"/>
      <c r="R65" s="5177"/>
      <c r="S65" s="5178"/>
      <c r="T65" s="73"/>
      <c r="U65" s="74"/>
      <c r="V65" s="73"/>
      <c r="W65" s="74"/>
      <c r="X65" s="73"/>
      <c r="Y65" s="74"/>
      <c r="Z65" s="5174">
        <f t="shared" si="24"/>
        <v>0</v>
      </c>
      <c r="AA65" s="73"/>
      <c r="AB65" s="75"/>
      <c r="AC65" s="75"/>
      <c r="AD65" s="74"/>
      <c r="AE65" s="5174">
        <f t="shared" si="25"/>
        <v>0</v>
      </c>
      <c r="AF65" s="73"/>
      <c r="AG65" s="75"/>
      <c r="AH65" s="75"/>
      <c r="AI65" s="76"/>
      <c r="AJ65" s="5175"/>
      <c r="AK65" s="5175"/>
      <c r="AL65" s="5175"/>
      <c r="AM65" s="5175"/>
      <c r="AN65" s="5175"/>
      <c r="AO65" s="5175"/>
      <c r="AP65" s="5175"/>
      <c r="AQ65" s="5175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5174" t="s">
        <v>107</v>
      </c>
      <c r="B66" s="23">
        <f t="shared" si="23"/>
        <v>0</v>
      </c>
      <c r="C66" s="5183"/>
      <c r="D66" s="5182"/>
      <c r="E66" s="5182"/>
      <c r="F66" s="5177"/>
      <c r="G66" s="5177"/>
      <c r="H66" s="5177"/>
      <c r="I66" s="5177"/>
      <c r="J66" s="5177"/>
      <c r="K66" s="5177"/>
      <c r="L66" s="5177"/>
      <c r="M66" s="5177"/>
      <c r="N66" s="5177"/>
      <c r="O66" s="5177"/>
      <c r="P66" s="5177"/>
      <c r="Q66" s="5177"/>
      <c r="R66" s="5177"/>
      <c r="S66" s="5178"/>
      <c r="T66" s="73"/>
      <c r="U66" s="74"/>
      <c r="V66" s="73"/>
      <c r="W66" s="74"/>
      <c r="X66" s="73"/>
      <c r="Y66" s="74"/>
      <c r="Z66" s="5174">
        <f t="shared" si="24"/>
        <v>0</v>
      </c>
      <c r="AA66" s="73"/>
      <c r="AB66" s="75"/>
      <c r="AC66" s="75"/>
      <c r="AD66" s="74"/>
      <c r="AE66" s="5174">
        <f t="shared" si="25"/>
        <v>0</v>
      </c>
      <c r="AF66" s="73"/>
      <c r="AG66" s="75"/>
      <c r="AH66" s="75"/>
      <c r="AI66" s="76"/>
      <c r="AJ66" s="5175"/>
      <c r="AK66" s="5175"/>
      <c r="AL66" s="5175"/>
      <c r="AM66" s="5175"/>
      <c r="AN66" s="5175"/>
      <c r="AO66" s="5175"/>
      <c r="AP66" s="5175"/>
      <c r="AQ66" s="5175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5174" t="s">
        <v>108</v>
      </c>
      <c r="B67" s="23">
        <f t="shared" si="23"/>
        <v>0</v>
      </c>
      <c r="C67" s="5183"/>
      <c r="D67" s="5182"/>
      <c r="E67" s="5182"/>
      <c r="F67" s="5177"/>
      <c r="G67" s="5177"/>
      <c r="H67" s="5177"/>
      <c r="I67" s="5177"/>
      <c r="J67" s="5177"/>
      <c r="K67" s="5177"/>
      <c r="L67" s="5177"/>
      <c r="M67" s="5177"/>
      <c r="N67" s="5177"/>
      <c r="O67" s="5177"/>
      <c r="P67" s="5177"/>
      <c r="Q67" s="5177"/>
      <c r="R67" s="5177"/>
      <c r="S67" s="5178"/>
      <c r="T67" s="73"/>
      <c r="U67" s="74"/>
      <c r="V67" s="73"/>
      <c r="W67" s="74"/>
      <c r="X67" s="73"/>
      <c r="Y67" s="74"/>
      <c r="Z67" s="5174">
        <f t="shared" si="24"/>
        <v>0</v>
      </c>
      <c r="AA67" s="73"/>
      <c r="AB67" s="75"/>
      <c r="AC67" s="75"/>
      <c r="AD67" s="74"/>
      <c r="AE67" s="5174">
        <f t="shared" si="25"/>
        <v>0</v>
      </c>
      <c r="AF67" s="73"/>
      <c r="AG67" s="75"/>
      <c r="AH67" s="75"/>
      <c r="AI67" s="76"/>
      <c r="AJ67" s="5175"/>
      <c r="AK67" s="5175"/>
      <c r="AL67" s="5175"/>
      <c r="AM67" s="5175"/>
      <c r="AN67" s="5175"/>
      <c r="AO67" s="5175"/>
      <c r="AP67" s="5175"/>
      <c r="AQ67" s="5175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5174" t="s">
        <v>109</v>
      </c>
      <c r="B68" s="23">
        <f t="shared" si="23"/>
        <v>0</v>
      </c>
      <c r="C68" s="5176"/>
      <c r="D68" s="5177"/>
      <c r="E68" s="5177"/>
      <c r="F68" s="5177"/>
      <c r="G68" s="5177"/>
      <c r="H68" s="5177"/>
      <c r="I68" s="5177"/>
      <c r="J68" s="5177"/>
      <c r="K68" s="5177"/>
      <c r="L68" s="5177"/>
      <c r="M68" s="5177"/>
      <c r="N68" s="5177"/>
      <c r="O68" s="5177"/>
      <c r="P68" s="5177"/>
      <c r="Q68" s="5177"/>
      <c r="R68" s="5177"/>
      <c r="S68" s="5178"/>
      <c r="T68" s="73"/>
      <c r="U68" s="74"/>
      <c r="V68" s="73"/>
      <c r="W68" s="74"/>
      <c r="X68" s="73"/>
      <c r="Y68" s="74"/>
      <c r="Z68" s="5174">
        <f t="shared" si="24"/>
        <v>0</v>
      </c>
      <c r="AA68" s="73"/>
      <c r="AB68" s="75"/>
      <c r="AC68" s="75"/>
      <c r="AD68" s="74"/>
      <c r="AE68" s="5174">
        <f t="shared" si="25"/>
        <v>0</v>
      </c>
      <c r="AF68" s="73"/>
      <c r="AG68" s="75"/>
      <c r="AH68" s="75"/>
      <c r="AI68" s="76"/>
      <c r="AJ68" s="5175"/>
      <c r="AK68" s="5175"/>
      <c r="AL68" s="5175"/>
      <c r="AM68" s="5175"/>
      <c r="AN68" s="5175"/>
      <c r="AO68" s="5175"/>
      <c r="AP68" s="5175"/>
      <c r="AQ68" s="5175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5174" t="s">
        <v>110</v>
      </c>
      <c r="B69" s="23">
        <f t="shared" si="23"/>
        <v>0</v>
      </c>
      <c r="C69" s="5176"/>
      <c r="D69" s="5177"/>
      <c r="E69" s="5177"/>
      <c r="F69" s="5177"/>
      <c r="G69" s="5177"/>
      <c r="H69" s="5177"/>
      <c r="I69" s="5177"/>
      <c r="J69" s="5177"/>
      <c r="K69" s="5177"/>
      <c r="L69" s="5177"/>
      <c r="M69" s="5177"/>
      <c r="N69" s="5177"/>
      <c r="O69" s="5177"/>
      <c r="P69" s="5177"/>
      <c r="Q69" s="5177"/>
      <c r="R69" s="5177"/>
      <c r="S69" s="5178"/>
      <c r="T69" s="73"/>
      <c r="U69" s="74"/>
      <c r="V69" s="73"/>
      <c r="W69" s="74"/>
      <c r="X69" s="73"/>
      <c r="Y69" s="74"/>
      <c r="Z69" s="5174">
        <f t="shared" si="24"/>
        <v>0</v>
      </c>
      <c r="AA69" s="73"/>
      <c r="AB69" s="75"/>
      <c r="AC69" s="75"/>
      <c r="AD69" s="74"/>
      <c r="AE69" s="5174">
        <f t="shared" si="25"/>
        <v>0</v>
      </c>
      <c r="AF69" s="73"/>
      <c r="AG69" s="75"/>
      <c r="AH69" s="75"/>
      <c r="AI69" s="76"/>
      <c r="AJ69" s="5175"/>
      <c r="AK69" s="5175"/>
      <c r="AL69" s="5175"/>
      <c r="AM69" s="5175"/>
      <c r="AN69" s="5175"/>
      <c r="AO69" s="5175"/>
      <c r="AP69" s="5175"/>
      <c r="AQ69" s="5175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5174" t="s">
        <v>111</v>
      </c>
      <c r="B70" s="23">
        <f t="shared" si="23"/>
        <v>1</v>
      </c>
      <c r="C70" s="5176"/>
      <c r="D70" s="5177"/>
      <c r="E70" s="5177"/>
      <c r="F70" s="5177"/>
      <c r="G70" s="5177"/>
      <c r="H70" s="5177"/>
      <c r="I70" s="5177"/>
      <c r="J70" s="5177"/>
      <c r="K70" s="5177"/>
      <c r="L70" s="5177"/>
      <c r="M70" s="5177"/>
      <c r="N70" s="5177"/>
      <c r="O70" s="5177"/>
      <c r="P70" s="5177">
        <v>1</v>
      </c>
      <c r="Q70" s="5177"/>
      <c r="R70" s="5177"/>
      <c r="S70" s="5178"/>
      <c r="T70" s="73">
        <v>0</v>
      </c>
      <c r="U70" s="74">
        <v>1</v>
      </c>
      <c r="V70" s="73">
        <v>0</v>
      </c>
      <c r="W70" s="74">
        <v>0</v>
      </c>
      <c r="X70" s="73">
        <v>0</v>
      </c>
      <c r="Y70" s="74">
        <v>0</v>
      </c>
      <c r="Z70" s="5174">
        <f t="shared" si="24"/>
        <v>0</v>
      </c>
      <c r="AA70" s="73"/>
      <c r="AB70" s="75"/>
      <c r="AC70" s="75"/>
      <c r="AD70" s="74"/>
      <c r="AE70" s="5174">
        <f t="shared" si="25"/>
        <v>0</v>
      </c>
      <c r="AF70" s="73"/>
      <c r="AG70" s="75"/>
      <c r="AH70" s="75"/>
      <c r="AI70" s="76"/>
      <c r="AJ70" s="5175">
        <v>0</v>
      </c>
      <c r="AK70" s="5175">
        <v>0</v>
      </c>
      <c r="AL70" s="5175">
        <v>1</v>
      </c>
      <c r="AM70" s="5175">
        <v>1</v>
      </c>
      <c r="AN70" s="5175">
        <v>0</v>
      </c>
      <c r="AO70" s="5175">
        <v>0</v>
      </c>
      <c r="AP70" s="5175">
        <v>0</v>
      </c>
      <c r="AQ70" s="5175">
        <v>0</v>
      </c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5183"/>
      <c r="D71" s="5182"/>
      <c r="E71" s="5182"/>
      <c r="F71" s="5182"/>
      <c r="G71" s="5177"/>
      <c r="H71" s="5177"/>
      <c r="I71" s="5177"/>
      <c r="J71" s="5177"/>
      <c r="K71" s="5177"/>
      <c r="L71" s="5177"/>
      <c r="M71" s="5177"/>
      <c r="N71" s="5177"/>
      <c r="O71" s="5177"/>
      <c r="P71" s="5177"/>
      <c r="Q71" s="5177"/>
      <c r="R71" s="5177"/>
      <c r="S71" s="5178"/>
      <c r="T71" s="73"/>
      <c r="U71" s="74"/>
      <c r="V71" s="73"/>
      <c r="W71" s="74"/>
      <c r="X71" s="73"/>
      <c r="Y71" s="74"/>
      <c r="Z71" s="5174">
        <f t="shared" si="24"/>
        <v>0</v>
      </c>
      <c r="AA71" s="73"/>
      <c r="AB71" s="75"/>
      <c r="AC71" s="75"/>
      <c r="AD71" s="74"/>
      <c r="AE71" s="5174">
        <f t="shared" si="25"/>
        <v>0</v>
      </c>
      <c r="AF71" s="73"/>
      <c r="AG71" s="75"/>
      <c r="AH71" s="75"/>
      <c r="AI71" s="76"/>
      <c r="AJ71" s="5175"/>
      <c r="AK71" s="5175"/>
      <c r="AL71" s="5175"/>
      <c r="AM71" s="5175"/>
      <c r="AN71" s="5175"/>
      <c r="AO71" s="5175"/>
      <c r="AP71" s="5175"/>
      <c r="AQ71" s="5175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5184" t="s">
        <v>113</v>
      </c>
      <c r="B72" s="23">
        <f t="shared" si="23"/>
        <v>0</v>
      </c>
      <c r="C72" s="5183"/>
      <c r="D72" s="5182"/>
      <c r="E72" s="5182"/>
      <c r="F72" s="5182"/>
      <c r="G72" s="5177"/>
      <c r="H72" s="5177"/>
      <c r="I72" s="5177"/>
      <c r="J72" s="5177"/>
      <c r="K72" s="5177"/>
      <c r="L72" s="5177"/>
      <c r="M72" s="5177"/>
      <c r="N72" s="5177"/>
      <c r="O72" s="5177"/>
      <c r="P72" s="5177"/>
      <c r="Q72" s="5177"/>
      <c r="R72" s="5177"/>
      <c r="S72" s="5178"/>
      <c r="T72" s="73"/>
      <c r="U72" s="74"/>
      <c r="V72" s="73"/>
      <c r="W72" s="74"/>
      <c r="X72" s="73"/>
      <c r="Y72" s="74"/>
      <c r="Z72" s="5174">
        <f t="shared" si="24"/>
        <v>0</v>
      </c>
      <c r="AA72" s="73"/>
      <c r="AB72" s="75"/>
      <c r="AC72" s="75"/>
      <c r="AD72" s="74"/>
      <c r="AE72" s="5174">
        <f t="shared" si="25"/>
        <v>0</v>
      </c>
      <c r="AF72" s="73"/>
      <c r="AG72" s="75"/>
      <c r="AH72" s="75"/>
      <c r="AI72" s="76"/>
      <c r="AJ72" s="5175"/>
      <c r="AK72" s="5175"/>
      <c r="AL72" s="5175"/>
      <c r="AM72" s="5175"/>
      <c r="AN72" s="5175"/>
      <c r="AO72" s="5175"/>
      <c r="AP72" s="5175"/>
      <c r="AQ72" s="5175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5174" t="s">
        <v>114</v>
      </c>
      <c r="B73" s="23">
        <f t="shared" si="23"/>
        <v>0</v>
      </c>
      <c r="C73" s="5183"/>
      <c r="D73" s="5182"/>
      <c r="E73" s="5182"/>
      <c r="F73" s="5182"/>
      <c r="G73" s="5182"/>
      <c r="H73" s="5182"/>
      <c r="I73" s="5182"/>
      <c r="J73" s="5182"/>
      <c r="K73" s="5182"/>
      <c r="L73" s="5177"/>
      <c r="M73" s="5177"/>
      <c r="N73" s="5177"/>
      <c r="O73" s="5177"/>
      <c r="P73" s="5177"/>
      <c r="Q73" s="5177"/>
      <c r="R73" s="5177"/>
      <c r="S73" s="5178"/>
      <c r="T73" s="73"/>
      <c r="U73" s="74"/>
      <c r="V73" s="73"/>
      <c r="W73" s="74"/>
      <c r="X73" s="73"/>
      <c r="Y73" s="74"/>
      <c r="Z73" s="5174">
        <f t="shared" si="24"/>
        <v>0</v>
      </c>
      <c r="AA73" s="73"/>
      <c r="AB73" s="75"/>
      <c r="AC73" s="75"/>
      <c r="AD73" s="74"/>
      <c r="AE73" s="5174">
        <f t="shared" si="25"/>
        <v>0</v>
      </c>
      <c r="AF73" s="73"/>
      <c r="AG73" s="75"/>
      <c r="AH73" s="75"/>
      <c r="AI73" s="76"/>
      <c r="AJ73" s="5175"/>
      <c r="AK73" s="5175"/>
      <c r="AL73" s="5175"/>
      <c r="AM73" s="5175"/>
      <c r="AN73" s="5175"/>
      <c r="AO73" s="5175"/>
      <c r="AP73" s="5175"/>
      <c r="AQ73" s="5175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5174" t="s">
        <v>115</v>
      </c>
      <c r="B74" s="23">
        <f t="shared" si="23"/>
        <v>0</v>
      </c>
      <c r="C74" s="5183"/>
      <c r="D74" s="5182"/>
      <c r="E74" s="5182"/>
      <c r="F74" s="5182"/>
      <c r="G74" s="5177"/>
      <c r="H74" s="5177"/>
      <c r="I74" s="5177"/>
      <c r="J74" s="5177"/>
      <c r="K74" s="5177"/>
      <c r="L74" s="5177"/>
      <c r="M74" s="5177"/>
      <c r="N74" s="5177"/>
      <c r="O74" s="5177"/>
      <c r="P74" s="5177"/>
      <c r="Q74" s="5177"/>
      <c r="R74" s="5177"/>
      <c r="S74" s="5178"/>
      <c r="T74" s="73"/>
      <c r="U74" s="74"/>
      <c r="V74" s="73"/>
      <c r="W74" s="74"/>
      <c r="X74" s="73"/>
      <c r="Y74" s="74"/>
      <c r="Z74" s="5174">
        <f t="shared" si="24"/>
        <v>0</v>
      </c>
      <c r="AA74" s="73"/>
      <c r="AB74" s="75"/>
      <c r="AC74" s="75"/>
      <c r="AD74" s="74"/>
      <c r="AE74" s="5174">
        <f t="shared" si="25"/>
        <v>0</v>
      </c>
      <c r="AF74" s="73"/>
      <c r="AG74" s="75"/>
      <c r="AH74" s="75"/>
      <c r="AI74" s="76"/>
      <c r="AJ74" s="5175"/>
      <c r="AK74" s="5175"/>
      <c r="AL74" s="5175"/>
      <c r="AM74" s="5175"/>
      <c r="AN74" s="5175"/>
      <c r="AO74" s="5175"/>
      <c r="AP74" s="5175"/>
      <c r="AQ74" s="5175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5174" t="s">
        <v>116</v>
      </c>
      <c r="B75" s="23">
        <f t="shared" si="23"/>
        <v>0</v>
      </c>
      <c r="C75" s="5176"/>
      <c r="D75" s="5177"/>
      <c r="E75" s="5177"/>
      <c r="F75" s="5177"/>
      <c r="G75" s="5177"/>
      <c r="H75" s="5177"/>
      <c r="I75" s="5177"/>
      <c r="J75" s="5177"/>
      <c r="K75" s="5177"/>
      <c r="L75" s="5177"/>
      <c r="M75" s="5177"/>
      <c r="N75" s="5177"/>
      <c r="O75" s="5177"/>
      <c r="P75" s="5177"/>
      <c r="Q75" s="5177"/>
      <c r="R75" s="5177"/>
      <c r="S75" s="5178"/>
      <c r="T75" s="73"/>
      <c r="U75" s="74"/>
      <c r="V75" s="73"/>
      <c r="W75" s="74"/>
      <c r="X75" s="73"/>
      <c r="Y75" s="74"/>
      <c r="Z75" s="5174">
        <f t="shared" si="24"/>
        <v>0</v>
      </c>
      <c r="AA75" s="73"/>
      <c r="AB75" s="75"/>
      <c r="AC75" s="75"/>
      <c r="AD75" s="74"/>
      <c r="AE75" s="5174">
        <f t="shared" si="25"/>
        <v>0</v>
      </c>
      <c r="AF75" s="73"/>
      <c r="AG75" s="75"/>
      <c r="AH75" s="75"/>
      <c r="AI75" s="76"/>
      <c r="AJ75" s="5175"/>
      <c r="AK75" s="5175"/>
      <c r="AL75" s="5175"/>
      <c r="AM75" s="5175"/>
      <c r="AN75" s="5175"/>
      <c r="AO75" s="5175"/>
      <c r="AP75" s="5175"/>
      <c r="AQ75" s="5175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5174" t="s">
        <v>117</v>
      </c>
      <c r="B76" s="23">
        <f t="shared" si="23"/>
        <v>0</v>
      </c>
      <c r="C76" s="5176"/>
      <c r="D76" s="5177"/>
      <c r="E76" s="5177"/>
      <c r="F76" s="5177"/>
      <c r="G76" s="5177"/>
      <c r="H76" s="5177"/>
      <c r="I76" s="5177"/>
      <c r="J76" s="5177"/>
      <c r="K76" s="5177"/>
      <c r="L76" s="5177"/>
      <c r="M76" s="5177"/>
      <c r="N76" s="5177"/>
      <c r="O76" s="5177"/>
      <c r="P76" s="5177"/>
      <c r="Q76" s="5177"/>
      <c r="R76" s="5177"/>
      <c r="S76" s="5178"/>
      <c r="T76" s="73"/>
      <c r="U76" s="74"/>
      <c r="V76" s="73"/>
      <c r="W76" s="74"/>
      <c r="X76" s="73"/>
      <c r="Y76" s="74"/>
      <c r="Z76" s="5174">
        <f t="shared" si="24"/>
        <v>0</v>
      </c>
      <c r="AA76" s="73"/>
      <c r="AB76" s="75"/>
      <c r="AC76" s="75"/>
      <c r="AD76" s="74"/>
      <c r="AE76" s="5174">
        <f t="shared" si="25"/>
        <v>0</v>
      </c>
      <c r="AF76" s="73"/>
      <c r="AG76" s="75"/>
      <c r="AH76" s="75"/>
      <c r="AI76" s="76"/>
      <c r="AJ76" s="5175"/>
      <c r="AK76" s="5175"/>
      <c r="AL76" s="5175"/>
      <c r="AM76" s="5175"/>
      <c r="AN76" s="5175"/>
      <c r="AO76" s="5175"/>
      <c r="AP76" s="5175"/>
      <c r="AQ76" s="5175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5174" t="s">
        <v>118</v>
      </c>
      <c r="B77" s="23">
        <f t="shared" si="23"/>
        <v>0</v>
      </c>
      <c r="C77" s="5176"/>
      <c r="D77" s="5177"/>
      <c r="E77" s="5177"/>
      <c r="F77" s="5177"/>
      <c r="G77" s="5177"/>
      <c r="H77" s="5177"/>
      <c r="I77" s="5177"/>
      <c r="J77" s="5177"/>
      <c r="K77" s="5177"/>
      <c r="L77" s="5177"/>
      <c r="M77" s="5177"/>
      <c r="N77" s="5177"/>
      <c r="O77" s="5177"/>
      <c r="P77" s="5177"/>
      <c r="Q77" s="5177"/>
      <c r="R77" s="5177"/>
      <c r="S77" s="5178"/>
      <c r="T77" s="73"/>
      <c r="U77" s="74"/>
      <c r="V77" s="73"/>
      <c r="W77" s="74"/>
      <c r="X77" s="73"/>
      <c r="Y77" s="74"/>
      <c r="Z77" s="5174">
        <f t="shared" si="24"/>
        <v>0</v>
      </c>
      <c r="AA77" s="73"/>
      <c r="AB77" s="75"/>
      <c r="AC77" s="75"/>
      <c r="AD77" s="74"/>
      <c r="AE77" s="5174">
        <f t="shared" si="25"/>
        <v>0</v>
      </c>
      <c r="AF77" s="73"/>
      <c r="AG77" s="75"/>
      <c r="AH77" s="75"/>
      <c r="AI77" s="76"/>
      <c r="AJ77" s="5175"/>
      <c r="AK77" s="5175"/>
      <c r="AL77" s="5175"/>
      <c r="AM77" s="5175"/>
      <c r="AN77" s="5175"/>
      <c r="AO77" s="5175"/>
      <c r="AP77" s="5175"/>
      <c r="AQ77" s="5175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5174" t="s">
        <v>119</v>
      </c>
      <c r="B78" s="23">
        <f t="shared" si="23"/>
        <v>0</v>
      </c>
      <c r="C78" s="5176"/>
      <c r="D78" s="5177"/>
      <c r="E78" s="5177"/>
      <c r="F78" s="5177"/>
      <c r="G78" s="5177"/>
      <c r="H78" s="5177"/>
      <c r="I78" s="5177"/>
      <c r="J78" s="5177"/>
      <c r="K78" s="5177"/>
      <c r="L78" s="5177"/>
      <c r="M78" s="5177"/>
      <c r="N78" s="5177"/>
      <c r="O78" s="5177"/>
      <c r="P78" s="5177"/>
      <c r="Q78" s="5177"/>
      <c r="R78" s="5177"/>
      <c r="S78" s="5178"/>
      <c r="T78" s="5176"/>
      <c r="U78" s="5178"/>
      <c r="V78" s="5176"/>
      <c r="W78" s="5178"/>
      <c r="X78" s="5176"/>
      <c r="Y78" s="5178"/>
      <c r="Z78" s="5174">
        <f t="shared" si="24"/>
        <v>0</v>
      </c>
      <c r="AA78" s="5176"/>
      <c r="AB78" s="5177"/>
      <c r="AC78" s="5177"/>
      <c r="AD78" s="5178"/>
      <c r="AE78" s="5174">
        <f t="shared" si="25"/>
        <v>0</v>
      </c>
      <c r="AF78" s="5176"/>
      <c r="AG78" s="5177"/>
      <c r="AH78" s="5177"/>
      <c r="AI78" s="5185"/>
      <c r="AJ78" s="5175"/>
      <c r="AK78" s="5175"/>
      <c r="AL78" s="5175"/>
      <c r="AM78" s="5175"/>
      <c r="AN78" s="5175"/>
      <c r="AO78" s="5175"/>
      <c r="AP78" s="5175"/>
      <c r="AQ78" s="5175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5174" t="s">
        <v>120</v>
      </c>
      <c r="B79" s="23">
        <f t="shared" si="23"/>
        <v>0</v>
      </c>
      <c r="C79" s="5176"/>
      <c r="D79" s="5177"/>
      <c r="E79" s="5177"/>
      <c r="F79" s="5177"/>
      <c r="G79" s="5177"/>
      <c r="H79" s="5177"/>
      <c r="I79" s="5177"/>
      <c r="J79" s="5177"/>
      <c r="K79" s="5177"/>
      <c r="L79" s="5177"/>
      <c r="M79" s="5177"/>
      <c r="N79" s="5177"/>
      <c r="O79" s="5177"/>
      <c r="P79" s="5177"/>
      <c r="Q79" s="5177"/>
      <c r="R79" s="5177"/>
      <c r="S79" s="5178"/>
      <c r="T79" s="5176"/>
      <c r="U79" s="5178"/>
      <c r="V79" s="5176"/>
      <c r="W79" s="5178"/>
      <c r="X79" s="5176"/>
      <c r="Y79" s="5178"/>
      <c r="Z79" s="5174">
        <f t="shared" si="24"/>
        <v>0</v>
      </c>
      <c r="AA79" s="5176"/>
      <c r="AB79" s="5177"/>
      <c r="AC79" s="5177"/>
      <c r="AD79" s="5178"/>
      <c r="AE79" s="5174">
        <f t="shared" si="25"/>
        <v>0</v>
      </c>
      <c r="AF79" s="5176"/>
      <c r="AG79" s="5177"/>
      <c r="AH79" s="5177"/>
      <c r="AI79" s="5185"/>
      <c r="AJ79" s="5175"/>
      <c r="AK79" s="5175"/>
      <c r="AL79" s="5175"/>
      <c r="AM79" s="5175"/>
      <c r="AN79" s="5175"/>
      <c r="AO79" s="5175"/>
      <c r="AP79" s="5175"/>
      <c r="AQ79" s="5175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1</v>
      </c>
      <c r="C80" s="5176"/>
      <c r="D80" s="5177"/>
      <c r="E80" s="5177"/>
      <c r="F80" s="5177"/>
      <c r="G80" s="5177"/>
      <c r="H80" s="5177"/>
      <c r="I80" s="5177"/>
      <c r="J80" s="5177"/>
      <c r="K80" s="5177"/>
      <c r="L80" s="5177"/>
      <c r="M80" s="5177"/>
      <c r="N80" s="5177"/>
      <c r="O80" s="5177"/>
      <c r="P80" s="5177"/>
      <c r="Q80" s="5177"/>
      <c r="R80" s="5177">
        <v>1</v>
      </c>
      <c r="S80" s="5178"/>
      <c r="T80" s="5176">
        <v>0</v>
      </c>
      <c r="U80" s="5178">
        <v>1</v>
      </c>
      <c r="V80" s="5176">
        <v>0</v>
      </c>
      <c r="W80" s="5178">
        <v>1</v>
      </c>
      <c r="X80" s="5176">
        <v>0</v>
      </c>
      <c r="Y80" s="5178">
        <v>0</v>
      </c>
      <c r="Z80" s="5174">
        <f t="shared" si="24"/>
        <v>0</v>
      </c>
      <c r="AA80" s="5176"/>
      <c r="AB80" s="5177"/>
      <c r="AC80" s="5177"/>
      <c r="AD80" s="5178"/>
      <c r="AE80" s="5174">
        <f t="shared" si="25"/>
        <v>0</v>
      </c>
      <c r="AF80" s="5176"/>
      <c r="AG80" s="5177"/>
      <c r="AH80" s="5177"/>
      <c r="AI80" s="5185"/>
      <c r="AJ80" s="5175">
        <v>0</v>
      </c>
      <c r="AK80" s="5175">
        <v>0</v>
      </c>
      <c r="AL80" s="5175">
        <v>1</v>
      </c>
      <c r="AM80" s="5175">
        <v>0</v>
      </c>
      <c r="AN80" s="5175">
        <v>0</v>
      </c>
      <c r="AO80" s="5175">
        <v>0</v>
      </c>
      <c r="AP80" s="5175">
        <v>0</v>
      </c>
      <c r="AQ80" s="5175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5184" t="s">
        <v>122</v>
      </c>
      <c r="B81" s="23">
        <f t="shared" si="23"/>
        <v>0</v>
      </c>
      <c r="C81" s="5176"/>
      <c r="D81" s="5177"/>
      <c r="E81" s="5177"/>
      <c r="F81" s="5177"/>
      <c r="G81" s="5177"/>
      <c r="H81" s="5177"/>
      <c r="I81" s="5177"/>
      <c r="J81" s="5177"/>
      <c r="K81" s="5177"/>
      <c r="L81" s="5177"/>
      <c r="M81" s="5177"/>
      <c r="N81" s="5177"/>
      <c r="O81" s="5177"/>
      <c r="P81" s="5177"/>
      <c r="Q81" s="5177"/>
      <c r="R81" s="5177"/>
      <c r="S81" s="5178"/>
      <c r="T81" s="5176"/>
      <c r="U81" s="5178"/>
      <c r="V81" s="5176"/>
      <c r="W81" s="5178"/>
      <c r="X81" s="5176"/>
      <c r="Y81" s="5178"/>
      <c r="Z81" s="5174">
        <f t="shared" si="24"/>
        <v>0</v>
      </c>
      <c r="AA81" s="5176"/>
      <c r="AB81" s="5177"/>
      <c r="AC81" s="5177"/>
      <c r="AD81" s="5178"/>
      <c r="AE81" s="5174">
        <f t="shared" si="25"/>
        <v>0</v>
      </c>
      <c r="AF81" s="5176"/>
      <c r="AG81" s="5177"/>
      <c r="AH81" s="5177"/>
      <c r="AI81" s="5185"/>
      <c r="AJ81" s="5175"/>
      <c r="AK81" s="5175"/>
      <c r="AL81" s="5175"/>
      <c r="AM81" s="5175"/>
      <c r="AN81" s="5175"/>
      <c r="AO81" s="5175"/>
      <c r="AP81" s="5175"/>
      <c r="AQ81" s="5175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5184" t="s">
        <v>123</v>
      </c>
      <c r="B82" s="23">
        <f t="shared" si="23"/>
        <v>0</v>
      </c>
      <c r="C82" s="5176"/>
      <c r="D82" s="5177"/>
      <c r="E82" s="5177"/>
      <c r="F82" s="5177"/>
      <c r="G82" s="5177"/>
      <c r="H82" s="5177"/>
      <c r="I82" s="5177"/>
      <c r="J82" s="5177"/>
      <c r="K82" s="5177"/>
      <c r="L82" s="5177"/>
      <c r="M82" s="5177"/>
      <c r="N82" s="5177"/>
      <c r="O82" s="5177"/>
      <c r="P82" s="5177"/>
      <c r="Q82" s="5177"/>
      <c r="R82" s="5177"/>
      <c r="S82" s="5178"/>
      <c r="T82" s="5176"/>
      <c r="U82" s="5178"/>
      <c r="V82" s="5176"/>
      <c r="W82" s="5178"/>
      <c r="X82" s="5176"/>
      <c r="Y82" s="5178"/>
      <c r="Z82" s="5174">
        <f t="shared" si="24"/>
        <v>0</v>
      </c>
      <c r="AA82" s="5176"/>
      <c r="AB82" s="5177"/>
      <c r="AC82" s="5177"/>
      <c r="AD82" s="5178"/>
      <c r="AE82" s="5174">
        <f t="shared" si="25"/>
        <v>0</v>
      </c>
      <c r="AF82" s="5176"/>
      <c r="AG82" s="5177"/>
      <c r="AH82" s="5177"/>
      <c r="AI82" s="5185"/>
      <c r="AJ82" s="5175"/>
      <c r="AK82" s="5175"/>
      <c r="AL82" s="5175"/>
      <c r="AM82" s="5175"/>
      <c r="AN82" s="5175"/>
      <c r="AO82" s="5175"/>
      <c r="AP82" s="5175"/>
      <c r="AQ82" s="5175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5184" t="s">
        <v>124</v>
      </c>
      <c r="B83" s="23">
        <f t="shared" si="23"/>
        <v>1</v>
      </c>
      <c r="C83" s="5176"/>
      <c r="D83" s="5177"/>
      <c r="E83" s="5177"/>
      <c r="F83" s="5177"/>
      <c r="G83" s="5177"/>
      <c r="H83" s="5177"/>
      <c r="I83" s="5177"/>
      <c r="J83" s="5177">
        <v>1</v>
      </c>
      <c r="K83" s="5177"/>
      <c r="L83" s="5177"/>
      <c r="M83" s="5177"/>
      <c r="N83" s="5177"/>
      <c r="O83" s="5177"/>
      <c r="P83" s="5177"/>
      <c r="Q83" s="5177"/>
      <c r="R83" s="5177"/>
      <c r="S83" s="5178"/>
      <c r="T83" s="5176"/>
      <c r="U83" s="5178">
        <v>1</v>
      </c>
      <c r="V83" s="5176"/>
      <c r="W83" s="5178"/>
      <c r="X83" s="5176"/>
      <c r="Y83" s="5178"/>
      <c r="Z83" s="5174">
        <f t="shared" si="24"/>
        <v>0</v>
      </c>
      <c r="AA83" s="5176"/>
      <c r="AB83" s="5177"/>
      <c r="AC83" s="5177"/>
      <c r="AD83" s="5178"/>
      <c r="AE83" s="5174">
        <f t="shared" si="25"/>
        <v>0</v>
      </c>
      <c r="AF83" s="5176"/>
      <c r="AG83" s="5177"/>
      <c r="AH83" s="5177"/>
      <c r="AI83" s="5185"/>
      <c r="AJ83" s="5175">
        <v>0</v>
      </c>
      <c r="AK83" s="5175">
        <v>0</v>
      </c>
      <c r="AL83" s="5175">
        <v>1</v>
      </c>
      <c r="AM83" s="5175">
        <v>1</v>
      </c>
      <c r="AN83" s="5175">
        <v>0</v>
      </c>
      <c r="AO83" s="5175">
        <v>0</v>
      </c>
      <c r="AP83" s="5175">
        <v>0</v>
      </c>
      <c r="AQ83" s="5175">
        <v>0</v>
      </c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5174" t="s">
        <v>125</v>
      </c>
      <c r="B84" s="23">
        <f t="shared" si="23"/>
        <v>0</v>
      </c>
      <c r="C84" s="5176"/>
      <c r="D84" s="5177"/>
      <c r="E84" s="5177"/>
      <c r="F84" s="5177"/>
      <c r="G84" s="5177"/>
      <c r="H84" s="5177"/>
      <c r="I84" s="5177"/>
      <c r="J84" s="5177"/>
      <c r="K84" s="5177"/>
      <c r="L84" s="5177"/>
      <c r="M84" s="5177"/>
      <c r="N84" s="5177"/>
      <c r="O84" s="5177"/>
      <c r="P84" s="5177"/>
      <c r="Q84" s="5177"/>
      <c r="R84" s="5177"/>
      <c r="S84" s="5178"/>
      <c r="T84" s="5176"/>
      <c r="U84" s="5178"/>
      <c r="V84" s="5176"/>
      <c r="W84" s="5178"/>
      <c r="X84" s="5176"/>
      <c r="Y84" s="5178"/>
      <c r="Z84" s="5174">
        <f t="shared" si="24"/>
        <v>0</v>
      </c>
      <c r="AA84" s="5176"/>
      <c r="AB84" s="5177"/>
      <c r="AC84" s="5177"/>
      <c r="AD84" s="5178"/>
      <c r="AE84" s="5174">
        <f t="shared" si="25"/>
        <v>0</v>
      </c>
      <c r="AF84" s="5176"/>
      <c r="AG84" s="5177"/>
      <c r="AH84" s="5177"/>
      <c r="AI84" s="5185"/>
      <c r="AJ84" s="5175"/>
      <c r="AK84" s="5175"/>
      <c r="AL84" s="5175"/>
      <c r="AM84" s="5175"/>
      <c r="AN84" s="5175"/>
      <c r="AO84" s="5175"/>
      <c r="AP84" s="5175"/>
      <c r="AQ84" s="5175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5174" t="s">
        <v>126</v>
      </c>
      <c r="B85" s="23">
        <f t="shared" si="23"/>
        <v>0</v>
      </c>
      <c r="C85" s="5176"/>
      <c r="D85" s="5177"/>
      <c r="E85" s="5177"/>
      <c r="F85" s="5177"/>
      <c r="G85" s="5177"/>
      <c r="H85" s="5177"/>
      <c r="I85" s="5177"/>
      <c r="J85" s="5177"/>
      <c r="K85" s="5177"/>
      <c r="L85" s="5177"/>
      <c r="M85" s="5177"/>
      <c r="N85" s="5177"/>
      <c r="O85" s="5177"/>
      <c r="P85" s="5177"/>
      <c r="Q85" s="5177"/>
      <c r="R85" s="5177"/>
      <c r="S85" s="5178"/>
      <c r="T85" s="5176"/>
      <c r="U85" s="5178"/>
      <c r="V85" s="5176"/>
      <c r="W85" s="5178"/>
      <c r="X85" s="5176"/>
      <c r="Y85" s="5178"/>
      <c r="Z85" s="5174">
        <f t="shared" si="24"/>
        <v>0</v>
      </c>
      <c r="AA85" s="5176"/>
      <c r="AB85" s="5177"/>
      <c r="AC85" s="5177"/>
      <c r="AD85" s="5178"/>
      <c r="AE85" s="5174">
        <f t="shared" si="25"/>
        <v>0</v>
      </c>
      <c r="AF85" s="5176"/>
      <c r="AG85" s="5177"/>
      <c r="AH85" s="5177"/>
      <c r="AI85" s="5185"/>
      <c r="AJ85" s="5175"/>
      <c r="AK85" s="5175"/>
      <c r="AL85" s="5175"/>
      <c r="AM85" s="5175"/>
      <c r="AN85" s="5175"/>
      <c r="AO85" s="5175"/>
      <c r="AP85" s="5175"/>
      <c r="AQ85" s="5175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5174" t="s">
        <v>127</v>
      </c>
      <c r="B86" s="23">
        <f t="shared" si="23"/>
        <v>0</v>
      </c>
      <c r="C86" s="5176"/>
      <c r="D86" s="5177"/>
      <c r="E86" s="5177"/>
      <c r="F86" s="5177"/>
      <c r="G86" s="5177"/>
      <c r="H86" s="5177"/>
      <c r="I86" s="5177"/>
      <c r="J86" s="5177"/>
      <c r="K86" s="5177"/>
      <c r="L86" s="5177"/>
      <c r="M86" s="5177"/>
      <c r="N86" s="5177"/>
      <c r="O86" s="5177"/>
      <c r="P86" s="5177"/>
      <c r="Q86" s="5177"/>
      <c r="R86" s="5177"/>
      <c r="S86" s="5178"/>
      <c r="T86" s="5176"/>
      <c r="U86" s="5178"/>
      <c r="V86" s="5176"/>
      <c r="W86" s="5178"/>
      <c r="X86" s="5176"/>
      <c r="Y86" s="5178"/>
      <c r="Z86" s="5174">
        <f t="shared" si="24"/>
        <v>0</v>
      </c>
      <c r="AA86" s="5176"/>
      <c r="AB86" s="5177"/>
      <c r="AC86" s="5177"/>
      <c r="AD86" s="5178"/>
      <c r="AE86" s="5174">
        <f t="shared" si="25"/>
        <v>0</v>
      </c>
      <c r="AF86" s="5176"/>
      <c r="AG86" s="5177"/>
      <c r="AH86" s="5177"/>
      <c r="AI86" s="5185"/>
      <c r="AJ86" s="5175"/>
      <c r="AK86" s="5175"/>
      <c r="AL86" s="5175"/>
      <c r="AM86" s="5175"/>
      <c r="AN86" s="5175"/>
      <c r="AO86" s="5175"/>
      <c r="AP86" s="5175"/>
      <c r="AQ86" s="5175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5174" t="s">
        <v>128</v>
      </c>
      <c r="B87" s="23">
        <f t="shared" si="23"/>
        <v>0</v>
      </c>
      <c r="C87" s="5176"/>
      <c r="D87" s="5177"/>
      <c r="E87" s="5177"/>
      <c r="F87" s="5177"/>
      <c r="G87" s="5177"/>
      <c r="H87" s="5177"/>
      <c r="I87" s="5177"/>
      <c r="J87" s="5177"/>
      <c r="K87" s="5177"/>
      <c r="L87" s="5177"/>
      <c r="M87" s="5177"/>
      <c r="N87" s="5177"/>
      <c r="O87" s="5177"/>
      <c r="P87" s="5177"/>
      <c r="Q87" s="5177"/>
      <c r="R87" s="5177"/>
      <c r="S87" s="5178"/>
      <c r="T87" s="5176"/>
      <c r="U87" s="5178"/>
      <c r="V87" s="5176"/>
      <c r="W87" s="5178"/>
      <c r="X87" s="5176"/>
      <c r="Y87" s="5178"/>
      <c r="Z87" s="5174">
        <f t="shared" si="24"/>
        <v>0</v>
      </c>
      <c r="AA87" s="5176"/>
      <c r="AB87" s="5177"/>
      <c r="AC87" s="5177"/>
      <c r="AD87" s="5178"/>
      <c r="AE87" s="5174">
        <f t="shared" si="25"/>
        <v>0</v>
      </c>
      <c r="AF87" s="5176"/>
      <c r="AG87" s="5177"/>
      <c r="AH87" s="5177"/>
      <c r="AI87" s="5185"/>
      <c r="AJ87" s="5175"/>
      <c r="AK87" s="5175"/>
      <c r="AL87" s="5175"/>
      <c r="AM87" s="5175"/>
      <c r="AN87" s="5175"/>
      <c r="AO87" s="5175"/>
      <c r="AP87" s="5175"/>
      <c r="AQ87" s="5175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5174" t="s">
        <v>129</v>
      </c>
      <c r="B88" s="23">
        <f t="shared" si="23"/>
        <v>0</v>
      </c>
      <c r="C88" s="5176"/>
      <c r="D88" s="5177"/>
      <c r="E88" s="5177"/>
      <c r="F88" s="5177"/>
      <c r="G88" s="5177"/>
      <c r="H88" s="5177"/>
      <c r="I88" s="5177"/>
      <c r="J88" s="5177"/>
      <c r="K88" s="5177"/>
      <c r="L88" s="5177"/>
      <c r="M88" s="5177"/>
      <c r="N88" s="5177"/>
      <c r="O88" s="5177"/>
      <c r="P88" s="5177"/>
      <c r="Q88" s="5177"/>
      <c r="R88" s="5177"/>
      <c r="S88" s="5178"/>
      <c r="T88" s="5176"/>
      <c r="U88" s="5178"/>
      <c r="V88" s="5176"/>
      <c r="W88" s="5178"/>
      <c r="X88" s="5176"/>
      <c r="Y88" s="5178"/>
      <c r="Z88" s="5174">
        <f t="shared" si="24"/>
        <v>0</v>
      </c>
      <c r="AA88" s="5176"/>
      <c r="AB88" s="5177"/>
      <c r="AC88" s="5177"/>
      <c r="AD88" s="5178"/>
      <c r="AE88" s="5174">
        <f t="shared" si="25"/>
        <v>0</v>
      </c>
      <c r="AF88" s="5176"/>
      <c r="AG88" s="5177"/>
      <c r="AH88" s="5177"/>
      <c r="AI88" s="5185"/>
      <c r="AJ88" s="5175"/>
      <c r="AK88" s="5175"/>
      <c r="AL88" s="5175"/>
      <c r="AM88" s="5175"/>
      <c r="AN88" s="5175"/>
      <c r="AO88" s="5175"/>
      <c r="AP88" s="5175"/>
      <c r="AQ88" s="5175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5174" t="s">
        <v>130</v>
      </c>
      <c r="B89" s="23">
        <f t="shared" si="23"/>
        <v>0</v>
      </c>
      <c r="C89" s="5176"/>
      <c r="D89" s="5177"/>
      <c r="E89" s="5177"/>
      <c r="F89" s="5177"/>
      <c r="G89" s="5177"/>
      <c r="H89" s="5177"/>
      <c r="I89" s="5177"/>
      <c r="J89" s="5177"/>
      <c r="K89" s="5177"/>
      <c r="L89" s="5177"/>
      <c r="M89" s="5177"/>
      <c r="N89" s="5177"/>
      <c r="O89" s="5177"/>
      <c r="P89" s="5177"/>
      <c r="Q89" s="5177"/>
      <c r="R89" s="5177"/>
      <c r="S89" s="5178"/>
      <c r="T89" s="5176"/>
      <c r="U89" s="5178"/>
      <c r="V89" s="5176"/>
      <c r="W89" s="5178"/>
      <c r="X89" s="5176"/>
      <c r="Y89" s="5178"/>
      <c r="Z89" s="5174">
        <f t="shared" si="24"/>
        <v>0</v>
      </c>
      <c r="AA89" s="5176"/>
      <c r="AB89" s="5177"/>
      <c r="AC89" s="5177"/>
      <c r="AD89" s="5178"/>
      <c r="AE89" s="5174">
        <f t="shared" si="25"/>
        <v>0</v>
      </c>
      <c r="AF89" s="5176"/>
      <c r="AG89" s="5177"/>
      <c r="AH89" s="5177"/>
      <c r="AI89" s="5185"/>
      <c r="AJ89" s="5175"/>
      <c r="AK89" s="5175"/>
      <c r="AL89" s="5175"/>
      <c r="AM89" s="5175"/>
      <c r="AN89" s="5175"/>
      <c r="AO89" s="5175"/>
      <c r="AP89" s="5175"/>
      <c r="AQ89" s="5175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5174" t="s">
        <v>131</v>
      </c>
      <c r="B90" s="23">
        <f t="shared" si="23"/>
        <v>0</v>
      </c>
      <c r="C90" s="5176"/>
      <c r="D90" s="5177"/>
      <c r="E90" s="5177"/>
      <c r="F90" s="5177"/>
      <c r="G90" s="5177"/>
      <c r="H90" s="5177"/>
      <c r="I90" s="5177"/>
      <c r="J90" s="5177"/>
      <c r="K90" s="5177"/>
      <c r="L90" s="5177"/>
      <c r="M90" s="5177"/>
      <c r="N90" s="5177"/>
      <c r="O90" s="5177"/>
      <c r="P90" s="5177"/>
      <c r="Q90" s="5177"/>
      <c r="R90" s="5177"/>
      <c r="S90" s="5178"/>
      <c r="T90" s="5176"/>
      <c r="U90" s="5178"/>
      <c r="V90" s="5176"/>
      <c r="W90" s="5178"/>
      <c r="X90" s="5176"/>
      <c r="Y90" s="5178"/>
      <c r="Z90" s="5174">
        <f t="shared" si="24"/>
        <v>0</v>
      </c>
      <c r="AA90" s="5176"/>
      <c r="AB90" s="5177"/>
      <c r="AC90" s="5177"/>
      <c r="AD90" s="5178"/>
      <c r="AE90" s="5174">
        <f t="shared" si="25"/>
        <v>0</v>
      </c>
      <c r="AF90" s="5176"/>
      <c r="AG90" s="5177"/>
      <c r="AH90" s="5177"/>
      <c r="AI90" s="5185"/>
      <c r="AJ90" s="5175"/>
      <c r="AK90" s="5175"/>
      <c r="AL90" s="5175"/>
      <c r="AM90" s="5175"/>
      <c r="AN90" s="5175"/>
      <c r="AO90" s="5175"/>
      <c r="AP90" s="5175"/>
      <c r="AQ90" s="5175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5174" t="s">
        <v>132</v>
      </c>
      <c r="B91" s="23">
        <f t="shared" si="23"/>
        <v>0</v>
      </c>
      <c r="C91" s="5176"/>
      <c r="D91" s="5177"/>
      <c r="E91" s="5177"/>
      <c r="F91" s="5177"/>
      <c r="G91" s="5177"/>
      <c r="H91" s="5177"/>
      <c r="I91" s="5177"/>
      <c r="J91" s="5177"/>
      <c r="K91" s="5177"/>
      <c r="L91" s="5177"/>
      <c r="M91" s="5177"/>
      <c r="N91" s="5177"/>
      <c r="O91" s="5177"/>
      <c r="P91" s="5177"/>
      <c r="Q91" s="5177"/>
      <c r="R91" s="5177"/>
      <c r="S91" s="5178"/>
      <c r="T91" s="5176"/>
      <c r="U91" s="5178"/>
      <c r="V91" s="5176"/>
      <c r="W91" s="5178"/>
      <c r="X91" s="5176"/>
      <c r="Y91" s="5178"/>
      <c r="Z91" s="5174">
        <f t="shared" si="24"/>
        <v>0</v>
      </c>
      <c r="AA91" s="5176"/>
      <c r="AB91" s="5177"/>
      <c r="AC91" s="5177"/>
      <c r="AD91" s="5178"/>
      <c r="AE91" s="5174">
        <f t="shared" si="25"/>
        <v>0</v>
      </c>
      <c r="AF91" s="5176"/>
      <c r="AG91" s="5177"/>
      <c r="AH91" s="5177"/>
      <c r="AI91" s="5185"/>
      <c r="AJ91" s="5175"/>
      <c r="AK91" s="5175"/>
      <c r="AL91" s="5175"/>
      <c r="AM91" s="5175"/>
      <c r="AN91" s="5175"/>
      <c r="AO91" s="5175"/>
      <c r="AP91" s="5175"/>
      <c r="AQ91" s="5175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5174" t="s">
        <v>133</v>
      </c>
      <c r="B92" s="23">
        <f t="shared" si="23"/>
        <v>0</v>
      </c>
      <c r="C92" s="5186"/>
      <c r="D92" s="5187"/>
      <c r="E92" s="5187"/>
      <c r="F92" s="5187"/>
      <c r="G92" s="5187"/>
      <c r="H92" s="5187"/>
      <c r="I92" s="5187"/>
      <c r="J92" s="5187"/>
      <c r="K92" s="5187"/>
      <c r="L92" s="5177"/>
      <c r="M92" s="5177"/>
      <c r="N92" s="5177"/>
      <c r="O92" s="5177"/>
      <c r="P92" s="5177"/>
      <c r="Q92" s="5177"/>
      <c r="R92" s="5177"/>
      <c r="S92" s="5178"/>
      <c r="T92" s="5176"/>
      <c r="U92" s="5178"/>
      <c r="V92" s="5176"/>
      <c r="W92" s="5178"/>
      <c r="X92" s="5176"/>
      <c r="Y92" s="5178"/>
      <c r="Z92" s="5174">
        <f t="shared" si="24"/>
        <v>0</v>
      </c>
      <c r="AA92" s="5176"/>
      <c r="AB92" s="5177"/>
      <c r="AC92" s="5177"/>
      <c r="AD92" s="5178"/>
      <c r="AE92" s="5174">
        <f t="shared" si="25"/>
        <v>0</v>
      </c>
      <c r="AF92" s="5176"/>
      <c r="AG92" s="5177"/>
      <c r="AH92" s="5177"/>
      <c r="AI92" s="5185"/>
      <c r="AJ92" s="5175"/>
      <c r="AK92" s="5175"/>
      <c r="AL92" s="5175"/>
      <c r="AM92" s="5175"/>
      <c r="AN92" s="5175"/>
      <c r="AO92" s="5175"/>
      <c r="AP92" s="5175"/>
      <c r="AQ92" s="5175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5174" t="s">
        <v>134</v>
      </c>
      <c r="B93" s="23">
        <f t="shared" si="23"/>
        <v>0</v>
      </c>
      <c r="C93" s="5176"/>
      <c r="D93" s="5177"/>
      <c r="E93" s="5177"/>
      <c r="F93" s="5177"/>
      <c r="G93" s="5177"/>
      <c r="H93" s="5177"/>
      <c r="I93" s="5177"/>
      <c r="J93" s="5177"/>
      <c r="K93" s="5177"/>
      <c r="L93" s="5177"/>
      <c r="M93" s="5177"/>
      <c r="N93" s="5177"/>
      <c r="O93" s="5177"/>
      <c r="P93" s="5177"/>
      <c r="Q93" s="5177"/>
      <c r="R93" s="5177"/>
      <c r="S93" s="5178"/>
      <c r="T93" s="5176"/>
      <c r="U93" s="5178"/>
      <c r="V93" s="5176"/>
      <c r="W93" s="5178"/>
      <c r="X93" s="5176"/>
      <c r="Y93" s="5178"/>
      <c r="Z93" s="5174">
        <f t="shared" si="24"/>
        <v>0</v>
      </c>
      <c r="AA93" s="5176"/>
      <c r="AB93" s="5177"/>
      <c r="AC93" s="5177"/>
      <c r="AD93" s="5178"/>
      <c r="AE93" s="5174">
        <f t="shared" si="25"/>
        <v>0</v>
      </c>
      <c r="AF93" s="5176"/>
      <c r="AG93" s="5177"/>
      <c r="AH93" s="5177"/>
      <c r="AI93" s="5185"/>
      <c r="AJ93" s="5175"/>
      <c r="AK93" s="5175"/>
      <c r="AL93" s="5175"/>
      <c r="AM93" s="5175"/>
      <c r="AN93" s="5175"/>
      <c r="AO93" s="5175"/>
      <c r="AP93" s="5175"/>
      <c r="AQ93" s="5175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5174" t="s">
        <v>135</v>
      </c>
      <c r="B94" s="23">
        <f t="shared" si="23"/>
        <v>0</v>
      </c>
      <c r="C94" s="5176"/>
      <c r="D94" s="5177"/>
      <c r="E94" s="5177"/>
      <c r="F94" s="5177"/>
      <c r="G94" s="5177"/>
      <c r="H94" s="5177"/>
      <c r="I94" s="5177"/>
      <c r="J94" s="5177"/>
      <c r="K94" s="5177"/>
      <c r="L94" s="5177"/>
      <c r="M94" s="5177"/>
      <c r="N94" s="5177"/>
      <c r="O94" s="5177"/>
      <c r="P94" s="5177"/>
      <c r="Q94" s="5177"/>
      <c r="R94" s="5177"/>
      <c r="S94" s="5178"/>
      <c r="T94" s="5176"/>
      <c r="U94" s="5178"/>
      <c r="V94" s="5176"/>
      <c r="W94" s="5178"/>
      <c r="X94" s="5176"/>
      <c r="Y94" s="5178"/>
      <c r="Z94" s="5174">
        <f t="shared" si="24"/>
        <v>0</v>
      </c>
      <c r="AA94" s="5176"/>
      <c r="AB94" s="5177"/>
      <c r="AC94" s="5177"/>
      <c r="AD94" s="5178"/>
      <c r="AE94" s="5174">
        <f t="shared" si="25"/>
        <v>0</v>
      </c>
      <c r="AF94" s="5176"/>
      <c r="AG94" s="5177"/>
      <c r="AH94" s="5177"/>
      <c r="AI94" s="5185"/>
      <c r="AJ94" s="5175"/>
      <c r="AK94" s="5175"/>
      <c r="AL94" s="5175"/>
      <c r="AM94" s="5175"/>
      <c r="AN94" s="5175"/>
      <c r="AO94" s="5175"/>
      <c r="AP94" s="5175"/>
      <c r="AQ94" s="5175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5176"/>
      <c r="D95" s="5177"/>
      <c r="E95" s="5177"/>
      <c r="F95" s="5177"/>
      <c r="G95" s="5177"/>
      <c r="H95" s="5177"/>
      <c r="I95" s="5177"/>
      <c r="J95" s="5177"/>
      <c r="K95" s="5177"/>
      <c r="L95" s="5177"/>
      <c r="M95" s="5177"/>
      <c r="N95" s="5177"/>
      <c r="O95" s="5177"/>
      <c r="P95" s="5177"/>
      <c r="Q95" s="5177"/>
      <c r="R95" s="5177"/>
      <c r="S95" s="5178"/>
      <c r="T95" s="5176"/>
      <c r="U95" s="5178"/>
      <c r="V95" s="5176"/>
      <c r="W95" s="5178"/>
      <c r="X95" s="5176"/>
      <c r="Y95" s="5178"/>
      <c r="Z95" s="5174">
        <f t="shared" si="24"/>
        <v>0</v>
      </c>
      <c r="AA95" s="5176"/>
      <c r="AB95" s="5177"/>
      <c r="AC95" s="5177"/>
      <c r="AD95" s="5178"/>
      <c r="AE95" s="5174">
        <f t="shared" si="25"/>
        <v>0</v>
      </c>
      <c r="AF95" s="5176"/>
      <c r="AG95" s="5177"/>
      <c r="AH95" s="5177"/>
      <c r="AI95" s="5185"/>
      <c r="AJ95" s="5175"/>
      <c r="AK95" s="5175"/>
      <c r="AL95" s="5175"/>
      <c r="AM95" s="5175"/>
      <c r="AN95" s="5175"/>
      <c r="AO95" s="5175"/>
      <c r="AP95" s="5175"/>
      <c r="AQ95" s="5175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5188"/>
      <c r="D96" s="5189"/>
      <c r="E96" s="5189"/>
      <c r="F96" s="5189"/>
      <c r="G96" s="5189"/>
      <c r="H96" s="5189"/>
      <c r="I96" s="5189"/>
      <c r="J96" s="5189"/>
      <c r="K96" s="5189"/>
      <c r="L96" s="5189"/>
      <c r="M96" s="5189"/>
      <c r="N96" s="5189"/>
      <c r="O96" s="5189"/>
      <c r="P96" s="5189"/>
      <c r="Q96" s="5189"/>
      <c r="R96" s="5189"/>
      <c r="S96" s="5190"/>
      <c r="T96" s="5176"/>
      <c r="U96" s="5178"/>
      <c r="V96" s="5176"/>
      <c r="W96" s="5178"/>
      <c r="X96" s="5176"/>
      <c r="Y96" s="5178"/>
      <c r="Z96" s="5174">
        <f t="shared" si="24"/>
        <v>0</v>
      </c>
      <c r="AA96" s="5176"/>
      <c r="AB96" s="5177"/>
      <c r="AC96" s="5177"/>
      <c r="AD96" s="5178"/>
      <c r="AE96" s="5174">
        <f t="shared" si="25"/>
        <v>0</v>
      </c>
      <c r="AF96" s="5176"/>
      <c r="AG96" s="5177"/>
      <c r="AH96" s="5177"/>
      <c r="AI96" s="5185"/>
      <c r="AJ96" s="5175"/>
      <c r="AK96" s="5175"/>
      <c r="AL96" s="5175"/>
      <c r="AM96" s="5175"/>
      <c r="AN96" s="5175"/>
      <c r="AO96" s="5175"/>
      <c r="AP96" s="5175"/>
      <c r="AQ96" s="5175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5191" t="s">
        <v>5</v>
      </c>
      <c r="B97" s="5192">
        <f>SUM(C97:S97)</f>
        <v>6</v>
      </c>
      <c r="C97" s="5193">
        <f>SUM(C37:C96)</f>
        <v>0</v>
      </c>
      <c r="D97" s="5194">
        <f>SUM(D37:D96)</f>
        <v>0</v>
      </c>
      <c r="E97" s="5194">
        <f t="shared" ref="E97:AP97" si="28">SUM(E37:E96)</f>
        <v>0</v>
      </c>
      <c r="F97" s="5194">
        <f t="shared" si="28"/>
        <v>0</v>
      </c>
      <c r="G97" s="5194">
        <f t="shared" si="28"/>
        <v>0</v>
      </c>
      <c r="H97" s="5195">
        <f t="shared" si="28"/>
        <v>0</v>
      </c>
      <c r="I97" s="5194">
        <f t="shared" si="28"/>
        <v>0</v>
      </c>
      <c r="J97" s="5194">
        <f t="shared" si="28"/>
        <v>1</v>
      </c>
      <c r="K97" s="5194">
        <f t="shared" si="28"/>
        <v>0</v>
      </c>
      <c r="L97" s="5194">
        <f t="shared" si="28"/>
        <v>0</v>
      </c>
      <c r="M97" s="5194">
        <f t="shared" si="28"/>
        <v>0</v>
      </c>
      <c r="N97" s="5194">
        <f t="shared" si="28"/>
        <v>0</v>
      </c>
      <c r="O97" s="5194">
        <f t="shared" si="28"/>
        <v>0</v>
      </c>
      <c r="P97" s="5194">
        <f t="shared" si="28"/>
        <v>2</v>
      </c>
      <c r="Q97" s="5194">
        <f t="shared" si="28"/>
        <v>1</v>
      </c>
      <c r="R97" s="5194">
        <f t="shared" si="28"/>
        <v>1</v>
      </c>
      <c r="S97" s="5196">
        <f t="shared" si="28"/>
        <v>1</v>
      </c>
      <c r="T97" s="5193">
        <f t="shared" si="28"/>
        <v>1</v>
      </c>
      <c r="U97" s="5196">
        <f t="shared" si="28"/>
        <v>5</v>
      </c>
      <c r="V97" s="5193">
        <f t="shared" si="28"/>
        <v>0</v>
      </c>
      <c r="W97" s="5196">
        <f t="shared" si="28"/>
        <v>2</v>
      </c>
      <c r="X97" s="5193">
        <f t="shared" si="28"/>
        <v>0</v>
      </c>
      <c r="Y97" s="5196">
        <f t="shared" si="28"/>
        <v>0</v>
      </c>
      <c r="Z97" s="5197">
        <f t="shared" si="28"/>
        <v>0</v>
      </c>
      <c r="AA97" s="5193">
        <f t="shared" si="28"/>
        <v>0</v>
      </c>
      <c r="AB97" s="5194">
        <f t="shared" si="28"/>
        <v>0</v>
      </c>
      <c r="AC97" s="5194">
        <f t="shared" si="28"/>
        <v>0</v>
      </c>
      <c r="AD97" s="5195">
        <f t="shared" si="28"/>
        <v>0</v>
      </c>
      <c r="AE97" s="5197">
        <f t="shared" si="28"/>
        <v>0</v>
      </c>
      <c r="AF97" s="5193">
        <f t="shared" si="28"/>
        <v>0</v>
      </c>
      <c r="AG97" s="5194">
        <f t="shared" si="28"/>
        <v>0</v>
      </c>
      <c r="AH97" s="5194">
        <f t="shared" si="28"/>
        <v>0</v>
      </c>
      <c r="AI97" s="5198">
        <f t="shared" si="28"/>
        <v>0</v>
      </c>
      <c r="AJ97" s="5196">
        <f>SUM(AJ37:AJ96)</f>
        <v>0</v>
      </c>
      <c r="AK97" s="5196">
        <f>SUM(AK37:AK96)</f>
        <v>0</v>
      </c>
      <c r="AL97" s="5199">
        <f>SUM(AL37:AL96)</f>
        <v>6</v>
      </c>
      <c r="AM97" s="5196">
        <f t="shared" si="28"/>
        <v>2</v>
      </c>
      <c r="AN97" s="5196">
        <f t="shared" si="28"/>
        <v>0</v>
      </c>
      <c r="AO97" s="5196">
        <f t="shared" si="28"/>
        <v>0</v>
      </c>
      <c r="AP97" s="5196">
        <f t="shared" si="28"/>
        <v>0</v>
      </c>
      <c r="AQ97" s="5196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5200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5065" t="s">
        <v>4</v>
      </c>
      <c r="B99" s="5066"/>
      <c r="C99" s="5065" t="s">
        <v>37</v>
      </c>
      <c r="D99" s="5201"/>
      <c r="E99" s="5066"/>
      <c r="F99" s="5052" t="s">
        <v>139</v>
      </c>
      <c r="G99" s="5054"/>
      <c r="H99" s="5054"/>
      <c r="I99" s="5054"/>
      <c r="J99" s="5054"/>
      <c r="K99" s="5054"/>
      <c r="L99" s="5054"/>
      <c r="M99" s="5054"/>
      <c r="N99" s="5054"/>
      <c r="O99" s="5054"/>
      <c r="P99" s="5054"/>
      <c r="Q99" s="5054"/>
      <c r="R99" s="5054"/>
      <c r="S99" s="5054"/>
      <c r="T99" s="5054"/>
      <c r="U99" s="5054"/>
      <c r="V99" s="5054"/>
      <c r="W99" s="5054"/>
      <c r="X99" s="5054"/>
      <c r="Y99" s="5054"/>
      <c r="Z99" s="5054"/>
      <c r="AA99" s="5054"/>
      <c r="AB99" s="5054"/>
      <c r="AC99" s="5054"/>
      <c r="AD99" s="5054"/>
      <c r="AE99" s="5054"/>
      <c r="AF99" s="5054"/>
      <c r="AG99" s="5054"/>
      <c r="AH99" s="5054"/>
      <c r="AI99" s="5054"/>
      <c r="AJ99" s="5054"/>
      <c r="AK99" s="5054"/>
      <c r="AL99" s="5054"/>
      <c r="AM99" s="5202"/>
      <c r="AN99" s="5162" t="s">
        <v>140</v>
      </c>
      <c r="AO99" s="5047"/>
      <c r="AP99" s="5203" t="s">
        <v>141</v>
      </c>
      <c r="AQ99" s="5047" t="s">
        <v>142</v>
      </c>
      <c r="AR99" s="5033" t="s">
        <v>10</v>
      </c>
      <c r="AS99" s="5047" t="s">
        <v>11</v>
      </c>
      <c r="AT99" s="5033" t="s">
        <v>143</v>
      </c>
      <c r="AU99" s="5047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5048" t="s">
        <v>13</v>
      </c>
      <c r="G100" s="5050"/>
      <c r="H100" s="5048" t="s">
        <v>14</v>
      </c>
      <c r="I100" s="5050"/>
      <c r="J100" s="5048" t="s">
        <v>50</v>
      </c>
      <c r="K100" s="5050"/>
      <c r="L100" s="5048" t="s">
        <v>51</v>
      </c>
      <c r="M100" s="5050"/>
      <c r="N100" s="5048" t="s">
        <v>17</v>
      </c>
      <c r="O100" s="5050"/>
      <c r="P100" s="5052" t="s">
        <v>18</v>
      </c>
      <c r="Q100" s="5053"/>
      <c r="R100" s="5052" t="s">
        <v>19</v>
      </c>
      <c r="S100" s="5053"/>
      <c r="T100" s="5052" t="s">
        <v>20</v>
      </c>
      <c r="U100" s="5053"/>
      <c r="V100" s="5052" t="s">
        <v>21</v>
      </c>
      <c r="W100" s="5053"/>
      <c r="X100" s="5052" t="s">
        <v>22</v>
      </c>
      <c r="Y100" s="5053"/>
      <c r="Z100" s="5052" t="s">
        <v>23</v>
      </c>
      <c r="AA100" s="5053"/>
      <c r="AB100" s="5052" t="s">
        <v>24</v>
      </c>
      <c r="AC100" s="5053"/>
      <c r="AD100" s="5052" t="s">
        <v>25</v>
      </c>
      <c r="AE100" s="5053"/>
      <c r="AF100" s="5052" t="s">
        <v>26</v>
      </c>
      <c r="AG100" s="5053"/>
      <c r="AH100" s="5052" t="s">
        <v>27</v>
      </c>
      <c r="AI100" s="5053"/>
      <c r="AJ100" s="5052" t="s">
        <v>28</v>
      </c>
      <c r="AK100" s="5053"/>
      <c r="AL100" s="5052" t="s">
        <v>29</v>
      </c>
      <c r="AM100" s="5202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5170" t="s">
        <v>44</v>
      </c>
      <c r="D101" s="5204" t="s">
        <v>30</v>
      </c>
      <c r="E101" s="5077" t="s">
        <v>31</v>
      </c>
      <c r="F101" s="5205" t="s">
        <v>30</v>
      </c>
      <c r="G101" s="5075" t="s">
        <v>31</v>
      </c>
      <c r="H101" s="5205" t="s">
        <v>30</v>
      </c>
      <c r="I101" s="5075" t="s">
        <v>31</v>
      </c>
      <c r="J101" s="5205" t="s">
        <v>30</v>
      </c>
      <c r="K101" s="5075" t="s">
        <v>31</v>
      </c>
      <c r="L101" s="5205" t="s">
        <v>30</v>
      </c>
      <c r="M101" s="5075" t="s">
        <v>31</v>
      </c>
      <c r="N101" s="5205" t="s">
        <v>30</v>
      </c>
      <c r="O101" s="5075" t="s">
        <v>31</v>
      </c>
      <c r="P101" s="5205" t="s">
        <v>30</v>
      </c>
      <c r="Q101" s="5075" t="s">
        <v>31</v>
      </c>
      <c r="R101" s="5205" t="s">
        <v>30</v>
      </c>
      <c r="S101" s="5075" t="s">
        <v>31</v>
      </c>
      <c r="T101" s="5205" t="s">
        <v>30</v>
      </c>
      <c r="U101" s="5075" t="s">
        <v>31</v>
      </c>
      <c r="V101" s="5205" t="s">
        <v>30</v>
      </c>
      <c r="W101" s="5075" t="s">
        <v>31</v>
      </c>
      <c r="X101" s="5205" t="s">
        <v>30</v>
      </c>
      <c r="Y101" s="5075" t="s">
        <v>31</v>
      </c>
      <c r="Z101" s="5205" t="s">
        <v>30</v>
      </c>
      <c r="AA101" s="5075" t="s">
        <v>31</v>
      </c>
      <c r="AB101" s="5205" t="s">
        <v>30</v>
      </c>
      <c r="AC101" s="5075" t="s">
        <v>31</v>
      </c>
      <c r="AD101" s="5205" t="s">
        <v>30</v>
      </c>
      <c r="AE101" s="5075" t="s">
        <v>31</v>
      </c>
      <c r="AF101" s="5205" t="s">
        <v>30</v>
      </c>
      <c r="AG101" s="5075" t="s">
        <v>31</v>
      </c>
      <c r="AH101" s="5205" t="s">
        <v>30</v>
      </c>
      <c r="AI101" s="5075" t="s">
        <v>31</v>
      </c>
      <c r="AJ101" s="5205" t="s">
        <v>30</v>
      </c>
      <c r="AK101" s="5075" t="s">
        <v>31</v>
      </c>
      <c r="AL101" s="5205" t="s">
        <v>30</v>
      </c>
      <c r="AM101" s="5206" t="s">
        <v>31</v>
      </c>
      <c r="AN101" s="5207" t="s">
        <v>145</v>
      </c>
      <c r="AO101" s="5208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5209" t="s">
        <v>149</v>
      </c>
      <c r="B102" s="5210"/>
      <c r="C102" s="5211">
        <f>SUM(D102+E102)</f>
        <v>66</v>
      </c>
      <c r="D102" s="5212">
        <f>SUM(F102+H102+J102+L102+N102+P102+R102+T102+V102+X102+Z102+AB102+AD102+AF102+AH102+AJ102+AL102)</f>
        <v>24</v>
      </c>
      <c r="E102" s="5213">
        <f>SUM(G102+I102+K102+M102+O102+Q102+S102+U102+W102+Y102+AA102+AC102+AE102+AG102+AI102+AK102+AM102)</f>
        <v>42</v>
      </c>
      <c r="F102" s="5214"/>
      <c r="G102" s="5215"/>
      <c r="H102" s="5214"/>
      <c r="I102" s="5215"/>
      <c r="J102" s="5214"/>
      <c r="K102" s="5215"/>
      <c r="L102" s="5214">
        <v>1</v>
      </c>
      <c r="M102" s="5215"/>
      <c r="N102" s="5214"/>
      <c r="O102" s="5215">
        <v>2</v>
      </c>
      <c r="P102" s="5214"/>
      <c r="Q102" s="5215">
        <v>2</v>
      </c>
      <c r="R102" s="5214">
        <v>1</v>
      </c>
      <c r="S102" s="5215">
        <v>2</v>
      </c>
      <c r="T102" s="5214"/>
      <c r="U102" s="5215">
        <v>4</v>
      </c>
      <c r="V102" s="5214">
        <v>1</v>
      </c>
      <c r="W102" s="5215">
        <v>4</v>
      </c>
      <c r="X102" s="5214">
        <v>2</v>
      </c>
      <c r="Y102" s="5215">
        <v>5</v>
      </c>
      <c r="Z102" s="5214"/>
      <c r="AA102" s="5215">
        <v>2</v>
      </c>
      <c r="AB102" s="5214">
        <v>2</v>
      </c>
      <c r="AC102" s="5215">
        <v>3</v>
      </c>
      <c r="AD102" s="5214">
        <v>3</v>
      </c>
      <c r="AE102" s="5215">
        <v>5</v>
      </c>
      <c r="AF102" s="5214">
        <v>1</v>
      </c>
      <c r="AG102" s="5215">
        <v>5</v>
      </c>
      <c r="AH102" s="5214">
        <v>4</v>
      </c>
      <c r="AI102" s="5215">
        <v>3</v>
      </c>
      <c r="AJ102" s="5214">
        <v>6</v>
      </c>
      <c r="AK102" s="5215">
        <v>4</v>
      </c>
      <c r="AL102" s="5214">
        <v>3</v>
      </c>
      <c r="AM102" s="5216">
        <v>1</v>
      </c>
      <c r="AN102" s="5073"/>
      <c r="AO102" s="5074">
        <v>38</v>
      </c>
      <c r="AP102" s="5073">
        <v>66</v>
      </c>
      <c r="AQ102" s="5074">
        <v>26</v>
      </c>
      <c r="AR102" s="5073">
        <v>0</v>
      </c>
      <c r="AS102" s="5074">
        <v>0</v>
      </c>
      <c r="AT102" s="5153">
        <v>28</v>
      </c>
      <c r="AU102" s="5153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5033" t="s">
        <v>150</v>
      </c>
      <c r="B103" s="5034" t="s">
        <v>151</v>
      </c>
      <c r="C103" s="105">
        <f>SUM(D103:E103)</f>
        <v>0</v>
      </c>
      <c r="D103" s="5217"/>
      <c r="E103" s="5213">
        <f>SUM(K103+M103+O103+Q103+S103+U103+W103+Y103+AA103+AC103+AE103+AG103+AI103+AK103+AM103)</f>
        <v>0</v>
      </c>
      <c r="F103" s="5218"/>
      <c r="G103" s="5219"/>
      <c r="H103" s="5218"/>
      <c r="I103" s="5219"/>
      <c r="J103" s="5218"/>
      <c r="K103" s="5040"/>
      <c r="L103" s="5218"/>
      <c r="M103" s="5040"/>
      <c r="N103" s="5218"/>
      <c r="O103" s="5040"/>
      <c r="P103" s="5218"/>
      <c r="Q103" s="5040"/>
      <c r="R103" s="5218"/>
      <c r="S103" s="5040"/>
      <c r="T103" s="5218"/>
      <c r="U103" s="5040"/>
      <c r="V103" s="5218"/>
      <c r="W103" s="5040"/>
      <c r="X103" s="5218"/>
      <c r="Y103" s="5040"/>
      <c r="Z103" s="5218"/>
      <c r="AA103" s="5040"/>
      <c r="AB103" s="5218"/>
      <c r="AC103" s="5038"/>
      <c r="AD103" s="5218"/>
      <c r="AE103" s="5040"/>
      <c r="AF103" s="5218"/>
      <c r="AG103" s="5040"/>
      <c r="AH103" s="5218"/>
      <c r="AI103" s="5040"/>
      <c r="AJ103" s="5218"/>
      <c r="AK103" s="5040"/>
      <c r="AL103" s="5218"/>
      <c r="AM103" s="5039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5184" t="s">
        <v>152</v>
      </c>
      <c r="C104" s="5220">
        <f t="shared" ref="C104:C110" si="35">SUM(D104+E104)</f>
        <v>0</v>
      </c>
      <c r="D104" s="5221">
        <f>SUM(F104+H104+J104+L104+N104+P104+R104+T104+V104+X104+Z104+AB104+AD104+AF104+AH104+AJ104+AL104)</f>
        <v>0</v>
      </c>
      <c r="E104" s="5222">
        <f>SUM(G104+I104+K104+M104+O104+Q104+S104+U104+W104+Y104+AA104+AC104+AE104+AG104+AI104+AK104+AM104)</f>
        <v>0</v>
      </c>
      <c r="F104" s="5176"/>
      <c r="G104" s="5175"/>
      <c r="H104" s="5176"/>
      <c r="I104" s="5175"/>
      <c r="J104" s="5176"/>
      <c r="K104" s="5175"/>
      <c r="L104" s="5176"/>
      <c r="M104" s="5175"/>
      <c r="N104" s="5176"/>
      <c r="O104" s="5175"/>
      <c r="P104" s="5176"/>
      <c r="Q104" s="5178"/>
      <c r="R104" s="5176"/>
      <c r="S104" s="5178"/>
      <c r="T104" s="5176"/>
      <c r="U104" s="5178"/>
      <c r="V104" s="5176"/>
      <c r="W104" s="5178"/>
      <c r="X104" s="5176"/>
      <c r="Y104" s="5178"/>
      <c r="Z104" s="5176"/>
      <c r="AA104" s="5178"/>
      <c r="AB104" s="5176"/>
      <c r="AC104" s="5178"/>
      <c r="AD104" s="5176"/>
      <c r="AE104" s="5178"/>
      <c r="AF104" s="5176"/>
      <c r="AG104" s="5178"/>
      <c r="AH104" s="5176"/>
      <c r="AI104" s="5178"/>
      <c r="AJ104" s="5176"/>
      <c r="AK104" s="5178"/>
      <c r="AL104" s="5223"/>
      <c r="AM104" s="5224"/>
      <c r="AN104" s="5225"/>
      <c r="AO104" s="5178"/>
      <c r="AP104" s="5225"/>
      <c r="AQ104" s="5178"/>
      <c r="AR104" s="5225"/>
      <c r="AS104" s="5178"/>
      <c r="AT104" s="5175"/>
      <c r="AU104" s="5175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5226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5227"/>
      <c r="G105" s="5228"/>
      <c r="H105" s="5227"/>
      <c r="I105" s="5228"/>
      <c r="J105" s="5227"/>
      <c r="K105" s="5228"/>
      <c r="L105" s="5227"/>
      <c r="M105" s="5228"/>
      <c r="N105" s="5188"/>
      <c r="O105" s="5190"/>
      <c r="P105" s="5188"/>
      <c r="Q105" s="5190"/>
      <c r="R105" s="5188"/>
      <c r="S105" s="5190"/>
      <c r="T105" s="5188"/>
      <c r="U105" s="5190"/>
      <c r="V105" s="5188"/>
      <c r="W105" s="5190"/>
      <c r="X105" s="5188"/>
      <c r="Y105" s="5190"/>
      <c r="Z105" s="5188"/>
      <c r="AA105" s="5229"/>
      <c r="AB105" s="5188"/>
      <c r="AC105" s="5190"/>
      <c r="AD105" s="5227"/>
      <c r="AE105" s="5228"/>
      <c r="AF105" s="5227"/>
      <c r="AG105" s="5228"/>
      <c r="AH105" s="5227"/>
      <c r="AI105" s="5228"/>
      <c r="AJ105" s="5227"/>
      <c r="AK105" s="5228"/>
      <c r="AL105" s="5227"/>
      <c r="AM105" s="5230"/>
      <c r="AN105" s="5225"/>
      <c r="AO105" s="5178"/>
      <c r="AP105" s="5225"/>
      <c r="AQ105" s="5178"/>
      <c r="AR105" s="5225"/>
      <c r="AS105" s="5178"/>
      <c r="AT105" s="5175"/>
      <c r="AU105" s="5175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5225"/>
      <c r="AO106" s="5178"/>
      <c r="AP106" s="5225"/>
      <c r="AQ106" s="5178"/>
      <c r="AR106" s="5225"/>
      <c r="AS106" s="5178"/>
      <c r="AT106" s="5175"/>
      <c r="AU106" s="5175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5231" t="s">
        <v>155</v>
      </c>
      <c r="B107" s="5232"/>
      <c r="C107" s="5233">
        <f t="shared" si="35"/>
        <v>0</v>
      </c>
      <c r="D107" s="5221">
        <f t="shared" si="36"/>
        <v>0</v>
      </c>
      <c r="E107" s="5222">
        <f t="shared" si="36"/>
        <v>0</v>
      </c>
      <c r="F107" s="5176"/>
      <c r="G107" s="5175"/>
      <c r="H107" s="5176"/>
      <c r="I107" s="5175"/>
      <c r="J107" s="5176"/>
      <c r="K107" s="5178"/>
      <c r="L107" s="5176"/>
      <c r="M107" s="5178"/>
      <c r="N107" s="5176"/>
      <c r="O107" s="5178"/>
      <c r="P107" s="5176"/>
      <c r="Q107" s="5178"/>
      <c r="R107" s="5176"/>
      <c r="S107" s="5178"/>
      <c r="T107" s="5176"/>
      <c r="U107" s="5178"/>
      <c r="V107" s="5176"/>
      <c r="W107" s="5178"/>
      <c r="X107" s="5176"/>
      <c r="Y107" s="5178"/>
      <c r="Z107" s="5176"/>
      <c r="AA107" s="5178"/>
      <c r="AB107" s="5176"/>
      <c r="AC107" s="5175"/>
      <c r="AD107" s="5176"/>
      <c r="AE107" s="5175"/>
      <c r="AF107" s="5176"/>
      <c r="AG107" s="5175"/>
      <c r="AH107" s="5176"/>
      <c r="AI107" s="5175"/>
      <c r="AJ107" s="5176"/>
      <c r="AK107" s="5175"/>
      <c r="AL107" s="5223"/>
      <c r="AM107" s="5224"/>
      <c r="AN107" s="5225"/>
      <c r="AO107" s="5178"/>
      <c r="AP107" s="5225"/>
      <c r="AQ107" s="5178"/>
      <c r="AR107" s="5225"/>
      <c r="AS107" s="5178"/>
      <c r="AT107" s="5175"/>
      <c r="AU107" s="5175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5234" t="s">
        <v>156</v>
      </c>
      <c r="B108" s="5235"/>
      <c r="C108" s="5236">
        <f t="shared" si="35"/>
        <v>0</v>
      </c>
      <c r="D108" s="5237">
        <f t="shared" si="36"/>
        <v>0</v>
      </c>
      <c r="E108" s="5222">
        <f t="shared" si="36"/>
        <v>0</v>
      </c>
      <c r="F108" s="5176"/>
      <c r="G108" s="5175"/>
      <c r="H108" s="5176"/>
      <c r="I108" s="5175"/>
      <c r="J108" s="5176"/>
      <c r="K108" s="5178"/>
      <c r="L108" s="5176"/>
      <c r="M108" s="5178"/>
      <c r="N108" s="5176"/>
      <c r="O108" s="5178"/>
      <c r="P108" s="5176"/>
      <c r="Q108" s="5178"/>
      <c r="R108" s="5176"/>
      <c r="S108" s="5178"/>
      <c r="T108" s="5176"/>
      <c r="U108" s="5178"/>
      <c r="V108" s="5176"/>
      <c r="W108" s="5178"/>
      <c r="X108" s="5176"/>
      <c r="Y108" s="5178"/>
      <c r="Z108" s="5176"/>
      <c r="AA108" s="5178"/>
      <c r="AB108" s="5176"/>
      <c r="AC108" s="5175"/>
      <c r="AD108" s="5176"/>
      <c r="AE108" s="5175"/>
      <c r="AF108" s="5176"/>
      <c r="AG108" s="5175"/>
      <c r="AH108" s="5176"/>
      <c r="AI108" s="5175"/>
      <c r="AJ108" s="5176"/>
      <c r="AK108" s="5175"/>
      <c r="AL108" s="5223"/>
      <c r="AM108" s="5224"/>
      <c r="AN108" s="5225"/>
      <c r="AO108" s="5178"/>
      <c r="AP108" s="5225"/>
      <c r="AQ108" s="5178"/>
      <c r="AR108" s="5225"/>
      <c r="AS108" s="5178"/>
      <c r="AT108" s="5175"/>
      <c r="AU108" s="5175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5231" t="s">
        <v>157</v>
      </c>
      <c r="B109" s="5232"/>
      <c r="C109" s="5233">
        <f t="shared" si="35"/>
        <v>0</v>
      </c>
      <c r="D109" s="5221">
        <f t="shared" si="36"/>
        <v>0</v>
      </c>
      <c r="E109" s="5222">
        <f t="shared" si="36"/>
        <v>0</v>
      </c>
      <c r="F109" s="5176"/>
      <c r="G109" s="5175"/>
      <c r="H109" s="5176"/>
      <c r="I109" s="5175"/>
      <c r="J109" s="5176"/>
      <c r="K109" s="5178"/>
      <c r="L109" s="5176"/>
      <c r="M109" s="5178"/>
      <c r="N109" s="5176"/>
      <c r="O109" s="5178"/>
      <c r="P109" s="5176"/>
      <c r="Q109" s="5178"/>
      <c r="R109" s="5176"/>
      <c r="S109" s="5178"/>
      <c r="T109" s="5176"/>
      <c r="U109" s="5178"/>
      <c r="V109" s="5176"/>
      <c r="W109" s="5178"/>
      <c r="X109" s="5176"/>
      <c r="Y109" s="5178"/>
      <c r="Z109" s="5176"/>
      <c r="AA109" s="5178"/>
      <c r="AB109" s="5176"/>
      <c r="AC109" s="5178"/>
      <c r="AD109" s="5176"/>
      <c r="AE109" s="5178"/>
      <c r="AF109" s="5176"/>
      <c r="AG109" s="5178"/>
      <c r="AH109" s="5176"/>
      <c r="AI109" s="5175"/>
      <c r="AJ109" s="5176"/>
      <c r="AK109" s="5175"/>
      <c r="AL109" s="5223"/>
      <c r="AM109" s="5224"/>
      <c r="AN109" s="5225"/>
      <c r="AO109" s="5178"/>
      <c r="AP109" s="5225"/>
      <c r="AQ109" s="5178"/>
      <c r="AR109" s="5225"/>
      <c r="AS109" s="5178"/>
      <c r="AT109" s="5175"/>
      <c r="AU109" s="5175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5238" t="s">
        <v>158</v>
      </c>
      <c r="B110" s="5239"/>
      <c r="C110" s="5240">
        <f t="shared" si="35"/>
        <v>0</v>
      </c>
      <c r="D110" s="5241">
        <f t="shared" si="36"/>
        <v>0</v>
      </c>
      <c r="E110" s="5242">
        <f t="shared" si="36"/>
        <v>0</v>
      </c>
      <c r="F110" s="5188"/>
      <c r="G110" s="5229"/>
      <c r="H110" s="5188"/>
      <c r="I110" s="5229"/>
      <c r="J110" s="5188"/>
      <c r="K110" s="5190"/>
      <c r="L110" s="5188"/>
      <c r="M110" s="5190"/>
      <c r="N110" s="5188"/>
      <c r="O110" s="5190"/>
      <c r="P110" s="5188"/>
      <c r="Q110" s="5190"/>
      <c r="R110" s="5188"/>
      <c r="S110" s="5190"/>
      <c r="T110" s="5188"/>
      <c r="U110" s="5190"/>
      <c r="V110" s="5188"/>
      <c r="W110" s="5190"/>
      <c r="X110" s="5188"/>
      <c r="Y110" s="5190"/>
      <c r="Z110" s="5188"/>
      <c r="AA110" s="5190"/>
      <c r="AB110" s="5188"/>
      <c r="AC110" s="5190"/>
      <c r="AD110" s="5188"/>
      <c r="AE110" s="5190"/>
      <c r="AF110" s="5188"/>
      <c r="AG110" s="5190"/>
      <c r="AH110" s="5188"/>
      <c r="AI110" s="5190"/>
      <c r="AJ110" s="5188"/>
      <c r="AK110" s="5190"/>
      <c r="AL110" s="5243"/>
      <c r="AM110" s="5244"/>
      <c r="AN110" s="5245"/>
      <c r="AO110" s="5190"/>
      <c r="AP110" s="5245"/>
      <c r="AQ110" s="5190"/>
      <c r="AR110" s="5245"/>
      <c r="AS110" s="5190"/>
      <c r="AT110" s="5229"/>
      <c r="AU110" s="5229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5048" t="s">
        <v>5</v>
      </c>
      <c r="B111" s="5050"/>
      <c r="C111" s="126">
        <f t="shared" ref="C111:AU111" si="37">SUM(C102:C110)</f>
        <v>66</v>
      </c>
      <c r="D111" s="127">
        <f t="shared" si="37"/>
        <v>24</v>
      </c>
      <c r="E111" s="115">
        <f t="shared" si="37"/>
        <v>42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5246">
        <f t="shared" si="37"/>
        <v>0</v>
      </c>
      <c r="K111" s="5247">
        <f t="shared" si="37"/>
        <v>0</v>
      </c>
      <c r="L111" s="5246">
        <f t="shared" si="37"/>
        <v>1</v>
      </c>
      <c r="M111" s="5247">
        <f t="shared" si="37"/>
        <v>0</v>
      </c>
      <c r="N111" s="5246">
        <f t="shared" si="37"/>
        <v>0</v>
      </c>
      <c r="O111" s="5247">
        <f t="shared" si="37"/>
        <v>2</v>
      </c>
      <c r="P111" s="5246">
        <f t="shared" si="37"/>
        <v>0</v>
      </c>
      <c r="Q111" s="5247">
        <f t="shared" si="37"/>
        <v>2</v>
      </c>
      <c r="R111" s="5246">
        <f t="shared" si="37"/>
        <v>1</v>
      </c>
      <c r="S111" s="5247">
        <f t="shared" si="37"/>
        <v>2</v>
      </c>
      <c r="T111" s="5246">
        <f t="shared" si="37"/>
        <v>0</v>
      </c>
      <c r="U111" s="5247">
        <f t="shared" si="37"/>
        <v>4</v>
      </c>
      <c r="V111" s="5246">
        <f t="shared" si="37"/>
        <v>1</v>
      </c>
      <c r="W111" s="5247">
        <f t="shared" si="37"/>
        <v>4</v>
      </c>
      <c r="X111" s="5246">
        <f t="shared" si="37"/>
        <v>2</v>
      </c>
      <c r="Y111" s="5247">
        <f t="shared" si="37"/>
        <v>5</v>
      </c>
      <c r="Z111" s="5246">
        <f t="shared" si="37"/>
        <v>0</v>
      </c>
      <c r="AA111" s="5247">
        <f t="shared" si="37"/>
        <v>2</v>
      </c>
      <c r="AB111" s="5246">
        <f t="shared" si="37"/>
        <v>2</v>
      </c>
      <c r="AC111" s="5247">
        <f t="shared" si="37"/>
        <v>3</v>
      </c>
      <c r="AD111" s="5246">
        <f t="shared" si="37"/>
        <v>3</v>
      </c>
      <c r="AE111" s="5247">
        <f t="shared" si="37"/>
        <v>5</v>
      </c>
      <c r="AF111" s="5246">
        <f t="shared" si="37"/>
        <v>1</v>
      </c>
      <c r="AG111" s="5247">
        <f t="shared" si="37"/>
        <v>5</v>
      </c>
      <c r="AH111" s="5246">
        <f t="shared" si="37"/>
        <v>4</v>
      </c>
      <c r="AI111" s="5247">
        <f t="shared" si="37"/>
        <v>3</v>
      </c>
      <c r="AJ111" s="5246">
        <f t="shared" si="37"/>
        <v>6</v>
      </c>
      <c r="AK111" s="5247">
        <f t="shared" si="37"/>
        <v>4</v>
      </c>
      <c r="AL111" s="5248">
        <f t="shared" si="37"/>
        <v>3</v>
      </c>
      <c r="AM111" s="5249">
        <f t="shared" si="37"/>
        <v>1</v>
      </c>
      <c r="AN111" s="5250">
        <f>SUM(AN102:AN110)</f>
        <v>0</v>
      </c>
      <c r="AO111" s="129">
        <f>SUM(AO102:AO110)</f>
        <v>38</v>
      </c>
      <c r="AP111" s="5250">
        <f t="shared" si="37"/>
        <v>66</v>
      </c>
      <c r="AQ111" s="129">
        <f t="shared" si="37"/>
        <v>26</v>
      </c>
      <c r="AR111" s="135">
        <f t="shared" si="37"/>
        <v>0</v>
      </c>
      <c r="AS111" s="129">
        <f t="shared" si="37"/>
        <v>0</v>
      </c>
      <c r="AT111" s="129">
        <f t="shared" si="37"/>
        <v>28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5251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5252" t="s">
        <v>161</v>
      </c>
      <c r="B114" s="5048" t="s">
        <v>5</v>
      </c>
      <c r="C114" s="5049"/>
      <c r="D114" s="5050"/>
      <c r="E114" s="5048" t="s">
        <v>162</v>
      </c>
      <c r="F114" s="5049"/>
      <c r="G114" s="5049"/>
      <c r="H114" s="5049"/>
      <c r="I114" s="5049"/>
      <c r="J114" s="5049"/>
      <c r="K114" s="5049"/>
      <c r="L114" s="5049"/>
      <c r="M114" s="5049"/>
      <c r="N114" s="5049"/>
      <c r="O114" s="5049"/>
      <c r="P114" s="5253"/>
      <c r="Q114" s="5254" t="s">
        <v>163</v>
      </c>
      <c r="R114" s="5255" t="s">
        <v>164</v>
      </c>
      <c r="S114" s="5255" t="s">
        <v>165</v>
      </c>
      <c r="T114" s="5255" t="s">
        <v>166</v>
      </c>
      <c r="U114" s="5255" t="s">
        <v>167</v>
      </c>
      <c r="V114" s="5256" t="s">
        <v>10</v>
      </c>
      <c r="W114" s="5047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5257" t="s">
        <v>44</v>
      </c>
      <c r="C115" s="5258" t="s">
        <v>30</v>
      </c>
      <c r="D115" s="5055" t="s">
        <v>31</v>
      </c>
      <c r="E115" s="5057" t="s">
        <v>177</v>
      </c>
      <c r="F115" s="5166" t="s">
        <v>178</v>
      </c>
      <c r="G115" s="5166" t="s">
        <v>179</v>
      </c>
      <c r="H115" s="5166" t="s">
        <v>180</v>
      </c>
      <c r="I115" s="5166" t="s">
        <v>181</v>
      </c>
      <c r="J115" s="5166" t="s">
        <v>182</v>
      </c>
      <c r="K115" s="5166" t="s">
        <v>183</v>
      </c>
      <c r="L115" s="5166" t="s">
        <v>184</v>
      </c>
      <c r="M115" s="5166" t="s">
        <v>185</v>
      </c>
      <c r="N115" s="5166" t="s">
        <v>186</v>
      </c>
      <c r="O115" s="5166" t="s">
        <v>187</v>
      </c>
      <c r="P115" s="5259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5260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5260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5260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5261" t="s">
        <v>5</v>
      </c>
      <c r="B119" s="5262">
        <f t="shared" ref="B119:W119" si="42">SUM(B116:B118)</f>
        <v>0</v>
      </c>
      <c r="C119" s="5263">
        <f t="shared" si="42"/>
        <v>0</v>
      </c>
      <c r="D119" s="5264">
        <f t="shared" si="42"/>
        <v>0</v>
      </c>
      <c r="E119" s="5211">
        <f t="shared" si="42"/>
        <v>0</v>
      </c>
      <c r="F119" s="5265">
        <f t="shared" si="42"/>
        <v>0</v>
      </c>
      <c r="G119" s="5265">
        <f t="shared" si="42"/>
        <v>0</v>
      </c>
      <c r="H119" s="5265">
        <f t="shared" si="42"/>
        <v>0</v>
      </c>
      <c r="I119" s="5265">
        <f t="shared" si="42"/>
        <v>0</v>
      </c>
      <c r="J119" s="5265">
        <f t="shared" si="42"/>
        <v>0</v>
      </c>
      <c r="K119" s="5265">
        <f t="shared" si="42"/>
        <v>0</v>
      </c>
      <c r="L119" s="5265">
        <f t="shared" si="42"/>
        <v>0</v>
      </c>
      <c r="M119" s="5265">
        <f t="shared" si="42"/>
        <v>0</v>
      </c>
      <c r="N119" s="5265">
        <f t="shared" si="42"/>
        <v>0</v>
      </c>
      <c r="O119" s="5265">
        <f t="shared" si="42"/>
        <v>0</v>
      </c>
      <c r="P119" s="5266">
        <f t="shared" si="42"/>
        <v>0</v>
      </c>
      <c r="Q119" s="5267">
        <f t="shared" si="42"/>
        <v>0</v>
      </c>
      <c r="R119" s="5268">
        <f t="shared" si="42"/>
        <v>0</v>
      </c>
      <c r="S119" s="5268">
        <f t="shared" si="42"/>
        <v>0</v>
      </c>
      <c r="T119" s="5268">
        <f>SUM(T116:T118)</f>
        <v>0</v>
      </c>
      <c r="U119" s="5268">
        <f t="shared" si="42"/>
        <v>0</v>
      </c>
      <c r="V119" s="5269">
        <f t="shared" si="42"/>
        <v>0</v>
      </c>
      <c r="W119" s="5269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5270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5271"/>
      <c r="N120" s="5271"/>
      <c r="O120" s="5271"/>
      <c r="P120" s="5271"/>
      <c r="Q120" s="5271"/>
      <c r="R120" s="5272"/>
      <c r="S120" s="5273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5252" t="s">
        <v>161</v>
      </c>
      <c r="B121" s="5048" t="s">
        <v>5</v>
      </c>
      <c r="C121" s="5049"/>
      <c r="D121" s="5050"/>
      <c r="E121" s="5048" t="s">
        <v>162</v>
      </c>
      <c r="F121" s="5049"/>
      <c r="G121" s="5049"/>
      <c r="H121" s="5049"/>
      <c r="I121" s="5049"/>
      <c r="J121" s="5049"/>
      <c r="K121" s="5049"/>
      <c r="L121" s="5253"/>
      <c r="M121" s="5254" t="s">
        <v>193</v>
      </c>
      <c r="N121" s="5255" t="s">
        <v>163</v>
      </c>
      <c r="O121" s="5255" t="s">
        <v>141</v>
      </c>
      <c r="P121" s="5255" t="s">
        <v>194</v>
      </c>
      <c r="Q121" s="5255" t="s">
        <v>195</v>
      </c>
      <c r="R121" s="5255" t="s">
        <v>196</v>
      </c>
      <c r="S121" s="5255" t="s">
        <v>10</v>
      </c>
      <c r="T121" s="5047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3454" t="s">
        <v>44</v>
      </c>
      <c r="C122" s="3454" t="s">
        <v>30</v>
      </c>
      <c r="D122" s="3450" t="s">
        <v>31</v>
      </c>
      <c r="E122" s="5057" t="s">
        <v>198</v>
      </c>
      <c r="F122" s="5166" t="s">
        <v>183</v>
      </c>
      <c r="G122" s="5166" t="s">
        <v>199</v>
      </c>
      <c r="H122" s="5166" t="s">
        <v>200</v>
      </c>
      <c r="I122" s="5166" t="s">
        <v>186</v>
      </c>
      <c r="J122" s="5166" t="s">
        <v>201</v>
      </c>
      <c r="K122" s="5166" t="s">
        <v>202</v>
      </c>
      <c r="L122" s="5259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5260" t="s">
        <v>204</v>
      </c>
      <c r="B124" s="163">
        <f>SUM(E124:L124)</f>
        <v>0</v>
      </c>
      <c r="C124" s="5274"/>
      <c r="D124" s="5275"/>
      <c r="E124" s="5276"/>
      <c r="F124" s="5277"/>
      <c r="G124" s="5277"/>
      <c r="H124" s="5277"/>
      <c r="I124" s="5277"/>
      <c r="J124" s="5277"/>
      <c r="K124" s="5277"/>
      <c r="L124" s="5278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5261" t="s">
        <v>5</v>
      </c>
      <c r="B125" s="5262">
        <f t="shared" ref="B125:L125" si="45">SUM(B123:B124)</f>
        <v>0</v>
      </c>
      <c r="C125" s="5279">
        <f t="shared" si="45"/>
        <v>0</v>
      </c>
      <c r="D125" s="5280">
        <f t="shared" si="45"/>
        <v>0</v>
      </c>
      <c r="E125" s="5211">
        <f t="shared" si="45"/>
        <v>0</v>
      </c>
      <c r="F125" s="5265">
        <f t="shared" si="45"/>
        <v>0</v>
      </c>
      <c r="G125" s="5265">
        <f t="shared" si="45"/>
        <v>0</v>
      </c>
      <c r="H125" s="5265">
        <f t="shared" si="45"/>
        <v>0</v>
      </c>
      <c r="I125" s="5265">
        <f t="shared" si="45"/>
        <v>0</v>
      </c>
      <c r="J125" s="5265">
        <f t="shared" si="45"/>
        <v>0</v>
      </c>
      <c r="K125" s="5265">
        <f t="shared" si="45"/>
        <v>0</v>
      </c>
      <c r="L125" s="5266">
        <f t="shared" si="45"/>
        <v>0</v>
      </c>
      <c r="M125" s="5267">
        <f t="shared" ref="M125:T125" si="46">SUM(M123:M124)</f>
        <v>0</v>
      </c>
      <c r="N125" s="5265">
        <f t="shared" si="46"/>
        <v>0</v>
      </c>
      <c r="O125" s="5265">
        <f t="shared" si="46"/>
        <v>0</v>
      </c>
      <c r="P125" s="5268">
        <f t="shared" si="46"/>
        <v>0</v>
      </c>
      <c r="Q125" s="5268">
        <f t="shared" si="46"/>
        <v>0</v>
      </c>
      <c r="R125" s="5268">
        <f>SUM(R123:R124)</f>
        <v>0</v>
      </c>
      <c r="S125" s="5268">
        <f t="shared" si="46"/>
        <v>0</v>
      </c>
      <c r="T125" s="5269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5281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5052" t="s">
        <v>209</v>
      </c>
      <c r="D128" s="5054"/>
      <c r="E128" s="5054"/>
      <c r="F128" s="5054"/>
      <c r="G128" s="5054"/>
      <c r="H128" s="5054"/>
      <c r="I128" s="5054"/>
      <c r="J128" s="5054"/>
      <c r="K128" s="5054"/>
      <c r="L128" s="5054"/>
      <c r="M128" s="5054"/>
      <c r="N128" s="5054"/>
      <c r="O128" s="5054"/>
      <c r="P128" s="5054"/>
      <c r="Q128" s="5054"/>
      <c r="R128" s="5054"/>
      <c r="S128" s="5053"/>
      <c r="T128" s="5282" t="s">
        <v>49</v>
      </c>
      <c r="U128" s="5283"/>
      <c r="V128" s="5284" t="s">
        <v>210</v>
      </c>
      <c r="W128" s="5203" t="s">
        <v>211</v>
      </c>
      <c r="X128" s="5255" t="s">
        <v>10</v>
      </c>
      <c r="Y128" s="5255" t="s">
        <v>11</v>
      </c>
      <c r="Z128" s="5256" t="s">
        <v>212</v>
      </c>
      <c r="AA128" s="5256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5057" t="s">
        <v>13</v>
      </c>
      <c r="D129" s="5166" t="s">
        <v>14</v>
      </c>
      <c r="E129" s="5166" t="s">
        <v>50</v>
      </c>
      <c r="F129" s="5166" t="s">
        <v>51</v>
      </c>
      <c r="G129" s="5166" t="s">
        <v>17</v>
      </c>
      <c r="H129" s="5166" t="s">
        <v>18</v>
      </c>
      <c r="I129" s="5166" t="s">
        <v>19</v>
      </c>
      <c r="J129" s="5166" t="s">
        <v>20</v>
      </c>
      <c r="K129" s="5166" t="s">
        <v>21</v>
      </c>
      <c r="L129" s="5166" t="s">
        <v>22</v>
      </c>
      <c r="M129" s="5166" t="s">
        <v>23</v>
      </c>
      <c r="N129" s="5166" t="s">
        <v>24</v>
      </c>
      <c r="O129" s="5166" t="s">
        <v>25</v>
      </c>
      <c r="P129" s="5166" t="s">
        <v>26</v>
      </c>
      <c r="Q129" s="5166" t="s">
        <v>27</v>
      </c>
      <c r="R129" s="5166" t="s">
        <v>28</v>
      </c>
      <c r="S129" s="5056" t="s">
        <v>29</v>
      </c>
      <c r="T129" s="5168" t="s">
        <v>30</v>
      </c>
      <c r="U129" s="5285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5286" t="s">
        <v>214</v>
      </c>
      <c r="B130" s="5287">
        <f>SUM(C130:S130)</f>
        <v>10</v>
      </c>
      <c r="C130" s="5288"/>
      <c r="D130" s="5289"/>
      <c r="E130" s="5289">
        <v>6</v>
      </c>
      <c r="F130" s="5289">
        <v>4</v>
      </c>
      <c r="G130" s="5289"/>
      <c r="H130" s="5289"/>
      <c r="I130" s="5289"/>
      <c r="J130" s="5289"/>
      <c r="K130" s="5289"/>
      <c r="L130" s="5289"/>
      <c r="M130" s="5289"/>
      <c r="N130" s="5289"/>
      <c r="O130" s="5289"/>
      <c r="P130" s="5289"/>
      <c r="Q130" s="5289"/>
      <c r="R130" s="5289"/>
      <c r="S130" s="5290"/>
      <c r="T130" s="173">
        <v>4</v>
      </c>
      <c r="U130" s="174">
        <v>6</v>
      </c>
      <c r="V130" s="5291">
        <v>0</v>
      </c>
      <c r="W130" s="5292">
        <v>0</v>
      </c>
      <c r="X130" s="5289">
        <v>0</v>
      </c>
      <c r="Y130" s="5289">
        <v>0</v>
      </c>
      <c r="Z130" s="5290">
        <v>0</v>
      </c>
      <c r="AA130" s="5290">
        <v>0</v>
      </c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5293" t="s">
        <v>207</v>
      </c>
      <c r="B131" s="5294">
        <f>SUM(C131:S131)</f>
        <v>0</v>
      </c>
      <c r="C131" s="5288"/>
      <c r="D131" s="5289"/>
      <c r="E131" s="5289"/>
      <c r="F131" s="5289"/>
      <c r="G131" s="5289"/>
      <c r="H131" s="5289"/>
      <c r="I131" s="5289"/>
      <c r="J131" s="5289"/>
      <c r="K131" s="5289"/>
      <c r="L131" s="5289"/>
      <c r="M131" s="5289"/>
      <c r="N131" s="5289"/>
      <c r="O131" s="5289"/>
      <c r="P131" s="5289"/>
      <c r="Q131" s="5289"/>
      <c r="R131" s="5289"/>
      <c r="S131" s="5290"/>
      <c r="T131" s="5288"/>
      <c r="U131" s="5295"/>
      <c r="V131" s="5291"/>
      <c r="W131" s="5292"/>
      <c r="X131" s="5289"/>
      <c r="Y131" s="5289"/>
      <c r="Z131" s="5290"/>
      <c r="AA131" s="5290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5296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5297" t="s">
        <v>55</v>
      </c>
      <c r="B134" s="5044" t="s">
        <v>4</v>
      </c>
      <c r="C134" s="5045" t="s">
        <v>5</v>
      </c>
      <c r="D134" s="5046"/>
      <c r="E134" s="5047"/>
      <c r="F134" s="5052" t="s">
        <v>217</v>
      </c>
      <c r="G134" s="5054"/>
      <c r="H134" s="5054"/>
      <c r="I134" s="5054"/>
      <c r="J134" s="5054"/>
      <c r="K134" s="5054"/>
      <c r="L134" s="5054"/>
      <c r="M134" s="5054"/>
      <c r="N134" s="5054"/>
      <c r="O134" s="5054"/>
      <c r="P134" s="5054"/>
      <c r="Q134" s="5054"/>
      <c r="R134" s="5054"/>
      <c r="S134" s="5054"/>
      <c r="T134" s="5054"/>
      <c r="U134" s="5054"/>
      <c r="V134" s="5054"/>
      <c r="W134" s="5054"/>
      <c r="X134" s="5054"/>
      <c r="Y134" s="5054"/>
      <c r="Z134" s="5054"/>
      <c r="AA134" s="5054"/>
      <c r="AB134" s="5054"/>
      <c r="AC134" s="5054"/>
      <c r="AD134" s="5054"/>
      <c r="AE134" s="5054"/>
      <c r="AF134" s="5054"/>
      <c r="AG134" s="5054"/>
      <c r="AH134" s="5054"/>
      <c r="AI134" s="5054"/>
      <c r="AJ134" s="5054"/>
      <c r="AK134" s="5054"/>
      <c r="AL134" s="5054"/>
      <c r="AM134" s="5053"/>
      <c r="AN134" s="5033" t="s">
        <v>167</v>
      </c>
      <c r="AO134" s="5033" t="s">
        <v>10</v>
      </c>
      <c r="AP134" s="5033" t="s">
        <v>11</v>
      </c>
      <c r="AQ134" s="5033" t="s">
        <v>212</v>
      </c>
      <c r="AR134" s="5033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5145" t="s">
        <v>13</v>
      </c>
      <c r="G135" s="5145"/>
      <c r="H135" s="5050" t="s">
        <v>14</v>
      </c>
      <c r="I135" s="5145"/>
      <c r="J135" s="5050" t="s">
        <v>50</v>
      </c>
      <c r="K135" s="5145"/>
      <c r="L135" s="5049" t="s">
        <v>51</v>
      </c>
      <c r="M135" s="5298"/>
      <c r="N135" s="5299" t="s">
        <v>17</v>
      </c>
      <c r="O135" s="5050"/>
      <c r="P135" s="5048" t="s">
        <v>18</v>
      </c>
      <c r="Q135" s="5050"/>
      <c r="R135" s="5046" t="s">
        <v>19</v>
      </c>
      <c r="S135" s="5047"/>
      <c r="T135" s="5049" t="s">
        <v>20</v>
      </c>
      <c r="U135" s="5050"/>
      <c r="V135" s="5048" t="s">
        <v>21</v>
      </c>
      <c r="W135" s="5050"/>
      <c r="X135" s="5049" t="s">
        <v>22</v>
      </c>
      <c r="Y135" s="5050"/>
      <c r="Z135" s="5049" t="s">
        <v>23</v>
      </c>
      <c r="AA135" s="5050"/>
      <c r="AB135" s="5298" t="s">
        <v>24</v>
      </c>
      <c r="AC135" s="5300"/>
      <c r="AD135" s="5049" t="s">
        <v>25</v>
      </c>
      <c r="AE135" s="5050"/>
      <c r="AF135" s="5049" t="s">
        <v>26</v>
      </c>
      <c r="AG135" s="5050"/>
      <c r="AH135" s="5049" t="s">
        <v>27</v>
      </c>
      <c r="AI135" s="5050"/>
      <c r="AJ135" s="5049" t="s">
        <v>28</v>
      </c>
      <c r="AK135" s="5050"/>
      <c r="AL135" s="5049" t="s">
        <v>29</v>
      </c>
      <c r="AM135" s="5050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5170" t="s">
        <v>44</v>
      </c>
      <c r="D136" s="5301" t="s">
        <v>30</v>
      </c>
      <c r="E136" s="5056" t="s">
        <v>31</v>
      </c>
      <c r="F136" s="5057" t="s">
        <v>30</v>
      </c>
      <c r="G136" s="5056" t="s">
        <v>31</v>
      </c>
      <c r="H136" s="5057" t="s">
        <v>30</v>
      </c>
      <c r="I136" s="5056" t="s">
        <v>31</v>
      </c>
      <c r="J136" s="5057" t="s">
        <v>30</v>
      </c>
      <c r="K136" s="5056" t="s">
        <v>31</v>
      </c>
      <c r="L136" s="5301" t="s">
        <v>30</v>
      </c>
      <c r="M136" s="5166" t="s">
        <v>31</v>
      </c>
      <c r="N136" s="5166" t="s">
        <v>30</v>
      </c>
      <c r="O136" s="5167" t="s">
        <v>31</v>
      </c>
      <c r="P136" s="5057" t="s">
        <v>30</v>
      </c>
      <c r="Q136" s="5167" t="s">
        <v>31</v>
      </c>
      <c r="R136" s="5301" t="s">
        <v>30</v>
      </c>
      <c r="S136" s="5167" t="s">
        <v>31</v>
      </c>
      <c r="T136" s="5301" t="s">
        <v>30</v>
      </c>
      <c r="U136" s="5167" t="s">
        <v>31</v>
      </c>
      <c r="V136" s="5057" t="s">
        <v>30</v>
      </c>
      <c r="W136" s="5167" t="s">
        <v>31</v>
      </c>
      <c r="X136" s="5301" t="s">
        <v>30</v>
      </c>
      <c r="Y136" s="5167" t="s">
        <v>31</v>
      </c>
      <c r="Z136" s="5301" t="s">
        <v>30</v>
      </c>
      <c r="AA136" s="5167" t="s">
        <v>31</v>
      </c>
      <c r="AB136" s="5301" t="s">
        <v>30</v>
      </c>
      <c r="AC136" s="5167" t="s">
        <v>31</v>
      </c>
      <c r="AD136" s="5301" t="s">
        <v>30</v>
      </c>
      <c r="AE136" s="5167" t="s">
        <v>31</v>
      </c>
      <c r="AF136" s="5301" t="s">
        <v>30</v>
      </c>
      <c r="AG136" s="5167" t="s">
        <v>31</v>
      </c>
      <c r="AH136" s="5301" t="s">
        <v>30</v>
      </c>
      <c r="AI136" s="5167" t="s">
        <v>31</v>
      </c>
      <c r="AJ136" s="5301" t="s">
        <v>30</v>
      </c>
      <c r="AK136" s="5167" t="s">
        <v>31</v>
      </c>
      <c r="AL136" s="5301" t="s">
        <v>30</v>
      </c>
      <c r="AM136" s="5167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5033" t="s">
        <v>218</v>
      </c>
      <c r="B137" s="5302" t="s">
        <v>32</v>
      </c>
      <c r="C137" s="5303">
        <f t="shared" ref="C137:C158" si="49">SUM(D137:E137)</f>
        <v>0</v>
      </c>
      <c r="D137" s="5035">
        <f t="shared" ref="D137:D146" si="50">SUM(F137+H137+J137+L137+N137+P137+R137+T137+V137+X137+Z137+AB137+AD137+AF137+AH137+AJ137+AL137)</f>
        <v>0</v>
      </c>
      <c r="E137" s="5036">
        <f t="shared" ref="E137:E146" si="51">SUM(G137+I137+K137+M137+O137+Q137+S137+U137+W137+Y137+AA137+AC137+AE137+AG137+AI137+AK137+AM137)</f>
        <v>0</v>
      </c>
      <c r="F137" s="5304"/>
      <c r="G137" s="5305"/>
      <c r="H137" s="5304"/>
      <c r="I137" s="5305"/>
      <c r="J137" s="5304"/>
      <c r="K137" s="5305"/>
      <c r="L137" s="5306"/>
      <c r="M137" s="5307"/>
      <c r="N137" s="5307"/>
      <c r="O137" s="5308"/>
      <c r="P137" s="5304"/>
      <c r="Q137" s="5308"/>
      <c r="R137" s="5306"/>
      <c r="S137" s="5308"/>
      <c r="T137" s="5306"/>
      <c r="U137" s="5308"/>
      <c r="V137" s="5304"/>
      <c r="W137" s="5305"/>
      <c r="X137" s="5306"/>
      <c r="Y137" s="5305"/>
      <c r="Z137" s="5306"/>
      <c r="AA137" s="5308"/>
      <c r="AB137" s="5306"/>
      <c r="AC137" s="5308"/>
      <c r="AD137" s="5306"/>
      <c r="AE137" s="5308"/>
      <c r="AF137" s="5306"/>
      <c r="AG137" s="5308"/>
      <c r="AH137" s="5306"/>
      <c r="AI137" s="5308"/>
      <c r="AJ137" s="5306"/>
      <c r="AK137" s="5308"/>
      <c r="AL137" s="5306"/>
      <c r="AM137" s="5308"/>
      <c r="AN137" s="5308"/>
      <c r="AO137" s="5308"/>
      <c r="AP137" s="5308"/>
      <c r="AQ137" s="5308"/>
      <c r="AR137" s="5308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5309" t="s">
        <v>219</v>
      </c>
      <c r="C138" s="5310">
        <f t="shared" si="49"/>
        <v>0</v>
      </c>
      <c r="D138" s="5311">
        <f t="shared" si="50"/>
        <v>0</v>
      </c>
      <c r="E138" s="5312">
        <f t="shared" si="51"/>
        <v>0</v>
      </c>
      <c r="F138" s="5288"/>
      <c r="G138" s="5290"/>
      <c r="H138" s="5288"/>
      <c r="I138" s="5290"/>
      <c r="J138" s="5288"/>
      <c r="K138" s="5290"/>
      <c r="L138" s="5292"/>
      <c r="M138" s="5289"/>
      <c r="N138" s="5289"/>
      <c r="O138" s="5313"/>
      <c r="P138" s="5288"/>
      <c r="Q138" s="5313"/>
      <c r="R138" s="5292"/>
      <c r="S138" s="5313"/>
      <c r="T138" s="5292"/>
      <c r="U138" s="5313"/>
      <c r="V138" s="5288"/>
      <c r="W138" s="5290"/>
      <c r="X138" s="5292"/>
      <c r="Y138" s="5290"/>
      <c r="Z138" s="5292"/>
      <c r="AA138" s="5313"/>
      <c r="AB138" s="5292"/>
      <c r="AC138" s="5313"/>
      <c r="AD138" s="5292"/>
      <c r="AE138" s="5313"/>
      <c r="AF138" s="5292"/>
      <c r="AG138" s="5313"/>
      <c r="AH138" s="5292"/>
      <c r="AI138" s="5313"/>
      <c r="AJ138" s="5292"/>
      <c r="AK138" s="5313"/>
      <c r="AL138" s="5292"/>
      <c r="AM138" s="5313"/>
      <c r="AN138" s="5313"/>
      <c r="AO138" s="5313"/>
      <c r="AP138" s="5313"/>
      <c r="AQ138" s="5313"/>
      <c r="AR138" s="5313"/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5309" t="s">
        <v>33</v>
      </c>
      <c r="C139" s="5310">
        <f t="shared" si="49"/>
        <v>0</v>
      </c>
      <c r="D139" s="5311">
        <f t="shared" si="50"/>
        <v>0</v>
      </c>
      <c r="E139" s="5312">
        <f t="shared" si="51"/>
        <v>0</v>
      </c>
      <c r="F139" s="5288"/>
      <c r="G139" s="5290"/>
      <c r="H139" s="5288"/>
      <c r="I139" s="5290"/>
      <c r="J139" s="5288"/>
      <c r="K139" s="5290"/>
      <c r="L139" s="5292"/>
      <c r="M139" s="5289"/>
      <c r="N139" s="5289"/>
      <c r="O139" s="5313"/>
      <c r="P139" s="5288"/>
      <c r="Q139" s="5313"/>
      <c r="R139" s="5292"/>
      <c r="S139" s="5313"/>
      <c r="T139" s="5292"/>
      <c r="U139" s="5313"/>
      <c r="V139" s="5288"/>
      <c r="W139" s="5290"/>
      <c r="X139" s="5292"/>
      <c r="Y139" s="5290"/>
      <c r="Z139" s="5292"/>
      <c r="AA139" s="5313"/>
      <c r="AB139" s="5292"/>
      <c r="AC139" s="5313"/>
      <c r="AD139" s="5292"/>
      <c r="AE139" s="5313"/>
      <c r="AF139" s="5292"/>
      <c r="AG139" s="5313"/>
      <c r="AH139" s="5292"/>
      <c r="AI139" s="5313"/>
      <c r="AJ139" s="5292"/>
      <c r="AK139" s="5313"/>
      <c r="AL139" s="5292"/>
      <c r="AM139" s="5313"/>
      <c r="AN139" s="5313"/>
      <c r="AO139" s="5313"/>
      <c r="AP139" s="5313"/>
      <c r="AQ139" s="5313"/>
      <c r="AR139" s="5313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5309" t="s">
        <v>34</v>
      </c>
      <c r="C140" s="5310">
        <f t="shared" si="49"/>
        <v>0</v>
      </c>
      <c r="D140" s="5311">
        <f t="shared" si="50"/>
        <v>0</v>
      </c>
      <c r="E140" s="5312">
        <f t="shared" si="51"/>
        <v>0</v>
      </c>
      <c r="F140" s="5288"/>
      <c r="G140" s="5290"/>
      <c r="H140" s="5288"/>
      <c r="I140" s="5290"/>
      <c r="J140" s="5288"/>
      <c r="K140" s="5290"/>
      <c r="L140" s="5292"/>
      <c r="M140" s="5289"/>
      <c r="N140" s="5289"/>
      <c r="O140" s="5313"/>
      <c r="P140" s="5288"/>
      <c r="Q140" s="5313"/>
      <c r="R140" s="5292"/>
      <c r="S140" s="5313"/>
      <c r="T140" s="5292"/>
      <c r="U140" s="5313"/>
      <c r="V140" s="5288"/>
      <c r="W140" s="5290"/>
      <c r="X140" s="5292"/>
      <c r="Y140" s="5290"/>
      <c r="Z140" s="5292"/>
      <c r="AA140" s="5313"/>
      <c r="AB140" s="5292"/>
      <c r="AC140" s="5313"/>
      <c r="AD140" s="5292"/>
      <c r="AE140" s="5313"/>
      <c r="AF140" s="5292"/>
      <c r="AG140" s="5313"/>
      <c r="AH140" s="5292"/>
      <c r="AI140" s="5313"/>
      <c r="AJ140" s="5292"/>
      <c r="AK140" s="5313"/>
      <c r="AL140" s="5292"/>
      <c r="AM140" s="5313"/>
      <c r="AN140" s="5313"/>
      <c r="AO140" s="5313"/>
      <c r="AP140" s="5313"/>
      <c r="AQ140" s="5313"/>
      <c r="AR140" s="5313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5309" t="s">
        <v>220</v>
      </c>
      <c r="C141" s="5310">
        <f t="shared" si="49"/>
        <v>1</v>
      </c>
      <c r="D141" s="5311">
        <f t="shared" si="50"/>
        <v>0</v>
      </c>
      <c r="E141" s="5312">
        <f t="shared" si="51"/>
        <v>1</v>
      </c>
      <c r="F141" s="5288"/>
      <c r="G141" s="5290"/>
      <c r="H141" s="5288"/>
      <c r="I141" s="5290"/>
      <c r="J141" s="5288"/>
      <c r="K141" s="5290"/>
      <c r="L141" s="5292"/>
      <c r="M141" s="5289"/>
      <c r="N141" s="5289"/>
      <c r="O141" s="5313">
        <v>1</v>
      </c>
      <c r="P141" s="5288"/>
      <c r="Q141" s="5313"/>
      <c r="R141" s="5292"/>
      <c r="S141" s="5313"/>
      <c r="T141" s="5292"/>
      <c r="U141" s="5313"/>
      <c r="V141" s="5288"/>
      <c r="W141" s="5290"/>
      <c r="X141" s="5292"/>
      <c r="Y141" s="5290"/>
      <c r="Z141" s="5292"/>
      <c r="AA141" s="5313"/>
      <c r="AB141" s="5292"/>
      <c r="AC141" s="5313"/>
      <c r="AD141" s="5292"/>
      <c r="AE141" s="5313"/>
      <c r="AF141" s="5292"/>
      <c r="AG141" s="5313"/>
      <c r="AH141" s="5292"/>
      <c r="AI141" s="5313"/>
      <c r="AJ141" s="5292"/>
      <c r="AK141" s="5313"/>
      <c r="AL141" s="5292"/>
      <c r="AM141" s="5313"/>
      <c r="AN141" s="5313">
        <v>0</v>
      </c>
      <c r="AO141" s="5313">
        <v>0</v>
      </c>
      <c r="AP141" s="5313">
        <v>0</v>
      </c>
      <c r="AQ141" s="5313">
        <v>0</v>
      </c>
      <c r="AR141" s="5313">
        <v>0</v>
      </c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5309" t="s">
        <v>36</v>
      </c>
      <c r="C142" s="5310">
        <f t="shared" si="49"/>
        <v>0</v>
      </c>
      <c r="D142" s="5311">
        <f t="shared" si="50"/>
        <v>0</v>
      </c>
      <c r="E142" s="5312">
        <f t="shared" si="51"/>
        <v>0</v>
      </c>
      <c r="F142" s="5288"/>
      <c r="G142" s="5290"/>
      <c r="H142" s="5288"/>
      <c r="I142" s="5290"/>
      <c r="J142" s="5288"/>
      <c r="K142" s="5290"/>
      <c r="L142" s="5292"/>
      <c r="M142" s="5289"/>
      <c r="N142" s="5289"/>
      <c r="O142" s="5313"/>
      <c r="P142" s="5288"/>
      <c r="Q142" s="5313"/>
      <c r="R142" s="5292"/>
      <c r="S142" s="5313"/>
      <c r="T142" s="5292"/>
      <c r="U142" s="5313"/>
      <c r="V142" s="5288"/>
      <c r="W142" s="5290"/>
      <c r="X142" s="5292"/>
      <c r="Y142" s="5290"/>
      <c r="Z142" s="5292"/>
      <c r="AA142" s="5313"/>
      <c r="AB142" s="5292"/>
      <c r="AC142" s="5313"/>
      <c r="AD142" s="5292"/>
      <c r="AE142" s="5313"/>
      <c r="AF142" s="5292"/>
      <c r="AG142" s="5313"/>
      <c r="AH142" s="5292"/>
      <c r="AI142" s="5313"/>
      <c r="AJ142" s="5292"/>
      <c r="AK142" s="5313"/>
      <c r="AL142" s="5292"/>
      <c r="AM142" s="5313"/>
      <c r="AN142" s="5313"/>
      <c r="AO142" s="5313"/>
      <c r="AP142" s="5313"/>
      <c r="AQ142" s="5313"/>
      <c r="AR142" s="5313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5309" t="s">
        <v>221</v>
      </c>
      <c r="C143" s="5310">
        <f t="shared" si="49"/>
        <v>0</v>
      </c>
      <c r="D143" s="5311">
        <f t="shared" si="50"/>
        <v>0</v>
      </c>
      <c r="E143" s="5312">
        <f t="shared" si="51"/>
        <v>0</v>
      </c>
      <c r="F143" s="5288"/>
      <c r="G143" s="5290"/>
      <c r="H143" s="5288"/>
      <c r="I143" s="5290"/>
      <c r="J143" s="5288"/>
      <c r="K143" s="5290"/>
      <c r="L143" s="5292"/>
      <c r="M143" s="5289"/>
      <c r="N143" s="5289"/>
      <c r="O143" s="5313"/>
      <c r="P143" s="5288"/>
      <c r="Q143" s="5313"/>
      <c r="R143" s="5292"/>
      <c r="S143" s="5313"/>
      <c r="T143" s="5292"/>
      <c r="U143" s="5313"/>
      <c r="V143" s="5288"/>
      <c r="W143" s="5290"/>
      <c r="X143" s="5292"/>
      <c r="Y143" s="5290"/>
      <c r="Z143" s="5292"/>
      <c r="AA143" s="5313"/>
      <c r="AB143" s="5292"/>
      <c r="AC143" s="5313"/>
      <c r="AD143" s="5292"/>
      <c r="AE143" s="5313"/>
      <c r="AF143" s="5292"/>
      <c r="AG143" s="5313"/>
      <c r="AH143" s="5292"/>
      <c r="AI143" s="5313"/>
      <c r="AJ143" s="5292"/>
      <c r="AK143" s="5313"/>
      <c r="AL143" s="5292"/>
      <c r="AM143" s="5313"/>
      <c r="AN143" s="5313"/>
      <c r="AO143" s="5313"/>
      <c r="AP143" s="5313"/>
      <c r="AQ143" s="5313"/>
      <c r="AR143" s="5313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5309" t="s">
        <v>222</v>
      </c>
      <c r="C144" s="5310">
        <f t="shared" si="49"/>
        <v>0</v>
      </c>
      <c r="D144" s="5311">
        <f t="shared" si="50"/>
        <v>0</v>
      </c>
      <c r="E144" s="5312">
        <f t="shared" si="51"/>
        <v>0</v>
      </c>
      <c r="F144" s="5288"/>
      <c r="G144" s="5290"/>
      <c r="H144" s="5288"/>
      <c r="I144" s="5290"/>
      <c r="J144" s="5288"/>
      <c r="K144" s="5290"/>
      <c r="L144" s="5292"/>
      <c r="M144" s="5289"/>
      <c r="N144" s="5289"/>
      <c r="O144" s="5313"/>
      <c r="P144" s="5288"/>
      <c r="Q144" s="5313"/>
      <c r="R144" s="5292"/>
      <c r="S144" s="5313"/>
      <c r="T144" s="5292"/>
      <c r="U144" s="5313"/>
      <c r="V144" s="5288"/>
      <c r="W144" s="5290"/>
      <c r="X144" s="5292"/>
      <c r="Y144" s="5290"/>
      <c r="Z144" s="5292"/>
      <c r="AA144" s="5313"/>
      <c r="AB144" s="5292"/>
      <c r="AC144" s="5313"/>
      <c r="AD144" s="5292"/>
      <c r="AE144" s="5313"/>
      <c r="AF144" s="5292"/>
      <c r="AG144" s="5313"/>
      <c r="AH144" s="5292"/>
      <c r="AI144" s="5313"/>
      <c r="AJ144" s="5292"/>
      <c r="AK144" s="5313"/>
      <c r="AL144" s="5292"/>
      <c r="AM144" s="5313"/>
      <c r="AN144" s="5313"/>
      <c r="AO144" s="5313"/>
      <c r="AP144" s="5313"/>
      <c r="AQ144" s="5313"/>
      <c r="AR144" s="5313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5309" t="s">
        <v>223</v>
      </c>
      <c r="C145" s="5310">
        <f t="shared" si="49"/>
        <v>0</v>
      </c>
      <c r="D145" s="5311">
        <f t="shared" si="50"/>
        <v>0</v>
      </c>
      <c r="E145" s="5312">
        <f t="shared" si="51"/>
        <v>0</v>
      </c>
      <c r="F145" s="5288"/>
      <c r="G145" s="5290"/>
      <c r="H145" s="5288"/>
      <c r="I145" s="5290"/>
      <c r="J145" s="5288"/>
      <c r="K145" s="5290"/>
      <c r="L145" s="5292"/>
      <c r="M145" s="5289"/>
      <c r="N145" s="5289"/>
      <c r="O145" s="5313"/>
      <c r="P145" s="5288"/>
      <c r="Q145" s="5313"/>
      <c r="R145" s="5292"/>
      <c r="S145" s="5313"/>
      <c r="T145" s="5292"/>
      <c r="U145" s="5313"/>
      <c r="V145" s="5288"/>
      <c r="W145" s="5290"/>
      <c r="X145" s="5292"/>
      <c r="Y145" s="5290"/>
      <c r="Z145" s="5292"/>
      <c r="AA145" s="5313"/>
      <c r="AB145" s="5292"/>
      <c r="AC145" s="5313"/>
      <c r="AD145" s="5292"/>
      <c r="AE145" s="5313"/>
      <c r="AF145" s="5292"/>
      <c r="AG145" s="5313"/>
      <c r="AH145" s="5292"/>
      <c r="AI145" s="5313"/>
      <c r="AJ145" s="5292"/>
      <c r="AK145" s="5313"/>
      <c r="AL145" s="5292"/>
      <c r="AM145" s="5313"/>
      <c r="AN145" s="5313"/>
      <c r="AO145" s="5313"/>
      <c r="AP145" s="5313"/>
      <c r="AQ145" s="5313"/>
      <c r="AR145" s="5313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5314" t="s">
        <v>224</v>
      </c>
      <c r="C146" s="5315">
        <f t="shared" si="49"/>
        <v>0</v>
      </c>
      <c r="D146" s="5316">
        <f t="shared" si="50"/>
        <v>0</v>
      </c>
      <c r="E146" s="5317">
        <f t="shared" si="51"/>
        <v>0</v>
      </c>
      <c r="F146" s="5318"/>
      <c r="G146" s="5319"/>
      <c r="H146" s="5318"/>
      <c r="I146" s="5319"/>
      <c r="J146" s="5318"/>
      <c r="K146" s="5319"/>
      <c r="L146" s="5320"/>
      <c r="M146" s="5321"/>
      <c r="N146" s="5321"/>
      <c r="O146" s="5322"/>
      <c r="P146" s="5318"/>
      <c r="Q146" s="5322"/>
      <c r="R146" s="5320"/>
      <c r="S146" s="5322"/>
      <c r="T146" s="5320"/>
      <c r="U146" s="5322"/>
      <c r="V146" s="5318"/>
      <c r="W146" s="5319"/>
      <c r="X146" s="5320"/>
      <c r="Y146" s="5319"/>
      <c r="Z146" s="5320"/>
      <c r="AA146" s="5322"/>
      <c r="AB146" s="5320"/>
      <c r="AC146" s="5322"/>
      <c r="AD146" s="5320"/>
      <c r="AE146" s="5322"/>
      <c r="AF146" s="5320"/>
      <c r="AG146" s="5322"/>
      <c r="AH146" s="5320"/>
      <c r="AI146" s="5322"/>
      <c r="AJ146" s="5320"/>
      <c r="AK146" s="5322"/>
      <c r="AL146" s="5320"/>
      <c r="AM146" s="5322"/>
      <c r="AN146" s="5322"/>
      <c r="AO146" s="5322"/>
      <c r="AP146" s="5322"/>
      <c r="AQ146" s="5322"/>
      <c r="AR146" s="5322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1</v>
      </c>
      <c r="D147" s="200">
        <f t="shared" ref="D147:AQ147" si="60">SUM(D137:D146)</f>
        <v>0</v>
      </c>
      <c r="E147" s="201">
        <f t="shared" si="60"/>
        <v>1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1</v>
      </c>
      <c r="P147" s="202">
        <f t="shared" si="60"/>
        <v>0</v>
      </c>
      <c r="Q147" s="206">
        <f t="shared" si="60"/>
        <v>0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5302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5309" t="s">
        <v>219</v>
      </c>
      <c r="C149" s="5310">
        <f t="shared" si="49"/>
        <v>0</v>
      </c>
      <c r="D149" s="5311">
        <f t="shared" si="61"/>
        <v>0</v>
      </c>
      <c r="E149" s="5312">
        <f t="shared" si="62"/>
        <v>0</v>
      </c>
      <c r="F149" s="5288"/>
      <c r="G149" s="5290"/>
      <c r="H149" s="5288"/>
      <c r="I149" s="5290"/>
      <c r="J149" s="5288"/>
      <c r="K149" s="5290"/>
      <c r="L149" s="5292"/>
      <c r="M149" s="5289"/>
      <c r="N149" s="5289"/>
      <c r="O149" s="5313"/>
      <c r="P149" s="5288"/>
      <c r="Q149" s="5313"/>
      <c r="R149" s="5292"/>
      <c r="S149" s="5313"/>
      <c r="T149" s="5292"/>
      <c r="U149" s="5313"/>
      <c r="V149" s="5288"/>
      <c r="W149" s="5290"/>
      <c r="X149" s="5292"/>
      <c r="Y149" s="5290"/>
      <c r="Z149" s="5292"/>
      <c r="AA149" s="5313"/>
      <c r="AB149" s="5292"/>
      <c r="AC149" s="5313"/>
      <c r="AD149" s="5292"/>
      <c r="AE149" s="5313"/>
      <c r="AF149" s="5292"/>
      <c r="AG149" s="5313"/>
      <c r="AH149" s="5292"/>
      <c r="AI149" s="5313"/>
      <c r="AJ149" s="5292"/>
      <c r="AK149" s="5313"/>
      <c r="AL149" s="5292"/>
      <c r="AM149" s="5313"/>
      <c r="AN149" s="5313"/>
      <c r="AO149" s="5313"/>
      <c r="AP149" s="5313"/>
      <c r="AQ149" s="5313"/>
      <c r="AR149" s="5313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5309" t="s">
        <v>33</v>
      </c>
      <c r="C150" s="5310">
        <f t="shared" si="49"/>
        <v>0</v>
      </c>
      <c r="D150" s="5311">
        <f t="shared" si="61"/>
        <v>0</v>
      </c>
      <c r="E150" s="5312">
        <f t="shared" si="62"/>
        <v>0</v>
      </c>
      <c r="F150" s="5288"/>
      <c r="G150" s="5290"/>
      <c r="H150" s="5288"/>
      <c r="I150" s="5290"/>
      <c r="J150" s="5288"/>
      <c r="K150" s="5290"/>
      <c r="L150" s="5292"/>
      <c r="M150" s="5289"/>
      <c r="N150" s="5289"/>
      <c r="O150" s="5313"/>
      <c r="P150" s="5288"/>
      <c r="Q150" s="5313"/>
      <c r="R150" s="5292"/>
      <c r="S150" s="5313"/>
      <c r="T150" s="5292"/>
      <c r="U150" s="5313"/>
      <c r="V150" s="5288"/>
      <c r="W150" s="5290"/>
      <c r="X150" s="5292"/>
      <c r="Y150" s="5290"/>
      <c r="Z150" s="5292"/>
      <c r="AA150" s="5313"/>
      <c r="AB150" s="5292"/>
      <c r="AC150" s="5313"/>
      <c r="AD150" s="5292"/>
      <c r="AE150" s="5313"/>
      <c r="AF150" s="5292"/>
      <c r="AG150" s="5313"/>
      <c r="AH150" s="5292"/>
      <c r="AI150" s="5313"/>
      <c r="AJ150" s="5292"/>
      <c r="AK150" s="5313"/>
      <c r="AL150" s="5292"/>
      <c r="AM150" s="5313"/>
      <c r="AN150" s="5313"/>
      <c r="AO150" s="5313"/>
      <c r="AP150" s="5313"/>
      <c r="AQ150" s="5313"/>
      <c r="AR150" s="5313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5309" t="s">
        <v>34</v>
      </c>
      <c r="C151" s="5310">
        <f t="shared" si="49"/>
        <v>0</v>
      </c>
      <c r="D151" s="5311">
        <f t="shared" si="61"/>
        <v>0</v>
      </c>
      <c r="E151" s="5312">
        <f t="shared" si="62"/>
        <v>0</v>
      </c>
      <c r="F151" s="5288"/>
      <c r="G151" s="5290"/>
      <c r="H151" s="5288"/>
      <c r="I151" s="5290"/>
      <c r="J151" s="5288"/>
      <c r="K151" s="5290"/>
      <c r="L151" s="5292"/>
      <c r="M151" s="5289"/>
      <c r="N151" s="5289"/>
      <c r="O151" s="5313"/>
      <c r="P151" s="5288"/>
      <c r="Q151" s="5313"/>
      <c r="R151" s="5292"/>
      <c r="S151" s="5313"/>
      <c r="T151" s="5292"/>
      <c r="U151" s="5313"/>
      <c r="V151" s="5288"/>
      <c r="W151" s="5290"/>
      <c r="X151" s="5292"/>
      <c r="Y151" s="5290"/>
      <c r="Z151" s="5292"/>
      <c r="AA151" s="5313"/>
      <c r="AB151" s="5292"/>
      <c r="AC151" s="5313"/>
      <c r="AD151" s="5292"/>
      <c r="AE151" s="5313"/>
      <c r="AF151" s="5292"/>
      <c r="AG151" s="5313"/>
      <c r="AH151" s="5292"/>
      <c r="AI151" s="5313"/>
      <c r="AJ151" s="5292"/>
      <c r="AK151" s="5313"/>
      <c r="AL151" s="5292"/>
      <c r="AM151" s="5313"/>
      <c r="AN151" s="5313"/>
      <c r="AO151" s="5313"/>
      <c r="AP151" s="5313"/>
      <c r="AQ151" s="5313"/>
      <c r="AR151" s="5313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5309" t="s">
        <v>220</v>
      </c>
      <c r="C152" s="5310">
        <f t="shared" si="49"/>
        <v>0</v>
      </c>
      <c r="D152" s="5311">
        <f t="shared" si="61"/>
        <v>0</v>
      </c>
      <c r="E152" s="5312">
        <f t="shared" si="62"/>
        <v>0</v>
      </c>
      <c r="F152" s="5288"/>
      <c r="G152" s="5290"/>
      <c r="H152" s="5288"/>
      <c r="I152" s="5290"/>
      <c r="J152" s="5288"/>
      <c r="K152" s="5290"/>
      <c r="L152" s="5292"/>
      <c r="M152" s="5289"/>
      <c r="N152" s="5289"/>
      <c r="O152" s="5313"/>
      <c r="P152" s="5288"/>
      <c r="Q152" s="5313"/>
      <c r="R152" s="5292"/>
      <c r="S152" s="5313"/>
      <c r="T152" s="5292"/>
      <c r="U152" s="5313"/>
      <c r="V152" s="5288"/>
      <c r="W152" s="5290"/>
      <c r="X152" s="5292"/>
      <c r="Y152" s="5290"/>
      <c r="Z152" s="5292"/>
      <c r="AA152" s="5313"/>
      <c r="AB152" s="5292"/>
      <c r="AC152" s="5313"/>
      <c r="AD152" s="5292"/>
      <c r="AE152" s="5313"/>
      <c r="AF152" s="5292"/>
      <c r="AG152" s="5313"/>
      <c r="AH152" s="5292"/>
      <c r="AI152" s="5313"/>
      <c r="AJ152" s="5292"/>
      <c r="AK152" s="5313"/>
      <c r="AL152" s="5292"/>
      <c r="AM152" s="5313"/>
      <c r="AN152" s="5313"/>
      <c r="AO152" s="5313"/>
      <c r="AP152" s="5313"/>
      <c r="AQ152" s="5313"/>
      <c r="AR152" s="5313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5309" t="s">
        <v>36</v>
      </c>
      <c r="C153" s="5310">
        <f t="shared" si="49"/>
        <v>0</v>
      </c>
      <c r="D153" s="5311">
        <f t="shared" si="61"/>
        <v>0</v>
      </c>
      <c r="E153" s="5312">
        <f t="shared" si="62"/>
        <v>0</v>
      </c>
      <c r="F153" s="5288"/>
      <c r="G153" s="5290"/>
      <c r="H153" s="5288"/>
      <c r="I153" s="5290"/>
      <c r="J153" s="5288"/>
      <c r="K153" s="5290"/>
      <c r="L153" s="5292"/>
      <c r="M153" s="5289"/>
      <c r="N153" s="5289"/>
      <c r="O153" s="5313"/>
      <c r="P153" s="5288"/>
      <c r="Q153" s="5313"/>
      <c r="R153" s="5292"/>
      <c r="S153" s="5313"/>
      <c r="T153" s="5292"/>
      <c r="U153" s="5313"/>
      <c r="V153" s="5288"/>
      <c r="W153" s="5290"/>
      <c r="X153" s="5292"/>
      <c r="Y153" s="5290"/>
      <c r="Z153" s="5292"/>
      <c r="AA153" s="5313"/>
      <c r="AB153" s="5292"/>
      <c r="AC153" s="5313"/>
      <c r="AD153" s="5292"/>
      <c r="AE153" s="5313"/>
      <c r="AF153" s="5292"/>
      <c r="AG153" s="5313"/>
      <c r="AH153" s="5292"/>
      <c r="AI153" s="5313"/>
      <c r="AJ153" s="5292"/>
      <c r="AK153" s="5313"/>
      <c r="AL153" s="5292"/>
      <c r="AM153" s="5313"/>
      <c r="AN153" s="5313"/>
      <c r="AO153" s="5313"/>
      <c r="AP153" s="5313"/>
      <c r="AQ153" s="5313"/>
      <c r="AR153" s="5313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5309" t="s">
        <v>221</v>
      </c>
      <c r="C154" s="5310">
        <f t="shared" si="49"/>
        <v>0</v>
      </c>
      <c r="D154" s="5311">
        <f t="shared" si="61"/>
        <v>0</v>
      </c>
      <c r="E154" s="5312">
        <f t="shared" si="62"/>
        <v>0</v>
      </c>
      <c r="F154" s="5288"/>
      <c r="G154" s="5290"/>
      <c r="H154" s="5288"/>
      <c r="I154" s="5290"/>
      <c r="J154" s="5288"/>
      <c r="K154" s="5290"/>
      <c r="L154" s="5292"/>
      <c r="M154" s="5289"/>
      <c r="N154" s="5289"/>
      <c r="O154" s="5313"/>
      <c r="P154" s="5288"/>
      <c r="Q154" s="5313"/>
      <c r="R154" s="5292"/>
      <c r="S154" s="5313"/>
      <c r="T154" s="5292"/>
      <c r="U154" s="5313"/>
      <c r="V154" s="5288"/>
      <c r="W154" s="5290"/>
      <c r="X154" s="5292"/>
      <c r="Y154" s="5290"/>
      <c r="Z154" s="5292"/>
      <c r="AA154" s="5313"/>
      <c r="AB154" s="5292"/>
      <c r="AC154" s="5313"/>
      <c r="AD154" s="5292"/>
      <c r="AE154" s="5313"/>
      <c r="AF154" s="5292"/>
      <c r="AG154" s="5313"/>
      <c r="AH154" s="5292"/>
      <c r="AI154" s="5313"/>
      <c r="AJ154" s="5292"/>
      <c r="AK154" s="5313"/>
      <c r="AL154" s="5292"/>
      <c r="AM154" s="5313"/>
      <c r="AN154" s="5313"/>
      <c r="AO154" s="5313"/>
      <c r="AP154" s="5313"/>
      <c r="AQ154" s="5313"/>
      <c r="AR154" s="5313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5309" t="s">
        <v>222</v>
      </c>
      <c r="C155" s="5310">
        <f t="shared" si="49"/>
        <v>0</v>
      </c>
      <c r="D155" s="5311">
        <f t="shared" si="61"/>
        <v>0</v>
      </c>
      <c r="E155" s="5312">
        <f t="shared" si="62"/>
        <v>0</v>
      </c>
      <c r="F155" s="5288"/>
      <c r="G155" s="5290"/>
      <c r="H155" s="5288"/>
      <c r="I155" s="5290"/>
      <c r="J155" s="5288"/>
      <c r="K155" s="5290"/>
      <c r="L155" s="5292"/>
      <c r="M155" s="5289"/>
      <c r="N155" s="5289"/>
      <c r="O155" s="5313"/>
      <c r="P155" s="5288"/>
      <c r="Q155" s="5313"/>
      <c r="R155" s="5292"/>
      <c r="S155" s="5313"/>
      <c r="T155" s="5292"/>
      <c r="U155" s="5313"/>
      <c r="V155" s="5288"/>
      <c r="W155" s="5290"/>
      <c r="X155" s="5292"/>
      <c r="Y155" s="5290"/>
      <c r="Z155" s="5292"/>
      <c r="AA155" s="5313"/>
      <c r="AB155" s="5292"/>
      <c r="AC155" s="5313"/>
      <c r="AD155" s="5292"/>
      <c r="AE155" s="5313"/>
      <c r="AF155" s="5292"/>
      <c r="AG155" s="5313"/>
      <c r="AH155" s="5292"/>
      <c r="AI155" s="5313"/>
      <c r="AJ155" s="5292"/>
      <c r="AK155" s="5313"/>
      <c r="AL155" s="5292"/>
      <c r="AM155" s="5313"/>
      <c r="AN155" s="5313"/>
      <c r="AO155" s="5313"/>
      <c r="AP155" s="5313"/>
      <c r="AQ155" s="5313"/>
      <c r="AR155" s="5313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5309" t="s">
        <v>223</v>
      </c>
      <c r="C156" s="5310">
        <f t="shared" si="49"/>
        <v>0</v>
      </c>
      <c r="D156" s="5311">
        <f t="shared" si="61"/>
        <v>0</v>
      </c>
      <c r="E156" s="5312">
        <f t="shared" si="62"/>
        <v>0</v>
      </c>
      <c r="F156" s="5288"/>
      <c r="G156" s="5290"/>
      <c r="H156" s="5288"/>
      <c r="I156" s="5290"/>
      <c r="J156" s="5288"/>
      <c r="K156" s="5290"/>
      <c r="L156" s="5292"/>
      <c r="M156" s="5289"/>
      <c r="N156" s="5289"/>
      <c r="O156" s="5313"/>
      <c r="P156" s="5288"/>
      <c r="Q156" s="5313"/>
      <c r="R156" s="5292"/>
      <c r="S156" s="5313"/>
      <c r="T156" s="5292"/>
      <c r="U156" s="5313"/>
      <c r="V156" s="5288"/>
      <c r="W156" s="5290"/>
      <c r="X156" s="5292"/>
      <c r="Y156" s="5290"/>
      <c r="Z156" s="5292"/>
      <c r="AA156" s="5313"/>
      <c r="AB156" s="5292"/>
      <c r="AC156" s="5313"/>
      <c r="AD156" s="5292"/>
      <c r="AE156" s="5313"/>
      <c r="AF156" s="5292"/>
      <c r="AG156" s="5313"/>
      <c r="AH156" s="5292"/>
      <c r="AI156" s="5313"/>
      <c r="AJ156" s="5292"/>
      <c r="AK156" s="5313"/>
      <c r="AL156" s="5292"/>
      <c r="AM156" s="5313"/>
      <c r="AN156" s="5313"/>
      <c r="AO156" s="5313"/>
      <c r="AP156" s="5313"/>
      <c r="AQ156" s="5313"/>
      <c r="AR156" s="5313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5323" t="s">
        <v>224</v>
      </c>
      <c r="C157" s="5315">
        <f t="shared" si="49"/>
        <v>0</v>
      </c>
      <c r="D157" s="5316">
        <f t="shared" si="61"/>
        <v>0</v>
      </c>
      <c r="E157" s="5317">
        <f t="shared" si="62"/>
        <v>0</v>
      </c>
      <c r="F157" s="5318"/>
      <c r="G157" s="5319"/>
      <c r="H157" s="5318"/>
      <c r="I157" s="5319"/>
      <c r="J157" s="5318"/>
      <c r="K157" s="5319"/>
      <c r="L157" s="5320"/>
      <c r="M157" s="5321"/>
      <c r="N157" s="5321"/>
      <c r="O157" s="5322"/>
      <c r="P157" s="5318"/>
      <c r="Q157" s="5322"/>
      <c r="R157" s="5320"/>
      <c r="S157" s="5322"/>
      <c r="T157" s="5320"/>
      <c r="U157" s="5322"/>
      <c r="V157" s="5318"/>
      <c r="W157" s="5319"/>
      <c r="X157" s="5320"/>
      <c r="Y157" s="5319"/>
      <c r="Z157" s="5320"/>
      <c r="AA157" s="5322"/>
      <c r="AB157" s="5320"/>
      <c r="AC157" s="5322"/>
      <c r="AD157" s="5320"/>
      <c r="AE157" s="5322"/>
      <c r="AF157" s="5320"/>
      <c r="AG157" s="5322"/>
      <c r="AH157" s="5320"/>
      <c r="AI157" s="5322"/>
      <c r="AJ157" s="5320"/>
      <c r="AK157" s="5322"/>
      <c r="AL157" s="5320"/>
      <c r="AM157" s="5322"/>
      <c r="AN157" s="5322"/>
      <c r="AO157" s="5322"/>
      <c r="AP157" s="5322"/>
      <c r="AQ157" s="5322"/>
      <c r="AR157" s="5322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3450">
        <f t="shared" si="63"/>
        <v>0</v>
      </c>
      <c r="H158" s="220">
        <f t="shared" si="63"/>
        <v>0</v>
      </c>
      <c r="I158" s="3450">
        <f t="shared" si="63"/>
        <v>0</v>
      </c>
      <c r="J158" s="220">
        <f t="shared" si="63"/>
        <v>0</v>
      </c>
      <c r="K158" s="3450">
        <f t="shared" si="63"/>
        <v>0</v>
      </c>
      <c r="L158" s="3453">
        <f t="shared" si="63"/>
        <v>0</v>
      </c>
      <c r="M158" s="3451">
        <f t="shared" si="63"/>
        <v>0</v>
      </c>
      <c r="N158" s="3451">
        <f t="shared" si="63"/>
        <v>0</v>
      </c>
      <c r="O158" s="3452">
        <f t="shared" si="63"/>
        <v>0</v>
      </c>
      <c r="P158" s="220">
        <f t="shared" si="63"/>
        <v>0</v>
      </c>
      <c r="Q158" s="3452">
        <f t="shared" si="63"/>
        <v>0</v>
      </c>
      <c r="R158" s="3449">
        <f t="shared" si="63"/>
        <v>0</v>
      </c>
      <c r="S158" s="3452">
        <f t="shared" si="63"/>
        <v>0</v>
      </c>
      <c r="T158" s="220">
        <f t="shared" si="63"/>
        <v>0</v>
      </c>
      <c r="U158" s="3450">
        <f t="shared" si="63"/>
        <v>0</v>
      </c>
      <c r="V158" s="3451">
        <f t="shared" si="63"/>
        <v>0</v>
      </c>
      <c r="W158" s="3452">
        <f t="shared" si="63"/>
        <v>0</v>
      </c>
      <c r="X158" s="3453">
        <f t="shared" si="63"/>
        <v>0</v>
      </c>
      <c r="Y158" s="3450">
        <f t="shared" si="63"/>
        <v>0</v>
      </c>
      <c r="Z158" s="3451">
        <f t="shared" si="63"/>
        <v>0</v>
      </c>
      <c r="AA158" s="3450">
        <f t="shared" si="63"/>
        <v>0</v>
      </c>
      <c r="AB158" s="3451">
        <f t="shared" si="63"/>
        <v>0</v>
      </c>
      <c r="AC158" s="3450">
        <f t="shared" si="63"/>
        <v>0</v>
      </c>
      <c r="AD158" s="3451">
        <f t="shared" si="63"/>
        <v>0</v>
      </c>
      <c r="AE158" s="3450">
        <f t="shared" si="63"/>
        <v>0</v>
      </c>
      <c r="AF158" s="3451">
        <f t="shared" si="63"/>
        <v>0</v>
      </c>
      <c r="AG158" s="3450">
        <f t="shared" si="63"/>
        <v>0</v>
      </c>
      <c r="AH158" s="3451">
        <f t="shared" si="63"/>
        <v>0</v>
      </c>
      <c r="AI158" s="3450">
        <f t="shared" si="63"/>
        <v>0</v>
      </c>
      <c r="AJ158" s="3451">
        <f t="shared" si="63"/>
        <v>0</v>
      </c>
      <c r="AK158" s="3450">
        <f t="shared" si="63"/>
        <v>0</v>
      </c>
      <c r="AL158" s="3451">
        <f t="shared" si="63"/>
        <v>0</v>
      </c>
      <c r="AM158" s="3450">
        <f t="shared" si="63"/>
        <v>0</v>
      </c>
      <c r="AN158" s="3450">
        <f t="shared" si="63"/>
        <v>0</v>
      </c>
      <c r="AO158" s="3450">
        <f t="shared" si="63"/>
        <v>0</v>
      </c>
      <c r="AP158" s="3450">
        <f t="shared" si="63"/>
        <v>0</v>
      </c>
      <c r="AQ158" s="3450">
        <f t="shared" si="63"/>
        <v>0</v>
      </c>
      <c r="AR158" s="3450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5044" t="s">
        <v>227</v>
      </c>
      <c r="B160" s="5044" t="s">
        <v>4</v>
      </c>
      <c r="C160" s="5045" t="s">
        <v>5</v>
      </c>
      <c r="D160" s="5046"/>
      <c r="E160" s="5047"/>
      <c r="F160" s="5048" t="s">
        <v>40</v>
      </c>
      <c r="G160" s="5049"/>
      <c r="H160" s="5049"/>
      <c r="I160" s="5049"/>
      <c r="J160" s="5049"/>
      <c r="K160" s="5049"/>
      <c r="L160" s="5049"/>
      <c r="M160" s="5049"/>
      <c r="N160" s="5049"/>
      <c r="O160" s="5049"/>
      <c r="P160" s="5049"/>
      <c r="Q160" s="5049"/>
      <c r="R160" s="5049"/>
      <c r="S160" s="5049"/>
      <c r="T160" s="5049"/>
      <c r="U160" s="5049"/>
      <c r="V160" s="5049"/>
      <c r="W160" s="5049"/>
      <c r="X160" s="5049"/>
      <c r="Y160" s="5049"/>
      <c r="Z160" s="5049"/>
      <c r="AA160" s="5049"/>
      <c r="AB160" s="5049"/>
      <c r="AC160" s="5049"/>
      <c r="AD160" s="5049"/>
      <c r="AE160" s="5049"/>
      <c r="AF160" s="5049"/>
      <c r="AG160" s="5253"/>
      <c r="AH160" s="5062" t="s">
        <v>10</v>
      </c>
      <c r="AI160" s="5062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5048" t="s">
        <v>16</v>
      </c>
      <c r="G161" s="5050"/>
      <c r="H161" s="5052" t="s">
        <v>17</v>
      </c>
      <c r="I161" s="5053"/>
      <c r="J161" s="5052" t="s">
        <v>18</v>
      </c>
      <c r="K161" s="5053"/>
      <c r="L161" s="5052" t="s">
        <v>19</v>
      </c>
      <c r="M161" s="5053"/>
      <c r="N161" s="5052" t="s">
        <v>20</v>
      </c>
      <c r="O161" s="5053"/>
      <c r="P161" s="5052" t="s">
        <v>21</v>
      </c>
      <c r="Q161" s="5053"/>
      <c r="R161" s="5052" t="s">
        <v>22</v>
      </c>
      <c r="S161" s="5053"/>
      <c r="T161" s="5052" t="s">
        <v>23</v>
      </c>
      <c r="U161" s="5053"/>
      <c r="V161" s="5052" t="s">
        <v>24</v>
      </c>
      <c r="W161" s="5053"/>
      <c r="X161" s="5052" t="s">
        <v>25</v>
      </c>
      <c r="Y161" s="5053"/>
      <c r="Z161" s="5052" t="s">
        <v>26</v>
      </c>
      <c r="AA161" s="5053"/>
      <c r="AB161" s="5052" t="s">
        <v>27</v>
      </c>
      <c r="AC161" s="5053"/>
      <c r="AD161" s="5052" t="s">
        <v>28</v>
      </c>
      <c r="AE161" s="5053"/>
      <c r="AF161" s="5052" t="s">
        <v>29</v>
      </c>
      <c r="AG161" s="5202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5170" t="s">
        <v>44</v>
      </c>
      <c r="D162" s="5301" t="s">
        <v>30</v>
      </c>
      <c r="E162" s="5056" t="s">
        <v>31</v>
      </c>
      <c r="F162" s="5057" t="s">
        <v>30</v>
      </c>
      <c r="G162" s="5056" t="s">
        <v>31</v>
      </c>
      <c r="H162" s="5057" t="s">
        <v>30</v>
      </c>
      <c r="I162" s="5056" t="s">
        <v>31</v>
      </c>
      <c r="J162" s="5057" t="s">
        <v>30</v>
      </c>
      <c r="K162" s="5056" t="s">
        <v>31</v>
      </c>
      <c r="L162" s="5057" t="s">
        <v>30</v>
      </c>
      <c r="M162" s="5056" t="s">
        <v>31</v>
      </c>
      <c r="N162" s="5057" t="s">
        <v>30</v>
      </c>
      <c r="O162" s="5056" t="s">
        <v>31</v>
      </c>
      <c r="P162" s="5057" t="s">
        <v>30</v>
      </c>
      <c r="Q162" s="5056" t="s">
        <v>31</v>
      </c>
      <c r="R162" s="5057" t="s">
        <v>30</v>
      </c>
      <c r="S162" s="5056" t="s">
        <v>31</v>
      </c>
      <c r="T162" s="5057" t="s">
        <v>30</v>
      </c>
      <c r="U162" s="5056" t="s">
        <v>31</v>
      </c>
      <c r="V162" s="5057" t="s">
        <v>30</v>
      </c>
      <c r="W162" s="5056" t="s">
        <v>31</v>
      </c>
      <c r="X162" s="5057" t="s">
        <v>30</v>
      </c>
      <c r="Y162" s="5056" t="s">
        <v>31</v>
      </c>
      <c r="Z162" s="5057" t="s">
        <v>30</v>
      </c>
      <c r="AA162" s="5056" t="s">
        <v>31</v>
      </c>
      <c r="AB162" s="5057" t="s">
        <v>30</v>
      </c>
      <c r="AC162" s="5056" t="s">
        <v>31</v>
      </c>
      <c r="AD162" s="5057" t="s">
        <v>30</v>
      </c>
      <c r="AE162" s="5056" t="s">
        <v>31</v>
      </c>
      <c r="AF162" s="5057" t="s">
        <v>30</v>
      </c>
      <c r="AG162" s="5324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5033" t="s">
        <v>228</v>
      </c>
      <c r="B163" s="5034" t="s">
        <v>32</v>
      </c>
      <c r="C163" s="5325">
        <f t="shared" ref="C163:C170" si="64">SUM(D163:E163)</f>
        <v>0</v>
      </c>
      <c r="D163" s="5035">
        <f t="shared" ref="D163:E170" si="65">SUM(F163+H163+J163+L163+N163+P163+R163+T163+V163+X163+Z163+AB163+AD163+AF163)</f>
        <v>0</v>
      </c>
      <c r="E163" s="5036">
        <f t="shared" si="65"/>
        <v>0</v>
      </c>
      <c r="F163" s="5037"/>
      <c r="G163" s="5038"/>
      <c r="H163" s="5037"/>
      <c r="I163" s="5038"/>
      <c r="J163" s="5037"/>
      <c r="K163" s="5038"/>
      <c r="L163" s="5037"/>
      <c r="M163" s="5038"/>
      <c r="N163" s="5037"/>
      <c r="O163" s="5038"/>
      <c r="P163" s="5037"/>
      <c r="Q163" s="5038"/>
      <c r="R163" s="5037"/>
      <c r="S163" s="5038"/>
      <c r="T163" s="5037"/>
      <c r="U163" s="5038"/>
      <c r="V163" s="5037"/>
      <c r="W163" s="5038"/>
      <c r="X163" s="5037"/>
      <c r="Y163" s="5038"/>
      <c r="Z163" s="5037"/>
      <c r="AA163" s="5038"/>
      <c r="AB163" s="5037"/>
      <c r="AC163" s="5038"/>
      <c r="AD163" s="5037"/>
      <c r="AE163" s="5038"/>
      <c r="AF163" s="5037"/>
      <c r="AG163" s="5039"/>
      <c r="AH163" s="5040"/>
      <c r="AI163" s="5040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5326" t="s">
        <v>33</v>
      </c>
      <c r="C164" s="5041">
        <f t="shared" si="64"/>
        <v>0</v>
      </c>
      <c r="D164" s="5311">
        <f t="shared" si="65"/>
        <v>0</v>
      </c>
      <c r="E164" s="5312">
        <f t="shared" si="65"/>
        <v>0</v>
      </c>
      <c r="F164" s="5276"/>
      <c r="G164" s="5327"/>
      <c r="H164" s="5276"/>
      <c r="I164" s="5327"/>
      <c r="J164" s="5276"/>
      <c r="K164" s="5327"/>
      <c r="L164" s="5276"/>
      <c r="M164" s="5327"/>
      <c r="N164" s="5276"/>
      <c r="O164" s="5327"/>
      <c r="P164" s="5276"/>
      <c r="Q164" s="5327"/>
      <c r="R164" s="5276"/>
      <c r="S164" s="5327"/>
      <c r="T164" s="5276"/>
      <c r="U164" s="5327"/>
      <c r="V164" s="5276"/>
      <c r="W164" s="5327"/>
      <c r="X164" s="5276"/>
      <c r="Y164" s="5327"/>
      <c r="Z164" s="5276"/>
      <c r="AA164" s="5327"/>
      <c r="AB164" s="5276"/>
      <c r="AC164" s="5327"/>
      <c r="AD164" s="5276"/>
      <c r="AE164" s="5327"/>
      <c r="AF164" s="5276"/>
      <c r="AG164" s="5328"/>
      <c r="AH164" s="5275"/>
      <c r="AI164" s="5275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5329" t="s">
        <v>35</v>
      </c>
      <c r="C165" s="5041">
        <f t="shared" si="64"/>
        <v>0</v>
      </c>
      <c r="D165" s="5311">
        <f t="shared" si="65"/>
        <v>0</v>
      </c>
      <c r="E165" s="5312">
        <f t="shared" si="65"/>
        <v>0</v>
      </c>
      <c r="F165" s="5276"/>
      <c r="G165" s="5327"/>
      <c r="H165" s="5276"/>
      <c r="I165" s="5327"/>
      <c r="J165" s="5276"/>
      <c r="K165" s="5327"/>
      <c r="L165" s="5276"/>
      <c r="M165" s="5327"/>
      <c r="N165" s="5276"/>
      <c r="O165" s="5327"/>
      <c r="P165" s="5276"/>
      <c r="Q165" s="5327"/>
      <c r="R165" s="5276"/>
      <c r="S165" s="5327"/>
      <c r="T165" s="5276"/>
      <c r="U165" s="5327"/>
      <c r="V165" s="5276"/>
      <c r="W165" s="5327"/>
      <c r="X165" s="5276"/>
      <c r="Y165" s="5327"/>
      <c r="Z165" s="5276"/>
      <c r="AA165" s="5327"/>
      <c r="AB165" s="5276"/>
      <c r="AC165" s="5327"/>
      <c r="AD165" s="5276"/>
      <c r="AE165" s="5327"/>
      <c r="AF165" s="5276"/>
      <c r="AG165" s="5328"/>
      <c r="AH165" s="5275"/>
      <c r="AI165" s="5275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5330" t="s">
        <v>229</v>
      </c>
      <c r="C166" s="5042">
        <f t="shared" si="64"/>
        <v>0</v>
      </c>
      <c r="D166" s="5316">
        <f t="shared" si="65"/>
        <v>0</v>
      </c>
      <c r="E166" s="5317">
        <f t="shared" si="65"/>
        <v>0</v>
      </c>
      <c r="F166" s="5331"/>
      <c r="G166" s="5332"/>
      <c r="H166" s="5331"/>
      <c r="I166" s="5332"/>
      <c r="J166" s="5331"/>
      <c r="K166" s="5332"/>
      <c r="L166" s="5331"/>
      <c r="M166" s="5332"/>
      <c r="N166" s="5331"/>
      <c r="O166" s="5332"/>
      <c r="P166" s="5331"/>
      <c r="Q166" s="5332"/>
      <c r="R166" s="5331"/>
      <c r="S166" s="5332"/>
      <c r="T166" s="5331"/>
      <c r="U166" s="5332"/>
      <c r="V166" s="5331"/>
      <c r="W166" s="5332"/>
      <c r="X166" s="5331"/>
      <c r="Y166" s="5332"/>
      <c r="Z166" s="5331"/>
      <c r="AA166" s="5332"/>
      <c r="AB166" s="5331"/>
      <c r="AC166" s="5332"/>
      <c r="AD166" s="5331"/>
      <c r="AE166" s="5332"/>
      <c r="AF166" s="5331"/>
      <c r="AG166" s="5333"/>
      <c r="AH166" s="5229"/>
      <c r="AI166" s="5229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5334" t="s">
        <v>230</v>
      </c>
      <c r="B167" s="5335" t="s">
        <v>32</v>
      </c>
      <c r="C167" s="5336">
        <f t="shared" si="64"/>
        <v>0</v>
      </c>
      <c r="D167" s="5337">
        <f t="shared" si="65"/>
        <v>0</v>
      </c>
      <c r="E167" s="5338">
        <f t="shared" si="65"/>
        <v>0</v>
      </c>
      <c r="F167" s="5339"/>
      <c r="G167" s="5340"/>
      <c r="H167" s="5339"/>
      <c r="I167" s="5340"/>
      <c r="J167" s="5339"/>
      <c r="K167" s="5340"/>
      <c r="L167" s="5339"/>
      <c r="M167" s="5340"/>
      <c r="N167" s="5339"/>
      <c r="O167" s="5340"/>
      <c r="P167" s="5339"/>
      <c r="Q167" s="5340"/>
      <c r="R167" s="5339"/>
      <c r="S167" s="5340"/>
      <c r="T167" s="5339"/>
      <c r="U167" s="5340"/>
      <c r="V167" s="5339"/>
      <c r="W167" s="5340"/>
      <c r="X167" s="5339"/>
      <c r="Y167" s="5340"/>
      <c r="Z167" s="5339"/>
      <c r="AA167" s="5340"/>
      <c r="AB167" s="5339"/>
      <c r="AC167" s="5340"/>
      <c r="AD167" s="5339"/>
      <c r="AE167" s="5340"/>
      <c r="AF167" s="5339"/>
      <c r="AG167" s="5341"/>
      <c r="AH167" s="5342"/>
      <c r="AI167" s="5342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5326" t="s">
        <v>33</v>
      </c>
      <c r="C168" s="5343">
        <f t="shared" si="64"/>
        <v>0</v>
      </c>
      <c r="D168" s="5311">
        <f t="shared" si="65"/>
        <v>0</v>
      </c>
      <c r="E168" s="5312">
        <f t="shared" si="65"/>
        <v>0</v>
      </c>
      <c r="F168" s="5276"/>
      <c r="G168" s="5327"/>
      <c r="H168" s="5276"/>
      <c r="I168" s="5327"/>
      <c r="J168" s="5276"/>
      <c r="K168" s="5327"/>
      <c r="L168" s="5276"/>
      <c r="M168" s="5327"/>
      <c r="N168" s="5276"/>
      <c r="O168" s="5327"/>
      <c r="P168" s="5276"/>
      <c r="Q168" s="5327"/>
      <c r="R168" s="5276"/>
      <c r="S168" s="5327"/>
      <c r="T168" s="5276"/>
      <c r="U168" s="5327"/>
      <c r="V168" s="5276"/>
      <c r="W168" s="5327"/>
      <c r="X168" s="5276"/>
      <c r="Y168" s="5327"/>
      <c r="Z168" s="5276"/>
      <c r="AA168" s="5327"/>
      <c r="AB168" s="5276"/>
      <c r="AC168" s="5327"/>
      <c r="AD168" s="5276"/>
      <c r="AE168" s="5327"/>
      <c r="AF168" s="5276"/>
      <c r="AG168" s="5328"/>
      <c r="AH168" s="5275"/>
      <c r="AI168" s="5275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5329" t="s">
        <v>35</v>
      </c>
      <c r="C169" s="5343">
        <f t="shared" si="64"/>
        <v>0</v>
      </c>
      <c r="D169" s="5311">
        <f t="shared" si="65"/>
        <v>0</v>
      </c>
      <c r="E169" s="5312">
        <f t="shared" si="65"/>
        <v>0</v>
      </c>
      <c r="F169" s="5276"/>
      <c r="G169" s="5327"/>
      <c r="H169" s="5276"/>
      <c r="I169" s="5327"/>
      <c r="J169" s="5276"/>
      <c r="K169" s="5327"/>
      <c r="L169" s="5276"/>
      <c r="M169" s="5327"/>
      <c r="N169" s="5276"/>
      <c r="O169" s="5327"/>
      <c r="P169" s="5276"/>
      <c r="Q169" s="5327"/>
      <c r="R169" s="5276"/>
      <c r="S169" s="5327"/>
      <c r="T169" s="5276"/>
      <c r="U169" s="5327"/>
      <c r="V169" s="5276"/>
      <c r="W169" s="5327"/>
      <c r="X169" s="5276"/>
      <c r="Y169" s="5327"/>
      <c r="Z169" s="5276"/>
      <c r="AA169" s="5327"/>
      <c r="AB169" s="5276"/>
      <c r="AC169" s="5327"/>
      <c r="AD169" s="5276"/>
      <c r="AE169" s="5327"/>
      <c r="AF169" s="5276"/>
      <c r="AG169" s="5328"/>
      <c r="AH169" s="5275"/>
      <c r="AI169" s="5275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5330" t="s">
        <v>229</v>
      </c>
      <c r="C170" s="5344">
        <f t="shared" si="64"/>
        <v>0</v>
      </c>
      <c r="D170" s="5316">
        <f t="shared" si="65"/>
        <v>0</v>
      </c>
      <c r="E170" s="5317">
        <f t="shared" si="65"/>
        <v>0</v>
      </c>
      <c r="F170" s="5331"/>
      <c r="G170" s="5332"/>
      <c r="H170" s="5331"/>
      <c r="I170" s="5332"/>
      <c r="J170" s="5331"/>
      <c r="K170" s="5332"/>
      <c r="L170" s="5331"/>
      <c r="M170" s="5332"/>
      <c r="N170" s="5331"/>
      <c r="O170" s="5332"/>
      <c r="P170" s="5331"/>
      <c r="Q170" s="5332"/>
      <c r="R170" s="5331"/>
      <c r="S170" s="5332"/>
      <c r="T170" s="5331"/>
      <c r="U170" s="5332"/>
      <c r="V170" s="5331"/>
      <c r="W170" s="5332"/>
      <c r="X170" s="5331"/>
      <c r="Y170" s="5332"/>
      <c r="Z170" s="5331"/>
      <c r="AA170" s="5332"/>
      <c r="AB170" s="5331"/>
      <c r="AC170" s="5332"/>
      <c r="AD170" s="5331"/>
      <c r="AE170" s="5332"/>
      <c r="AF170" s="5331"/>
      <c r="AG170" s="5333"/>
      <c r="AH170" s="5229"/>
      <c r="AI170" s="5229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5043"/>
      <c r="C171" s="3456"/>
      <c r="D171" s="345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5345" t="s">
        <v>39</v>
      </c>
      <c r="B172" s="5045" t="s">
        <v>5</v>
      </c>
      <c r="C172" s="5046"/>
      <c r="D172" s="5047"/>
      <c r="E172" s="5346" t="s">
        <v>40</v>
      </c>
      <c r="F172" s="5347"/>
      <c r="G172" s="5347"/>
      <c r="H172" s="5347"/>
      <c r="I172" s="5347"/>
      <c r="J172" s="5347"/>
      <c r="K172" s="5347"/>
      <c r="L172" s="5347"/>
      <c r="M172" s="5347"/>
      <c r="N172" s="5347"/>
      <c r="O172" s="5347"/>
      <c r="P172" s="5347"/>
      <c r="Q172" s="5347"/>
      <c r="R172" s="5347"/>
      <c r="S172" s="5347"/>
      <c r="T172" s="5347"/>
      <c r="U172" s="5347"/>
      <c r="V172" s="5347"/>
      <c r="W172" s="5347"/>
      <c r="X172" s="5347"/>
      <c r="Y172" s="5347"/>
      <c r="Z172" s="5347"/>
      <c r="AA172" s="5347"/>
      <c r="AB172" s="5347"/>
      <c r="AC172" s="5347"/>
      <c r="AD172" s="5347"/>
      <c r="AE172" s="5347"/>
      <c r="AF172" s="5348"/>
      <c r="AG172" s="5334" t="s">
        <v>232</v>
      </c>
      <c r="AH172" s="5051" t="s">
        <v>10</v>
      </c>
      <c r="AI172" s="5051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5349" t="s">
        <v>51</v>
      </c>
      <c r="F173" s="5350"/>
      <c r="G173" s="5349" t="s">
        <v>17</v>
      </c>
      <c r="H173" s="5350"/>
      <c r="I173" s="5349" t="s">
        <v>18</v>
      </c>
      <c r="J173" s="5350"/>
      <c r="K173" s="5349" t="s">
        <v>19</v>
      </c>
      <c r="L173" s="5350"/>
      <c r="M173" s="5349" t="s">
        <v>20</v>
      </c>
      <c r="N173" s="5350"/>
      <c r="O173" s="5349" t="s">
        <v>21</v>
      </c>
      <c r="P173" s="5350"/>
      <c r="Q173" s="5349" t="s">
        <v>22</v>
      </c>
      <c r="R173" s="5350"/>
      <c r="S173" s="5349" t="s">
        <v>23</v>
      </c>
      <c r="T173" s="5350"/>
      <c r="U173" s="5349" t="s">
        <v>24</v>
      </c>
      <c r="V173" s="5350"/>
      <c r="W173" s="5349" t="s">
        <v>25</v>
      </c>
      <c r="X173" s="5350"/>
      <c r="Y173" s="5349" t="s">
        <v>26</v>
      </c>
      <c r="Z173" s="5350"/>
      <c r="AA173" s="5349" t="s">
        <v>27</v>
      </c>
      <c r="AB173" s="5350"/>
      <c r="AC173" s="5349" t="s">
        <v>28</v>
      </c>
      <c r="AD173" s="5350"/>
      <c r="AE173" s="5349" t="s">
        <v>29</v>
      </c>
      <c r="AF173" s="5351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5352" t="s">
        <v>44</v>
      </c>
      <c r="C174" s="5353" t="s">
        <v>30</v>
      </c>
      <c r="D174" s="5354" t="s">
        <v>31</v>
      </c>
      <c r="E174" s="5355" t="s">
        <v>30</v>
      </c>
      <c r="F174" s="5354" t="s">
        <v>31</v>
      </c>
      <c r="G174" s="5355" t="s">
        <v>30</v>
      </c>
      <c r="H174" s="5354" t="s">
        <v>31</v>
      </c>
      <c r="I174" s="5355" t="s">
        <v>30</v>
      </c>
      <c r="J174" s="5354" t="s">
        <v>31</v>
      </c>
      <c r="K174" s="5355" t="s">
        <v>30</v>
      </c>
      <c r="L174" s="5354" t="s">
        <v>31</v>
      </c>
      <c r="M174" s="5355" t="s">
        <v>30</v>
      </c>
      <c r="N174" s="5354" t="s">
        <v>31</v>
      </c>
      <c r="O174" s="5355" t="s">
        <v>30</v>
      </c>
      <c r="P174" s="5354" t="s">
        <v>31</v>
      </c>
      <c r="Q174" s="5355" t="s">
        <v>30</v>
      </c>
      <c r="R174" s="5354" t="s">
        <v>31</v>
      </c>
      <c r="S174" s="5355" t="s">
        <v>30</v>
      </c>
      <c r="T174" s="5354" t="s">
        <v>31</v>
      </c>
      <c r="U174" s="5355" t="s">
        <v>30</v>
      </c>
      <c r="V174" s="5354" t="s">
        <v>31</v>
      </c>
      <c r="W174" s="5355" t="s">
        <v>30</v>
      </c>
      <c r="X174" s="5354" t="s">
        <v>31</v>
      </c>
      <c r="Y174" s="5355" t="s">
        <v>30</v>
      </c>
      <c r="Z174" s="5354" t="s">
        <v>31</v>
      </c>
      <c r="AA174" s="5355" t="s">
        <v>30</v>
      </c>
      <c r="AB174" s="5354" t="s">
        <v>31</v>
      </c>
      <c r="AC174" s="5355" t="s">
        <v>30</v>
      </c>
      <c r="AD174" s="5354" t="s">
        <v>31</v>
      </c>
      <c r="AE174" s="5355" t="s">
        <v>30</v>
      </c>
      <c r="AF174" s="5356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5357">
        <f>SUM(C175:D175)</f>
        <v>0</v>
      </c>
      <c r="C175" s="5357">
        <f t="shared" ref="C175:D177" si="71">+E175+G175+I175+K175+M175+O175+Q175+S175+U175+W175+Y175+AA175+AC175+AE175</f>
        <v>0</v>
      </c>
      <c r="D175" s="5357">
        <f t="shared" si="71"/>
        <v>0</v>
      </c>
      <c r="E175" s="5339"/>
      <c r="F175" s="5340"/>
      <c r="G175" s="5339"/>
      <c r="H175" s="5340"/>
      <c r="I175" s="5339"/>
      <c r="J175" s="5340"/>
      <c r="K175" s="5339"/>
      <c r="L175" s="5340"/>
      <c r="M175" s="5339"/>
      <c r="N175" s="5340"/>
      <c r="O175" s="5339"/>
      <c r="P175" s="5340"/>
      <c r="Q175" s="5339"/>
      <c r="R175" s="5340"/>
      <c r="S175" s="5339"/>
      <c r="T175" s="5340"/>
      <c r="U175" s="5339"/>
      <c r="V175" s="5340"/>
      <c r="W175" s="5339"/>
      <c r="X175" s="5340"/>
      <c r="Y175" s="5339"/>
      <c r="Z175" s="5340"/>
      <c r="AA175" s="5339"/>
      <c r="AB175" s="5340"/>
      <c r="AC175" s="5339"/>
      <c r="AD175" s="5340"/>
      <c r="AE175" s="5339"/>
      <c r="AF175" s="5358"/>
      <c r="AG175" s="5359"/>
      <c r="AH175" s="5359"/>
      <c r="AI175" s="5359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5276"/>
      <c r="F176" s="5327"/>
      <c r="G176" s="5276"/>
      <c r="H176" s="5327"/>
      <c r="I176" s="5276"/>
      <c r="J176" s="5327"/>
      <c r="K176" s="5276"/>
      <c r="L176" s="5327"/>
      <c r="M176" s="5276"/>
      <c r="N176" s="5327"/>
      <c r="O176" s="5276"/>
      <c r="P176" s="5327"/>
      <c r="Q176" s="5276"/>
      <c r="R176" s="5327"/>
      <c r="S176" s="5276"/>
      <c r="T176" s="5327"/>
      <c r="U176" s="5276"/>
      <c r="V176" s="5327"/>
      <c r="W176" s="5276"/>
      <c r="X176" s="5327"/>
      <c r="Y176" s="5276"/>
      <c r="Z176" s="5327"/>
      <c r="AA176" s="5276"/>
      <c r="AB176" s="5327"/>
      <c r="AC176" s="5276"/>
      <c r="AD176" s="5327"/>
      <c r="AE176" s="5276"/>
      <c r="AF176" s="5360"/>
      <c r="AG176" s="5274"/>
      <c r="AH176" s="5274"/>
      <c r="AI176" s="5274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5361"/>
      <c r="C178" s="5361"/>
      <c r="D178" s="5361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5362" t="s">
        <v>235</v>
      </c>
      <c r="B179" s="5363"/>
    </row>
    <row r="180" spans="1:103" ht="11.25" customHeight="1" x14ac:dyDescent="0.2">
      <c r="A180" s="3891" t="s">
        <v>236</v>
      </c>
      <c r="B180" s="5364" t="s">
        <v>208</v>
      </c>
      <c r="C180" s="5365" t="s">
        <v>237</v>
      </c>
      <c r="D180" s="5366"/>
      <c r="E180" s="5364" t="s">
        <v>238</v>
      </c>
      <c r="F180" s="5367" t="s">
        <v>239</v>
      </c>
      <c r="G180" s="5368"/>
      <c r="H180" s="5368"/>
      <c r="I180" s="5368"/>
      <c r="J180" s="5368"/>
      <c r="K180" s="5368"/>
      <c r="L180" s="5368"/>
      <c r="M180" s="5368"/>
      <c r="N180" s="5368"/>
      <c r="O180" s="5368"/>
      <c r="P180" s="5368"/>
      <c r="Q180" s="5368"/>
      <c r="R180" s="5368"/>
      <c r="S180" s="5368"/>
      <c r="T180" s="5369"/>
      <c r="AF180" s="5"/>
      <c r="CY180" s="4"/>
    </row>
    <row r="181" spans="1:103" ht="21" x14ac:dyDescent="0.2">
      <c r="A181" s="3892"/>
      <c r="B181" s="3892"/>
      <c r="C181" s="5370" t="s">
        <v>214</v>
      </c>
      <c r="D181" s="5370" t="s">
        <v>240</v>
      </c>
      <c r="E181" s="3892"/>
      <c r="F181" s="5370" t="s">
        <v>241</v>
      </c>
      <c r="G181" s="5370" t="s">
        <v>242</v>
      </c>
      <c r="H181" s="5370" t="s">
        <v>243</v>
      </c>
      <c r="I181" s="5370" t="s">
        <v>244</v>
      </c>
      <c r="J181" s="5370" t="s">
        <v>245</v>
      </c>
      <c r="K181" s="5370" t="s">
        <v>246</v>
      </c>
      <c r="L181" s="5370" t="s">
        <v>247</v>
      </c>
      <c r="M181" s="5370" t="s">
        <v>248</v>
      </c>
      <c r="N181" s="5370" t="s">
        <v>249</v>
      </c>
      <c r="O181" s="5370" t="s">
        <v>250</v>
      </c>
      <c r="P181" s="5370" t="s">
        <v>251</v>
      </c>
      <c r="Q181" s="5370" t="s">
        <v>252</v>
      </c>
      <c r="R181" s="5370" t="s">
        <v>253</v>
      </c>
      <c r="S181" s="5370" t="s">
        <v>254</v>
      </c>
      <c r="T181" s="5370" t="s">
        <v>255</v>
      </c>
      <c r="AF181" s="5"/>
      <c r="CY181" s="4"/>
    </row>
    <row r="182" spans="1:103" x14ac:dyDescent="0.2">
      <c r="A182" s="243" t="s">
        <v>33</v>
      </c>
      <c r="B182" s="5335">
        <f>SUM(C182:D182)</f>
        <v>0</v>
      </c>
      <c r="C182" s="73"/>
      <c r="D182" s="73"/>
      <c r="E182" s="5335">
        <f>+F182+G182+H182+I182+K182+L182+M182+N182+O182+P182+Q182+R182+S182+T182</f>
        <v>0</v>
      </c>
      <c r="F182" s="5276"/>
      <c r="G182" s="5276"/>
      <c r="H182" s="5276"/>
      <c r="I182" s="5276"/>
      <c r="J182" s="5371"/>
      <c r="K182" s="5276"/>
      <c r="L182" s="5276"/>
      <c r="M182" s="5276"/>
      <c r="N182" s="5276"/>
      <c r="O182" s="5276"/>
      <c r="P182" s="5276"/>
      <c r="Q182" s="5276"/>
      <c r="R182" s="5276"/>
      <c r="S182" s="5276"/>
      <c r="T182" s="5274"/>
      <c r="AF182" s="5"/>
      <c r="CY182" s="4"/>
    </row>
    <row r="183" spans="1:103" x14ac:dyDescent="0.2">
      <c r="A183" s="243" t="s">
        <v>32</v>
      </c>
      <c r="B183" s="5372">
        <f>SUM(C183:D183)</f>
        <v>0</v>
      </c>
      <c r="C183" s="5276"/>
      <c r="D183" s="5276"/>
      <c r="E183" s="5329">
        <f>+F183+G183+H183+I183+K183+L183+M183+N183+O183+P183+Q183+R183+S183+T183</f>
        <v>0</v>
      </c>
      <c r="F183" s="5276"/>
      <c r="G183" s="5276"/>
      <c r="H183" s="5276"/>
      <c r="I183" s="5276"/>
      <c r="J183" s="5373"/>
      <c r="K183" s="5276"/>
      <c r="L183" s="5276"/>
      <c r="M183" s="5276"/>
      <c r="N183" s="5276"/>
      <c r="O183" s="5276"/>
      <c r="P183" s="5276"/>
      <c r="Q183" s="5276"/>
      <c r="R183" s="5276"/>
      <c r="S183" s="5276"/>
      <c r="T183" s="5274"/>
      <c r="AF183" s="5"/>
      <c r="CY183" s="4"/>
    </row>
    <row r="184" spans="1:103" x14ac:dyDescent="0.2">
      <c r="A184" s="243" t="s">
        <v>35</v>
      </c>
      <c r="B184" s="5372">
        <f>SUM(C184:D184)</f>
        <v>0</v>
      </c>
      <c r="C184" s="5276"/>
      <c r="D184" s="5276"/>
      <c r="E184" s="5329">
        <f>SUM(F184:T184)</f>
        <v>0</v>
      </c>
      <c r="F184" s="5276"/>
      <c r="G184" s="5276"/>
      <c r="H184" s="5276"/>
      <c r="I184" s="5276"/>
      <c r="J184" s="5274"/>
      <c r="K184" s="5276"/>
      <c r="L184" s="5276"/>
      <c r="M184" s="5276"/>
      <c r="N184" s="5276"/>
      <c r="O184" s="5276"/>
      <c r="P184" s="5276"/>
      <c r="Q184" s="5276"/>
      <c r="R184" s="5276"/>
      <c r="S184" s="5276"/>
      <c r="T184" s="5274"/>
      <c r="AF184" s="5"/>
      <c r="CY184" s="4"/>
    </row>
    <row r="185" spans="1:103" x14ac:dyDescent="0.2">
      <c r="A185" s="5374" t="s">
        <v>256</v>
      </c>
      <c r="B185" s="259">
        <f>SUM(C185:D185)</f>
        <v>0</v>
      </c>
      <c r="C185" s="5331"/>
      <c r="D185" s="5331"/>
      <c r="E185" s="260">
        <f>+F185+G185+H185+I185+K185+L185+M185+N185+O185+P185+Q185+R185+S185+T185</f>
        <v>0</v>
      </c>
      <c r="F185" s="5331"/>
      <c r="G185" s="5331"/>
      <c r="H185" s="5331"/>
      <c r="I185" s="5331"/>
      <c r="J185" s="261"/>
      <c r="K185" s="5331"/>
      <c r="L185" s="5331"/>
      <c r="M185" s="5331"/>
      <c r="N185" s="5331"/>
      <c r="O185" s="5331"/>
      <c r="P185" s="5331"/>
      <c r="Q185" s="5331"/>
      <c r="R185" s="5331"/>
      <c r="S185" s="5331"/>
      <c r="T185" s="5375"/>
      <c r="AF185" s="5"/>
      <c r="CY185" s="4"/>
    </row>
    <row r="186" spans="1:103" s="263" customFormat="1" ht="14.25" x14ac:dyDescent="0.2">
      <c r="A186" s="262" t="s">
        <v>257</v>
      </c>
      <c r="D186" s="5376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5345" t="s">
        <v>258</v>
      </c>
      <c r="B187" s="5377" t="s">
        <v>259</v>
      </c>
      <c r="C187" s="5378"/>
      <c r="D187" s="5379"/>
      <c r="E187" s="5377" t="s">
        <v>260</v>
      </c>
      <c r="F187" s="5378"/>
      <c r="G187" s="5379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5380" t="s">
        <v>44</v>
      </c>
      <c r="C188" s="5381" t="s">
        <v>30</v>
      </c>
      <c r="D188" s="5382" t="s">
        <v>31</v>
      </c>
      <c r="E188" s="5380" t="s">
        <v>44</v>
      </c>
      <c r="F188" s="5381" t="s">
        <v>30</v>
      </c>
      <c r="G188" s="5382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5383">
        <f>SUM(C189:D189)</f>
        <v>0</v>
      </c>
      <c r="C189" s="5384"/>
      <c r="D189" s="5385"/>
      <c r="E189" s="5383">
        <f>SUM(F189:G189)</f>
        <v>0</v>
      </c>
      <c r="F189" s="5384"/>
      <c r="G189" s="5385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5374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5059" t="s">
        <v>264</v>
      </c>
      <c r="B192" s="5386" t="s">
        <v>265</v>
      </c>
      <c r="C192" s="5060" t="s">
        <v>266</v>
      </c>
      <c r="D192" s="5061"/>
      <c r="E192" s="5062"/>
      <c r="F192" s="5364" t="s">
        <v>238</v>
      </c>
      <c r="G192" s="5367" t="s">
        <v>267</v>
      </c>
      <c r="H192" s="5368"/>
      <c r="I192" s="5368"/>
      <c r="J192" s="5368"/>
      <c r="K192" s="5368"/>
      <c r="L192" s="5369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5387" t="s">
        <v>268</v>
      </c>
      <c r="H193" s="5388"/>
      <c r="I193" s="5388"/>
      <c r="J193" s="5388"/>
      <c r="K193" s="5388"/>
      <c r="L193" s="5389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5390" t="s">
        <v>269</v>
      </c>
      <c r="D194" s="5390" t="s">
        <v>240</v>
      </c>
      <c r="E194" s="5390" t="s">
        <v>270</v>
      </c>
      <c r="F194" s="3892"/>
      <c r="G194" s="5391" t="s">
        <v>271</v>
      </c>
      <c r="H194" s="5392" t="s">
        <v>272</v>
      </c>
      <c r="I194" s="5392" t="s">
        <v>273</v>
      </c>
      <c r="J194" s="5392" t="s">
        <v>274</v>
      </c>
      <c r="K194" s="5392" t="s">
        <v>275</v>
      </c>
      <c r="L194" s="5393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5335">
        <f>SUM(G195:L195)</f>
        <v>0</v>
      </c>
      <c r="G195" s="5339"/>
      <c r="H195" s="5394"/>
      <c r="I195" s="5394"/>
      <c r="J195" s="5394"/>
      <c r="K195" s="5394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5395">
        <f>SUM(C196:E196)</f>
        <v>0</v>
      </c>
      <c r="C196" s="5276"/>
      <c r="D196" s="5276"/>
      <c r="E196" s="73"/>
      <c r="F196" s="5372">
        <f>SUM(G196:L196)</f>
        <v>0</v>
      </c>
      <c r="G196" s="5276"/>
      <c r="H196" s="5396"/>
      <c r="I196" s="5396"/>
      <c r="J196" s="5396"/>
      <c r="K196" s="5396"/>
      <c r="L196" s="527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5374" t="s">
        <v>279</v>
      </c>
      <c r="B197" s="282">
        <f>SUM(C197:D197)</f>
        <v>0</v>
      </c>
      <c r="C197" s="5331"/>
      <c r="D197" s="5331"/>
      <c r="E197" s="5397"/>
      <c r="F197" s="259">
        <f>SUM(G197:L197)</f>
        <v>0</v>
      </c>
      <c r="G197" s="5331"/>
      <c r="H197" s="5398"/>
      <c r="I197" s="5398"/>
      <c r="J197" s="5398"/>
      <c r="K197" s="5398"/>
      <c r="L197" s="5229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5065" t="s">
        <v>281</v>
      </c>
      <c r="B199" s="5066"/>
      <c r="C199" s="5334" t="s">
        <v>265</v>
      </c>
      <c r="D199" s="5399" t="s">
        <v>266</v>
      </c>
      <c r="E199" s="5400"/>
      <c r="F199" s="5400"/>
      <c r="G199" s="5400"/>
      <c r="H199" s="5400"/>
      <c r="I199" s="5400"/>
      <c r="J199" s="5401"/>
      <c r="K199" s="5347" t="s">
        <v>282</v>
      </c>
      <c r="L199" s="5347"/>
      <c r="M199" s="5347"/>
      <c r="N199" s="5348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5390" t="s">
        <v>269</v>
      </c>
      <c r="E200" s="5390" t="s">
        <v>283</v>
      </c>
      <c r="F200" s="5390" t="s">
        <v>284</v>
      </c>
      <c r="G200" s="5390" t="s">
        <v>285</v>
      </c>
      <c r="H200" s="5390" t="s">
        <v>286</v>
      </c>
      <c r="I200" s="5390" t="s">
        <v>287</v>
      </c>
      <c r="J200" s="5390" t="s">
        <v>288</v>
      </c>
      <c r="K200" s="5402" t="s">
        <v>289</v>
      </c>
      <c r="L200" s="5403" t="s">
        <v>290</v>
      </c>
      <c r="M200" s="5403" t="s">
        <v>291</v>
      </c>
      <c r="N200" s="5404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5334" t="s">
        <v>293</v>
      </c>
      <c r="B201" s="5405" t="s">
        <v>294</v>
      </c>
      <c r="C201" s="5335">
        <f>SUM(E201+G201)</f>
        <v>0</v>
      </c>
      <c r="D201" s="5406"/>
      <c r="E201" s="5276"/>
      <c r="F201" s="5371"/>
      <c r="G201" s="5276"/>
      <c r="H201" s="5335">
        <f>+K201+L201+M201</f>
        <v>0</v>
      </c>
      <c r="I201" s="5371"/>
      <c r="J201" s="5371"/>
      <c r="K201" s="5407"/>
      <c r="L201" s="5396"/>
      <c r="M201" s="5396"/>
      <c r="N201" s="5408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5409" t="s">
        <v>295</v>
      </c>
      <c r="C202" s="5329">
        <f>SUM(D202+E202+G202)</f>
        <v>0</v>
      </c>
      <c r="D202" s="5276"/>
      <c r="E202" s="5274"/>
      <c r="F202" s="280"/>
      <c r="G202" s="5276"/>
      <c r="H202" s="5329">
        <f>SUM(I202:M202)</f>
        <v>0</v>
      </c>
      <c r="I202" s="73"/>
      <c r="J202" s="164"/>
      <c r="K202" s="5407"/>
      <c r="L202" s="5396"/>
      <c r="M202" s="5396"/>
      <c r="N202" s="5408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5409" t="s">
        <v>296</v>
      </c>
      <c r="C203" s="5329">
        <f>+F203+G203</f>
        <v>0</v>
      </c>
      <c r="D203" s="280"/>
      <c r="E203" s="280"/>
      <c r="F203" s="5276"/>
      <c r="G203" s="5276"/>
      <c r="H203" s="5329">
        <f>SUM(I203:M203)</f>
        <v>0</v>
      </c>
      <c r="I203" s="5276"/>
      <c r="J203" s="5274"/>
      <c r="K203" s="5407"/>
      <c r="L203" s="5396"/>
      <c r="M203" s="5396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5410" t="s">
        <v>297</v>
      </c>
      <c r="C204" s="291">
        <f>SUM(D204:G204)</f>
        <v>0</v>
      </c>
      <c r="D204" s="5331"/>
      <c r="E204" s="5331"/>
      <c r="F204" s="5331"/>
      <c r="G204" s="5375"/>
      <c r="H204" s="260">
        <f>+N204</f>
        <v>0</v>
      </c>
      <c r="I204" s="5397"/>
      <c r="J204" s="5397"/>
      <c r="K204" s="5411"/>
      <c r="L204" s="5412"/>
      <c r="M204" s="5412"/>
      <c r="N204" s="5229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5413" t="s">
        <v>264</v>
      </c>
      <c r="B206" s="5414" t="s">
        <v>299</v>
      </c>
      <c r="C206" s="5415" t="s">
        <v>300</v>
      </c>
      <c r="D206" s="5416" t="s">
        <v>301</v>
      </c>
      <c r="E206" s="5417"/>
      <c r="F206" s="5418" t="s">
        <v>302</v>
      </c>
      <c r="G206" s="5419"/>
      <c r="H206" s="5419"/>
      <c r="I206" s="5419"/>
      <c r="J206" s="5419"/>
      <c r="K206" s="5419"/>
      <c r="L206" s="5419"/>
      <c r="M206" s="5419"/>
      <c r="N206" s="5419"/>
      <c r="O206" s="5419"/>
      <c r="P206" s="5419"/>
      <c r="Q206" s="5419"/>
      <c r="R206" s="5419"/>
      <c r="S206" s="5420"/>
      <c r="T206" s="5068" t="s">
        <v>287</v>
      </c>
      <c r="U206" s="5415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5413"/>
      <c r="B207" s="5414"/>
      <c r="C207" s="3925"/>
      <c r="D207" s="5421" t="s">
        <v>305</v>
      </c>
      <c r="E207" s="5422" t="s">
        <v>306</v>
      </c>
      <c r="F207" s="5421" t="s">
        <v>307</v>
      </c>
      <c r="G207" s="5423" t="s">
        <v>308</v>
      </c>
      <c r="H207" s="5423" t="s">
        <v>309</v>
      </c>
      <c r="I207" s="5423" t="s">
        <v>310</v>
      </c>
      <c r="J207" s="5423" t="s">
        <v>311</v>
      </c>
      <c r="K207" s="5423" t="s">
        <v>312</v>
      </c>
      <c r="L207" s="5423" t="s">
        <v>313</v>
      </c>
      <c r="M207" s="5423" t="s">
        <v>314</v>
      </c>
      <c r="N207" s="5423" t="s">
        <v>315</v>
      </c>
      <c r="O207" s="5423" t="s">
        <v>316</v>
      </c>
      <c r="P207" s="5423" t="s">
        <v>317</v>
      </c>
      <c r="Q207" s="5423" t="s">
        <v>318</v>
      </c>
      <c r="R207" s="5423" t="s">
        <v>319</v>
      </c>
      <c r="S207" s="5424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5425" t="s">
        <v>321</v>
      </c>
      <c r="B208" s="5426"/>
      <c r="C208" s="5427">
        <f>SUM(D208:S208)</f>
        <v>0</v>
      </c>
      <c r="D208" s="5426"/>
      <c r="E208" s="5428"/>
      <c r="F208" s="5426"/>
      <c r="G208" s="5429"/>
      <c r="H208" s="5429"/>
      <c r="I208" s="5429"/>
      <c r="J208" s="5429"/>
      <c r="K208" s="5429"/>
      <c r="L208" s="5429"/>
      <c r="M208" s="5429"/>
      <c r="N208" s="5429"/>
      <c r="O208" s="5429"/>
      <c r="P208" s="5429"/>
      <c r="Q208" s="5429"/>
      <c r="R208" s="5429"/>
      <c r="S208" s="5430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5425" t="s">
        <v>322</v>
      </c>
      <c r="B209" s="5426"/>
      <c r="C209" s="5431">
        <f>SUM(D209:S209)</f>
        <v>0</v>
      </c>
      <c r="D209" s="5426"/>
      <c r="E209" s="5428"/>
      <c r="F209" s="5426"/>
      <c r="G209" s="5429"/>
      <c r="H209" s="5429"/>
      <c r="I209" s="5429"/>
      <c r="J209" s="5429"/>
      <c r="K209" s="5429"/>
      <c r="L209" s="5429"/>
      <c r="M209" s="5429"/>
      <c r="N209" s="5429"/>
      <c r="O209" s="5429"/>
      <c r="P209" s="5429"/>
      <c r="Q209" s="5429"/>
      <c r="R209" s="5429"/>
      <c r="S209" s="5430"/>
      <c r="T209" s="5428"/>
      <c r="U209" s="5432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5433" t="s">
        <v>323</v>
      </c>
      <c r="B210" s="5434"/>
      <c r="C210" s="305">
        <f>SUM(D210:S210)</f>
        <v>0</v>
      </c>
      <c r="D210" s="5435"/>
      <c r="E210" s="5436"/>
      <c r="F210" s="5435"/>
      <c r="G210" s="5437"/>
      <c r="H210" s="5437"/>
      <c r="I210" s="5437"/>
      <c r="J210" s="5437"/>
      <c r="K210" s="5437"/>
      <c r="L210" s="5437"/>
      <c r="M210" s="5437"/>
      <c r="N210" s="5437"/>
      <c r="O210" s="5437"/>
      <c r="P210" s="5437"/>
      <c r="Q210" s="5437"/>
      <c r="R210" s="5437"/>
      <c r="S210" s="5438"/>
      <c r="T210" s="5436"/>
      <c r="U210" s="5434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5414" t="s">
        <v>325</v>
      </c>
      <c r="B212" s="5414" t="s">
        <v>326</v>
      </c>
      <c r="C212" s="5416" t="s">
        <v>327</v>
      </c>
      <c r="D212" s="5417"/>
      <c r="E212" s="5418" t="s">
        <v>328</v>
      </c>
      <c r="F212" s="5419"/>
      <c r="G212" s="5419"/>
      <c r="H212" s="5419"/>
      <c r="I212" s="5419"/>
      <c r="J212" s="5420"/>
      <c r="K212" s="5415" t="s">
        <v>287</v>
      </c>
      <c r="L212" s="5415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5414"/>
      <c r="B213" s="5414"/>
      <c r="C213" s="5439" t="s">
        <v>305</v>
      </c>
      <c r="D213" s="5422" t="s">
        <v>306</v>
      </c>
      <c r="E213" s="5439" t="s">
        <v>307</v>
      </c>
      <c r="F213" s="5423" t="s">
        <v>308</v>
      </c>
      <c r="G213" s="5423" t="s">
        <v>309</v>
      </c>
      <c r="H213" s="5423" t="s">
        <v>310</v>
      </c>
      <c r="I213" s="5423" t="s">
        <v>311</v>
      </c>
      <c r="J213" s="5440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5425" t="s">
        <v>330</v>
      </c>
      <c r="B214" s="5441">
        <f>SUM(C214:J214)</f>
        <v>0</v>
      </c>
      <c r="C214" s="5276"/>
      <c r="D214" s="5327"/>
      <c r="E214" s="5276"/>
      <c r="F214" s="5396"/>
      <c r="G214" s="5396"/>
      <c r="H214" s="5396"/>
      <c r="I214" s="5396"/>
      <c r="J214" s="5327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5433" t="s">
        <v>331</v>
      </c>
      <c r="B215" s="309">
        <f>SUM(C215:J215)</f>
        <v>0</v>
      </c>
      <c r="C215" s="5331"/>
      <c r="D215" s="5332"/>
      <c r="E215" s="5331"/>
      <c r="F215" s="5398"/>
      <c r="G215" s="5398"/>
      <c r="H215" s="5398"/>
      <c r="I215" s="5398"/>
      <c r="J215" s="5332"/>
      <c r="K215" s="5375"/>
      <c r="L215" s="5375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5442" t="s">
        <v>227</v>
      </c>
      <c r="B217" s="5069" t="s">
        <v>5</v>
      </c>
      <c r="C217" s="5070"/>
      <c r="D217" s="5071"/>
      <c r="E217" s="5443" t="s">
        <v>333</v>
      </c>
      <c r="F217" s="5444"/>
      <c r="G217" s="5444"/>
      <c r="H217" s="5444"/>
      <c r="I217" s="5444"/>
      <c r="J217" s="5444"/>
      <c r="K217" s="5444"/>
      <c r="L217" s="5444"/>
      <c r="M217" s="5444"/>
      <c r="N217" s="5444"/>
      <c r="O217" s="5444"/>
      <c r="P217" s="5444"/>
      <c r="Q217" s="5444"/>
      <c r="R217" s="5444"/>
      <c r="S217" s="5444"/>
      <c r="T217" s="5444"/>
      <c r="U217" s="5444"/>
      <c r="V217" s="5444"/>
      <c r="W217" s="5444"/>
      <c r="X217" s="5444"/>
      <c r="Y217" s="5444"/>
      <c r="Z217" s="5444"/>
      <c r="AA217" s="5444"/>
      <c r="AB217" s="5444"/>
      <c r="AC217" s="5444"/>
      <c r="AD217" s="5444"/>
      <c r="AE217" s="5444"/>
      <c r="AF217" s="544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5443" t="s">
        <v>51</v>
      </c>
      <c r="F218" s="5445"/>
      <c r="G218" s="5446" t="s">
        <v>17</v>
      </c>
      <c r="H218" s="5447"/>
      <c r="I218" s="5446" t="s">
        <v>18</v>
      </c>
      <c r="J218" s="5447"/>
      <c r="K218" s="5448" t="s">
        <v>19</v>
      </c>
      <c r="L218" s="5447"/>
      <c r="M218" s="5446" t="s">
        <v>20</v>
      </c>
      <c r="N218" s="5447"/>
      <c r="O218" s="5446" t="s">
        <v>21</v>
      </c>
      <c r="P218" s="5447"/>
      <c r="Q218" s="5446" t="s">
        <v>22</v>
      </c>
      <c r="R218" s="5447"/>
      <c r="S218" s="5446" t="s">
        <v>23</v>
      </c>
      <c r="T218" s="5447"/>
      <c r="U218" s="5448" t="s">
        <v>24</v>
      </c>
      <c r="V218" s="5447"/>
      <c r="W218" s="5446" t="s">
        <v>25</v>
      </c>
      <c r="X218" s="5447"/>
      <c r="Y218" s="5448" t="s">
        <v>26</v>
      </c>
      <c r="Z218" s="5447"/>
      <c r="AA218" s="5448" t="s">
        <v>27</v>
      </c>
      <c r="AB218" s="5447"/>
      <c r="AC218" s="5448" t="s">
        <v>28</v>
      </c>
      <c r="AD218" s="5447"/>
      <c r="AE218" s="5448" t="s">
        <v>29</v>
      </c>
      <c r="AF218" s="5447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5449" t="s">
        <v>44</v>
      </c>
      <c r="C219" s="5450" t="s">
        <v>30</v>
      </c>
      <c r="D219" s="5451" t="s">
        <v>31</v>
      </c>
      <c r="E219" s="5452" t="s">
        <v>30</v>
      </c>
      <c r="F219" s="5451" t="s">
        <v>31</v>
      </c>
      <c r="G219" s="5450" t="s">
        <v>30</v>
      </c>
      <c r="H219" s="5451" t="s">
        <v>31</v>
      </c>
      <c r="I219" s="5450" t="s">
        <v>30</v>
      </c>
      <c r="J219" s="5451" t="s">
        <v>31</v>
      </c>
      <c r="K219" s="5452" t="s">
        <v>30</v>
      </c>
      <c r="L219" s="5451" t="s">
        <v>31</v>
      </c>
      <c r="M219" s="5450" t="s">
        <v>30</v>
      </c>
      <c r="N219" s="5451" t="s">
        <v>31</v>
      </c>
      <c r="O219" s="5450" t="s">
        <v>30</v>
      </c>
      <c r="P219" s="5451" t="s">
        <v>31</v>
      </c>
      <c r="Q219" s="5450" t="s">
        <v>30</v>
      </c>
      <c r="R219" s="5451" t="s">
        <v>31</v>
      </c>
      <c r="S219" s="5450" t="s">
        <v>30</v>
      </c>
      <c r="T219" s="5451" t="s">
        <v>31</v>
      </c>
      <c r="U219" s="5450" t="s">
        <v>30</v>
      </c>
      <c r="V219" s="5451" t="s">
        <v>31</v>
      </c>
      <c r="W219" s="5450" t="s">
        <v>30</v>
      </c>
      <c r="X219" s="5451" t="s">
        <v>31</v>
      </c>
      <c r="Y219" s="5452" t="s">
        <v>30</v>
      </c>
      <c r="Z219" s="5451" t="s">
        <v>31</v>
      </c>
      <c r="AA219" s="5452" t="s">
        <v>30</v>
      </c>
      <c r="AB219" s="5451" t="s">
        <v>31</v>
      </c>
      <c r="AC219" s="5452" t="s">
        <v>30</v>
      </c>
      <c r="AD219" s="5451" t="s">
        <v>31</v>
      </c>
      <c r="AE219" s="5452" t="s">
        <v>30</v>
      </c>
      <c r="AF219" s="5451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5453" t="s">
        <v>334</v>
      </c>
      <c r="B220" s="5454"/>
      <c r="C220" s="5455"/>
      <c r="D220" s="5456"/>
      <c r="E220" s="5457"/>
      <c r="F220" s="5458"/>
      <c r="G220" s="5459"/>
      <c r="H220" s="5458"/>
      <c r="I220" s="5459"/>
      <c r="J220" s="5458"/>
      <c r="K220" s="5457"/>
      <c r="L220" s="5458"/>
      <c r="M220" s="5459"/>
      <c r="N220" s="5458"/>
      <c r="O220" s="5459"/>
      <c r="P220" s="5458"/>
      <c r="Q220" s="5459"/>
      <c r="R220" s="5458"/>
      <c r="S220" s="5459"/>
      <c r="T220" s="5458"/>
      <c r="U220" s="5459"/>
      <c r="V220" s="5458"/>
      <c r="W220" s="5459"/>
      <c r="X220" s="5460"/>
      <c r="Y220" s="5460"/>
      <c r="Z220" s="5460"/>
      <c r="AA220" s="5460"/>
      <c r="AB220" s="5460"/>
      <c r="AC220" s="5460"/>
      <c r="AD220" s="5460"/>
      <c r="AE220" s="5460"/>
      <c r="AF220" s="5458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5453" t="s">
        <v>335</v>
      </c>
      <c r="B221" s="5454"/>
      <c r="C221" s="5455"/>
      <c r="D221" s="5456"/>
      <c r="E221" s="5457"/>
      <c r="F221" s="5458"/>
      <c r="G221" s="5459"/>
      <c r="H221" s="5458"/>
      <c r="I221" s="5459"/>
      <c r="J221" s="5458"/>
      <c r="K221" s="5457"/>
      <c r="L221" s="5458"/>
      <c r="M221" s="5459"/>
      <c r="N221" s="5458"/>
      <c r="O221" s="5459"/>
      <c r="P221" s="5458"/>
      <c r="Q221" s="5459"/>
      <c r="R221" s="5458"/>
      <c r="S221" s="5459"/>
      <c r="T221" s="5458"/>
      <c r="U221" s="5459"/>
      <c r="V221" s="5458"/>
      <c r="W221" s="5459"/>
      <c r="X221" s="5460"/>
      <c r="Y221" s="5460"/>
      <c r="Z221" s="5460"/>
      <c r="AA221" s="5460"/>
      <c r="AB221" s="5460"/>
      <c r="AC221" s="5460"/>
      <c r="AD221" s="5460"/>
      <c r="AE221" s="5460"/>
      <c r="AF221" s="5458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5386" t="s">
        <v>338</v>
      </c>
      <c r="B224" s="5386" t="s">
        <v>208</v>
      </c>
      <c r="C224" s="5461" t="s">
        <v>339</v>
      </c>
      <c r="D224" s="5462"/>
      <c r="E224" s="5462"/>
      <c r="F224" s="5462"/>
      <c r="G224" s="5463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5402" t="s">
        <v>13</v>
      </c>
      <c r="D225" s="5464" t="s">
        <v>14</v>
      </c>
      <c r="E225" s="5403" t="s">
        <v>50</v>
      </c>
      <c r="F225" s="5403" t="s">
        <v>51</v>
      </c>
      <c r="G225" s="5465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5466" t="s">
        <v>340</v>
      </c>
      <c r="B226" s="5467">
        <f>SUM(C226:G226)</f>
        <v>0</v>
      </c>
      <c r="C226" s="5468"/>
      <c r="D226" s="5469"/>
      <c r="E226" s="5469"/>
      <c r="F226" s="5470"/>
      <c r="G226" s="5471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5345" t="s">
        <v>342</v>
      </c>
      <c r="B228" s="5349" t="s">
        <v>343</v>
      </c>
      <c r="C228" s="5351"/>
      <c r="D228" s="5350"/>
    </row>
    <row r="229" spans="1:103" s="92" customFormat="1" ht="10.5" customHeight="1" x14ac:dyDescent="0.15">
      <c r="A229" s="3874"/>
      <c r="B229" s="5472" t="s">
        <v>344</v>
      </c>
      <c r="C229" s="5346" t="s">
        <v>345</v>
      </c>
      <c r="D229" s="5348"/>
    </row>
    <row r="230" spans="1:103" s="92" customFormat="1" ht="10.5" x14ac:dyDescent="0.15">
      <c r="A230" s="3875"/>
      <c r="B230" s="5353" t="s">
        <v>346</v>
      </c>
      <c r="C230" s="5355" t="s">
        <v>347</v>
      </c>
      <c r="D230" s="5473" t="s">
        <v>348</v>
      </c>
    </row>
    <row r="231" spans="1:103" s="92" customFormat="1" ht="10.5" x14ac:dyDescent="0.15">
      <c r="A231" s="5474" t="s">
        <v>349</v>
      </c>
      <c r="B231" s="5475"/>
      <c r="C231" s="5476"/>
      <c r="D231" s="5477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83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17" priority="9" operator="equal">
      <formula>1</formula>
    </cfRule>
  </conditionalFormatting>
  <conditionalFormatting sqref="CN14:CO14">
    <cfRule type="cellIs" dxfId="15" priority="8" operator="equal">
      <formula>1</formula>
    </cfRule>
  </conditionalFormatting>
  <conditionalFormatting sqref="CM14:CM18">
    <cfRule type="cellIs" dxfId="13" priority="7" operator="equal">
      <formula>1</formula>
    </cfRule>
  </conditionalFormatting>
  <conditionalFormatting sqref="CN15:CO18">
    <cfRule type="cellIs" dxfId="11" priority="6" operator="equal">
      <formula>1</formula>
    </cfRule>
  </conditionalFormatting>
  <conditionalFormatting sqref="CK24:CN24">
    <cfRule type="cellIs" dxfId="9" priority="5" operator="equal">
      <formula>1</formula>
    </cfRule>
  </conditionalFormatting>
  <conditionalFormatting sqref="CK25:CN26">
    <cfRule type="cellIs" dxfId="7" priority="4" operator="equal">
      <formula>1</formula>
    </cfRule>
  </conditionalFormatting>
  <conditionalFormatting sqref="CL31:CM31">
    <cfRule type="cellIs" dxfId="5" priority="3" operator="equal">
      <formula>1</formula>
    </cfRule>
  </conditionalFormatting>
  <conditionalFormatting sqref="CQ37:CR37">
    <cfRule type="cellIs" dxfId="3" priority="2" operator="equal">
      <formula>1</formula>
    </cfRule>
  </conditionalFormatting>
  <conditionalFormatting sqref="CQ38:CR96">
    <cfRule type="cellIs" dxfId="1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",[2]NOMBRE!B2," - ","( ",[2]NOMBRE!C2,[2]NOMBRE!D2,[2]NOMBRE!E2,[2]NOMBRE!F2,[2]NOMBRE!G2,"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",[2]NOMBRE!B6," - ","( ",[2]NOMBRE!C6,[2]NOMBRE!D6," )")</f>
        <v>MES: ENERO - ( 01 )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",[2]NOMBRE!B7)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457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3955" t="s">
        <v>4</v>
      </c>
      <c r="B12" s="3957" t="s">
        <v>5</v>
      </c>
      <c r="C12" s="3958" t="s">
        <v>6</v>
      </c>
      <c r="D12" s="3959"/>
      <c r="E12" s="3959"/>
      <c r="F12" s="3959"/>
      <c r="G12" s="3959"/>
      <c r="H12" s="3959"/>
      <c r="I12" s="3959"/>
      <c r="J12" s="3959"/>
      <c r="K12" s="3959"/>
      <c r="L12" s="3959"/>
      <c r="M12" s="3959"/>
      <c r="N12" s="3959"/>
      <c r="O12" s="3959"/>
      <c r="P12" s="3959"/>
      <c r="Q12" s="3959"/>
      <c r="R12" s="3959"/>
      <c r="S12" s="3960"/>
      <c r="T12" s="3961" t="s">
        <v>7</v>
      </c>
      <c r="U12" s="3962"/>
      <c r="V12" s="3963" t="s">
        <v>8</v>
      </c>
      <c r="W12" s="3963" t="s">
        <v>9</v>
      </c>
      <c r="X12" s="3964" t="s">
        <v>10</v>
      </c>
      <c r="Y12" s="3964" t="s">
        <v>11</v>
      </c>
      <c r="Z12" s="3964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3956"/>
      <c r="B13" s="3774"/>
      <c r="C13" s="374" t="s">
        <v>13</v>
      </c>
      <c r="D13" s="375" t="s">
        <v>14</v>
      </c>
      <c r="E13" s="458" t="s">
        <v>15</v>
      </c>
      <c r="F13" s="375" t="s">
        <v>16</v>
      </c>
      <c r="G13" s="376" t="s">
        <v>17</v>
      </c>
      <c r="H13" s="376" t="s">
        <v>18</v>
      </c>
      <c r="I13" s="376" t="s">
        <v>19</v>
      </c>
      <c r="J13" s="376" t="s">
        <v>20</v>
      </c>
      <c r="K13" s="376" t="s">
        <v>21</v>
      </c>
      <c r="L13" s="376" t="s">
        <v>22</v>
      </c>
      <c r="M13" s="376" t="s">
        <v>23</v>
      </c>
      <c r="N13" s="376" t="s">
        <v>24</v>
      </c>
      <c r="O13" s="376" t="s">
        <v>25</v>
      </c>
      <c r="P13" s="376" t="s">
        <v>26</v>
      </c>
      <c r="Q13" s="376" t="s">
        <v>27</v>
      </c>
      <c r="R13" s="376" t="s">
        <v>28</v>
      </c>
      <c r="S13" s="377" t="s">
        <v>29</v>
      </c>
      <c r="T13" s="378" t="s">
        <v>30</v>
      </c>
      <c r="U13" s="459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367" t="s">
        <v>32</v>
      </c>
      <c r="B14" s="23">
        <f t="shared" ref="B14:B19" si="0">SUM(C14:S14)</f>
        <v>0</v>
      </c>
      <c r="C14" s="460"/>
      <c r="D14" s="461"/>
      <c r="E14" s="368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2"/>
      <c r="T14" s="443"/>
      <c r="U14" s="369"/>
      <c r="V14" s="440"/>
      <c r="W14" s="440"/>
      <c r="X14" s="440"/>
      <c r="Y14" s="440"/>
      <c r="Z14" s="440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462" t="s">
        <v>33</v>
      </c>
      <c r="B15" s="23">
        <f t="shared" si="0"/>
        <v>0</v>
      </c>
      <c r="C15" s="460"/>
      <c r="D15" s="461"/>
      <c r="E15" s="463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64"/>
      <c r="T15" s="465"/>
      <c r="U15" s="466"/>
      <c r="V15" s="467"/>
      <c r="W15" s="467"/>
      <c r="X15" s="467"/>
      <c r="Y15" s="467"/>
      <c r="Z15" s="467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468" t="s">
        <v>34</v>
      </c>
      <c r="B16" s="23">
        <f>SUM(E16:S16)</f>
        <v>0</v>
      </c>
      <c r="C16" s="469"/>
      <c r="D16" s="470"/>
      <c r="E16" s="463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461"/>
      <c r="Q16" s="461"/>
      <c r="R16" s="461"/>
      <c r="S16" s="464"/>
      <c r="T16" s="465"/>
      <c r="U16" s="466"/>
      <c r="V16" s="467"/>
      <c r="W16" s="467"/>
      <c r="X16" s="467"/>
      <c r="Y16" s="467"/>
      <c r="Z16" s="467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462" t="s">
        <v>35</v>
      </c>
      <c r="B17" s="23">
        <f t="shared" si="0"/>
        <v>0</v>
      </c>
      <c r="C17" s="460"/>
      <c r="D17" s="461"/>
      <c r="E17" s="463"/>
      <c r="F17" s="461"/>
      <c r="G17" s="461"/>
      <c r="H17" s="461"/>
      <c r="I17" s="461"/>
      <c r="J17" s="461"/>
      <c r="K17" s="461"/>
      <c r="L17" s="461"/>
      <c r="M17" s="461"/>
      <c r="N17" s="461"/>
      <c r="O17" s="471"/>
      <c r="P17" s="471"/>
      <c r="Q17" s="471"/>
      <c r="R17" s="471"/>
      <c r="S17" s="472"/>
      <c r="T17" s="465"/>
      <c r="U17" s="466"/>
      <c r="V17" s="467"/>
      <c r="W17" s="467"/>
      <c r="X17" s="467"/>
      <c r="Y17" s="467"/>
      <c r="Z17" s="467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460"/>
      <c r="D18" s="461"/>
      <c r="E18" s="463"/>
      <c r="F18" s="461"/>
      <c r="G18" s="461"/>
      <c r="H18" s="461"/>
      <c r="I18" s="461"/>
      <c r="J18" s="461"/>
      <c r="K18" s="461"/>
      <c r="L18" s="461"/>
      <c r="M18" s="461"/>
      <c r="N18" s="461"/>
      <c r="O18" s="461"/>
      <c r="P18" s="461"/>
      <c r="Q18" s="461"/>
      <c r="R18" s="461"/>
      <c r="S18" s="464"/>
      <c r="T18" s="465"/>
      <c r="U18" s="466"/>
      <c r="V18" s="467"/>
      <c r="W18" s="467"/>
      <c r="X18" s="467"/>
      <c r="Y18" s="467"/>
      <c r="Z18" s="467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473" t="s">
        <v>37</v>
      </c>
      <c r="B19" s="379">
        <f t="shared" si="0"/>
        <v>0</v>
      </c>
      <c r="C19" s="380">
        <f t="shared" ref="C19:S19" si="4">SUM(C14:C18)</f>
        <v>0</v>
      </c>
      <c r="D19" s="474">
        <f t="shared" si="4"/>
        <v>0</v>
      </c>
      <c r="E19" s="474">
        <f t="shared" si="4"/>
        <v>0</v>
      </c>
      <c r="F19" s="381">
        <f t="shared" si="4"/>
        <v>0</v>
      </c>
      <c r="G19" s="381">
        <f t="shared" si="4"/>
        <v>0</v>
      </c>
      <c r="H19" s="381">
        <f t="shared" si="4"/>
        <v>0</v>
      </c>
      <c r="I19" s="381">
        <f t="shared" si="4"/>
        <v>0</v>
      </c>
      <c r="J19" s="381">
        <f t="shared" si="4"/>
        <v>0</v>
      </c>
      <c r="K19" s="381">
        <f t="shared" si="4"/>
        <v>0</v>
      </c>
      <c r="L19" s="381">
        <f t="shared" si="4"/>
        <v>0</v>
      </c>
      <c r="M19" s="381">
        <f t="shared" si="4"/>
        <v>0</v>
      </c>
      <c r="N19" s="381">
        <f t="shared" si="4"/>
        <v>0</v>
      </c>
      <c r="O19" s="381">
        <f t="shared" si="4"/>
        <v>0</v>
      </c>
      <c r="P19" s="381">
        <f t="shared" si="4"/>
        <v>0</v>
      </c>
      <c r="Q19" s="381">
        <f t="shared" si="4"/>
        <v>0</v>
      </c>
      <c r="R19" s="381">
        <f t="shared" si="4"/>
        <v>0</v>
      </c>
      <c r="S19" s="382">
        <f t="shared" si="4"/>
        <v>0</v>
      </c>
      <c r="T19" s="379">
        <f>SUM(T14:T18)</f>
        <v>0</v>
      </c>
      <c r="U19" s="475">
        <f t="shared" ref="U19:Z19" si="5">SUM(U14:U18)</f>
        <v>0</v>
      </c>
      <c r="V19" s="383">
        <f t="shared" si="5"/>
        <v>0</v>
      </c>
      <c r="W19" s="383">
        <f t="shared" si="5"/>
        <v>0</v>
      </c>
      <c r="X19" s="383">
        <f t="shared" si="5"/>
        <v>0</v>
      </c>
      <c r="Y19" s="383">
        <f t="shared" si="5"/>
        <v>0</v>
      </c>
      <c r="Z19" s="383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3965" t="s">
        <v>39</v>
      </c>
      <c r="B21" s="3966" t="s">
        <v>5</v>
      </c>
      <c r="C21" s="3966"/>
      <c r="D21" s="3966"/>
      <c r="E21" s="3967" t="s">
        <v>40</v>
      </c>
      <c r="F21" s="3968"/>
      <c r="G21" s="3968"/>
      <c r="H21" s="3969"/>
      <c r="I21" s="3970" t="s">
        <v>32</v>
      </c>
      <c r="J21" s="3971" t="s">
        <v>41</v>
      </c>
      <c r="K21" s="3966" t="s">
        <v>10</v>
      </c>
      <c r="L21" s="3966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3965"/>
      <c r="B22" s="3966"/>
      <c r="C22" s="3966"/>
      <c r="D22" s="3966"/>
      <c r="E22" s="3965" t="s">
        <v>42</v>
      </c>
      <c r="F22" s="3965"/>
      <c r="G22" s="3965" t="s">
        <v>43</v>
      </c>
      <c r="H22" s="3972"/>
      <c r="I22" s="3970"/>
      <c r="J22" s="3971"/>
      <c r="K22" s="3966"/>
      <c r="L22" s="396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3965"/>
      <c r="B23" s="384" t="s">
        <v>44</v>
      </c>
      <c r="C23" s="385" t="s">
        <v>30</v>
      </c>
      <c r="D23" s="385" t="s">
        <v>31</v>
      </c>
      <c r="E23" s="385" t="s">
        <v>30</v>
      </c>
      <c r="F23" s="385" t="s">
        <v>31</v>
      </c>
      <c r="G23" s="385" t="s">
        <v>30</v>
      </c>
      <c r="H23" s="386" t="s">
        <v>31</v>
      </c>
      <c r="I23" s="3970"/>
      <c r="J23" s="3971"/>
      <c r="K23" s="3966"/>
      <c r="L23" s="396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476" t="s">
        <v>45</v>
      </c>
      <c r="B24" s="477">
        <f>SUM(C24:D24)</f>
        <v>0</v>
      </c>
      <c r="C24" s="477">
        <f t="shared" ref="C24:D26" si="6">+E24+G24</f>
        <v>0</v>
      </c>
      <c r="D24" s="477">
        <f t="shared" si="6"/>
        <v>0</v>
      </c>
      <c r="E24" s="478"/>
      <c r="F24" s="478"/>
      <c r="G24" s="478"/>
      <c r="H24" s="479"/>
      <c r="I24" s="480"/>
      <c r="J24" s="481"/>
      <c r="K24" s="478"/>
      <c r="L24" s="478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482" t="s">
        <v>46</v>
      </c>
      <c r="B25" s="483">
        <f>SUM(C25:D25)</f>
        <v>0</v>
      </c>
      <c r="C25" s="483">
        <f t="shared" si="6"/>
        <v>0</v>
      </c>
      <c r="D25" s="483">
        <f t="shared" si="6"/>
        <v>0</v>
      </c>
      <c r="E25" s="484"/>
      <c r="F25" s="484"/>
      <c r="G25" s="484"/>
      <c r="H25" s="485"/>
      <c r="I25" s="486"/>
      <c r="J25" s="487"/>
      <c r="K25" s="484"/>
      <c r="L25" s="484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488" t="s">
        <v>47</v>
      </c>
      <c r="B26" s="489">
        <f>SUM(C26:D26)</f>
        <v>0</v>
      </c>
      <c r="C26" s="489">
        <f t="shared" si="6"/>
        <v>0</v>
      </c>
      <c r="D26" s="489">
        <f t="shared" si="6"/>
        <v>0</v>
      </c>
      <c r="E26" s="490"/>
      <c r="F26" s="490"/>
      <c r="G26" s="490"/>
      <c r="H26" s="491"/>
      <c r="I26" s="492"/>
      <c r="J26" s="493"/>
      <c r="K26" s="490"/>
      <c r="L26" s="490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473" t="s">
        <v>5</v>
      </c>
      <c r="B27" s="385">
        <f>SUM(B24:B26)</f>
        <v>0</v>
      </c>
      <c r="C27" s="385">
        <f>SUM(C24:C26)</f>
        <v>0</v>
      </c>
      <c r="D27" s="385">
        <f>SUM(D24:D26)</f>
        <v>0</v>
      </c>
      <c r="E27" s="385">
        <f>SUM(E24:E26)</f>
        <v>0</v>
      </c>
      <c r="F27" s="385">
        <f t="shared" ref="F27:L27" si="9">SUM(F24:F26)</f>
        <v>0</v>
      </c>
      <c r="G27" s="385">
        <f t="shared" si="9"/>
        <v>0</v>
      </c>
      <c r="H27" s="386">
        <f t="shared" si="9"/>
        <v>0</v>
      </c>
      <c r="I27" s="387">
        <f t="shared" si="9"/>
        <v>0</v>
      </c>
      <c r="J27" s="385">
        <f t="shared" si="9"/>
        <v>0</v>
      </c>
      <c r="K27" s="385">
        <f t="shared" si="9"/>
        <v>0</v>
      </c>
      <c r="L27" s="385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457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3957"/>
      <c r="B29" s="3957" t="s">
        <v>5</v>
      </c>
      <c r="C29" s="3986" t="s">
        <v>6</v>
      </c>
      <c r="D29" s="3987"/>
      <c r="E29" s="3987"/>
      <c r="F29" s="3987"/>
      <c r="G29" s="3987"/>
      <c r="H29" s="3987"/>
      <c r="I29" s="3987"/>
      <c r="J29" s="3987"/>
      <c r="K29" s="3987"/>
      <c r="L29" s="3987"/>
      <c r="M29" s="3987"/>
      <c r="N29" s="3987"/>
      <c r="O29" s="3987"/>
      <c r="P29" s="3987"/>
      <c r="Q29" s="3987"/>
      <c r="R29" s="3987"/>
      <c r="S29" s="3988"/>
      <c r="T29" s="3989" t="s">
        <v>49</v>
      </c>
      <c r="U29" s="3990"/>
      <c r="V29" s="3983" t="s">
        <v>10</v>
      </c>
      <c r="W29" s="3991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374" t="s">
        <v>13</v>
      </c>
      <c r="D30" s="375" t="s">
        <v>14</v>
      </c>
      <c r="E30" s="375" t="s">
        <v>50</v>
      </c>
      <c r="F30" s="458" t="s">
        <v>51</v>
      </c>
      <c r="G30" s="375" t="s">
        <v>17</v>
      </c>
      <c r="H30" s="375" t="s">
        <v>18</v>
      </c>
      <c r="I30" s="375" t="s">
        <v>19</v>
      </c>
      <c r="J30" s="375" t="s">
        <v>20</v>
      </c>
      <c r="K30" s="375" t="s">
        <v>21</v>
      </c>
      <c r="L30" s="375" t="s">
        <v>22</v>
      </c>
      <c r="M30" s="375" t="s">
        <v>23</v>
      </c>
      <c r="N30" s="375" t="s">
        <v>24</v>
      </c>
      <c r="O30" s="375" t="s">
        <v>25</v>
      </c>
      <c r="P30" s="375" t="s">
        <v>26</v>
      </c>
      <c r="Q30" s="375" t="s">
        <v>27</v>
      </c>
      <c r="R30" s="389" t="s">
        <v>28</v>
      </c>
      <c r="S30" s="390" t="s">
        <v>29</v>
      </c>
      <c r="T30" s="378" t="s">
        <v>30</v>
      </c>
      <c r="U30" s="459" t="s">
        <v>31</v>
      </c>
      <c r="V30" s="3983"/>
      <c r="W30" s="3991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391" t="s">
        <v>52</v>
      </c>
      <c r="B31" s="392">
        <f>SUM(C31:S31)</f>
        <v>0</v>
      </c>
      <c r="C31" s="393"/>
      <c r="D31" s="394"/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73"/>
      <c r="T31" s="372"/>
      <c r="U31" s="395"/>
      <c r="V31" s="396"/>
      <c r="W31" s="372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494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3973" t="s">
        <v>55</v>
      </c>
      <c r="B34" s="3974" t="s">
        <v>56</v>
      </c>
      <c r="C34" s="3975" t="s">
        <v>57</v>
      </c>
      <c r="D34" s="3976"/>
      <c r="E34" s="3976"/>
      <c r="F34" s="3976"/>
      <c r="G34" s="3976"/>
      <c r="H34" s="3976"/>
      <c r="I34" s="3976"/>
      <c r="J34" s="3976"/>
      <c r="K34" s="3976"/>
      <c r="L34" s="3976"/>
      <c r="M34" s="3976"/>
      <c r="N34" s="3976"/>
      <c r="O34" s="3976"/>
      <c r="P34" s="3976"/>
      <c r="Q34" s="3976"/>
      <c r="R34" s="3976"/>
      <c r="S34" s="3976"/>
      <c r="T34" s="3976"/>
      <c r="U34" s="3977"/>
      <c r="V34" s="3978" t="s">
        <v>58</v>
      </c>
      <c r="W34" s="3979"/>
      <c r="X34" s="3980" t="s">
        <v>59</v>
      </c>
      <c r="Y34" s="3963"/>
      <c r="Z34" s="3981" t="s">
        <v>60</v>
      </c>
      <c r="AA34" s="3982"/>
      <c r="AB34" s="3982"/>
      <c r="AC34" s="3982"/>
      <c r="AD34" s="3982"/>
      <c r="AE34" s="3982"/>
      <c r="AF34" s="3982"/>
      <c r="AG34" s="3982"/>
      <c r="AH34" s="3982"/>
      <c r="AI34" s="3983"/>
      <c r="AJ34" s="3984" t="s">
        <v>61</v>
      </c>
      <c r="AK34" s="3985"/>
      <c r="AL34" s="3963"/>
      <c r="AM34" s="3963" t="s">
        <v>62</v>
      </c>
      <c r="AN34" s="3963" t="s">
        <v>63</v>
      </c>
      <c r="AO34" s="3964" t="s">
        <v>10</v>
      </c>
      <c r="AP34" s="3963" t="s">
        <v>11</v>
      </c>
      <c r="AQ34" s="3963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3973"/>
      <c r="B35" s="3802"/>
      <c r="C35" s="3999" t="s">
        <v>6</v>
      </c>
      <c r="D35" s="3999"/>
      <c r="E35" s="3999"/>
      <c r="F35" s="3999"/>
      <c r="G35" s="3999"/>
      <c r="H35" s="3999"/>
      <c r="I35" s="3999"/>
      <c r="J35" s="3999"/>
      <c r="K35" s="3999"/>
      <c r="L35" s="3999"/>
      <c r="M35" s="3999"/>
      <c r="N35" s="3999"/>
      <c r="O35" s="3999"/>
      <c r="P35" s="3999"/>
      <c r="Q35" s="3999"/>
      <c r="R35" s="3999"/>
      <c r="S35" s="3999"/>
      <c r="T35" s="4000" t="s">
        <v>49</v>
      </c>
      <c r="U35" s="4001"/>
      <c r="V35" s="3809"/>
      <c r="W35" s="3810"/>
      <c r="X35" s="3812"/>
      <c r="Y35" s="3786"/>
      <c r="Z35" s="3995" t="s">
        <v>65</v>
      </c>
      <c r="AA35" s="3996"/>
      <c r="AB35" s="3996"/>
      <c r="AC35" s="3996"/>
      <c r="AD35" s="4002"/>
      <c r="AE35" s="3995" t="s">
        <v>66</v>
      </c>
      <c r="AF35" s="3996"/>
      <c r="AG35" s="3996"/>
      <c r="AH35" s="3996"/>
      <c r="AI35" s="4002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3973"/>
      <c r="B36" s="3803"/>
      <c r="C36" s="371" t="s">
        <v>13</v>
      </c>
      <c r="D36" s="397" t="s">
        <v>14</v>
      </c>
      <c r="E36" s="397" t="s">
        <v>50</v>
      </c>
      <c r="F36" s="397" t="s">
        <v>51</v>
      </c>
      <c r="G36" s="397" t="s">
        <v>17</v>
      </c>
      <c r="H36" s="397" t="s">
        <v>18</v>
      </c>
      <c r="I36" s="397" t="s">
        <v>19</v>
      </c>
      <c r="J36" s="397" t="s">
        <v>20</v>
      </c>
      <c r="K36" s="397" t="s">
        <v>21</v>
      </c>
      <c r="L36" s="397" t="s">
        <v>22</v>
      </c>
      <c r="M36" s="397" t="s">
        <v>23</v>
      </c>
      <c r="N36" s="397" t="s">
        <v>24</v>
      </c>
      <c r="O36" s="397" t="s">
        <v>25</v>
      </c>
      <c r="P36" s="397" t="s">
        <v>26</v>
      </c>
      <c r="Q36" s="397" t="s">
        <v>27</v>
      </c>
      <c r="R36" s="397" t="s">
        <v>28</v>
      </c>
      <c r="S36" s="436" t="s">
        <v>29</v>
      </c>
      <c r="T36" s="398" t="s">
        <v>30</v>
      </c>
      <c r="U36" s="399" t="s">
        <v>31</v>
      </c>
      <c r="V36" s="371" t="s">
        <v>67</v>
      </c>
      <c r="W36" s="370" t="s">
        <v>68</v>
      </c>
      <c r="X36" s="371" t="s">
        <v>69</v>
      </c>
      <c r="Y36" s="436" t="s">
        <v>70</v>
      </c>
      <c r="Z36" s="495" t="s">
        <v>5</v>
      </c>
      <c r="AA36" s="400" t="s">
        <v>71</v>
      </c>
      <c r="AB36" s="397" t="s">
        <v>72</v>
      </c>
      <c r="AC36" s="397" t="s">
        <v>73</v>
      </c>
      <c r="AD36" s="370" t="s">
        <v>74</v>
      </c>
      <c r="AE36" s="67" t="s">
        <v>56</v>
      </c>
      <c r="AF36" s="400" t="s">
        <v>71</v>
      </c>
      <c r="AG36" s="397" t="s">
        <v>72</v>
      </c>
      <c r="AH36" s="397" t="s">
        <v>73</v>
      </c>
      <c r="AI36" s="370" t="s">
        <v>74</v>
      </c>
      <c r="AJ36" s="401" t="s">
        <v>75</v>
      </c>
      <c r="AK36" s="388" t="s">
        <v>76</v>
      </c>
      <c r="AL36" s="388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1</v>
      </c>
      <c r="C37" s="441">
        <v>1</v>
      </c>
      <c r="D37" s="445"/>
      <c r="E37" s="445"/>
      <c r="F37" s="445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  <c r="R37" s="496"/>
      <c r="S37" s="497"/>
      <c r="T37" s="441"/>
      <c r="U37" s="442">
        <v>1</v>
      </c>
      <c r="V37" s="441">
        <v>0</v>
      </c>
      <c r="W37" s="442">
        <v>0</v>
      </c>
      <c r="X37" s="441"/>
      <c r="Y37" s="442"/>
      <c r="Z37" s="498">
        <f>SUM(AA37+AB37+AC37+AD37)</f>
        <v>1</v>
      </c>
      <c r="AA37" s="441"/>
      <c r="AB37" s="445">
        <v>1</v>
      </c>
      <c r="AC37" s="445"/>
      <c r="AD37" s="442"/>
      <c r="AE37" s="498">
        <f>SUM(AF37+AG37+AH37+AI37)</f>
        <v>0</v>
      </c>
      <c r="AF37" s="441"/>
      <c r="AG37" s="445"/>
      <c r="AH37" s="445"/>
      <c r="AI37" s="499"/>
      <c r="AJ37" s="467">
        <v>1</v>
      </c>
      <c r="AK37" s="467"/>
      <c r="AL37" s="467"/>
      <c r="AM37" s="467">
        <v>0</v>
      </c>
      <c r="AN37" s="467">
        <v>0</v>
      </c>
      <c r="AO37" s="467">
        <v>0</v>
      </c>
      <c r="AP37" s="467">
        <v>0</v>
      </c>
      <c r="AQ37" s="467">
        <v>0</v>
      </c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498" t="s">
        <v>79</v>
      </c>
      <c r="B38" s="23">
        <f t="shared" ref="B38:B96" si="23">SUM(C38:S38)</f>
        <v>0</v>
      </c>
      <c r="C38" s="460"/>
      <c r="D38" s="461"/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  <c r="R38" s="461"/>
      <c r="S38" s="464"/>
      <c r="T38" s="73"/>
      <c r="U38" s="74"/>
      <c r="V38" s="73"/>
      <c r="W38" s="74"/>
      <c r="X38" s="73"/>
      <c r="Y38" s="74"/>
      <c r="Z38" s="498">
        <f t="shared" ref="Z38:Z96" si="24">SUM(AA38+AB38+AC38+AD38)</f>
        <v>0</v>
      </c>
      <c r="AA38" s="73"/>
      <c r="AB38" s="75"/>
      <c r="AC38" s="75"/>
      <c r="AD38" s="74"/>
      <c r="AE38" s="498">
        <f t="shared" ref="AE38:AE96" si="25">SUM(AF38+AG38+AH38+AI38)</f>
        <v>0</v>
      </c>
      <c r="AF38" s="73"/>
      <c r="AG38" s="75"/>
      <c r="AH38" s="75"/>
      <c r="AI38" s="76"/>
      <c r="AJ38" s="467"/>
      <c r="AK38" s="467"/>
      <c r="AL38" s="467"/>
      <c r="AM38" s="467"/>
      <c r="AN38" s="467"/>
      <c r="AO38" s="467"/>
      <c r="AP38" s="467"/>
      <c r="AQ38" s="467"/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498" t="s">
        <v>80</v>
      </c>
      <c r="B39" s="23">
        <f>SUM(C39)</f>
        <v>0</v>
      </c>
      <c r="C39" s="460"/>
      <c r="D39" s="500"/>
      <c r="E39" s="500"/>
      <c r="F39" s="500"/>
      <c r="G39" s="500"/>
      <c r="H39" s="500"/>
      <c r="I39" s="500"/>
      <c r="J39" s="500"/>
      <c r="K39" s="500"/>
      <c r="L39" s="500"/>
      <c r="M39" s="500"/>
      <c r="N39" s="500"/>
      <c r="O39" s="500"/>
      <c r="P39" s="500"/>
      <c r="Q39" s="500"/>
      <c r="R39" s="500"/>
      <c r="S39" s="501"/>
      <c r="T39" s="73"/>
      <c r="U39" s="74"/>
      <c r="V39" s="73"/>
      <c r="W39" s="74"/>
      <c r="X39" s="73"/>
      <c r="Y39" s="74"/>
      <c r="Z39" s="498">
        <f t="shared" si="24"/>
        <v>0</v>
      </c>
      <c r="AA39" s="73"/>
      <c r="AB39" s="75"/>
      <c r="AC39" s="75"/>
      <c r="AD39" s="74"/>
      <c r="AE39" s="498">
        <f t="shared" si="25"/>
        <v>0</v>
      </c>
      <c r="AF39" s="73"/>
      <c r="AG39" s="75"/>
      <c r="AH39" s="75"/>
      <c r="AI39" s="76"/>
      <c r="AJ39" s="467"/>
      <c r="AK39" s="467"/>
      <c r="AL39" s="467"/>
      <c r="AM39" s="467"/>
      <c r="AN39" s="467"/>
      <c r="AO39" s="467"/>
      <c r="AP39" s="467"/>
      <c r="AQ39" s="467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498" t="s">
        <v>81</v>
      </c>
      <c r="B40" s="23">
        <f t="shared" si="23"/>
        <v>0</v>
      </c>
      <c r="C40" s="460"/>
      <c r="D40" s="461"/>
      <c r="E40" s="461"/>
      <c r="F40" s="461"/>
      <c r="G40" s="461"/>
      <c r="H40" s="461"/>
      <c r="I40" s="461"/>
      <c r="J40" s="461"/>
      <c r="K40" s="461"/>
      <c r="L40" s="461"/>
      <c r="M40" s="461"/>
      <c r="N40" s="461"/>
      <c r="O40" s="461"/>
      <c r="P40" s="461"/>
      <c r="Q40" s="461"/>
      <c r="R40" s="461"/>
      <c r="S40" s="464"/>
      <c r="T40" s="73"/>
      <c r="U40" s="74"/>
      <c r="V40" s="73"/>
      <c r="W40" s="74"/>
      <c r="X40" s="73"/>
      <c r="Y40" s="74"/>
      <c r="Z40" s="498">
        <f t="shared" si="24"/>
        <v>0</v>
      </c>
      <c r="AA40" s="73"/>
      <c r="AB40" s="75"/>
      <c r="AC40" s="75"/>
      <c r="AD40" s="74"/>
      <c r="AE40" s="498">
        <f t="shared" si="25"/>
        <v>0</v>
      </c>
      <c r="AF40" s="73"/>
      <c r="AG40" s="75"/>
      <c r="AH40" s="75"/>
      <c r="AI40" s="76"/>
      <c r="AJ40" s="467"/>
      <c r="AK40" s="467"/>
      <c r="AL40" s="467"/>
      <c r="AM40" s="467"/>
      <c r="AN40" s="467"/>
      <c r="AO40" s="467"/>
      <c r="AP40" s="467"/>
      <c r="AQ40" s="467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498" t="s">
        <v>82</v>
      </c>
      <c r="B41" s="23">
        <f t="shared" si="23"/>
        <v>0</v>
      </c>
      <c r="C41" s="460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1"/>
      <c r="O41" s="461"/>
      <c r="P41" s="461"/>
      <c r="Q41" s="461"/>
      <c r="R41" s="461"/>
      <c r="S41" s="464"/>
      <c r="T41" s="73"/>
      <c r="U41" s="74"/>
      <c r="V41" s="73"/>
      <c r="W41" s="74"/>
      <c r="X41" s="73"/>
      <c r="Y41" s="74"/>
      <c r="Z41" s="498">
        <f t="shared" si="24"/>
        <v>0</v>
      </c>
      <c r="AA41" s="73"/>
      <c r="AB41" s="75"/>
      <c r="AC41" s="75"/>
      <c r="AD41" s="74"/>
      <c r="AE41" s="498">
        <f t="shared" si="25"/>
        <v>0</v>
      </c>
      <c r="AF41" s="73"/>
      <c r="AG41" s="75"/>
      <c r="AH41" s="75"/>
      <c r="AI41" s="76"/>
      <c r="AJ41" s="467"/>
      <c r="AK41" s="467"/>
      <c r="AL41" s="467"/>
      <c r="AM41" s="467"/>
      <c r="AN41" s="467"/>
      <c r="AO41" s="467"/>
      <c r="AP41" s="467"/>
      <c r="AQ41" s="467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498" t="s">
        <v>83</v>
      </c>
      <c r="B42" s="23">
        <f t="shared" si="23"/>
        <v>0</v>
      </c>
      <c r="C42" s="460"/>
      <c r="D42" s="461"/>
      <c r="E42" s="461"/>
      <c r="F42" s="461"/>
      <c r="G42" s="461"/>
      <c r="H42" s="461"/>
      <c r="I42" s="461"/>
      <c r="J42" s="461"/>
      <c r="K42" s="461"/>
      <c r="L42" s="461"/>
      <c r="M42" s="461"/>
      <c r="N42" s="461"/>
      <c r="O42" s="461"/>
      <c r="P42" s="461"/>
      <c r="Q42" s="461"/>
      <c r="R42" s="461"/>
      <c r="S42" s="464"/>
      <c r="T42" s="73"/>
      <c r="U42" s="74"/>
      <c r="V42" s="73"/>
      <c r="W42" s="74"/>
      <c r="X42" s="73"/>
      <c r="Y42" s="74"/>
      <c r="Z42" s="498">
        <f t="shared" si="24"/>
        <v>0</v>
      </c>
      <c r="AA42" s="73"/>
      <c r="AB42" s="75"/>
      <c r="AC42" s="75"/>
      <c r="AD42" s="74"/>
      <c r="AE42" s="498">
        <f t="shared" si="25"/>
        <v>0</v>
      </c>
      <c r="AF42" s="73"/>
      <c r="AG42" s="75"/>
      <c r="AH42" s="75"/>
      <c r="AI42" s="76"/>
      <c r="AJ42" s="467"/>
      <c r="AK42" s="467"/>
      <c r="AL42" s="467"/>
      <c r="AM42" s="467"/>
      <c r="AN42" s="467"/>
      <c r="AO42" s="467"/>
      <c r="AP42" s="467"/>
      <c r="AQ42" s="467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498" t="s">
        <v>84</v>
      </c>
      <c r="B43" s="23">
        <f t="shared" si="23"/>
        <v>0</v>
      </c>
      <c r="C43" s="460"/>
      <c r="D43" s="461"/>
      <c r="E43" s="461"/>
      <c r="F43" s="461"/>
      <c r="G43" s="461"/>
      <c r="H43" s="461"/>
      <c r="I43" s="461"/>
      <c r="J43" s="461"/>
      <c r="K43" s="461"/>
      <c r="L43" s="461"/>
      <c r="M43" s="461"/>
      <c r="N43" s="461"/>
      <c r="O43" s="461"/>
      <c r="P43" s="461"/>
      <c r="Q43" s="461"/>
      <c r="R43" s="461"/>
      <c r="S43" s="464"/>
      <c r="T43" s="73"/>
      <c r="U43" s="74"/>
      <c r="V43" s="73"/>
      <c r="W43" s="74"/>
      <c r="X43" s="73"/>
      <c r="Y43" s="74"/>
      <c r="Z43" s="498">
        <f t="shared" si="24"/>
        <v>0</v>
      </c>
      <c r="AA43" s="73"/>
      <c r="AB43" s="75"/>
      <c r="AC43" s="75"/>
      <c r="AD43" s="74"/>
      <c r="AE43" s="498">
        <f t="shared" si="25"/>
        <v>0</v>
      </c>
      <c r="AF43" s="73"/>
      <c r="AG43" s="75"/>
      <c r="AH43" s="75"/>
      <c r="AI43" s="76"/>
      <c r="AJ43" s="467"/>
      <c r="AK43" s="467"/>
      <c r="AL43" s="467"/>
      <c r="AM43" s="467"/>
      <c r="AN43" s="467"/>
      <c r="AO43" s="467"/>
      <c r="AP43" s="467"/>
      <c r="AQ43" s="467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498" t="s">
        <v>85</v>
      </c>
      <c r="B44" s="23">
        <f t="shared" si="23"/>
        <v>0</v>
      </c>
      <c r="C44" s="460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4"/>
      <c r="T44" s="73"/>
      <c r="U44" s="74"/>
      <c r="V44" s="73"/>
      <c r="W44" s="74"/>
      <c r="X44" s="73"/>
      <c r="Y44" s="74"/>
      <c r="Z44" s="498">
        <f t="shared" si="24"/>
        <v>0</v>
      </c>
      <c r="AA44" s="73"/>
      <c r="AB44" s="75"/>
      <c r="AC44" s="75"/>
      <c r="AD44" s="74"/>
      <c r="AE44" s="498">
        <f t="shared" si="25"/>
        <v>0</v>
      </c>
      <c r="AF44" s="73"/>
      <c r="AG44" s="75"/>
      <c r="AH44" s="75"/>
      <c r="AI44" s="76"/>
      <c r="AJ44" s="467"/>
      <c r="AK44" s="467"/>
      <c r="AL44" s="467"/>
      <c r="AM44" s="467"/>
      <c r="AN44" s="467"/>
      <c r="AO44" s="467"/>
      <c r="AP44" s="467"/>
      <c r="AQ44" s="467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498" t="s">
        <v>86</v>
      </c>
      <c r="B45" s="23">
        <f t="shared" si="23"/>
        <v>0</v>
      </c>
      <c r="C45" s="460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4"/>
      <c r="T45" s="73"/>
      <c r="U45" s="74"/>
      <c r="V45" s="73"/>
      <c r="W45" s="74"/>
      <c r="X45" s="73"/>
      <c r="Y45" s="74"/>
      <c r="Z45" s="498">
        <f t="shared" si="24"/>
        <v>0</v>
      </c>
      <c r="AA45" s="73"/>
      <c r="AB45" s="75"/>
      <c r="AC45" s="75"/>
      <c r="AD45" s="74"/>
      <c r="AE45" s="498">
        <f t="shared" si="25"/>
        <v>0</v>
      </c>
      <c r="AF45" s="73"/>
      <c r="AG45" s="75"/>
      <c r="AH45" s="75"/>
      <c r="AI45" s="76"/>
      <c r="AJ45" s="467"/>
      <c r="AK45" s="467"/>
      <c r="AL45" s="467"/>
      <c r="AM45" s="467"/>
      <c r="AN45" s="467"/>
      <c r="AO45" s="467"/>
      <c r="AP45" s="467"/>
      <c r="AQ45" s="467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498" t="s">
        <v>87</v>
      </c>
      <c r="B46" s="23">
        <f t="shared" si="23"/>
        <v>0</v>
      </c>
      <c r="C46" s="460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461"/>
      <c r="Q46" s="461"/>
      <c r="R46" s="461"/>
      <c r="S46" s="464"/>
      <c r="T46" s="73"/>
      <c r="U46" s="74"/>
      <c r="V46" s="73"/>
      <c r="W46" s="74"/>
      <c r="X46" s="73"/>
      <c r="Y46" s="74"/>
      <c r="Z46" s="498">
        <f t="shared" si="24"/>
        <v>0</v>
      </c>
      <c r="AA46" s="73"/>
      <c r="AB46" s="75"/>
      <c r="AC46" s="75"/>
      <c r="AD46" s="74"/>
      <c r="AE46" s="498">
        <f t="shared" si="25"/>
        <v>0</v>
      </c>
      <c r="AF46" s="73"/>
      <c r="AG46" s="75"/>
      <c r="AH46" s="75"/>
      <c r="AI46" s="76"/>
      <c r="AJ46" s="467"/>
      <c r="AK46" s="467"/>
      <c r="AL46" s="467"/>
      <c r="AM46" s="467"/>
      <c r="AN46" s="467"/>
      <c r="AO46" s="467"/>
      <c r="AP46" s="467"/>
      <c r="AQ46" s="467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498" t="s">
        <v>88</v>
      </c>
      <c r="B47" s="23">
        <f t="shared" si="23"/>
        <v>0</v>
      </c>
      <c r="C47" s="460"/>
      <c r="D47" s="461"/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  <c r="R47" s="461"/>
      <c r="S47" s="464"/>
      <c r="T47" s="73"/>
      <c r="U47" s="74"/>
      <c r="V47" s="73"/>
      <c r="W47" s="74"/>
      <c r="X47" s="73"/>
      <c r="Y47" s="74"/>
      <c r="Z47" s="498">
        <f t="shared" si="24"/>
        <v>0</v>
      </c>
      <c r="AA47" s="73"/>
      <c r="AB47" s="75"/>
      <c r="AC47" s="75"/>
      <c r="AD47" s="74"/>
      <c r="AE47" s="498">
        <f t="shared" si="25"/>
        <v>0</v>
      </c>
      <c r="AF47" s="73"/>
      <c r="AG47" s="75"/>
      <c r="AH47" s="75"/>
      <c r="AI47" s="76"/>
      <c r="AJ47" s="467"/>
      <c r="AK47" s="467"/>
      <c r="AL47" s="467"/>
      <c r="AM47" s="467"/>
      <c r="AN47" s="467"/>
      <c r="AO47" s="467"/>
      <c r="AP47" s="467"/>
      <c r="AQ47" s="467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498" t="s">
        <v>89</v>
      </c>
      <c r="B48" s="23">
        <f t="shared" si="23"/>
        <v>0</v>
      </c>
      <c r="C48" s="460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4"/>
      <c r="T48" s="73"/>
      <c r="U48" s="74"/>
      <c r="V48" s="73"/>
      <c r="W48" s="74"/>
      <c r="X48" s="73"/>
      <c r="Y48" s="74"/>
      <c r="Z48" s="498">
        <f t="shared" si="24"/>
        <v>0</v>
      </c>
      <c r="AA48" s="73"/>
      <c r="AB48" s="75"/>
      <c r="AC48" s="75"/>
      <c r="AD48" s="74"/>
      <c r="AE48" s="498">
        <f t="shared" si="25"/>
        <v>0</v>
      </c>
      <c r="AF48" s="73"/>
      <c r="AG48" s="75"/>
      <c r="AH48" s="75"/>
      <c r="AI48" s="76"/>
      <c r="AJ48" s="467"/>
      <c r="AK48" s="467"/>
      <c r="AL48" s="467"/>
      <c r="AM48" s="467"/>
      <c r="AN48" s="467"/>
      <c r="AO48" s="467"/>
      <c r="AP48" s="467"/>
      <c r="AQ48" s="467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498" t="s">
        <v>90</v>
      </c>
      <c r="B49" s="23">
        <f t="shared" si="23"/>
        <v>0</v>
      </c>
      <c r="C49" s="460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4"/>
      <c r="T49" s="73"/>
      <c r="U49" s="74"/>
      <c r="V49" s="73"/>
      <c r="W49" s="74"/>
      <c r="X49" s="73"/>
      <c r="Y49" s="74"/>
      <c r="Z49" s="498">
        <f t="shared" si="24"/>
        <v>0</v>
      </c>
      <c r="AA49" s="73"/>
      <c r="AB49" s="75"/>
      <c r="AC49" s="75"/>
      <c r="AD49" s="74"/>
      <c r="AE49" s="498">
        <f t="shared" si="25"/>
        <v>0</v>
      </c>
      <c r="AF49" s="73"/>
      <c r="AG49" s="75"/>
      <c r="AH49" s="75"/>
      <c r="AI49" s="76"/>
      <c r="AJ49" s="467"/>
      <c r="AK49" s="467"/>
      <c r="AL49" s="467"/>
      <c r="AM49" s="467"/>
      <c r="AN49" s="467"/>
      <c r="AO49" s="467"/>
      <c r="AP49" s="467"/>
      <c r="AQ49" s="467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498" t="s">
        <v>91</v>
      </c>
      <c r="B50" s="23">
        <f t="shared" si="23"/>
        <v>0</v>
      </c>
      <c r="C50" s="460"/>
      <c r="D50" s="461"/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1"/>
      <c r="Q50" s="461"/>
      <c r="R50" s="461"/>
      <c r="S50" s="464"/>
      <c r="T50" s="73"/>
      <c r="U50" s="74"/>
      <c r="V50" s="73"/>
      <c r="W50" s="74"/>
      <c r="X50" s="73"/>
      <c r="Y50" s="74"/>
      <c r="Z50" s="498">
        <f t="shared" si="24"/>
        <v>0</v>
      </c>
      <c r="AA50" s="73"/>
      <c r="AB50" s="75"/>
      <c r="AC50" s="75"/>
      <c r="AD50" s="74"/>
      <c r="AE50" s="498">
        <f t="shared" si="25"/>
        <v>0</v>
      </c>
      <c r="AF50" s="73"/>
      <c r="AG50" s="75"/>
      <c r="AH50" s="75"/>
      <c r="AI50" s="76"/>
      <c r="AJ50" s="467"/>
      <c r="AK50" s="467"/>
      <c r="AL50" s="467"/>
      <c r="AM50" s="467"/>
      <c r="AN50" s="467"/>
      <c r="AO50" s="467"/>
      <c r="AP50" s="467"/>
      <c r="AQ50" s="467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498" t="s">
        <v>92</v>
      </c>
      <c r="B51" s="23">
        <f t="shared" si="23"/>
        <v>0</v>
      </c>
      <c r="C51" s="460"/>
      <c r="D51" s="461"/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  <c r="R51" s="461"/>
      <c r="S51" s="464"/>
      <c r="T51" s="73"/>
      <c r="U51" s="74"/>
      <c r="V51" s="73"/>
      <c r="W51" s="74"/>
      <c r="X51" s="73"/>
      <c r="Y51" s="74"/>
      <c r="Z51" s="498">
        <f t="shared" si="24"/>
        <v>0</v>
      </c>
      <c r="AA51" s="73"/>
      <c r="AB51" s="75"/>
      <c r="AC51" s="75"/>
      <c r="AD51" s="74"/>
      <c r="AE51" s="498">
        <f t="shared" si="25"/>
        <v>0</v>
      </c>
      <c r="AF51" s="73"/>
      <c r="AG51" s="75"/>
      <c r="AH51" s="75"/>
      <c r="AI51" s="76"/>
      <c r="AJ51" s="467"/>
      <c r="AK51" s="467"/>
      <c r="AL51" s="467"/>
      <c r="AM51" s="467"/>
      <c r="AN51" s="467"/>
      <c r="AO51" s="467"/>
      <c r="AP51" s="467"/>
      <c r="AQ51" s="467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498" t="s">
        <v>93</v>
      </c>
      <c r="B52" s="23">
        <f t="shared" si="23"/>
        <v>0</v>
      </c>
      <c r="C52" s="460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  <c r="R52" s="461"/>
      <c r="S52" s="464"/>
      <c r="T52" s="73"/>
      <c r="U52" s="74"/>
      <c r="V52" s="73"/>
      <c r="W52" s="74"/>
      <c r="X52" s="73"/>
      <c r="Y52" s="74"/>
      <c r="Z52" s="498">
        <f t="shared" si="24"/>
        <v>0</v>
      </c>
      <c r="AA52" s="73"/>
      <c r="AB52" s="75"/>
      <c r="AC52" s="75"/>
      <c r="AD52" s="74"/>
      <c r="AE52" s="498">
        <f t="shared" si="25"/>
        <v>0</v>
      </c>
      <c r="AF52" s="73"/>
      <c r="AG52" s="75"/>
      <c r="AH52" s="75"/>
      <c r="AI52" s="76"/>
      <c r="AJ52" s="467"/>
      <c r="AK52" s="467"/>
      <c r="AL52" s="467"/>
      <c r="AM52" s="467"/>
      <c r="AN52" s="467"/>
      <c r="AO52" s="467"/>
      <c r="AP52" s="467"/>
      <c r="AQ52" s="467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498" t="s">
        <v>94</v>
      </c>
      <c r="B53" s="23">
        <f t="shared" si="23"/>
        <v>0</v>
      </c>
      <c r="C53" s="460"/>
      <c r="D53" s="461"/>
      <c r="E53" s="461"/>
      <c r="F53" s="461"/>
      <c r="G53" s="461"/>
      <c r="H53" s="461"/>
      <c r="I53" s="461"/>
      <c r="J53" s="461"/>
      <c r="K53" s="461"/>
      <c r="L53" s="461"/>
      <c r="M53" s="461"/>
      <c r="N53" s="461"/>
      <c r="O53" s="461"/>
      <c r="P53" s="461"/>
      <c r="Q53" s="461"/>
      <c r="R53" s="461"/>
      <c r="S53" s="464"/>
      <c r="T53" s="73"/>
      <c r="U53" s="74"/>
      <c r="V53" s="73"/>
      <c r="W53" s="74"/>
      <c r="X53" s="73"/>
      <c r="Y53" s="74"/>
      <c r="Z53" s="498">
        <f t="shared" si="24"/>
        <v>0</v>
      </c>
      <c r="AA53" s="73"/>
      <c r="AB53" s="75"/>
      <c r="AC53" s="75"/>
      <c r="AD53" s="74"/>
      <c r="AE53" s="498">
        <f t="shared" si="25"/>
        <v>0</v>
      </c>
      <c r="AF53" s="73"/>
      <c r="AG53" s="75"/>
      <c r="AH53" s="75"/>
      <c r="AI53" s="76"/>
      <c r="AJ53" s="467"/>
      <c r="AK53" s="467"/>
      <c r="AL53" s="467"/>
      <c r="AM53" s="467"/>
      <c r="AN53" s="467"/>
      <c r="AO53" s="467"/>
      <c r="AP53" s="467"/>
      <c r="AQ53" s="467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498" t="s">
        <v>95</v>
      </c>
      <c r="B54" s="23">
        <f t="shared" si="23"/>
        <v>0</v>
      </c>
      <c r="C54" s="460"/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1"/>
      <c r="Q54" s="461"/>
      <c r="R54" s="461"/>
      <c r="S54" s="464"/>
      <c r="T54" s="73"/>
      <c r="U54" s="74"/>
      <c r="V54" s="73"/>
      <c r="W54" s="74"/>
      <c r="X54" s="73"/>
      <c r="Y54" s="74"/>
      <c r="Z54" s="498">
        <f t="shared" si="24"/>
        <v>0</v>
      </c>
      <c r="AA54" s="73"/>
      <c r="AB54" s="75"/>
      <c r="AC54" s="75"/>
      <c r="AD54" s="74"/>
      <c r="AE54" s="498">
        <f t="shared" si="25"/>
        <v>0</v>
      </c>
      <c r="AF54" s="73"/>
      <c r="AG54" s="75"/>
      <c r="AH54" s="75"/>
      <c r="AI54" s="76"/>
      <c r="AJ54" s="467"/>
      <c r="AK54" s="467"/>
      <c r="AL54" s="467"/>
      <c r="AM54" s="467"/>
      <c r="AN54" s="467"/>
      <c r="AO54" s="467"/>
      <c r="AP54" s="467"/>
      <c r="AQ54" s="467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498" t="s">
        <v>96</v>
      </c>
      <c r="B55" s="23">
        <f t="shared" si="23"/>
        <v>0</v>
      </c>
      <c r="C55" s="460"/>
      <c r="D55" s="461"/>
      <c r="E55" s="461"/>
      <c r="F55" s="461"/>
      <c r="G55" s="461"/>
      <c r="H55" s="461"/>
      <c r="I55" s="461"/>
      <c r="J55" s="461"/>
      <c r="K55" s="461"/>
      <c r="L55" s="461"/>
      <c r="M55" s="461"/>
      <c r="N55" s="461"/>
      <c r="O55" s="461"/>
      <c r="P55" s="461"/>
      <c r="Q55" s="461"/>
      <c r="R55" s="461"/>
      <c r="S55" s="464"/>
      <c r="T55" s="73"/>
      <c r="U55" s="74"/>
      <c r="V55" s="73"/>
      <c r="W55" s="74"/>
      <c r="X55" s="73"/>
      <c r="Y55" s="74"/>
      <c r="Z55" s="498">
        <f t="shared" si="24"/>
        <v>0</v>
      </c>
      <c r="AA55" s="73"/>
      <c r="AB55" s="75"/>
      <c r="AC55" s="75"/>
      <c r="AD55" s="74"/>
      <c r="AE55" s="498">
        <f t="shared" si="25"/>
        <v>0</v>
      </c>
      <c r="AF55" s="73"/>
      <c r="AG55" s="75"/>
      <c r="AH55" s="75"/>
      <c r="AI55" s="76"/>
      <c r="AJ55" s="467"/>
      <c r="AK55" s="467"/>
      <c r="AL55" s="467"/>
      <c r="AM55" s="467"/>
      <c r="AN55" s="467"/>
      <c r="AO55" s="467"/>
      <c r="AP55" s="467"/>
      <c r="AQ55" s="467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498" t="s">
        <v>97</v>
      </c>
      <c r="B56" s="23">
        <f t="shared" si="23"/>
        <v>0</v>
      </c>
      <c r="C56" s="460"/>
      <c r="D56" s="461"/>
      <c r="E56" s="461"/>
      <c r="F56" s="461"/>
      <c r="G56" s="461"/>
      <c r="H56" s="461"/>
      <c r="I56" s="461"/>
      <c r="J56" s="461"/>
      <c r="K56" s="461"/>
      <c r="L56" s="461"/>
      <c r="M56" s="461"/>
      <c r="N56" s="461"/>
      <c r="O56" s="461"/>
      <c r="P56" s="461"/>
      <c r="Q56" s="461"/>
      <c r="R56" s="461"/>
      <c r="S56" s="464"/>
      <c r="T56" s="73"/>
      <c r="U56" s="74"/>
      <c r="V56" s="73"/>
      <c r="W56" s="74"/>
      <c r="X56" s="73"/>
      <c r="Y56" s="74"/>
      <c r="Z56" s="498">
        <f t="shared" si="24"/>
        <v>0</v>
      </c>
      <c r="AA56" s="73"/>
      <c r="AB56" s="75"/>
      <c r="AC56" s="75"/>
      <c r="AD56" s="74"/>
      <c r="AE56" s="498">
        <f t="shared" si="25"/>
        <v>0</v>
      </c>
      <c r="AF56" s="73"/>
      <c r="AG56" s="75"/>
      <c r="AH56" s="75"/>
      <c r="AI56" s="76"/>
      <c r="AJ56" s="467"/>
      <c r="AK56" s="467"/>
      <c r="AL56" s="467"/>
      <c r="AM56" s="467"/>
      <c r="AN56" s="467"/>
      <c r="AO56" s="467"/>
      <c r="AP56" s="467"/>
      <c r="AQ56" s="467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498" t="s">
        <v>98</v>
      </c>
      <c r="B57" s="23">
        <f t="shared" si="23"/>
        <v>0</v>
      </c>
      <c r="C57" s="460"/>
      <c r="D57" s="461"/>
      <c r="E57" s="461"/>
      <c r="F57" s="461"/>
      <c r="G57" s="461"/>
      <c r="H57" s="461"/>
      <c r="I57" s="461"/>
      <c r="J57" s="461"/>
      <c r="K57" s="461"/>
      <c r="L57" s="461"/>
      <c r="M57" s="461"/>
      <c r="N57" s="461"/>
      <c r="O57" s="461"/>
      <c r="P57" s="461"/>
      <c r="Q57" s="461"/>
      <c r="R57" s="461"/>
      <c r="S57" s="464"/>
      <c r="T57" s="73"/>
      <c r="U57" s="74"/>
      <c r="V57" s="73"/>
      <c r="W57" s="74"/>
      <c r="X57" s="73"/>
      <c r="Y57" s="74"/>
      <c r="Z57" s="498">
        <f t="shared" si="24"/>
        <v>0</v>
      </c>
      <c r="AA57" s="73"/>
      <c r="AB57" s="75"/>
      <c r="AC57" s="75"/>
      <c r="AD57" s="74"/>
      <c r="AE57" s="498">
        <f t="shared" si="25"/>
        <v>0</v>
      </c>
      <c r="AF57" s="73"/>
      <c r="AG57" s="75"/>
      <c r="AH57" s="75"/>
      <c r="AI57" s="76"/>
      <c r="AJ57" s="467"/>
      <c r="AK57" s="467"/>
      <c r="AL57" s="467"/>
      <c r="AM57" s="467"/>
      <c r="AN57" s="467"/>
      <c r="AO57" s="467"/>
      <c r="AP57" s="467"/>
      <c r="AQ57" s="467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498" t="s">
        <v>99</v>
      </c>
      <c r="B58" s="23">
        <f t="shared" si="23"/>
        <v>0</v>
      </c>
      <c r="C58" s="460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1"/>
      <c r="O58" s="461"/>
      <c r="P58" s="461"/>
      <c r="Q58" s="461"/>
      <c r="R58" s="461"/>
      <c r="S58" s="464"/>
      <c r="T58" s="73"/>
      <c r="U58" s="74"/>
      <c r="V58" s="73"/>
      <c r="W58" s="74"/>
      <c r="X58" s="73"/>
      <c r="Y58" s="74"/>
      <c r="Z58" s="498">
        <f t="shared" si="24"/>
        <v>0</v>
      </c>
      <c r="AA58" s="73"/>
      <c r="AB58" s="75"/>
      <c r="AC58" s="75"/>
      <c r="AD58" s="74"/>
      <c r="AE58" s="498">
        <f t="shared" si="25"/>
        <v>0</v>
      </c>
      <c r="AF58" s="73"/>
      <c r="AG58" s="75"/>
      <c r="AH58" s="75"/>
      <c r="AI58" s="76"/>
      <c r="AJ58" s="467"/>
      <c r="AK58" s="467"/>
      <c r="AL58" s="467"/>
      <c r="AM58" s="467"/>
      <c r="AN58" s="467"/>
      <c r="AO58" s="467"/>
      <c r="AP58" s="467"/>
      <c r="AQ58" s="467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498" t="s">
        <v>100</v>
      </c>
      <c r="B59" s="23">
        <f t="shared" si="23"/>
        <v>0</v>
      </c>
      <c r="C59" s="460"/>
      <c r="D59" s="461"/>
      <c r="E59" s="461"/>
      <c r="F59" s="461"/>
      <c r="G59" s="461"/>
      <c r="H59" s="461"/>
      <c r="I59" s="461"/>
      <c r="J59" s="461"/>
      <c r="K59" s="461"/>
      <c r="L59" s="461"/>
      <c r="M59" s="461"/>
      <c r="N59" s="461"/>
      <c r="O59" s="461"/>
      <c r="P59" s="461"/>
      <c r="Q59" s="461"/>
      <c r="R59" s="461"/>
      <c r="S59" s="464"/>
      <c r="T59" s="73"/>
      <c r="U59" s="74"/>
      <c r="V59" s="73"/>
      <c r="W59" s="74"/>
      <c r="X59" s="73"/>
      <c r="Y59" s="74"/>
      <c r="Z59" s="498">
        <f t="shared" si="24"/>
        <v>0</v>
      </c>
      <c r="AA59" s="73"/>
      <c r="AB59" s="75"/>
      <c r="AC59" s="75"/>
      <c r="AD59" s="74"/>
      <c r="AE59" s="498">
        <f t="shared" si="25"/>
        <v>0</v>
      </c>
      <c r="AF59" s="73"/>
      <c r="AG59" s="75"/>
      <c r="AH59" s="75"/>
      <c r="AI59" s="76"/>
      <c r="AJ59" s="467"/>
      <c r="AK59" s="467"/>
      <c r="AL59" s="467"/>
      <c r="AM59" s="467"/>
      <c r="AN59" s="467"/>
      <c r="AO59" s="467"/>
      <c r="AP59" s="467"/>
      <c r="AQ59" s="467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498" t="s">
        <v>101</v>
      </c>
      <c r="B60" s="23">
        <f t="shared" si="23"/>
        <v>0</v>
      </c>
      <c r="C60" s="460"/>
      <c r="D60" s="461"/>
      <c r="E60" s="461"/>
      <c r="F60" s="461"/>
      <c r="G60" s="461"/>
      <c r="H60" s="461"/>
      <c r="I60" s="461"/>
      <c r="J60" s="461"/>
      <c r="K60" s="461"/>
      <c r="L60" s="461"/>
      <c r="M60" s="461"/>
      <c r="N60" s="461"/>
      <c r="O60" s="461"/>
      <c r="P60" s="461"/>
      <c r="Q60" s="461"/>
      <c r="R60" s="461"/>
      <c r="S60" s="464"/>
      <c r="T60" s="73"/>
      <c r="U60" s="74"/>
      <c r="V60" s="73"/>
      <c r="W60" s="74"/>
      <c r="X60" s="73"/>
      <c r="Y60" s="74"/>
      <c r="Z60" s="498">
        <f t="shared" si="24"/>
        <v>0</v>
      </c>
      <c r="AA60" s="73"/>
      <c r="AB60" s="75"/>
      <c r="AC60" s="75"/>
      <c r="AD60" s="74"/>
      <c r="AE60" s="498">
        <f t="shared" si="25"/>
        <v>0</v>
      </c>
      <c r="AF60" s="73"/>
      <c r="AG60" s="75"/>
      <c r="AH60" s="75"/>
      <c r="AI60" s="76"/>
      <c r="AJ60" s="467"/>
      <c r="AK60" s="467"/>
      <c r="AL60" s="467"/>
      <c r="AM60" s="467"/>
      <c r="AN60" s="467"/>
      <c r="AO60" s="467"/>
      <c r="AP60" s="467"/>
      <c r="AQ60" s="467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498" t="s">
        <v>102</v>
      </c>
      <c r="B61" s="23">
        <f t="shared" si="23"/>
        <v>0</v>
      </c>
      <c r="C61" s="502"/>
      <c r="D61" s="500"/>
      <c r="E61" s="500"/>
      <c r="F61" s="500"/>
      <c r="G61" s="500"/>
      <c r="H61" s="500"/>
      <c r="I61" s="500"/>
      <c r="J61" s="500"/>
      <c r="K61" s="500"/>
      <c r="L61" s="500"/>
      <c r="M61" s="500"/>
      <c r="N61" s="500"/>
      <c r="O61" s="461"/>
      <c r="P61" s="461"/>
      <c r="Q61" s="461"/>
      <c r="R61" s="461"/>
      <c r="S61" s="464"/>
      <c r="T61" s="73"/>
      <c r="U61" s="74"/>
      <c r="V61" s="73"/>
      <c r="W61" s="74"/>
      <c r="X61" s="73"/>
      <c r="Y61" s="74"/>
      <c r="Z61" s="498">
        <f t="shared" si="24"/>
        <v>0</v>
      </c>
      <c r="AA61" s="73"/>
      <c r="AB61" s="75"/>
      <c r="AC61" s="75"/>
      <c r="AD61" s="74"/>
      <c r="AE61" s="498">
        <f t="shared" si="25"/>
        <v>0</v>
      </c>
      <c r="AF61" s="73"/>
      <c r="AG61" s="75"/>
      <c r="AH61" s="75"/>
      <c r="AI61" s="76"/>
      <c r="AJ61" s="467"/>
      <c r="AK61" s="467"/>
      <c r="AL61" s="467"/>
      <c r="AM61" s="467"/>
      <c r="AN61" s="467"/>
      <c r="AO61" s="467"/>
      <c r="AP61" s="467"/>
      <c r="AQ61" s="467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498" t="s">
        <v>103</v>
      </c>
      <c r="B62" s="23">
        <f t="shared" si="23"/>
        <v>0</v>
      </c>
      <c r="C62" s="460"/>
      <c r="D62" s="461"/>
      <c r="E62" s="461"/>
      <c r="F62" s="503"/>
      <c r="G62" s="503"/>
      <c r="H62" s="503"/>
      <c r="I62" s="503"/>
      <c r="J62" s="503"/>
      <c r="K62" s="503"/>
      <c r="L62" s="461"/>
      <c r="M62" s="461"/>
      <c r="N62" s="461"/>
      <c r="O62" s="461"/>
      <c r="P62" s="461"/>
      <c r="Q62" s="461"/>
      <c r="R62" s="461"/>
      <c r="S62" s="464"/>
      <c r="T62" s="73"/>
      <c r="U62" s="74"/>
      <c r="V62" s="73"/>
      <c r="W62" s="74"/>
      <c r="X62" s="73"/>
      <c r="Y62" s="74"/>
      <c r="Z62" s="498">
        <f t="shared" si="24"/>
        <v>0</v>
      </c>
      <c r="AA62" s="73"/>
      <c r="AB62" s="75"/>
      <c r="AC62" s="75"/>
      <c r="AD62" s="74"/>
      <c r="AE62" s="498">
        <f t="shared" si="25"/>
        <v>0</v>
      </c>
      <c r="AF62" s="73"/>
      <c r="AG62" s="75"/>
      <c r="AH62" s="75"/>
      <c r="AI62" s="76"/>
      <c r="AJ62" s="467"/>
      <c r="AK62" s="467"/>
      <c r="AL62" s="467"/>
      <c r="AM62" s="467"/>
      <c r="AN62" s="467"/>
      <c r="AO62" s="467"/>
      <c r="AP62" s="467"/>
      <c r="AQ62" s="467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498" t="s">
        <v>104</v>
      </c>
      <c r="B63" s="23">
        <f t="shared" si="23"/>
        <v>0</v>
      </c>
      <c r="C63" s="504"/>
      <c r="D63" s="503"/>
      <c r="E63" s="503"/>
      <c r="F63" s="503"/>
      <c r="G63" s="461"/>
      <c r="H63" s="461"/>
      <c r="I63" s="461"/>
      <c r="J63" s="461"/>
      <c r="K63" s="461"/>
      <c r="L63" s="461"/>
      <c r="M63" s="461"/>
      <c r="N63" s="461"/>
      <c r="O63" s="461"/>
      <c r="P63" s="461"/>
      <c r="Q63" s="461"/>
      <c r="R63" s="461"/>
      <c r="S63" s="464"/>
      <c r="T63" s="73"/>
      <c r="U63" s="74"/>
      <c r="V63" s="73"/>
      <c r="W63" s="74"/>
      <c r="X63" s="73"/>
      <c r="Y63" s="74"/>
      <c r="Z63" s="498">
        <f t="shared" si="24"/>
        <v>0</v>
      </c>
      <c r="AA63" s="73"/>
      <c r="AB63" s="75"/>
      <c r="AC63" s="75"/>
      <c r="AD63" s="74"/>
      <c r="AE63" s="498">
        <f t="shared" si="25"/>
        <v>0</v>
      </c>
      <c r="AF63" s="73"/>
      <c r="AG63" s="75"/>
      <c r="AH63" s="75"/>
      <c r="AI63" s="76"/>
      <c r="AJ63" s="467"/>
      <c r="AK63" s="467"/>
      <c r="AL63" s="467"/>
      <c r="AM63" s="467"/>
      <c r="AN63" s="467"/>
      <c r="AO63" s="467"/>
      <c r="AP63" s="467"/>
      <c r="AQ63" s="467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498" t="s">
        <v>105</v>
      </c>
      <c r="B64" s="23">
        <f t="shared" si="23"/>
        <v>0</v>
      </c>
      <c r="C64" s="504"/>
      <c r="D64" s="503"/>
      <c r="E64" s="503"/>
      <c r="F64" s="503"/>
      <c r="G64" s="503"/>
      <c r="H64" s="503"/>
      <c r="I64" s="503"/>
      <c r="J64" s="503"/>
      <c r="K64" s="503"/>
      <c r="L64" s="461"/>
      <c r="M64" s="461"/>
      <c r="N64" s="461"/>
      <c r="O64" s="461"/>
      <c r="P64" s="461"/>
      <c r="Q64" s="461"/>
      <c r="R64" s="461"/>
      <c r="S64" s="464"/>
      <c r="T64" s="73"/>
      <c r="U64" s="74"/>
      <c r="V64" s="73"/>
      <c r="W64" s="74"/>
      <c r="X64" s="73"/>
      <c r="Y64" s="74"/>
      <c r="Z64" s="498">
        <f t="shared" si="24"/>
        <v>0</v>
      </c>
      <c r="AA64" s="73"/>
      <c r="AB64" s="75"/>
      <c r="AC64" s="75"/>
      <c r="AD64" s="74"/>
      <c r="AE64" s="498">
        <f t="shared" si="25"/>
        <v>0</v>
      </c>
      <c r="AF64" s="73"/>
      <c r="AG64" s="75"/>
      <c r="AH64" s="75"/>
      <c r="AI64" s="76"/>
      <c r="AJ64" s="467"/>
      <c r="AK64" s="467"/>
      <c r="AL64" s="467"/>
      <c r="AM64" s="467"/>
      <c r="AN64" s="467"/>
      <c r="AO64" s="467"/>
      <c r="AP64" s="467"/>
      <c r="AQ64" s="467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498" t="s">
        <v>106</v>
      </c>
      <c r="B65" s="23">
        <f t="shared" si="23"/>
        <v>0</v>
      </c>
      <c r="C65" s="504"/>
      <c r="D65" s="503"/>
      <c r="E65" s="503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4"/>
      <c r="T65" s="73"/>
      <c r="U65" s="74"/>
      <c r="V65" s="73"/>
      <c r="W65" s="74"/>
      <c r="X65" s="73"/>
      <c r="Y65" s="74"/>
      <c r="Z65" s="498">
        <f t="shared" si="24"/>
        <v>0</v>
      </c>
      <c r="AA65" s="73"/>
      <c r="AB65" s="75"/>
      <c r="AC65" s="75"/>
      <c r="AD65" s="74"/>
      <c r="AE65" s="498">
        <f t="shared" si="25"/>
        <v>0</v>
      </c>
      <c r="AF65" s="73"/>
      <c r="AG65" s="75"/>
      <c r="AH65" s="75"/>
      <c r="AI65" s="76"/>
      <c r="AJ65" s="467"/>
      <c r="AK65" s="467"/>
      <c r="AL65" s="467"/>
      <c r="AM65" s="467"/>
      <c r="AN65" s="467"/>
      <c r="AO65" s="467"/>
      <c r="AP65" s="467"/>
      <c r="AQ65" s="467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498" t="s">
        <v>107</v>
      </c>
      <c r="B66" s="23">
        <f t="shared" si="23"/>
        <v>0</v>
      </c>
      <c r="C66" s="504"/>
      <c r="D66" s="503"/>
      <c r="E66" s="503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4"/>
      <c r="T66" s="73"/>
      <c r="U66" s="74"/>
      <c r="V66" s="73"/>
      <c r="W66" s="74"/>
      <c r="X66" s="73"/>
      <c r="Y66" s="74"/>
      <c r="Z66" s="498">
        <f t="shared" si="24"/>
        <v>0</v>
      </c>
      <c r="AA66" s="73"/>
      <c r="AB66" s="75"/>
      <c r="AC66" s="75"/>
      <c r="AD66" s="74"/>
      <c r="AE66" s="498">
        <f t="shared" si="25"/>
        <v>0</v>
      </c>
      <c r="AF66" s="73"/>
      <c r="AG66" s="75"/>
      <c r="AH66" s="75"/>
      <c r="AI66" s="76"/>
      <c r="AJ66" s="467"/>
      <c r="AK66" s="467"/>
      <c r="AL66" s="467"/>
      <c r="AM66" s="467"/>
      <c r="AN66" s="467"/>
      <c r="AO66" s="467"/>
      <c r="AP66" s="467"/>
      <c r="AQ66" s="467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498" t="s">
        <v>108</v>
      </c>
      <c r="B67" s="23">
        <f t="shared" si="23"/>
        <v>0</v>
      </c>
      <c r="C67" s="504"/>
      <c r="D67" s="503"/>
      <c r="E67" s="503"/>
      <c r="F67" s="461"/>
      <c r="G67" s="461"/>
      <c r="H67" s="461"/>
      <c r="I67" s="461"/>
      <c r="J67" s="461"/>
      <c r="K67" s="461"/>
      <c r="L67" s="461"/>
      <c r="M67" s="461"/>
      <c r="N67" s="461"/>
      <c r="O67" s="461"/>
      <c r="P67" s="461"/>
      <c r="Q67" s="461"/>
      <c r="R67" s="461"/>
      <c r="S67" s="464"/>
      <c r="T67" s="73"/>
      <c r="U67" s="74"/>
      <c r="V67" s="73"/>
      <c r="W67" s="74"/>
      <c r="X67" s="73"/>
      <c r="Y67" s="74"/>
      <c r="Z67" s="498">
        <f t="shared" si="24"/>
        <v>0</v>
      </c>
      <c r="AA67" s="73"/>
      <c r="AB67" s="75"/>
      <c r="AC67" s="75"/>
      <c r="AD67" s="74"/>
      <c r="AE67" s="498">
        <f t="shared" si="25"/>
        <v>0</v>
      </c>
      <c r="AF67" s="73"/>
      <c r="AG67" s="75"/>
      <c r="AH67" s="75"/>
      <c r="AI67" s="76"/>
      <c r="AJ67" s="467"/>
      <c r="AK67" s="467"/>
      <c r="AL67" s="467"/>
      <c r="AM67" s="467"/>
      <c r="AN67" s="467"/>
      <c r="AO67" s="467"/>
      <c r="AP67" s="467"/>
      <c r="AQ67" s="467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498" t="s">
        <v>109</v>
      </c>
      <c r="B68" s="23">
        <f t="shared" si="23"/>
        <v>0</v>
      </c>
      <c r="C68" s="460"/>
      <c r="D68" s="461"/>
      <c r="E68" s="461"/>
      <c r="F68" s="461"/>
      <c r="G68" s="461"/>
      <c r="H68" s="461"/>
      <c r="I68" s="461"/>
      <c r="J68" s="461"/>
      <c r="K68" s="461"/>
      <c r="L68" s="461"/>
      <c r="M68" s="461"/>
      <c r="N68" s="461"/>
      <c r="O68" s="461"/>
      <c r="P68" s="461"/>
      <c r="Q68" s="461"/>
      <c r="R68" s="461"/>
      <c r="S68" s="464"/>
      <c r="T68" s="73"/>
      <c r="U68" s="74"/>
      <c r="V68" s="73"/>
      <c r="W68" s="74"/>
      <c r="X68" s="73"/>
      <c r="Y68" s="74"/>
      <c r="Z68" s="498">
        <f t="shared" si="24"/>
        <v>0</v>
      </c>
      <c r="AA68" s="73"/>
      <c r="AB68" s="75"/>
      <c r="AC68" s="75"/>
      <c r="AD68" s="74"/>
      <c r="AE68" s="498">
        <f t="shared" si="25"/>
        <v>0</v>
      </c>
      <c r="AF68" s="73"/>
      <c r="AG68" s="75"/>
      <c r="AH68" s="75"/>
      <c r="AI68" s="76"/>
      <c r="AJ68" s="467"/>
      <c r="AK68" s="467"/>
      <c r="AL68" s="467"/>
      <c r="AM68" s="467"/>
      <c r="AN68" s="467"/>
      <c r="AO68" s="467"/>
      <c r="AP68" s="467"/>
      <c r="AQ68" s="467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498" t="s">
        <v>110</v>
      </c>
      <c r="B69" s="23">
        <f t="shared" si="23"/>
        <v>0</v>
      </c>
      <c r="C69" s="460"/>
      <c r="D69" s="461"/>
      <c r="E69" s="461"/>
      <c r="F69" s="461"/>
      <c r="G69" s="461"/>
      <c r="H69" s="461"/>
      <c r="I69" s="461"/>
      <c r="J69" s="461"/>
      <c r="K69" s="461"/>
      <c r="L69" s="461"/>
      <c r="M69" s="461"/>
      <c r="N69" s="461"/>
      <c r="O69" s="461"/>
      <c r="P69" s="461"/>
      <c r="Q69" s="461"/>
      <c r="R69" s="461"/>
      <c r="S69" s="464"/>
      <c r="T69" s="73"/>
      <c r="U69" s="74"/>
      <c r="V69" s="73"/>
      <c r="W69" s="74"/>
      <c r="X69" s="73"/>
      <c r="Y69" s="74"/>
      <c r="Z69" s="498">
        <f t="shared" si="24"/>
        <v>0</v>
      </c>
      <c r="AA69" s="73"/>
      <c r="AB69" s="75"/>
      <c r="AC69" s="75"/>
      <c r="AD69" s="74"/>
      <c r="AE69" s="498">
        <f t="shared" si="25"/>
        <v>0</v>
      </c>
      <c r="AF69" s="73"/>
      <c r="AG69" s="75"/>
      <c r="AH69" s="75"/>
      <c r="AI69" s="76"/>
      <c r="AJ69" s="467"/>
      <c r="AK69" s="467"/>
      <c r="AL69" s="467"/>
      <c r="AM69" s="467"/>
      <c r="AN69" s="467"/>
      <c r="AO69" s="467"/>
      <c r="AP69" s="467"/>
      <c r="AQ69" s="467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498" t="s">
        <v>111</v>
      </c>
      <c r="B70" s="23">
        <f t="shared" si="23"/>
        <v>0</v>
      </c>
      <c r="C70" s="460"/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4"/>
      <c r="T70" s="73"/>
      <c r="U70" s="74"/>
      <c r="V70" s="73"/>
      <c r="W70" s="74"/>
      <c r="X70" s="73"/>
      <c r="Y70" s="74"/>
      <c r="Z70" s="498">
        <f t="shared" si="24"/>
        <v>0</v>
      </c>
      <c r="AA70" s="73"/>
      <c r="AB70" s="75"/>
      <c r="AC70" s="75"/>
      <c r="AD70" s="74"/>
      <c r="AE70" s="498">
        <f t="shared" si="25"/>
        <v>0</v>
      </c>
      <c r="AF70" s="73"/>
      <c r="AG70" s="75"/>
      <c r="AH70" s="75"/>
      <c r="AI70" s="76"/>
      <c r="AJ70" s="467"/>
      <c r="AK70" s="467"/>
      <c r="AL70" s="467"/>
      <c r="AM70" s="467"/>
      <c r="AN70" s="467"/>
      <c r="AO70" s="467"/>
      <c r="AP70" s="467"/>
      <c r="AQ70" s="467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504"/>
      <c r="D71" s="503"/>
      <c r="E71" s="503"/>
      <c r="F71" s="503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4"/>
      <c r="T71" s="73"/>
      <c r="U71" s="74"/>
      <c r="V71" s="73"/>
      <c r="W71" s="74"/>
      <c r="X71" s="73"/>
      <c r="Y71" s="74"/>
      <c r="Z71" s="498">
        <f t="shared" si="24"/>
        <v>0</v>
      </c>
      <c r="AA71" s="73"/>
      <c r="AB71" s="75"/>
      <c r="AC71" s="75"/>
      <c r="AD71" s="74"/>
      <c r="AE71" s="498">
        <f t="shared" si="25"/>
        <v>0</v>
      </c>
      <c r="AF71" s="73"/>
      <c r="AG71" s="75"/>
      <c r="AH71" s="75"/>
      <c r="AI71" s="76"/>
      <c r="AJ71" s="467"/>
      <c r="AK71" s="467"/>
      <c r="AL71" s="467"/>
      <c r="AM71" s="467"/>
      <c r="AN71" s="467"/>
      <c r="AO71" s="467"/>
      <c r="AP71" s="467"/>
      <c r="AQ71" s="467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505" t="s">
        <v>113</v>
      </c>
      <c r="B72" s="23">
        <f t="shared" si="23"/>
        <v>0</v>
      </c>
      <c r="C72" s="504"/>
      <c r="D72" s="503"/>
      <c r="E72" s="503"/>
      <c r="F72" s="503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4"/>
      <c r="T72" s="73"/>
      <c r="U72" s="74"/>
      <c r="V72" s="73"/>
      <c r="W72" s="74"/>
      <c r="X72" s="73"/>
      <c r="Y72" s="74"/>
      <c r="Z72" s="498">
        <f t="shared" si="24"/>
        <v>0</v>
      </c>
      <c r="AA72" s="73"/>
      <c r="AB72" s="75"/>
      <c r="AC72" s="75"/>
      <c r="AD72" s="74"/>
      <c r="AE72" s="498">
        <f t="shared" si="25"/>
        <v>0</v>
      </c>
      <c r="AF72" s="73"/>
      <c r="AG72" s="75"/>
      <c r="AH72" s="75"/>
      <c r="AI72" s="76"/>
      <c r="AJ72" s="467"/>
      <c r="AK72" s="467"/>
      <c r="AL72" s="467"/>
      <c r="AM72" s="467"/>
      <c r="AN72" s="467"/>
      <c r="AO72" s="467"/>
      <c r="AP72" s="467"/>
      <c r="AQ72" s="467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498" t="s">
        <v>114</v>
      </c>
      <c r="B73" s="23">
        <f t="shared" si="23"/>
        <v>0</v>
      </c>
      <c r="C73" s="504"/>
      <c r="D73" s="503"/>
      <c r="E73" s="503"/>
      <c r="F73" s="503"/>
      <c r="G73" s="503"/>
      <c r="H73" s="503"/>
      <c r="I73" s="503"/>
      <c r="J73" s="503"/>
      <c r="K73" s="503"/>
      <c r="L73" s="461"/>
      <c r="M73" s="461"/>
      <c r="N73" s="461"/>
      <c r="O73" s="461"/>
      <c r="P73" s="461"/>
      <c r="Q73" s="461"/>
      <c r="R73" s="461"/>
      <c r="S73" s="464"/>
      <c r="T73" s="73"/>
      <c r="U73" s="74"/>
      <c r="V73" s="73"/>
      <c r="W73" s="74"/>
      <c r="X73" s="73"/>
      <c r="Y73" s="74"/>
      <c r="Z73" s="498">
        <f t="shared" si="24"/>
        <v>0</v>
      </c>
      <c r="AA73" s="73"/>
      <c r="AB73" s="75"/>
      <c r="AC73" s="75"/>
      <c r="AD73" s="74"/>
      <c r="AE73" s="498">
        <f t="shared" si="25"/>
        <v>0</v>
      </c>
      <c r="AF73" s="73"/>
      <c r="AG73" s="75"/>
      <c r="AH73" s="75"/>
      <c r="AI73" s="76"/>
      <c r="AJ73" s="467"/>
      <c r="AK73" s="467"/>
      <c r="AL73" s="467"/>
      <c r="AM73" s="467"/>
      <c r="AN73" s="467"/>
      <c r="AO73" s="467"/>
      <c r="AP73" s="467"/>
      <c r="AQ73" s="467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498" t="s">
        <v>115</v>
      </c>
      <c r="B74" s="23">
        <f t="shared" si="23"/>
        <v>0</v>
      </c>
      <c r="C74" s="504"/>
      <c r="D74" s="503"/>
      <c r="E74" s="503"/>
      <c r="F74" s="503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4"/>
      <c r="T74" s="73"/>
      <c r="U74" s="74"/>
      <c r="V74" s="73"/>
      <c r="W74" s="74"/>
      <c r="X74" s="73"/>
      <c r="Y74" s="74"/>
      <c r="Z74" s="498">
        <f t="shared" si="24"/>
        <v>0</v>
      </c>
      <c r="AA74" s="73"/>
      <c r="AB74" s="75"/>
      <c r="AC74" s="75"/>
      <c r="AD74" s="74"/>
      <c r="AE74" s="498">
        <f t="shared" si="25"/>
        <v>0</v>
      </c>
      <c r="AF74" s="73"/>
      <c r="AG74" s="75"/>
      <c r="AH74" s="75"/>
      <c r="AI74" s="76"/>
      <c r="AJ74" s="467"/>
      <c r="AK74" s="467"/>
      <c r="AL74" s="467"/>
      <c r="AM74" s="467"/>
      <c r="AN74" s="467"/>
      <c r="AO74" s="467"/>
      <c r="AP74" s="467"/>
      <c r="AQ74" s="467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498" t="s">
        <v>116</v>
      </c>
      <c r="B75" s="23">
        <f t="shared" si="23"/>
        <v>0</v>
      </c>
      <c r="C75" s="460"/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4"/>
      <c r="T75" s="73"/>
      <c r="U75" s="74"/>
      <c r="V75" s="73"/>
      <c r="W75" s="74"/>
      <c r="X75" s="73"/>
      <c r="Y75" s="74"/>
      <c r="Z75" s="498">
        <f t="shared" si="24"/>
        <v>0</v>
      </c>
      <c r="AA75" s="73"/>
      <c r="AB75" s="75"/>
      <c r="AC75" s="75"/>
      <c r="AD75" s="74"/>
      <c r="AE75" s="498">
        <f t="shared" si="25"/>
        <v>0</v>
      </c>
      <c r="AF75" s="73"/>
      <c r="AG75" s="75"/>
      <c r="AH75" s="75"/>
      <c r="AI75" s="76"/>
      <c r="AJ75" s="467"/>
      <c r="AK75" s="467"/>
      <c r="AL75" s="467"/>
      <c r="AM75" s="467"/>
      <c r="AN75" s="467"/>
      <c r="AO75" s="467"/>
      <c r="AP75" s="467"/>
      <c r="AQ75" s="467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498" t="s">
        <v>117</v>
      </c>
      <c r="B76" s="23">
        <f t="shared" si="23"/>
        <v>0</v>
      </c>
      <c r="C76" s="460"/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4"/>
      <c r="T76" s="73"/>
      <c r="U76" s="74"/>
      <c r="V76" s="73"/>
      <c r="W76" s="74"/>
      <c r="X76" s="73"/>
      <c r="Y76" s="74"/>
      <c r="Z76" s="498">
        <f t="shared" si="24"/>
        <v>0</v>
      </c>
      <c r="AA76" s="73"/>
      <c r="AB76" s="75"/>
      <c r="AC76" s="75"/>
      <c r="AD76" s="74"/>
      <c r="AE76" s="498">
        <f t="shared" si="25"/>
        <v>0</v>
      </c>
      <c r="AF76" s="73"/>
      <c r="AG76" s="75"/>
      <c r="AH76" s="75"/>
      <c r="AI76" s="76"/>
      <c r="AJ76" s="467"/>
      <c r="AK76" s="467"/>
      <c r="AL76" s="467"/>
      <c r="AM76" s="467"/>
      <c r="AN76" s="467"/>
      <c r="AO76" s="467"/>
      <c r="AP76" s="467"/>
      <c r="AQ76" s="467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498" t="s">
        <v>118</v>
      </c>
      <c r="B77" s="23">
        <f t="shared" si="23"/>
        <v>0</v>
      </c>
      <c r="C77" s="460"/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4"/>
      <c r="T77" s="73"/>
      <c r="U77" s="74"/>
      <c r="V77" s="73"/>
      <c r="W77" s="74"/>
      <c r="X77" s="73"/>
      <c r="Y77" s="74"/>
      <c r="Z77" s="498">
        <f t="shared" si="24"/>
        <v>0</v>
      </c>
      <c r="AA77" s="73"/>
      <c r="AB77" s="75"/>
      <c r="AC77" s="75"/>
      <c r="AD77" s="74"/>
      <c r="AE77" s="498">
        <f t="shared" si="25"/>
        <v>0</v>
      </c>
      <c r="AF77" s="73"/>
      <c r="AG77" s="75"/>
      <c r="AH77" s="75"/>
      <c r="AI77" s="76"/>
      <c r="AJ77" s="467"/>
      <c r="AK77" s="467"/>
      <c r="AL77" s="467"/>
      <c r="AM77" s="467"/>
      <c r="AN77" s="467"/>
      <c r="AO77" s="467"/>
      <c r="AP77" s="467"/>
      <c r="AQ77" s="467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498" t="s">
        <v>119</v>
      </c>
      <c r="B78" s="23">
        <f t="shared" si="23"/>
        <v>0</v>
      </c>
      <c r="C78" s="460"/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4"/>
      <c r="T78" s="460"/>
      <c r="U78" s="464"/>
      <c r="V78" s="460"/>
      <c r="W78" s="464"/>
      <c r="X78" s="460"/>
      <c r="Y78" s="464"/>
      <c r="Z78" s="498">
        <f t="shared" si="24"/>
        <v>0</v>
      </c>
      <c r="AA78" s="460"/>
      <c r="AB78" s="461"/>
      <c r="AC78" s="461"/>
      <c r="AD78" s="464"/>
      <c r="AE78" s="498">
        <f t="shared" si="25"/>
        <v>0</v>
      </c>
      <c r="AF78" s="460"/>
      <c r="AG78" s="461"/>
      <c r="AH78" s="461"/>
      <c r="AI78" s="506"/>
      <c r="AJ78" s="467"/>
      <c r="AK78" s="467"/>
      <c r="AL78" s="467"/>
      <c r="AM78" s="467"/>
      <c r="AN78" s="467"/>
      <c r="AO78" s="467"/>
      <c r="AP78" s="467"/>
      <c r="AQ78" s="467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498" t="s">
        <v>120</v>
      </c>
      <c r="B79" s="23">
        <f t="shared" si="23"/>
        <v>0</v>
      </c>
      <c r="C79" s="460"/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4"/>
      <c r="T79" s="460"/>
      <c r="U79" s="464"/>
      <c r="V79" s="460"/>
      <c r="W79" s="464"/>
      <c r="X79" s="460"/>
      <c r="Y79" s="464"/>
      <c r="Z79" s="498">
        <f t="shared" si="24"/>
        <v>0</v>
      </c>
      <c r="AA79" s="460"/>
      <c r="AB79" s="461"/>
      <c r="AC79" s="461"/>
      <c r="AD79" s="464"/>
      <c r="AE79" s="498">
        <f t="shared" si="25"/>
        <v>0</v>
      </c>
      <c r="AF79" s="460"/>
      <c r="AG79" s="461"/>
      <c r="AH79" s="461"/>
      <c r="AI79" s="506"/>
      <c r="AJ79" s="467"/>
      <c r="AK79" s="467"/>
      <c r="AL79" s="467"/>
      <c r="AM79" s="467"/>
      <c r="AN79" s="467"/>
      <c r="AO79" s="467"/>
      <c r="AP79" s="467"/>
      <c r="AQ79" s="467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7</v>
      </c>
      <c r="C80" s="460"/>
      <c r="D80" s="461"/>
      <c r="E80" s="461"/>
      <c r="F80" s="461"/>
      <c r="G80" s="461"/>
      <c r="H80" s="461"/>
      <c r="I80" s="461"/>
      <c r="J80" s="461"/>
      <c r="K80" s="461"/>
      <c r="L80" s="461"/>
      <c r="M80" s="461">
        <v>1</v>
      </c>
      <c r="N80" s="461"/>
      <c r="O80" s="461"/>
      <c r="P80" s="461">
        <v>2</v>
      </c>
      <c r="Q80" s="461"/>
      <c r="R80" s="461">
        <v>1</v>
      </c>
      <c r="S80" s="464">
        <v>3</v>
      </c>
      <c r="T80" s="460">
        <v>2</v>
      </c>
      <c r="U80" s="464">
        <v>5</v>
      </c>
      <c r="V80" s="460"/>
      <c r="W80" s="464">
        <v>5</v>
      </c>
      <c r="X80" s="460"/>
      <c r="Y80" s="464"/>
      <c r="Z80" s="498">
        <f t="shared" si="24"/>
        <v>0</v>
      </c>
      <c r="AA80" s="460"/>
      <c r="AB80" s="461"/>
      <c r="AC80" s="461"/>
      <c r="AD80" s="464"/>
      <c r="AE80" s="498">
        <f t="shared" si="25"/>
        <v>0</v>
      </c>
      <c r="AF80" s="460"/>
      <c r="AG80" s="461"/>
      <c r="AH80" s="461"/>
      <c r="AI80" s="506"/>
      <c r="AJ80" s="467"/>
      <c r="AK80" s="467">
        <v>7</v>
      </c>
      <c r="AL80" s="467"/>
      <c r="AM80" s="467">
        <v>0</v>
      </c>
      <c r="AN80" s="467">
        <v>0</v>
      </c>
      <c r="AO80" s="467">
        <v>0</v>
      </c>
      <c r="AP80" s="467">
        <v>0</v>
      </c>
      <c r="AQ80" s="467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505" t="s">
        <v>122</v>
      </c>
      <c r="B81" s="23">
        <f t="shared" si="23"/>
        <v>0</v>
      </c>
      <c r="C81" s="460"/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4"/>
      <c r="T81" s="460"/>
      <c r="U81" s="464"/>
      <c r="V81" s="460"/>
      <c r="W81" s="464"/>
      <c r="X81" s="460"/>
      <c r="Y81" s="464"/>
      <c r="Z81" s="498">
        <f t="shared" si="24"/>
        <v>0</v>
      </c>
      <c r="AA81" s="460"/>
      <c r="AB81" s="461"/>
      <c r="AC81" s="461"/>
      <c r="AD81" s="464"/>
      <c r="AE81" s="498">
        <f t="shared" si="25"/>
        <v>0</v>
      </c>
      <c r="AF81" s="460"/>
      <c r="AG81" s="461"/>
      <c r="AH81" s="461"/>
      <c r="AI81" s="506"/>
      <c r="AJ81" s="467"/>
      <c r="AK81" s="467"/>
      <c r="AL81" s="467"/>
      <c r="AM81" s="467"/>
      <c r="AN81" s="467"/>
      <c r="AO81" s="467"/>
      <c r="AP81" s="467"/>
      <c r="AQ81" s="467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505" t="s">
        <v>123</v>
      </c>
      <c r="B82" s="23">
        <f t="shared" si="23"/>
        <v>0</v>
      </c>
      <c r="C82" s="460"/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4"/>
      <c r="T82" s="460"/>
      <c r="U82" s="464"/>
      <c r="V82" s="460"/>
      <c r="W82" s="464"/>
      <c r="X82" s="460"/>
      <c r="Y82" s="464"/>
      <c r="Z82" s="498">
        <f t="shared" si="24"/>
        <v>0</v>
      </c>
      <c r="AA82" s="460"/>
      <c r="AB82" s="461"/>
      <c r="AC82" s="461"/>
      <c r="AD82" s="464"/>
      <c r="AE82" s="498">
        <f t="shared" si="25"/>
        <v>0</v>
      </c>
      <c r="AF82" s="460"/>
      <c r="AG82" s="461"/>
      <c r="AH82" s="461"/>
      <c r="AI82" s="506"/>
      <c r="AJ82" s="467"/>
      <c r="AK82" s="467"/>
      <c r="AL82" s="467"/>
      <c r="AM82" s="467"/>
      <c r="AN82" s="467"/>
      <c r="AO82" s="467"/>
      <c r="AP82" s="467"/>
      <c r="AQ82" s="467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505" t="s">
        <v>124</v>
      </c>
      <c r="B83" s="23">
        <f t="shared" si="23"/>
        <v>0</v>
      </c>
      <c r="C83" s="460"/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4"/>
      <c r="T83" s="460"/>
      <c r="U83" s="464"/>
      <c r="V83" s="460"/>
      <c r="W83" s="464"/>
      <c r="X83" s="460"/>
      <c r="Y83" s="464"/>
      <c r="Z83" s="498">
        <f t="shared" si="24"/>
        <v>0</v>
      </c>
      <c r="AA83" s="460"/>
      <c r="AB83" s="461"/>
      <c r="AC83" s="461"/>
      <c r="AD83" s="464"/>
      <c r="AE83" s="498">
        <f t="shared" si="25"/>
        <v>0</v>
      </c>
      <c r="AF83" s="460"/>
      <c r="AG83" s="461"/>
      <c r="AH83" s="461"/>
      <c r="AI83" s="506"/>
      <c r="AJ83" s="467"/>
      <c r="AK83" s="467"/>
      <c r="AL83" s="467"/>
      <c r="AM83" s="467"/>
      <c r="AN83" s="467"/>
      <c r="AO83" s="467"/>
      <c r="AP83" s="467"/>
      <c r="AQ83" s="467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498" t="s">
        <v>125</v>
      </c>
      <c r="B84" s="23">
        <f t="shared" si="23"/>
        <v>0</v>
      </c>
      <c r="C84" s="460"/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4"/>
      <c r="T84" s="460"/>
      <c r="U84" s="464"/>
      <c r="V84" s="460"/>
      <c r="W84" s="464"/>
      <c r="X84" s="460"/>
      <c r="Y84" s="464"/>
      <c r="Z84" s="498">
        <f t="shared" si="24"/>
        <v>0</v>
      </c>
      <c r="AA84" s="460"/>
      <c r="AB84" s="461"/>
      <c r="AC84" s="461"/>
      <c r="AD84" s="464"/>
      <c r="AE84" s="498">
        <f t="shared" si="25"/>
        <v>0</v>
      </c>
      <c r="AF84" s="460"/>
      <c r="AG84" s="461"/>
      <c r="AH84" s="461"/>
      <c r="AI84" s="506"/>
      <c r="AJ84" s="467"/>
      <c r="AK84" s="467"/>
      <c r="AL84" s="467"/>
      <c r="AM84" s="467"/>
      <c r="AN84" s="467"/>
      <c r="AO84" s="467"/>
      <c r="AP84" s="467"/>
      <c r="AQ84" s="467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498" t="s">
        <v>126</v>
      </c>
      <c r="B85" s="23">
        <f t="shared" si="23"/>
        <v>0</v>
      </c>
      <c r="C85" s="460"/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4"/>
      <c r="T85" s="460"/>
      <c r="U85" s="464"/>
      <c r="V85" s="460"/>
      <c r="W85" s="464"/>
      <c r="X85" s="460"/>
      <c r="Y85" s="464"/>
      <c r="Z85" s="498">
        <f t="shared" si="24"/>
        <v>0</v>
      </c>
      <c r="AA85" s="460"/>
      <c r="AB85" s="461"/>
      <c r="AC85" s="461"/>
      <c r="AD85" s="464"/>
      <c r="AE85" s="498">
        <f t="shared" si="25"/>
        <v>0</v>
      </c>
      <c r="AF85" s="460"/>
      <c r="AG85" s="461"/>
      <c r="AH85" s="461"/>
      <c r="AI85" s="506"/>
      <c r="AJ85" s="467"/>
      <c r="AK85" s="467"/>
      <c r="AL85" s="467"/>
      <c r="AM85" s="467"/>
      <c r="AN85" s="467"/>
      <c r="AO85" s="467"/>
      <c r="AP85" s="467"/>
      <c r="AQ85" s="467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498" t="s">
        <v>127</v>
      </c>
      <c r="B86" s="23">
        <f t="shared" si="23"/>
        <v>0</v>
      </c>
      <c r="C86" s="460"/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4"/>
      <c r="T86" s="460"/>
      <c r="U86" s="464"/>
      <c r="V86" s="460"/>
      <c r="W86" s="464"/>
      <c r="X86" s="460"/>
      <c r="Y86" s="464"/>
      <c r="Z86" s="498">
        <f t="shared" si="24"/>
        <v>0</v>
      </c>
      <c r="AA86" s="460"/>
      <c r="AB86" s="461"/>
      <c r="AC86" s="461"/>
      <c r="AD86" s="464"/>
      <c r="AE86" s="498">
        <f t="shared" si="25"/>
        <v>0</v>
      </c>
      <c r="AF86" s="460"/>
      <c r="AG86" s="461"/>
      <c r="AH86" s="461"/>
      <c r="AI86" s="506"/>
      <c r="AJ86" s="467"/>
      <c r="AK86" s="467"/>
      <c r="AL86" s="467"/>
      <c r="AM86" s="467"/>
      <c r="AN86" s="467"/>
      <c r="AO86" s="467"/>
      <c r="AP86" s="467"/>
      <c r="AQ86" s="467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498" t="s">
        <v>128</v>
      </c>
      <c r="B87" s="23">
        <f t="shared" si="23"/>
        <v>0</v>
      </c>
      <c r="C87" s="460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4"/>
      <c r="T87" s="460"/>
      <c r="U87" s="464"/>
      <c r="V87" s="460"/>
      <c r="W87" s="464"/>
      <c r="X87" s="460"/>
      <c r="Y87" s="464"/>
      <c r="Z87" s="498">
        <f t="shared" si="24"/>
        <v>0</v>
      </c>
      <c r="AA87" s="460"/>
      <c r="AB87" s="461"/>
      <c r="AC87" s="461"/>
      <c r="AD87" s="464"/>
      <c r="AE87" s="498">
        <f t="shared" si="25"/>
        <v>0</v>
      </c>
      <c r="AF87" s="460"/>
      <c r="AG87" s="461"/>
      <c r="AH87" s="461"/>
      <c r="AI87" s="506"/>
      <c r="AJ87" s="467"/>
      <c r="AK87" s="467"/>
      <c r="AL87" s="467"/>
      <c r="AM87" s="467"/>
      <c r="AN87" s="467"/>
      <c r="AO87" s="467"/>
      <c r="AP87" s="467"/>
      <c r="AQ87" s="467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498" t="s">
        <v>129</v>
      </c>
      <c r="B88" s="23">
        <f t="shared" si="23"/>
        <v>0</v>
      </c>
      <c r="C88" s="460"/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4"/>
      <c r="T88" s="460"/>
      <c r="U88" s="464"/>
      <c r="V88" s="460"/>
      <c r="W88" s="464"/>
      <c r="X88" s="460"/>
      <c r="Y88" s="464"/>
      <c r="Z88" s="498">
        <f t="shared" si="24"/>
        <v>0</v>
      </c>
      <c r="AA88" s="460"/>
      <c r="AB88" s="461"/>
      <c r="AC88" s="461"/>
      <c r="AD88" s="464"/>
      <c r="AE88" s="498">
        <f t="shared" si="25"/>
        <v>0</v>
      </c>
      <c r="AF88" s="460"/>
      <c r="AG88" s="461"/>
      <c r="AH88" s="461"/>
      <c r="AI88" s="506"/>
      <c r="AJ88" s="467"/>
      <c r="AK88" s="467"/>
      <c r="AL88" s="467"/>
      <c r="AM88" s="467"/>
      <c r="AN88" s="467"/>
      <c r="AO88" s="467"/>
      <c r="AP88" s="467"/>
      <c r="AQ88" s="467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498" t="s">
        <v>130</v>
      </c>
      <c r="B89" s="23">
        <f t="shared" si="23"/>
        <v>0</v>
      </c>
      <c r="C89" s="460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4"/>
      <c r="T89" s="460"/>
      <c r="U89" s="464"/>
      <c r="V89" s="460"/>
      <c r="W89" s="464"/>
      <c r="X89" s="460"/>
      <c r="Y89" s="464"/>
      <c r="Z89" s="498">
        <f t="shared" si="24"/>
        <v>0</v>
      </c>
      <c r="AA89" s="460"/>
      <c r="AB89" s="461"/>
      <c r="AC89" s="461"/>
      <c r="AD89" s="464"/>
      <c r="AE89" s="498">
        <f t="shared" si="25"/>
        <v>0</v>
      </c>
      <c r="AF89" s="460"/>
      <c r="AG89" s="461"/>
      <c r="AH89" s="461"/>
      <c r="AI89" s="506"/>
      <c r="AJ89" s="467"/>
      <c r="AK89" s="467"/>
      <c r="AL89" s="467"/>
      <c r="AM89" s="467"/>
      <c r="AN89" s="467"/>
      <c r="AO89" s="467"/>
      <c r="AP89" s="467"/>
      <c r="AQ89" s="467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498" t="s">
        <v>131</v>
      </c>
      <c r="B90" s="23">
        <f t="shared" si="23"/>
        <v>0</v>
      </c>
      <c r="C90" s="460"/>
      <c r="D90" s="461"/>
      <c r="E90" s="461"/>
      <c r="F90" s="461"/>
      <c r="G90" s="461"/>
      <c r="H90" s="461"/>
      <c r="I90" s="461"/>
      <c r="J90" s="461"/>
      <c r="K90" s="461"/>
      <c r="L90" s="461"/>
      <c r="M90" s="461"/>
      <c r="N90" s="461"/>
      <c r="O90" s="461"/>
      <c r="P90" s="461"/>
      <c r="Q90" s="461"/>
      <c r="R90" s="461"/>
      <c r="S90" s="464"/>
      <c r="T90" s="460"/>
      <c r="U90" s="464"/>
      <c r="V90" s="460"/>
      <c r="W90" s="464"/>
      <c r="X90" s="460"/>
      <c r="Y90" s="464"/>
      <c r="Z90" s="498">
        <f t="shared" si="24"/>
        <v>0</v>
      </c>
      <c r="AA90" s="460"/>
      <c r="AB90" s="461"/>
      <c r="AC90" s="461"/>
      <c r="AD90" s="464"/>
      <c r="AE90" s="498">
        <f t="shared" si="25"/>
        <v>0</v>
      </c>
      <c r="AF90" s="460"/>
      <c r="AG90" s="461"/>
      <c r="AH90" s="461"/>
      <c r="AI90" s="506"/>
      <c r="AJ90" s="467"/>
      <c r="AK90" s="467"/>
      <c r="AL90" s="467"/>
      <c r="AM90" s="467"/>
      <c r="AN90" s="467"/>
      <c r="AO90" s="467"/>
      <c r="AP90" s="467"/>
      <c r="AQ90" s="467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498" t="s">
        <v>132</v>
      </c>
      <c r="B91" s="23">
        <f t="shared" si="23"/>
        <v>49</v>
      </c>
      <c r="C91" s="460"/>
      <c r="D91" s="461"/>
      <c r="E91" s="461"/>
      <c r="F91" s="461"/>
      <c r="G91" s="461"/>
      <c r="H91" s="461"/>
      <c r="I91" s="461">
        <v>2</v>
      </c>
      <c r="J91" s="461"/>
      <c r="K91" s="461">
        <v>1</v>
      </c>
      <c r="L91" s="461">
        <v>1</v>
      </c>
      <c r="M91" s="461">
        <v>2</v>
      </c>
      <c r="N91" s="461">
        <v>5</v>
      </c>
      <c r="O91" s="461">
        <v>6</v>
      </c>
      <c r="P91" s="461">
        <v>8</v>
      </c>
      <c r="Q91" s="461">
        <v>11</v>
      </c>
      <c r="R91" s="461">
        <v>5</v>
      </c>
      <c r="S91" s="464">
        <v>8</v>
      </c>
      <c r="T91" s="460">
        <v>25</v>
      </c>
      <c r="U91" s="464">
        <v>24</v>
      </c>
      <c r="V91" s="460">
        <v>0</v>
      </c>
      <c r="W91" s="464">
        <v>5</v>
      </c>
      <c r="X91" s="460"/>
      <c r="Y91" s="464"/>
      <c r="Z91" s="498">
        <f t="shared" si="24"/>
        <v>0</v>
      </c>
      <c r="AA91" s="460"/>
      <c r="AB91" s="461"/>
      <c r="AC91" s="461"/>
      <c r="AD91" s="464"/>
      <c r="AE91" s="498">
        <f t="shared" si="25"/>
        <v>0</v>
      </c>
      <c r="AF91" s="460"/>
      <c r="AG91" s="461"/>
      <c r="AH91" s="461"/>
      <c r="AI91" s="506"/>
      <c r="AJ91" s="467">
        <v>1</v>
      </c>
      <c r="AK91" s="467">
        <v>48</v>
      </c>
      <c r="AL91" s="467"/>
      <c r="AM91" s="467">
        <v>0</v>
      </c>
      <c r="AN91" s="467">
        <v>0</v>
      </c>
      <c r="AO91" s="467">
        <v>0</v>
      </c>
      <c r="AP91" s="467">
        <v>0</v>
      </c>
      <c r="AQ91" s="467">
        <v>0</v>
      </c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498" t="s">
        <v>133</v>
      </c>
      <c r="B92" s="23">
        <f t="shared" si="23"/>
        <v>0</v>
      </c>
      <c r="C92" s="507"/>
      <c r="D92" s="508"/>
      <c r="E92" s="508"/>
      <c r="F92" s="508"/>
      <c r="G92" s="508"/>
      <c r="H92" s="508"/>
      <c r="I92" s="508"/>
      <c r="J92" s="508"/>
      <c r="K92" s="508"/>
      <c r="L92" s="461"/>
      <c r="M92" s="461"/>
      <c r="N92" s="461"/>
      <c r="O92" s="461"/>
      <c r="P92" s="461"/>
      <c r="Q92" s="461"/>
      <c r="R92" s="461"/>
      <c r="S92" s="464"/>
      <c r="T92" s="460"/>
      <c r="U92" s="464"/>
      <c r="V92" s="460"/>
      <c r="W92" s="464"/>
      <c r="X92" s="460"/>
      <c r="Y92" s="464"/>
      <c r="Z92" s="498">
        <f t="shared" si="24"/>
        <v>0</v>
      </c>
      <c r="AA92" s="460"/>
      <c r="AB92" s="461"/>
      <c r="AC92" s="461"/>
      <c r="AD92" s="464"/>
      <c r="AE92" s="498">
        <f t="shared" si="25"/>
        <v>0</v>
      </c>
      <c r="AF92" s="460"/>
      <c r="AG92" s="461"/>
      <c r="AH92" s="461"/>
      <c r="AI92" s="506"/>
      <c r="AJ92" s="467"/>
      <c r="AK92" s="467"/>
      <c r="AL92" s="467"/>
      <c r="AM92" s="467"/>
      <c r="AN92" s="467"/>
      <c r="AO92" s="467"/>
      <c r="AP92" s="467"/>
      <c r="AQ92" s="467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498" t="s">
        <v>134</v>
      </c>
      <c r="B93" s="23">
        <f t="shared" si="23"/>
        <v>0</v>
      </c>
      <c r="C93" s="460"/>
      <c r="D93" s="461"/>
      <c r="E93" s="461"/>
      <c r="F93" s="461"/>
      <c r="G93" s="461"/>
      <c r="H93" s="461"/>
      <c r="I93" s="461"/>
      <c r="J93" s="461"/>
      <c r="K93" s="461"/>
      <c r="L93" s="461"/>
      <c r="M93" s="461"/>
      <c r="N93" s="461"/>
      <c r="O93" s="461"/>
      <c r="P93" s="461"/>
      <c r="Q93" s="461"/>
      <c r="R93" s="461"/>
      <c r="S93" s="464"/>
      <c r="T93" s="460"/>
      <c r="U93" s="464"/>
      <c r="V93" s="460"/>
      <c r="W93" s="464"/>
      <c r="X93" s="460"/>
      <c r="Y93" s="464"/>
      <c r="Z93" s="498">
        <f t="shared" si="24"/>
        <v>0</v>
      </c>
      <c r="AA93" s="460"/>
      <c r="AB93" s="461"/>
      <c r="AC93" s="461"/>
      <c r="AD93" s="464"/>
      <c r="AE93" s="498">
        <f t="shared" si="25"/>
        <v>0</v>
      </c>
      <c r="AF93" s="460"/>
      <c r="AG93" s="461"/>
      <c r="AH93" s="461"/>
      <c r="AI93" s="506"/>
      <c r="AJ93" s="467"/>
      <c r="AK93" s="467"/>
      <c r="AL93" s="467"/>
      <c r="AM93" s="467"/>
      <c r="AN93" s="467"/>
      <c r="AO93" s="467"/>
      <c r="AP93" s="467"/>
      <c r="AQ93" s="467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498" t="s">
        <v>135</v>
      </c>
      <c r="B94" s="23">
        <f t="shared" si="23"/>
        <v>0</v>
      </c>
      <c r="C94" s="460"/>
      <c r="D94" s="461"/>
      <c r="E94" s="461"/>
      <c r="F94" s="461"/>
      <c r="G94" s="461"/>
      <c r="H94" s="461"/>
      <c r="I94" s="461"/>
      <c r="J94" s="461"/>
      <c r="K94" s="461"/>
      <c r="L94" s="461"/>
      <c r="M94" s="461"/>
      <c r="N94" s="461"/>
      <c r="O94" s="461"/>
      <c r="P94" s="461"/>
      <c r="Q94" s="461"/>
      <c r="R94" s="461"/>
      <c r="S94" s="464"/>
      <c r="T94" s="460"/>
      <c r="U94" s="464"/>
      <c r="V94" s="460"/>
      <c r="W94" s="464"/>
      <c r="X94" s="460"/>
      <c r="Y94" s="464"/>
      <c r="Z94" s="498">
        <f t="shared" si="24"/>
        <v>0</v>
      </c>
      <c r="AA94" s="460"/>
      <c r="AB94" s="461"/>
      <c r="AC94" s="461"/>
      <c r="AD94" s="464"/>
      <c r="AE94" s="498">
        <f t="shared" si="25"/>
        <v>0</v>
      </c>
      <c r="AF94" s="460"/>
      <c r="AG94" s="461"/>
      <c r="AH94" s="461"/>
      <c r="AI94" s="506"/>
      <c r="AJ94" s="467"/>
      <c r="AK94" s="467"/>
      <c r="AL94" s="467"/>
      <c r="AM94" s="467"/>
      <c r="AN94" s="467"/>
      <c r="AO94" s="467"/>
      <c r="AP94" s="467"/>
      <c r="AQ94" s="467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460"/>
      <c r="D95" s="461"/>
      <c r="E95" s="461"/>
      <c r="F95" s="461"/>
      <c r="G95" s="461"/>
      <c r="H95" s="461"/>
      <c r="I95" s="461"/>
      <c r="J95" s="461"/>
      <c r="K95" s="461"/>
      <c r="L95" s="461"/>
      <c r="M95" s="461"/>
      <c r="N95" s="461"/>
      <c r="O95" s="461"/>
      <c r="P95" s="461"/>
      <c r="Q95" s="461"/>
      <c r="R95" s="461"/>
      <c r="S95" s="464"/>
      <c r="T95" s="460"/>
      <c r="U95" s="464"/>
      <c r="V95" s="460"/>
      <c r="W95" s="464"/>
      <c r="X95" s="460"/>
      <c r="Y95" s="464"/>
      <c r="Z95" s="498">
        <f t="shared" si="24"/>
        <v>0</v>
      </c>
      <c r="AA95" s="460"/>
      <c r="AB95" s="461"/>
      <c r="AC95" s="461"/>
      <c r="AD95" s="464"/>
      <c r="AE95" s="498">
        <f t="shared" si="25"/>
        <v>0</v>
      </c>
      <c r="AF95" s="460"/>
      <c r="AG95" s="461"/>
      <c r="AH95" s="461"/>
      <c r="AI95" s="506"/>
      <c r="AJ95" s="467"/>
      <c r="AK95" s="467"/>
      <c r="AL95" s="467"/>
      <c r="AM95" s="467"/>
      <c r="AN95" s="467"/>
      <c r="AO95" s="467"/>
      <c r="AP95" s="467"/>
      <c r="AQ95" s="467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509"/>
      <c r="D96" s="510"/>
      <c r="E96" s="510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  <c r="Q96" s="510"/>
      <c r="R96" s="510"/>
      <c r="S96" s="511"/>
      <c r="T96" s="460"/>
      <c r="U96" s="464"/>
      <c r="V96" s="460"/>
      <c r="W96" s="464"/>
      <c r="X96" s="460"/>
      <c r="Y96" s="464"/>
      <c r="Z96" s="498">
        <f t="shared" si="24"/>
        <v>0</v>
      </c>
      <c r="AA96" s="460"/>
      <c r="AB96" s="461"/>
      <c r="AC96" s="461"/>
      <c r="AD96" s="464"/>
      <c r="AE96" s="498">
        <f t="shared" si="25"/>
        <v>0</v>
      </c>
      <c r="AF96" s="460"/>
      <c r="AG96" s="461"/>
      <c r="AH96" s="461"/>
      <c r="AI96" s="506"/>
      <c r="AJ96" s="467"/>
      <c r="AK96" s="467"/>
      <c r="AL96" s="467"/>
      <c r="AM96" s="467"/>
      <c r="AN96" s="467"/>
      <c r="AO96" s="467"/>
      <c r="AP96" s="467"/>
      <c r="AQ96" s="467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512" t="s">
        <v>5</v>
      </c>
      <c r="B97" s="402">
        <f>SUM(C97:S97)</f>
        <v>57</v>
      </c>
      <c r="C97" s="403">
        <f>SUM(C37:C96)</f>
        <v>1</v>
      </c>
      <c r="D97" s="404">
        <f>SUM(D37:D96)</f>
        <v>0</v>
      </c>
      <c r="E97" s="404">
        <f t="shared" ref="E97:AP97" si="28">SUM(E37:E96)</f>
        <v>0</v>
      </c>
      <c r="F97" s="404">
        <f t="shared" si="28"/>
        <v>0</v>
      </c>
      <c r="G97" s="404">
        <f t="shared" si="28"/>
        <v>0</v>
      </c>
      <c r="H97" s="513">
        <f t="shared" si="28"/>
        <v>0</v>
      </c>
      <c r="I97" s="404">
        <f t="shared" si="28"/>
        <v>2</v>
      </c>
      <c r="J97" s="404">
        <f t="shared" si="28"/>
        <v>0</v>
      </c>
      <c r="K97" s="404">
        <f t="shared" si="28"/>
        <v>1</v>
      </c>
      <c r="L97" s="404">
        <f t="shared" si="28"/>
        <v>1</v>
      </c>
      <c r="M97" s="404">
        <f t="shared" si="28"/>
        <v>3</v>
      </c>
      <c r="N97" s="404">
        <f t="shared" si="28"/>
        <v>5</v>
      </c>
      <c r="O97" s="404">
        <f t="shared" si="28"/>
        <v>6</v>
      </c>
      <c r="P97" s="404">
        <f t="shared" si="28"/>
        <v>10</v>
      </c>
      <c r="Q97" s="404">
        <f t="shared" si="28"/>
        <v>11</v>
      </c>
      <c r="R97" s="404">
        <f t="shared" si="28"/>
        <v>6</v>
      </c>
      <c r="S97" s="405">
        <f t="shared" si="28"/>
        <v>11</v>
      </c>
      <c r="T97" s="403">
        <f t="shared" si="28"/>
        <v>27</v>
      </c>
      <c r="U97" s="405">
        <f t="shared" si="28"/>
        <v>30</v>
      </c>
      <c r="V97" s="403">
        <f t="shared" si="28"/>
        <v>0</v>
      </c>
      <c r="W97" s="405">
        <f t="shared" si="28"/>
        <v>10</v>
      </c>
      <c r="X97" s="403">
        <f t="shared" si="28"/>
        <v>0</v>
      </c>
      <c r="Y97" s="405">
        <f t="shared" si="28"/>
        <v>0</v>
      </c>
      <c r="Z97" s="406">
        <f t="shared" si="28"/>
        <v>1</v>
      </c>
      <c r="AA97" s="403">
        <f t="shared" si="28"/>
        <v>0</v>
      </c>
      <c r="AB97" s="404">
        <f t="shared" si="28"/>
        <v>1</v>
      </c>
      <c r="AC97" s="404">
        <f t="shared" si="28"/>
        <v>0</v>
      </c>
      <c r="AD97" s="513">
        <f t="shared" si="28"/>
        <v>0</v>
      </c>
      <c r="AE97" s="406">
        <f t="shared" si="28"/>
        <v>0</v>
      </c>
      <c r="AF97" s="403">
        <f t="shared" si="28"/>
        <v>0</v>
      </c>
      <c r="AG97" s="404">
        <f t="shared" si="28"/>
        <v>0</v>
      </c>
      <c r="AH97" s="404">
        <f t="shared" si="28"/>
        <v>0</v>
      </c>
      <c r="AI97" s="514">
        <f t="shared" si="28"/>
        <v>0</v>
      </c>
      <c r="AJ97" s="405">
        <f>SUM(AJ37:AJ96)</f>
        <v>2</v>
      </c>
      <c r="AK97" s="405">
        <f>SUM(AK37:AK96)</f>
        <v>55</v>
      </c>
      <c r="AL97" s="407">
        <f>SUM(AL37:AL96)</f>
        <v>0</v>
      </c>
      <c r="AM97" s="405">
        <f t="shared" si="28"/>
        <v>0</v>
      </c>
      <c r="AN97" s="405">
        <f t="shared" si="28"/>
        <v>0</v>
      </c>
      <c r="AO97" s="405">
        <f t="shared" si="28"/>
        <v>0</v>
      </c>
      <c r="AP97" s="405">
        <f t="shared" si="28"/>
        <v>0</v>
      </c>
      <c r="AQ97" s="405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515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3992" t="s">
        <v>4</v>
      </c>
      <c r="B99" s="3993"/>
      <c r="C99" s="3992" t="s">
        <v>37</v>
      </c>
      <c r="D99" s="3994"/>
      <c r="E99" s="3993"/>
      <c r="F99" s="3995" t="s">
        <v>139</v>
      </c>
      <c r="G99" s="3996"/>
      <c r="H99" s="3996"/>
      <c r="I99" s="3996"/>
      <c r="J99" s="3996"/>
      <c r="K99" s="3996"/>
      <c r="L99" s="3996"/>
      <c r="M99" s="3996"/>
      <c r="N99" s="3996"/>
      <c r="O99" s="3996"/>
      <c r="P99" s="3996"/>
      <c r="Q99" s="3996"/>
      <c r="R99" s="3996"/>
      <c r="S99" s="3996"/>
      <c r="T99" s="3996"/>
      <c r="U99" s="3996"/>
      <c r="V99" s="3996"/>
      <c r="W99" s="3996"/>
      <c r="X99" s="3996"/>
      <c r="Y99" s="3996"/>
      <c r="Z99" s="3996"/>
      <c r="AA99" s="3996"/>
      <c r="AB99" s="3996"/>
      <c r="AC99" s="3996"/>
      <c r="AD99" s="3996"/>
      <c r="AE99" s="3996"/>
      <c r="AF99" s="3996"/>
      <c r="AG99" s="3996"/>
      <c r="AH99" s="3996"/>
      <c r="AI99" s="3996"/>
      <c r="AJ99" s="3996"/>
      <c r="AK99" s="3996"/>
      <c r="AL99" s="3996"/>
      <c r="AM99" s="3997"/>
      <c r="AN99" s="3984" t="s">
        <v>140</v>
      </c>
      <c r="AO99" s="3963"/>
      <c r="AP99" s="3998" t="s">
        <v>141</v>
      </c>
      <c r="AQ99" s="3963" t="s">
        <v>142</v>
      </c>
      <c r="AR99" s="3964" t="s">
        <v>10</v>
      </c>
      <c r="AS99" s="3963" t="s">
        <v>11</v>
      </c>
      <c r="AT99" s="3964" t="s">
        <v>143</v>
      </c>
      <c r="AU99" s="3963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3981" t="s">
        <v>13</v>
      </c>
      <c r="G100" s="3983"/>
      <c r="H100" s="3981" t="s">
        <v>14</v>
      </c>
      <c r="I100" s="3983"/>
      <c r="J100" s="3981" t="s">
        <v>50</v>
      </c>
      <c r="K100" s="3983"/>
      <c r="L100" s="3981" t="s">
        <v>51</v>
      </c>
      <c r="M100" s="3983"/>
      <c r="N100" s="3981" t="s">
        <v>17</v>
      </c>
      <c r="O100" s="3983"/>
      <c r="P100" s="3995" t="s">
        <v>18</v>
      </c>
      <c r="Q100" s="4002"/>
      <c r="R100" s="3995" t="s">
        <v>19</v>
      </c>
      <c r="S100" s="4002"/>
      <c r="T100" s="3995" t="s">
        <v>20</v>
      </c>
      <c r="U100" s="4002"/>
      <c r="V100" s="3995" t="s">
        <v>21</v>
      </c>
      <c r="W100" s="4002"/>
      <c r="X100" s="3995" t="s">
        <v>22</v>
      </c>
      <c r="Y100" s="4002"/>
      <c r="Z100" s="3995" t="s">
        <v>23</v>
      </c>
      <c r="AA100" s="4002"/>
      <c r="AB100" s="3995" t="s">
        <v>24</v>
      </c>
      <c r="AC100" s="4002"/>
      <c r="AD100" s="3995" t="s">
        <v>25</v>
      </c>
      <c r="AE100" s="4002"/>
      <c r="AF100" s="3995" t="s">
        <v>26</v>
      </c>
      <c r="AG100" s="4002"/>
      <c r="AH100" s="3995" t="s">
        <v>27</v>
      </c>
      <c r="AI100" s="4002"/>
      <c r="AJ100" s="3995" t="s">
        <v>28</v>
      </c>
      <c r="AK100" s="4002"/>
      <c r="AL100" s="3995" t="s">
        <v>29</v>
      </c>
      <c r="AM100" s="3997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400" t="s">
        <v>44</v>
      </c>
      <c r="D101" s="408" t="s">
        <v>30</v>
      </c>
      <c r="E101" s="409" t="s">
        <v>31</v>
      </c>
      <c r="F101" s="516" t="s">
        <v>30</v>
      </c>
      <c r="G101" s="350" t="s">
        <v>31</v>
      </c>
      <c r="H101" s="516" t="s">
        <v>30</v>
      </c>
      <c r="I101" s="350" t="s">
        <v>31</v>
      </c>
      <c r="J101" s="516" t="s">
        <v>30</v>
      </c>
      <c r="K101" s="350" t="s">
        <v>31</v>
      </c>
      <c r="L101" s="516" t="s">
        <v>30</v>
      </c>
      <c r="M101" s="350" t="s">
        <v>31</v>
      </c>
      <c r="N101" s="516" t="s">
        <v>30</v>
      </c>
      <c r="O101" s="350" t="s">
        <v>31</v>
      </c>
      <c r="P101" s="516" t="s">
        <v>30</v>
      </c>
      <c r="Q101" s="350" t="s">
        <v>31</v>
      </c>
      <c r="R101" s="516" t="s">
        <v>30</v>
      </c>
      <c r="S101" s="350" t="s">
        <v>31</v>
      </c>
      <c r="T101" s="516" t="s">
        <v>30</v>
      </c>
      <c r="U101" s="350" t="s">
        <v>31</v>
      </c>
      <c r="V101" s="516" t="s">
        <v>30</v>
      </c>
      <c r="W101" s="350" t="s">
        <v>31</v>
      </c>
      <c r="X101" s="516" t="s">
        <v>30</v>
      </c>
      <c r="Y101" s="350" t="s">
        <v>31</v>
      </c>
      <c r="Z101" s="516" t="s">
        <v>30</v>
      </c>
      <c r="AA101" s="350" t="s">
        <v>31</v>
      </c>
      <c r="AB101" s="516" t="s">
        <v>30</v>
      </c>
      <c r="AC101" s="350" t="s">
        <v>31</v>
      </c>
      <c r="AD101" s="516" t="s">
        <v>30</v>
      </c>
      <c r="AE101" s="350" t="s">
        <v>31</v>
      </c>
      <c r="AF101" s="516" t="s">
        <v>30</v>
      </c>
      <c r="AG101" s="350" t="s">
        <v>31</v>
      </c>
      <c r="AH101" s="516" t="s">
        <v>30</v>
      </c>
      <c r="AI101" s="350" t="s">
        <v>31</v>
      </c>
      <c r="AJ101" s="516" t="s">
        <v>30</v>
      </c>
      <c r="AK101" s="350" t="s">
        <v>31</v>
      </c>
      <c r="AL101" s="516" t="s">
        <v>30</v>
      </c>
      <c r="AM101" s="351" t="s">
        <v>31</v>
      </c>
      <c r="AN101" s="410" t="s">
        <v>145</v>
      </c>
      <c r="AO101" s="517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011" t="s">
        <v>149</v>
      </c>
      <c r="B102" s="4012"/>
      <c r="C102" s="411">
        <f>SUM(D102+E102)</f>
        <v>30</v>
      </c>
      <c r="D102" s="518">
        <f>SUM(F102+H102+J102+L102+N102+P102+R102+T102+V102+X102+Z102+AB102+AD102+AF102+AH102+AJ102+AL102)</f>
        <v>11</v>
      </c>
      <c r="E102" s="352">
        <f>SUM(G102+I102+K102+M102+O102+Q102+S102+U102+W102+Y102+AA102+AC102+AE102+AG102+AI102+AK102+AM102)</f>
        <v>19</v>
      </c>
      <c r="F102" s="519"/>
      <c r="G102" s="353"/>
      <c r="H102" s="519"/>
      <c r="I102" s="353"/>
      <c r="J102" s="519"/>
      <c r="K102" s="353"/>
      <c r="L102" s="519"/>
      <c r="M102" s="353"/>
      <c r="N102" s="519"/>
      <c r="O102" s="353">
        <v>1</v>
      </c>
      <c r="P102" s="519"/>
      <c r="Q102" s="353"/>
      <c r="R102" s="519"/>
      <c r="S102" s="353"/>
      <c r="T102" s="519"/>
      <c r="U102" s="353">
        <v>1</v>
      </c>
      <c r="V102" s="519"/>
      <c r="W102" s="353">
        <v>1</v>
      </c>
      <c r="X102" s="519"/>
      <c r="Y102" s="353">
        <v>2</v>
      </c>
      <c r="Z102" s="519">
        <v>1</v>
      </c>
      <c r="AA102" s="353">
        <v>3</v>
      </c>
      <c r="AB102" s="519">
        <v>3</v>
      </c>
      <c r="AC102" s="353">
        <v>1</v>
      </c>
      <c r="AD102" s="519"/>
      <c r="AE102" s="353">
        <v>1</v>
      </c>
      <c r="AF102" s="519">
        <v>3</v>
      </c>
      <c r="AG102" s="353">
        <v>1</v>
      </c>
      <c r="AH102" s="519">
        <v>1</v>
      </c>
      <c r="AI102" s="353">
        <v>4</v>
      </c>
      <c r="AJ102" s="519">
        <v>3</v>
      </c>
      <c r="AK102" s="353">
        <v>3</v>
      </c>
      <c r="AL102" s="519"/>
      <c r="AM102" s="354">
        <v>1</v>
      </c>
      <c r="AN102" s="520"/>
      <c r="AO102" s="373">
        <v>9</v>
      </c>
      <c r="AP102" s="520">
        <v>30</v>
      </c>
      <c r="AQ102" s="373">
        <v>9</v>
      </c>
      <c r="AR102" s="520">
        <v>0</v>
      </c>
      <c r="AS102" s="373">
        <v>0</v>
      </c>
      <c r="AT102" s="396">
        <v>21</v>
      </c>
      <c r="AU102" s="396"/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013" t="s">
        <v>150</v>
      </c>
      <c r="B103" s="444" t="s">
        <v>151</v>
      </c>
      <c r="C103" s="105">
        <f>SUM(D103:E103)</f>
        <v>0</v>
      </c>
      <c r="D103" s="521"/>
      <c r="E103" s="352">
        <f>SUM(K103+M103+O103+Q103+S103+U103+W103+Y103+AA103+AC103+AE103+AG103+AI103+AK103+AM103)</f>
        <v>0</v>
      </c>
      <c r="F103" s="522"/>
      <c r="G103" s="523"/>
      <c r="H103" s="522"/>
      <c r="I103" s="523"/>
      <c r="J103" s="522"/>
      <c r="K103" s="440"/>
      <c r="L103" s="522"/>
      <c r="M103" s="440"/>
      <c r="N103" s="522"/>
      <c r="O103" s="440"/>
      <c r="P103" s="522"/>
      <c r="Q103" s="440"/>
      <c r="R103" s="522"/>
      <c r="S103" s="440"/>
      <c r="T103" s="522"/>
      <c r="U103" s="440"/>
      <c r="V103" s="522"/>
      <c r="W103" s="440"/>
      <c r="X103" s="522"/>
      <c r="Y103" s="440"/>
      <c r="Z103" s="522"/>
      <c r="AA103" s="440"/>
      <c r="AB103" s="522"/>
      <c r="AC103" s="442"/>
      <c r="AD103" s="522"/>
      <c r="AE103" s="440"/>
      <c r="AF103" s="522"/>
      <c r="AG103" s="440"/>
      <c r="AH103" s="522"/>
      <c r="AI103" s="440"/>
      <c r="AJ103" s="522"/>
      <c r="AK103" s="440"/>
      <c r="AL103" s="522"/>
      <c r="AM103" s="499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505" t="s">
        <v>152</v>
      </c>
      <c r="C104" s="524">
        <f t="shared" ref="C104:C110" si="35">SUM(D104+E104)</f>
        <v>0</v>
      </c>
      <c r="D104" s="525">
        <f>SUM(F104+H104+J104+L104+N104+P104+R104+T104+V104+X104+Z104+AB104+AD104+AF104+AH104+AJ104+AL104)</f>
        <v>0</v>
      </c>
      <c r="E104" s="526">
        <f>SUM(G104+I104+K104+M104+O104+Q104+S104+U104+W104+Y104+AA104+AC104+AE104+AG104+AI104+AK104+AM104)</f>
        <v>0</v>
      </c>
      <c r="F104" s="460"/>
      <c r="G104" s="467"/>
      <c r="H104" s="460"/>
      <c r="I104" s="467"/>
      <c r="J104" s="460"/>
      <c r="K104" s="467"/>
      <c r="L104" s="460"/>
      <c r="M104" s="467"/>
      <c r="N104" s="460"/>
      <c r="O104" s="467"/>
      <c r="P104" s="460"/>
      <c r="Q104" s="464"/>
      <c r="R104" s="460"/>
      <c r="S104" s="464"/>
      <c r="T104" s="460"/>
      <c r="U104" s="464"/>
      <c r="V104" s="460"/>
      <c r="W104" s="464"/>
      <c r="X104" s="460"/>
      <c r="Y104" s="464"/>
      <c r="Z104" s="460"/>
      <c r="AA104" s="464"/>
      <c r="AB104" s="460"/>
      <c r="AC104" s="464"/>
      <c r="AD104" s="460"/>
      <c r="AE104" s="464"/>
      <c r="AF104" s="460"/>
      <c r="AG104" s="464"/>
      <c r="AH104" s="460"/>
      <c r="AI104" s="464"/>
      <c r="AJ104" s="460"/>
      <c r="AK104" s="464"/>
      <c r="AL104" s="527"/>
      <c r="AM104" s="528"/>
      <c r="AN104" s="463"/>
      <c r="AO104" s="464"/>
      <c r="AP104" s="463"/>
      <c r="AQ104" s="464"/>
      <c r="AR104" s="463"/>
      <c r="AS104" s="464"/>
      <c r="AT104" s="467"/>
      <c r="AU104" s="467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529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530"/>
      <c r="G105" s="412"/>
      <c r="H105" s="530"/>
      <c r="I105" s="412"/>
      <c r="J105" s="530"/>
      <c r="K105" s="412"/>
      <c r="L105" s="530"/>
      <c r="M105" s="412"/>
      <c r="N105" s="509"/>
      <c r="O105" s="511"/>
      <c r="P105" s="509"/>
      <c r="Q105" s="511"/>
      <c r="R105" s="509"/>
      <c r="S105" s="511"/>
      <c r="T105" s="509"/>
      <c r="U105" s="511"/>
      <c r="V105" s="509"/>
      <c r="W105" s="511"/>
      <c r="X105" s="509"/>
      <c r="Y105" s="511"/>
      <c r="Z105" s="509"/>
      <c r="AA105" s="413"/>
      <c r="AB105" s="509"/>
      <c r="AC105" s="511"/>
      <c r="AD105" s="530"/>
      <c r="AE105" s="412"/>
      <c r="AF105" s="530"/>
      <c r="AG105" s="412"/>
      <c r="AH105" s="530"/>
      <c r="AI105" s="412"/>
      <c r="AJ105" s="530"/>
      <c r="AK105" s="412"/>
      <c r="AL105" s="530"/>
      <c r="AM105" s="414"/>
      <c r="AN105" s="463"/>
      <c r="AO105" s="464"/>
      <c r="AP105" s="463"/>
      <c r="AQ105" s="464"/>
      <c r="AR105" s="463"/>
      <c r="AS105" s="464"/>
      <c r="AT105" s="467"/>
      <c r="AU105" s="467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463"/>
      <c r="AO106" s="464"/>
      <c r="AP106" s="463"/>
      <c r="AQ106" s="464"/>
      <c r="AR106" s="463"/>
      <c r="AS106" s="464"/>
      <c r="AT106" s="467"/>
      <c r="AU106" s="467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003" t="s">
        <v>155</v>
      </c>
      <c r="B107" s="4004"/>
      <c r="C107" s="531">
        <f t="shared" si="35"/>
        <v>0</v>
      </c>
      <c r="D107" s="525">
        <f t="shared" si="36"/>
        <v>0</v>
      </c>
      <c r="E107" s="526">
        <f t="shared" si="36"/>
        <v>0</v>
      </c>
      <c r="F107" s="460"/>
      <c r="G107" s="467"/>
      <c r="H107" s="460"/>
      <c r="I107" s="467"/>
      <c r="J107" s="460"/>
      <c r="K107" s="464"/>
      <c r="L107" s="460"/>
      <c r="M107" s="464"/>
      <c r="N107" s="460"/>
      <c r="O107" s="464"/>
      <c r="P107" s="460"/>
      <c r="Q107" s="464"/>
      <c r="R107" s="460"/>
      <c r="S107" s="464"/>
      <c r="T107" s="460"/>
      <c r="U107" s="464"/>
      <c r="V107" s="460"/>
      <c r="W107" s="464"/>
      <c r="X107" s="460"/>
      <c r="Y107" s="464"/>
      <c r="Z107" s="460"/>
      <c r="AA107" s="464"/>
      <c r="AB107" s="460"/>
      <c r="AC107" s="467"/>
      <c r="AD107" s="460"/>
      <c r="AE107" s="467"/>
      <c r="AF107" s="460"/>
      <c r="AG107" s="467"/>
      <c r="AH107" s="460"/>
      <c r="AI107" s="467"/>
      <c r="AJ107" s="460"/>
      <c r="AK107" s="467"/>
      <c r="AL107" s="527"/>
      <c r="AM107" s="528"/>
      <c r="AN107" s="463"/>
      <c r="AO107" s="464"/>
      <c r="AP107" s="463"/>
      <c r="AQ107" s="464"/>
      <c r="AR107" s="463"/>
      <c r="AS107" s="464"/>
      <c r="AT107" s="467"/>
      <c r="AU107" s="467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005" t="s">
        <v>156</v>
      </c>
      <c r="B108" s="4006"/>
      <c r="C108" s="532">
        <f t="shared" si="35"/>
        <v>0</v>
      </c>
      <c r="D108" s="533">
        <f t="shared" si="36"/>
        <v>0</v>
      </c>
      <c r="E108" s="526">
        <f t="shared" si="36"/>
        <v>0</v>
      </c>
      <c r="F108" s="460"/>
      <c r="G108" s="467"/>
      <c r="H108" s="460"/>
      <c r="I108" s="467"/>
      <c r="J108" s="460"/>
      <c r="K108" s="464"/>
      <c r="L108" s="460"/>
      <c r="M108" s="464"/>
      <c r="N108" s="460"/>
      <c r="O108" s="464"/>
      <c r="P108" s="460"/>
      <c r="Q108" s="464"/>
      <c r="R108" s="460"/>
      <c r="S108" s="464"/>
      <c r="T108" s="460"/>
      <c r="U108" s="464"/>
      <c r="V108" s="460"/>
      <c r="W108" s="464"/>
      <c r="X108" s="460"/>
      <c r="Y108" s="464"/>
      <c r="Z108" s="460"/>
      <c r="AA108" s="464"/>
      <c r="AB108" s="460"/>
      <c r="AC108" s="467"/>
      <c r="AD108" s="460"/>
      <c r="AE108" s="467"/>
      <c r="AF108" s="460"/>
      <c r="AG108" s="467"/>
      <c r="AH108" s="460"/>
      <c r="AI108" s="467"/>
      <c r="AJ108" s="460"/>
      <c r="AK108" s="467"/>
      <c r="AL108" s="527"/>
      <c r="AM108" s="528"/>
      <c r="AN108" s="463"/>
      <c r="AO108" s="464"/>
      <c r="AP108" s="463"/>
      <c r="AQ108" s="464"/>
      <c r="AR108" s="463"/>
      <c r="AS108" s="464"/>
      <c r="AT108" s="467"/>
      <c r="AU108" s="467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003" t="s">
        <v>157</v>
      </c>
      <c r="B109" s="4004"/>
      <c r="C109" s="531">
        <f t="shared" si="35"/>
        <v>0</v>
      </c>
      <c r="D109" s="525">
        <f t="shared" si="36"/>
        <v>0</v>
      </c>
      <c r="E109" s="526">
        <f t="shared" si="36"/>
        <v>0</v>
      </c>
      <c r="F109" s="460"/>
      <c r="G109" s="467"/>
      <c r="H109" s="460"/>
      <c r="I109" s="467"/>
      <c r="J109" s="460"/>
      <c r="K109" s="464"/>
      <c r="L109" s="460"/>
      <c r="M109" s="464"/>
      <c r="N109" s="460"/>
      <c r="O109" s="464"/>
      <c r="P109" s="460"/>
      <c r="Q109" s="464"/>
      <c r="R109" s="460"/>
      <c r="S109" s="464"/>
      <c r="T109" s="460"/>
      <c r="U109" s="464"/>
      <c r="V109" s="460"/>
      <c r="W109" s="464"/>
      <c r="X109" s="460"/>
      <c r="Y109" s="464"/>
      <c r="Z109" s="460"/>
      <c r="AA109" s="464"/>
      <c r="AB109" s="460"/>
      <c r="AC109" s="464"/>
      <c r="AD109" s="460"/>
      <c r="AE109" s="464"/>
      <c r="AF109" s="460"/>
      <c r="AG109" s="464"/>
      <c r="AH109" s="460"/>
      <c r="AI109" s="467"/>
      <c r="AJ109" s="460"/>
      <c r="AK109" s="467"/>
      <c r="AL109" s="527"/>
      <c r="AM109" s="528"/>
      <c r="AN109" s="463"/>
      <c r="AO109" s="464"/>
      <c r="AP109" s="463"/>
      <c r="AQ109" s="464"/>
      <c r="AR109" s="463"/>
      <c r="AS109" s="464"/>
      <c r="AT109" s="467"/>
      <c r="AU109" s="467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007" t="s">
        <v>158</v>
      </c>
      <c r="B110" s="4008"/>
      <c r="C110" s="534">
        <f t="shared" si="35"/>
        <v>0</v>
      </c>
      <c r="D110" s="535">
        <f t="shared" si="36"/>
        <v>0</v>
      </c>
      <c r="E110" s="415">
        <f t="shared" si="36"/>
        <v>0</v>
      </c>
      <c r="F110" s="509"/>
      <c r="G110" s="413"/>
      <c r="H110" s="509"/>
      <c r="I110" s="413"/>
      <c r="J110" s="509"/>
      <c r="K110" s="511"/>
      <c r="L110" s="509"/>
      <c r="M110" s="511"/>
      <c r="N110" s="509"/>
      <c r="O110" s="511"/>
      <c r="P110" s="509"/>
      <c r="Q110" s="511"/>
      <c r="R110" s="509"/>
      <c r="S110" s="511"/>
      <c r="T110" s="509"/>
      <c r="U110" s="511"/>
      <c r="V110" s="509"/>
      <c r="W110" s="511"/>
      <c r="X110" s="509"/>
      <c r="Y110" s="511"/>
      <c r="Z110" s="509"/>
      <c r="AA110" s="511"/>
      <c r="AB110" s="509"/>
      <c r="AC110" s="511"/>
      <c r="AD110" s="509"/>
      <c r="AE110" s="511"/>
      <c r="AF110" s="509"/>
      <c r="AG110" s="511"/>
      <c r="AH110" s="509"/>
      <c r="AI110" s="511"/>
      <c r="AJ110" s="509"/>
      <c r="AK110" s="511"/>
      <c r="AL110" s="536"/>
      <c r="AM110" s="537"/>
      <c r="AN110" s="416"/>
      <c r="AO110" s="511"/>
      <c r="AP110" s="416"/>
      <c r="AQ110" s="511"/>
      <c r="AR110" s="416"/>
      <c r="AS110" s="511"/>
      <c r="AT110" s="413"/>
      <c r="AU110" s="413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3981" t="s">
        <v>5</v>
      </c>
      <c r="B111" s="3983"/>
      <c r="C111" s="126">
        <f t="shared" ref="C111:AU111" si="37">SUM(C102:C110)</f>
        <v>30</v>
      </c>
      <c r="D111" s="127">
        <f t="shared" si="37"/>
        <v>11</v>
      </c>
      <c r="E111" s="115">
        <f t="shared" si="37"/>
        <v>19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417">
        <f t="shared" si="37"/>
        <v>0</v>
      </c>
      <c r="K111" s="418">
        <f t="shared" si="37"/>
        <v>0</v>
      </c>
      <c r="L111" s="417">
        <f t="shared" si="37"/>
        <v>0</v>
      </c>
      <c r="M111" s="418">
        <f t="shared" si="37"/>
        <v>0</v>
      </c>
      <c r="N111" s="417">
        <f t="shared" si="37"/>
        <v>0</v>
      </c>
      <c r="O111" s="418">
        <f t="shared" si="37"/>
        <v>1</v>
      </c>
      <c r="P111" s="417">
        <f t="shared" si="37"/>
        <v>0</v>
      </c>
      <c r="Q111" s="418">
        <f t="shared" si="37"/>
        <v>0</v>
      </c>
      <c r="R111" s="417">
        <f t="shared" si="37"/>
        <v>0</v>
      </c>
      <c r="S111" s="418">
        <f t="shared" si="37"/>
        <v>0</v>
      </c>
      <c r="T111" s="417">
        <f t="shared" si="37"/>
        <v>0</v>
      </c>
      <c r="U111" s="418">
        <f t="shared" si="37"/>
        <v>1</v>
      </c>
      <c r="V111" s="417">
        <f t="shared" si="37"/>
        <v>0</v>
      </c>
      <c r="W111" s="418">
        <f t="shared" si="37"/>
        <v>1</v>
      </c>
      <c r="X111" s="417">
        <f t="shared" si="37"/>
        <v>0</v>
      </c>
      <c r="Y111" s="418">
        <f t="shared" si="37"/>
        <v>2</v>
      </c>
      <c r="Z111" s="417">
        <f t="shared" si="37"/>
        <v>1</v>
      </c>
      <c r="AA111" s="418">
        <f t="shared" si="37"/>
        <v>3</v>
      </c>
      <c r="AB111" s="417">
        <f t="shared" si="37"/>
        <v>3</v>
      </c>
      <c r="AC111" s="418">
        <f t="shared" si="37"/>
        <v>1</v>
      </c>
      <c r="AD111" s="417">
        <f t="shared" si="37"/>
        <v>0</v>
      </c>
      <c r="AE111" s="418">
        <f t="shared" si="37"/>
        <v>1</v>
      </c>
      <c r="AF111" s="417">
        <f t="shared" si="37"/>
        <v>3</v>
      </c>
      <c r="AG111" s="418">
        <f t="shared" si="37"/>
        <v>1</v>
      </c>
      <c r="AH111" s="417">
        <f t="shared" si="37"/>
        <v>1</v>
      </c>
      <c r="AI111" s="418">
        <f t="shared" si="37"/>
        <v>4</v>
      </c>
      <c r="AJ111" s="417">
        <f t="shared" si="37"/>
        <v>3</v>
      </c>
      <c r="AK111" s="418">
        <f t="shared" si="37"/>
        <v>3</v>
      </c>
      <c r="AL111" s="538">
        <f t="shared" si="37"/>
        <v>0</v>
      </c>
      <c r="AM111" s="419">
        <f t="shared" si="37"/>
        <v>1</v>
      </c>
      <c r="AN111" s="420">
        <f>SUM(AN102:AN110)</f>
        <v>0</v>
      </c>
      <c r="AO111" s="129">
        <f>SUM(AO102:AO110)</f>
        <v>9</v>
      </c>
      <c r="AP111" s="420">
        <f t="shared" si="37"/>
        <v>30</v>
      </c>
      <c r="AQ111" s="129">
        <f t="shared" si="37"/>
        <v>9</v>
      </c>
      <c r="AR111" s="135">
        <f t="shared" si="37"/>
        <v>0</v>
      </c>
      <c r="AS111" s="129">
        <f t="shared" si="37"/>
        <v>0</v>
      </c>
      <c r="AT111" s="129">
        <f t="shared" si="37"/>
        <v>21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539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009" t="s">
        <v>161</v>
      </c>
      <c r="B114" s="3981" t="s">
        <v>5</v>
      </c>
      <c r="C114" s="4010"/>
      <c r="D114" s="3983"/>
      <c r="E114" s="3981" t="s">
        <v>162</v>
      </c>
      <c r="F114" s="4010"/>
      <c r="G114" s="4010"/>
      <c r="H114" s="4010"/>
      <c r="I114" s="4010"/>
      <c r="J114" s="4010"/>
      <c r="K114" s="4010"/>
      <c r="L114" s="4010"/>
      <c r="M114" s="4010"/>
      <c r="N114" s="4010"/>
      <c r="O114" s="4010"/>
      <c r="P114" s="4015"/>
      <c r="Q114" s="4016" t="s">
        <v>163</v>
      </c>
      <c r="R114" s="4017" t="s">
        <v>164</v>
      </c>
      <c r="S114" s="4017" t="s">
        <v>165</v>
      </c>
      <c r="T114" s="4017" t="s">
        <v>166</v>
      </c>
      <c r="U114" s="4017" t="s">
        <v>167</v>
      </c>
      <c r="V114" s="4014" t="s">
        <v>10</v>
      </c>
      <c r="W114" s="3963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421" t="s">
        <v>44</v>
      </c>
      <c r="C115" s="422" t="s">
        <v>30</v>
      </c>
      <c r="D115" s="388" t="s">
        <v>31</v>
      </c>
      <c r="E115" s="371" t="s">
        <v>177</v>
      </c>
      <c r="F115" s="397" t="s">
        <v>178</v>
      </c>
      <c r="G115" s="397" t="s">
        <v>179</v>
      </c>
      <c r="H115" s="397" t="s">
        <v>180</v>
      </c>
      <c r="I115" s="397" t="s">
        <v>181</v>
      </c>
      <c r="J115" s="397" t="s">
        <v>182</v>
      </c>
      <c r="K115" s="397" t="s">
        <v>183</v>
      </c>
      <c r="L115" s="397" t="s">
        <v>184</v>
      </c>
      <c r="M115" s="397" t="s">
        <v>185</v>
      </c>
      <c r="N115" s="397" t="s">
        <v>186</v>
      </c>
      <c r="O115" s="397" t="s">
        <v>187</v>
      </c>
      <c r="P115" s="423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540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540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540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541" t="s">
        <v>5</v>
      </c>
      <c r="B119" s="424">
        <f t="shared" ref="B119:W119" si="42">SUM(B116:B118)</f>
        <v>0</v>
      </c>
      <c r="C119" s="425">
        <f t="shared" si="42"/>
        <v>0</v>
      </c>
      <c r="D119" s="426">
        <f t="shared" si="42"/>
        <v>0</v>
      </c>
      <c r="E119" s="411">
        <f t="shared" si="42"/>
        <v>0</v>
      </c>
      <c r="F119" s="427">
        <f t="shared" si="42"/>
        <v>0</v>
      </c>
      <c r="G119" s="427">
        <f t="shared" si="42"/>
        <v>0</v>
      </c>
      <c r="H119" s="427">
        <f t="shared" si="42"/>
        <v>0</v>
      </c>
      <c r="I119" s="427">
        <f t="shared" si="42"/>
        <v>0</v>
      </c>
      <c r="J119" s="427">
        <f t="shared" si="42"/>
        <v>0</v>
      </c>
      <c r="K119" s="427">
        <f t="shared" si="42"/>
        <v>0</v>
      </c>
      <c r="L119" s="427">
        <f t="shared" si="42"/>
        <v>0</v>
      </c>
      <c r="M119" s="427">
        <f t="shared" si="42"/>
        <v>0</v>
      </c>
      <c r="N119" s="427">
        <f t="shared" si="42"/>
        <v>0</v>
      </c>
      <c r="O119" s="427">
        <f t="shared" si="42"/>
        <v>0</v>
      </c>
      <c r="P119" s="428">
        <f t="shared" si="42"/>
        <v>0</v>
      </c>
      <c r="Q119" s="429">
        <f t="shared" si="42"/>
        <v>0</v>
      </c>
      <c r="R119" s="430">
        <f t="shared" si="42"/>
        <v>0</v>
      </c>
      <c r="S119" s="430">
        <f t="shared" si="42"/>
        <v>0</v>
      </c>
      <c r="T119" s="430">
        <f>SUM(T116:T118)</f>
        <v>0</v>
      </c>
      <c r="U119" s="430">
        <f t="shared" si="42"/>
        <v>0</v>
      </c>
      <c r="V119" s="431">
        <f t="shared" si="42"/>
        <v>0</v>
      </c>
      <c r="W119" s="431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542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543"/>
      <c r="N120" s="543"/>
      <c r="O120" s="543"/>
      <c r="P120" s="543"/>
      <c r="Q120" s="543"/>
      <c r="R120" s="544"/>
      <c r="S120" s="545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009" t="s">
        <v>161</v>
      </c>
      <c r="B121" s="3981" t="s">
        <v>5</v>
      </c>
      <c r="C121" s="4010"/>
      <c r="D121" s="3983"/>
      <c r="E121" s="3981" t="s">
        <v>162</v>
      </c>
      <c r="F121" s="4010"/>
      <c r="G121" s="4010"/>
      <c r="H121" s="4010"/>
      <c r="I121" s="4010"/>
      <c r="J121" s="4010"/>
      <c r="K121" s="4010"/>
      <c r="L121" s="4015"/>
      <c r="M121" s="4016" t="s">
        <v>193</v>
      </c>
      <c r="N121" s="4017" t="s">
        <v>163</v>
      </c>
      <c r="O121" s="4017" t="s">
        <v>141</v>
      </c>
      <c r="P121" s="4017" t="s">
        <v>194</v>
      </c>
      <c r="Q121" s="4017" t="s">
        <v>195</v>
      </c>
      <c r="R121" s="4017" t="s">
        <v>196</v>
      </c>
      <c r="S121" s="4017" t="s">
        <v>10</v>
      </c>
      <c r="T121" s="3963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160" t="s">
        <v>44</v>
      </c>
      <c r="C122" s="160" t="s">
        <v>30</v>
      </c>
      <c r="D122" s="161" t="s">
        <v>31</v>
      </c>
      <c r="E122" s="371" t="s">
        <v>198</v>
      </c>
      <c r="F122" s="397" t="s">
        <v>183</v>
      </c>
      <c r="G122" s="397" t="s">
        <v>199</v>
      </c>
      <c r="H122" s="397" t="s">
        <v>200</v>
      </c>
      <c r="I122" s="397" t="s">
        <v>186</v>
      </c>
      <c r="J122" s="397" t="s">
        <v>201</v>
      </c>
      <c r="K122" s="397" t="s">
        <v>202</v>
      </c>
      <c r="L122" s="423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540" t="s">
        <v>204</v>
      </c>
      <c r="B124" s="163">
        <f>SUM(E124:L124)</f>
        <v>0</v>
      </c>
      <c r="C124" s="546"/>
      <c r="D124" s="547"/>
      <c r="E124" s="548"/>
      <c r="F124" s="549"/>
      <c r="G124" s="549"/>
      <c r="H124" s="549"/>
      <c r="I124" s="549"/>
      <c r="J124" s="549"/>
      <c r="K124" s="549"/>
      <c r="L124" s="550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541" t="s">
        <v>5</v>
      </c>
      <c r="B125" s="424">
        <f t="shared" ref="B125:L125" si="45">SUM(B123:B124)</f>
        <v>0</v>
      </c>
      <c r="C125" s="432">
        <f t="shared" si="45"/>
        <v>0</v>
      </c>
      <c r="D125" s="433">
        <f t="shared" si="45"/>
        <v>0</v>
      </c>
      <c r="E125" s="411">
        <f t="shared" si="45"/>
        <v>0</v>
      </c>
      <c r="F125" s="427">
        <f t="shared" si="45"/>
        <v>0</v>
      </c>
      <c r="G125" s="427">
        <f t="shared" si="45"/>
        <v>0</v>
      </c>
      <c r="H125" s="427">
        <f t="shared" si="45"/>
        <v>0</v>
      </c>
      <c r="I125" s="427">
        <f t="shared" si="45"/>
        <v>0</v>
      </c>
      <c r="J125" s="427">
        <f t="shared" si="45"/>
        <v>0</v>
      </c>
      <c r="K125" s="427">
        <f t="shared" si="45"/>
        <v>0</v>
      </c>
      <c r="L125" s="428">
        <f t="shared" si="45"/>
        <v>0</v>
      </c>
      <c r="M125" s="429">
        <f t="shared" ref="M125:T125" si="46">SUM(M123:M124)</f>
        <v>0</v>
      </c>
      <c r="N125" s="427">
        <f t="shared" si="46"/>
        <v>0</v>
      </c>
      <c r="O125" s="427">
        <f t="shared" si="46"/>
        <v>0</v>
      </c>
      <c r="P125" s="430">
        <f t="shared" si="46"/>
        <v>0</v>
      </c>
      <c r="Q125" s="430">
        <f t="shared" si="46"/>
        <v>0</v>
      </c>
      <c r="R125" s="430">
        <f>SUM(R123:R124)</f>
        <v>0</v>
      </c>
      <c r="S125" s="430">
        <f t="shared" si="46"/>
        <v>0</v>
      </c>
      <c r="T125" s="431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551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3995" t="s">
        <v>209</v>
      </c>
      <c r="D128" s="4018"/>
      <c r="E128" s="4018"/>
      <c r="F128" s="4018"/>
      <c r="G128" s="4018"/>
      <c r="H128" s="4018"/>
      <c r="I128" s="4018"/>
      <c r="J128" s="4018"/>
      <c r="K128" s="4018"/>
      <c r="L128" s="4018"/>
      <c r="M128" s="4018"/>
      <c r="N128" s="4018"/>
      <c r="O128" s="4018"/>
      <c r="P128" s="4018"/>
      <c r="Q128" s="4018"/>
      <c r="R128" s="4018"/>
      <c r="S128" s="4002"/>
      <c r="T128" s="4019" t="s">
        <v>49</v>
      </c>
      <c r="U128" s="4020"/>
      <c r="V128" s="4021" t="s">
        <v>210</v>
      </c>
      <c r="W128" s="3998" t="s">
        <v>211</v>
      </c>
      <c r="X128" s="4017" t="s">
        <v>10</v>
      </c>
      <c r="Y128" s="4017" t="s">
        <v>11</v>
      </c>
      <c r="Z128" s="4014" t="s">
        <v>212</v>
      </c>
      <c r="AA128" s="4014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371" t="s">
        <v>13</v>
      </c>
      <c r="D129" s="397" t="s">
        <v>14</v>
      </c>
      <c r="E129" s="397" t="s">
        <v>50</v>
      </c>
      <c r="F129" s="397" t="s">
        <v>51</v>
      </c>
      <c r="G129" s="397" t="s">
        <v>17</v>
      </c>
      <c r="H129" s="397" t="s">
        <v>18</v>
      </c>
      <c r="I129" s="397" t="s">
        <v>19</v>
      </c>
      <c r="J129" s="397" t="s">
        <v>20</v>
      </c>
      <c r="K129" s="397" t="s">
        <v>21</v>
      </c>
      <c r="L129" s="397" t="s">
        <v>22</v>
      </c>
      <c r="M129" s="397" t="s">
        <v>23</v>
      </c>
      <c r="N129" s="397" t="s">
        <v>24</v>
      </c>
      <c r="O129" s="397" t="s">
        <v>25</v>
      </c>
      <c r="P129" s="397" t="s">
        <v>26</v>
      </c>
      <c r="Q129" s="397" t="s">
        <v>27</v>
      </c>
      <c r="R129" s="397" t="s">
        <v>28</v>
      </c>
      <c r="S129" s="370" t="s">
        <v>29</v>
      </c>
      <c r="T129" s="398" t="s">
        <v>30</v>
      </c>
      <c r="U129" s="552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434" t="s">
        <v>214</v>
      </c>
      <c r="B130" s="553">
        <f>SUM(C130:S130)</f>
        <v>0</v>
      </c>
      <c r="C130" s="554"/>
      <c r="D130" s="555"/>
      <c r="E130" s="555"/>
      <c r="F130" s="555"/>
      <c r="G130" s="555"/>
      <c r="H130" s="555"/>
      <c r="I130" s="555"/>
      <c r="J130" s="555"/>
      <c r="K130" s="555"/>
      <c r="L130" s="555"/>
      <c r="M130" s="555"/>
      <c r="N130" s="555"/>
      <c r="O130" s="555"/>
      <c r="P130" s="555"/>
      <c r="Q130" s="555"/>
      <c r="R130" s="555"/>
      <c r="S130" s="556"/>
      <c r="T130" s="173"/>
      <c r="U130" s="174"/>
      <c r="V130" s="557"/>
      <c r="W130" s="558"/>
      <c r="X130" s="555"/>
      <c r="Y130" s="555"/>
      <c r="Z130" s="556"/>
      <c r="AA130" s="556"/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559" t="s">
        <v>207</v>
      </c>
      <c r="B131" s="560">
        <f>SUM(C131:S131)</f>
        <v>0</v>
      </c>
      <c r="C131" s="554"/>
      <c r="D131" s="555"/>
      <c r="E131" s="555"/>
      <c r="F131" s="555"/>
      <c r="G131" s="555"/>
      <c r="H131" s="555"/>
      <c r="I131" s="555"/>
      <c r="J131" s="555"/>
      <c r="K131" s="555"/>
      <c r="L131" s="555"/>
      <c r="M131" s="555"/>
      <c r="N131" s="555"/>
      <c r="O131" s="555"/>
      <c r="P131" s="555"/>
      <c r="Q131" s="555"/>
      <c r="R131" s="555"/>
      <c r="S131" s="556"/>
      <c r="T131" s="554"/>
      <c r="U131" s="561"/>
      <c r="V131" s="557"/>
      <c r="W131" s="558"/>
      <c r="X131" s="555"/>
      <c r="Y131" s="555"/>
      <c r="Z131" s="556"/>
      <c r="AA131" s="556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435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022" t="s">
        <v>55</v>
      </c>
      <c r="B134" s="4023" t="s">
        <v>4</v>
      </c>
      <c r="C134" s="3980" t="s">
        <v>5</v>
      </c>
      <c r="D134" s="3985"/>
      <c r="E134" s="3963"/>
      <c r="F134" s="3995" t="s">
        <v>217</v>
      </c>
      <c r="G134" s="4018"/>
      <c r="H134" s="4018"/>
      <c r="I134" s="4018"/>
      <c r="J134" s="4018"/>
      <c r="K134" s="4018"/>
      <c r="L134" s="4018"/>
      <c r="M134" s="4018"/>
      <c r="N134" s="4018"/>
      <c r="O134" s="4018"/>
      <c r="P134" s="4018"/>
      <c r="Q134" s="4018"/>
      <c r="R134" s="4018"/>
      <c r="S134" s="4018"/>
      <c r="T134" s="4018"/>
      <c r="U134" s="4018"/>
      <c r="V134" s="4018"/>
      <c r="W134" s="4018"/>
      <c r="X134" s="4018"/>
      <c r="Y134" s="4018"/>
      <c r="Z134" s="4018"/>
      <c r="AA134" s="4018"/>
      <c r="AB134" s="4018"/>
      <c r="AC134" s="4018"/>
      <c r="AD134" s="4018"/>
      <c r="AE134" s="4018"/>
      <c r="AF134" s="4018"/>
      <c r="AG134" s="4018"/>
      <c r="AH134" s="4018"/>
      <c r="AI134" s="4018"/>
      <c r="AJ134" s="4018"/>
      <c r="AK134" s="4018"/>
      <c r="AL134" s="4018"/>
      <c r="AM134" s="4002"/>
      <c r="AN134" s="4013" t="s">
        <v>167</v>
      </c>
      <c r="AO134" s="4013" t="s">
        <v>10</v>
      </c>
      <c r="AP134" s="4013" t="s">
        <v>11</v>
      </c>
      <c r="AQ134" s="4013" t="s">
        <v>212</v>
      </c>
      <c r="AR134" s="4013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3991" t="s">
        <v>13</v>
      </c>
      <c r="G135" s="3991"/>
      <c r="H135" s="3983" t="s">
        <v>14</v>
      </c>
      <c r="I135" s="3991"/>
      <c r="J135" s="3983" t="s">
        <v>50</v>
      </c>
      <c r="K135" s="3991"/>
      <c r="L135" s="4010" t="s">
        <v>51</v>
      </c>
      <c r="M135" s="4024"/>
      <c r="N135" s="4025" t="s">
        <v>17</v>
      </c>
      <c r="O135" s="3983"/>
      <c r="P135" s="3981" t="s">
        <v>18</v>
      </c>
      <c r="Q135" s="3983"/>
      <c r="R135" s="3985" t="s">
        <v>19</v>
      </c>
      <c r="S135" s="3963"/>
      <c r="T135" s="4010" t="s">
        <v>20</v>
      </c>
      <c r="U135" s="3983"/>
      <c r="V135" s="3981" t="s">
        <v>21</v>
      </c>
      <c r="W135" s="3983"/>
      <c r="X135" s="4010" t="s">
        <v>22</v>
      </c>
      <c r="Y135" s="3983"/>
      <c r="Z135" s="4010" t="s">
        <v>23</v>
      </c>
      <c r="AA135" s="3983"/>
      <c r="AB135" s="4024" t="s">
        <v>24</v>
      </c>
      <c r="AC135" s="4026"/>
      <c r="AD135" s="4010" t="s">
        <v>25</v>
      </c>
      <c r="AE135" s="3983"/>
      <c r="AF135" s="4010" t="s">
        <v>26</v>
      </c>
      <c r="AG135" s="3983"/>
      <c r="AH135" s="4010" t="s">
        <v>27</v>
      </c>
      <c r="AI135" s="3983"/>
      <c r="AJ135" s="4010" t="s">
        <v>28</v>
      </c>
      <c r="AK135" s="3983"/>
      <c r="AL135" s="4010" t="s">
        <v>29</v>
      </c>
      <c r="AM135" s="3983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400" t="s">
        <v>44</v>
      </c>
      <c r="D136" s="562" t="s">
        <v>30</v>
      </c>
      <c r="E136" s="370" t="s">
        <v>31</v>
      </c>
      <c r="F136" s="371" t="s">
        <v>30</v>
      </c>
      <c r="G136" s="370" t="s">
        <v>31</v>
      </c>
      <c r="H136" s="371" t="s">
        <v>30</v>
      </c>
      <c r="I136" s="370" t="s">
        <v>31</v>
      </c>
      <c r="J136" s="371" t="s">
        <v>30</v>
      </c>
      <c r="K136" s="370" t="s">
        <v>31</v>
      </c>
      <c r="L136" s="562" t="s">
        <v>30</v>
      </c>
      <c r="M136" s="397" t="s">
        <v>31</v>
      </c>
      <c r="N136" s="397" t="s">
        <v>30</v>
      </c>
      <c r="O136" s="436" t="s">
        <v>31</v>
      </c>
      <c r="P136" s="371" t="s">
        <v>30</v>
      </c>
      <c r="Q136" s="436" t="s">
        <v>31</v>
      </c>
      <c r="R136" s="562" t="s">
        <v>30</v>
      </c>
      <c r="S136" s="436" t="s">
        <v>31</v>
      </c>
      <c r="T136" s="562" t="s">
        <v>30</v>
      </c>
      <c r="U136" s="436" t="s">
        <v>31</v>
      </c>
      <c r="V136" s="371" t="s">
        <v>30</v>
      </c>
      <c r="W136" s="436" t="s">
        <v>31</v>
      </c>
      <c r="X136" s="562" t="s">
        <v>30</v>
      </c>
      <c r="Y136" s="436" t="s">
        <v>31</v>
      </c>
      <c r="Z136" s="562" t="s">
        <v>30</v>
      </c>
      <c r="AA136" s="436" t="s">
        <v>31</v>
      </c>
      <c r="AB136" s="562" t="s">
        <v>30</v>
      </c>
      <c r="AC136" s="436" t="s">
        <v>31</v>
      </c>
      <c r="AD136" s="562" t="s">
        <v>30</v>
      </c>
      <c r="AE136" s="436" t="s">
        <v>31</v>
      </c>
      <c r="AF136" s="562" t="s">
        <v>30</v>
      </c>
      <c r="AG136" s="436" t="s">
        <v>31</v>
      </c>
      <c r="AH136" s="562" t="s">
        <v>30</v>
      </c>
      <c r="AI136" s="436" t="s">
        <v>31</v>
      </c>
      <c r="AJ136" s="562" t="s">
        <v>30</v>
      </c>
      <c r="AK136" s="436" t="s">
        <v>31</v>
      </c>
      <c r="AL136" s="562" t="s">
        <v>30</v>
      </c>
      <c r="AM136" s="436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013" t="s">
        <v>218</v>
      </c>
      <c r="B137" s="563" t="s">
        <v>32</v>
      </c>
      <c r="C137" s="564">
        <f t="shared" ref="C137:C158" si="49">SUM(D137:E137)</f>
        <v>0</v>
      </c>
      <c r="D137" s="565">
        <f t="shared" ref="D137:D146" si="50">SUM(F137+H137+J137+L137+N137+P137+R137+T137+V137+X137+Z137+AB137+AD137+AF137+AH137+AJ137+AL137)</f>
        <v>0</v>
      </c>
      <c r="E137" s="566">
        <f t="shared" ref="E137:E146" si="51">SUM(G137+I137+K137+M137+O137+Q137+S137+U137+W137+Y137+AA137+AC137+AE137+AG137+AI137+AK137+AM137)</f>
        <v>0</v>
      </c>
      <c r="F137" s="567"/>
      <c r="G137" s="568"/>
      <c r="H137" s="567"/>
      <c r="I137" s="568"/>
      <c r="J137" s="567"/>
      <c r="K137" s="568"/>
      <c r="L137" s="569"/>
      <c r="M137" s="570"/>
      <c r="N137" s="570"/>
      <c r="O137" s="571"/>
      <c r="P137" s="567"/>
      <c r="Q137" s="571"/>
      <c r="R137" s="569"/>
      <c r="S137" s="571"/>
      <c r="T137" s="569"/>
      <c r="U137" s="571"/>
      <c r="V137" s="567"/>
      <c r="W137" s="568"/>
      <c r="X137" s="569"/>
      <c r="Y137" s="568"/>
      <c r="Z137" s="569"/>
      <c r="AA137" s="571"/>
      <c r="AB137" s="569"/>
      <c r="AC137" s="571"/>
      <c r="AD137" s="569"/>
      <c r="AE137" s="571"/>
      <c r="AF137" s="569"/>
      <c r="AG137" s="571"/>
      <c r="AH137" s="569"/>
      <c r="AI137" s="571"/>
      <c r="AJ137" s="569"/>
      <c r="AK137" s="571"/>
      <c r="AL137" s="569"/>
      <c r="AM137" s="571"/>
      <c r="AN137" s="571"/>
      <c r="AO137" s="571"/>
      <c r="AP137" s="571"/>
      <c r="AQ137" s="571"/>
      <c r="AR137" s="571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572" t="s">
        <v>219</v>
      </c>
      <c r="C138" s="573">
        <f t="shared" si="49"/>
        <v>5</v>
      </c>
      <c r="D138" s="574">
        <f t="shared" si="50"/>
        <v>0</v>
      </c>
      <c r="E138" s="575">
        <f t="shared" si="51"/>
        <v>5</v>
      </c>
      <c r="F138" s="554"/>
      <c r="G138" s="556"/>
      <c r="H138" s="554"/>
      <c r="I138" s="556"/>
      <c r="J138" s="554"/>
      <c r="K138" s="556"/>
      <c r="L138" s="558"/>
      <c r="M138" s="555"/>
      <c r="N138" s="555"/>
      <c r="O138" s="576"/>
      <c r="P138" s="554"/>
      <c r="Q138" s="576">
        <v>4</v>
      </c>
      <c r="R138" s="558"/>
      <c r="S138" s="576"/>
      <c r="T138" s="558"/>
      <c r="U138" s="576"/>
      <c r="V138" s="554"/>
      <c r="W138" s="556">
        <v>1</v>
      </c>
      <c r="X138" s="558"/>
      <c r="Y138" s="556"/>
      <c r="Z138" s="558"/>
      <c r="AA138" s="576"/>
      <c r="AB138" s="558"/>
      <c r="AC138" s="576"/>
      <c r="AD138" s="558"/>
      <c r="AE138" s="576"/>
      <c r="AF138" s="558"/>
      <c r="AG138" s="576"/>
      <c r="AH138" s="558"/>
      <c r="AI138" s="576"/>
      <c r="AJ138" s="558"/>
      <c r="AK138" s="576"/>
      <c r="AL138" s="558"/>
      <c r="AM138" s="576"/>
      <c r="AN138" s="576">
        <v>0</v>
      </c>
      <c r="AO138" s="576">
        <v>0</v>
      </c>
      <c r="AP138" s="576">
        <v>0</v>
      </c>
      <c r="AQ138" s="576">
        <v>0</v>
      </c>
      <c r="AR138" s="576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572" t="s">
        <v>33</v>
      </c>
      <c r="C139" s="573">
        <f t="shared" si="49"/>
        <v>0</v>
      </c>
      <c r="D139" s="574">
        <f t="shared" si="50"/>
        <v>0</v>
      </c>
      <c r="E139" s="575">
        <f t="shared" si="51"/>
        <v>0</v>
      </c>
      <c r="F139" s="554"/>
      <c r="G139" s="556"/>
      <c r="H139" s="554"/>
      <c r="I139" s="556"/>
      <c r="J139" s="554"/>
      <c r="K139" s="556"/>
      <c r="L139" s="558"/>
      <c r="M139" s="555"/>
      <c r="N139" s="555"/>
      <c r="O139" s="576"/>
      <c r="P139" s="554"/>
      <c r="Q139" s="576"/>
      <c r="R139" s="558"/>
      <c r="S139" s="576"/>
      <c r="T139" s="558"/>
      <c r="U139" s="576"/>
      <c r="V139" s="554"/>
      <c r="W139" s="556"/>
      <c r="X139" s="558"/>
      <c r="Y139" s="556"/>
      <c r="Z139" s="558"/>
      <c r="AA139" s="576"/>
      <c r="AB139" s="558"/>
      <c r="AC139" s="576"/>
      <c r="AD139" s="558"/>
      <c r="AE139" s="576"/>
      <c r="AF139" s="558"/>
      <c r="AG139" s="576"/>
      <c r="AH139" s="558"/>
      <c r="AI139" s="576"/>
      <c r="AJ139" s="558"/>
      <c r="AK139" s="576"/>
      <c r="AL139" s="558"/>
      <c r="AM139" s="576"/>
      <c r="AN139" s="576"/>
      <c r="AO139" s="576"/>
      <c r="AP139" s="576"/>
      <c r="AQ139" s="576"/>
      <c r="AR139" s="576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572" t="s">
        <v>34</v>
      </c>
      <c r="C140" s="573">
        <f t="shared" si="49"/>
        <v>0</v>
      </c>
      <c r="D140" s="574">
        <f t="shared" si="50"/>
        <v>0</v>
      </c>
      <c r="E140" s="575">
        <f t="shared" si="51"/>
        <v>0</v>
      </c>
      <c r="F140" s="554"/>
      <c r="G140" s="556"/>
      <c r="H140" s="554"/>
      <c r="I140" s="556"/>
      <c r="J140" s="554"/>
      <c r="K140" s="556"/>
      <c r="L140" s="558"/>
      <c r="M140" s="555"/>
      <c r="N140" s="555"/>
      <c r="O140" s="576"/>
      <c r="P140" s="554"/>
      <c r="Q140" s="576"/>
      <c r="R140" s="558"/>
      <c r="S140" s="576"/>
      <c r="T140" s="558"/>
      <c r="U140" s="576"/>
      <c r="V140" s="554"/>
      <c r="W140" s="556"/>
      <c r="X140" s="558"/>
      <c r="Y140" s="556"/>
      <c r="Z140" s="558"/>
      <c r="AA140" s="576"/>
      <c r="AB140" s="558"/>
      <c r="AC140" s="576"/>
      <c r="AD140" s="558"/>
      <c r="AE140" s="576"/>
      <c r="AF140" s="558"/>
      <c r="AG140" s="576"/>
      <c r="AH140" s="558"/>
      <c r="AI140" s="576"/>
      <c r="AJ140" s="558"/>
      <c r="AK140" s="576"/>
      <c r="AL140" s="558"/>
      <c r="AM140" s="576"/>
      <c r="AN140" s="576"/>
      <c r="AO140" s="576"/>
      <c r="AP140" s="576"/>
      <c r="AQ140" s="576"/>
      <c r="AR140" s="576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572" t="s">
        <v>220</v>
      </c>
      <c r="C141" s="573">
        <f t="shared" si="49"/>
        <v>0</v>
      </c>
      <c r="D141" s="574">
        <f t="shared" si="50"/>
        <v>0</v>
      </c>
      <c r="E141" s="575">
        <f t="shared" si="51"/>
        <v>0</v>
      </c>
      <c r="F141" s="554"/>
      <c r="G141" s="556"/>
      <c r="H141" s="554"/>
      <c r="I141" s="556"/>
      <c r="J141" s="554"/>
      <c r="K141" s="556"/>
      <c r="L141" s="558"/>
      <c r="M141" s="555"/>
      <c r="N141" s="555"/>
      <c r="O141" s="576"/>
      <c r="P141" s="554"/>
      <c r="Q141" s="576"/>
      <c r="R141" s="558"/>
      <c r="S141" s="576"/>
      <c r="T141" s="558"/>
      <c r="U141" s="576"/>
      <c r="V141" s="554"/>
      <c r="W141" s="556"/>
      <c r="X141" s="558"/>
      <c r="Y141" s="556"/>
      <c r="Z141" s="558"/>
      <c r="AA141" s="576"/>
      <c r="AB141" s="558"/>
      <c r="AC141" s="576"/>
      <c r="AD141" s="558"/>
      <c r="AE141" s="576"/>
      <c r="AF141" s="558"/>
      <c r="AG141" s="576"/>
      <c r="AH141" s="558"/>
      <c r="AI141" s="576"/>
      <c r="AJ141" s="558"/>
      <c r="AK141" s="576"/>
      <c r="AL141" s="558"/>
      <c r="AM141" s="576"/>
      <c r="AN141" s="576"/>
      <c r="AO141" s="576"/>
      <c r="AP141" s="576"/>
      <c r="AQ141" s="576"/>
      <c r="AR141" s="576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572" t="s">
        <v>36</v>
      </c>
      <c r="C142" s="573">
        <f t="shared" si="49"/>
        <v>0</v>
      </c>
      <c r="D142" s="574">
        <f t="shared" si="50"/>
        <v>0</v>
      </c>
      <c r="E142" s="575">
        <f t="shared" si="51"/>
        <v>0</v>
      </c>
      <c r="F142" s="554"/>
      <c r="G142" s="556"/>
      <c r="H142" s="554"/>
      <c r="I142" s="556"/>
      <c r="J142" s="554"/>
      <c r="K142" s="556"/>
      <c r="L142" s="558"/>
      <c r="M142" s="555"/>
      <c r="N142" s="555"/>
      <c r="O142" s="576"/>
      <c r="P142" s="554"/>
      <c r="Q142" s="576"/>
      <c r="R142" s="558"/>
      <c r="S142" s="576"/>
      <c r="T142" s="558"/>
      <c r="U142" s="576"/>
      <c r="V142" s="554"/>
      <c r="W142" s="556"/>
      <c r="X142" s="558"/>
      <c r="Y142" s="556"/>
      <c r="Z142" s="558"/>
      <c r="AA142" s="576"/>
      <c r="AB142" s="558"/>
      <c r="AC142" s="576"/>
      <c r="AD142" s="558"/>
      <c r="AE142" s="576"/>
      <c r="AF142" s="558"/>
      <c r="AG142" s="576"/>
      <c r="AH142" s="558"/>
      <c r="AI142" s="576"/>
      <c r="AJ142" s="558"/>
      <c r="AK142" s="576"/>
      <c r="AL142" s="558"/>
      <c r="AM142" s="576"/>
      <c r="AN142" s="576"/>
      <c r="AO142" s="576"/>
      <c r="AP142" s="576"/>
      <c r="AQ142" s="576"/>
      <c r="AR142" s="576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572" t="s">
        <v>221</v>
      </c>
      <c r="C143" s="573">
        <f t="shared" si="49"/>
        <v>0</v>
      </c>
      <c r="D143" s="574">
        <f t="shared" si="50"/>
        <v>0</v>
      </c>
      <c r="E143" s="575">
        <f t="shared" si="51"/>
        <v>0</v>
      </c>
      <c r="F143" s="554"/>
      <c r="G143" s="556"/>
      <c r="H143" s="554"/>
      <c r="I143" s="556"/>
      <c r="J143" s="554"/>
      <c r="K143" s="556"/>
      <c r="L143" s="558"/>
      <c r="M143" s="555"/>
      <c r="N143" s="555"/>
      <c r="O143" s="576"/>
      <c r="P143" s="554"/>
      <c r="Q143" s="576"/>
      <c r="R143" s="558"/>
      <c r="S143" s="576"/>
      <c r="T143" s="558"/>
      <c r="U143" s="576"/>
      <c r="V143" s="554"/>
      <c r="W143" s="556"/>
      <c r="X143" s="558"/>
      <c r="Y143" s="556"/>
      <c r="Z143" s="558"/>
      <c r="AA143" s="576"/>
      <c r="AB143" s="558"/>
      <c r="AC143" s="576"/>
      <c r="AD143" s="558"/>
      <c r="AE143" s="576"/>
      <c r="AF143" s="558"/>
      <c r="AG143" s="576"/>
      <c r="AH143" s="558"/>
      <c r="AI143" s="576"/>
      <c r="AJ143" s="558"/>
      <c r="AK143" s="576"/>
      <c r="AL143" s="558"/>
      <c r="AM143" s="576"/>
      <c r="AN143" s="576"/>
      <c r="AO143" s="576"/>
      <c r="AP143" s="576"/>
      <c r="AQ143" s="576"/>
      <c r="AR143" s="576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572" t="s">
        <v>222</v>
      </c>
      <c r="C144" s="573">
        <f t="shared" si="49"/>
        <v>0</v>
      </c>
      <c r="D144" s="574">
        <f t="shared" si="50"/>
        <v>0</v>
      </c>
      <c r="E144" s="575">
        <f t="shared" si="51"/>
        <v>0</v>
      </c>
      <c r="F144" s="554"/>
      <c r="G144" s="556"/>
      <c r="H144" s="554"/>
      <c r="I144" s="556"/>
      <c r="J144" s="554"/>
      <c r="K144" s="556"/>
      <c r="L144" s="558"/>
      <c r="M144" s="555"/>
      <c r="N144" s="555"/>
      <c r="O144" s="576"/>
      <c r="P144" s="554"/>
      <c r="Q144" s="576"/>
      <c r="R144" s="558"/>
      <c r="S144" s="576"/>
      <c r="T144" s="558"/>
      <c r="U144" s="576"/>
      <c r="V144" s="554"/>
      <c r="W144" s="556"/>
      <c r="X144" s="558"/>
      <c r="Y144" s="556"/>
      <c r="Z144" s="558"/>
      <c r="AA144" s="576"/>
      <c r="AB144" s="558"/>
      <c r="AC144" s="576"/>
      <c r="AD144" s="558"/>
      <c r="AE144" s="576"/>
      <c r="AF144" s="558"/>
      <c r="AG144" s="576"/>
      <c r="AH144" s="558"/>
      <c r="AI144" s="576"/>
      <c r="AJ144" s="558"/>
      <c r="AK144" s="576"/>
      <c r="AL144" s="558"/>
      <c r="AM144" s="576"/>
      <c r="AN144" s="576"/>
      <c r="AO144" s="576"/>
      <c r="AP144" s="576"/>
      <c r="AQ144" s="576"/>
      <c r="AR144" s="576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572" t="s">
        <v>223</v>
      </c>
      <c r="C145" s="573">
        <f t="shared" si="49"/>
        <v>0</v>
      </c>
      <c r="D145" s="574">
        <f t="shared" si="50"/>
        <v>0</v>
      </c>
      <c r="E145" s="575">
        <f t="shared" si="51"/>
        <v>0</v>
      </c>
      <c r="F145" s="554"/>
      <c r="G145" s="556"/>
      <c r="H145" s="554"/>
      <c r="I145" s="556"/>
      <c r="J145" s="554"/>
      <c r="K145" s="556"/>
      <c r="L145" s="558"/>
      <c r="M145" s="555"/>
      <c r="N145" s="555"/>
      <c r="O145" s="576"/>
      <c r="P145" s="554"/>
      <c r="Q145" s="576"/>
      <c r="R145" s="558"/>
      <c r="S145" s="576"/>
      <c r="T145" s="558"/>
      <c r="U145" s="576"/>
      <c r="V145" s="554"/>
      <c r="W145" s="556"/>
      <c r="X145" s="558"/>
      <c r="Y145" s="556"/>
      <c r="Z145" s="558"/>
      <c r="AA145" s="576"/>
      <c r="AB145" s="558"/>
      <c r="AC145" s="576"/>
      <c r="AD145" s="558"/>
      <c r="AE145" s="576"/>
      <c r="AF145" s="558"/>
      <c r="AG145" s="576"/>
      <c r="AH145" s="558"/>
      <c r="AI145" s="576"/>
      <c r="AJ145" s="558"/>
      <c r="AK145" s="576"/>
      <c r="AL145" s="558"/>
      <c r="AM145" s="576"/>
      <c r="AN145" s="576"/>
      <c r="AO145" s="576"/>
      <c r="AP145" s="576"/>
      <c r="AQ145" s="576"/>
      <c r="AR145" s="576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577" t="s">
        <v>224</v>
      </c>
      <c r="C146" s="578">
        <f t="shared" si="49"/>
        <v>0</v>
      </c>
      <c r="D146" s="579">
        <f t="shared" si="50"/>
        <v>0</v>
      </c>
      <c r="E146" s="437">
        <f t="shared" si="51"/>
        <v>0</v>
      </c>
      <c r="F146" s="580"/>
      <c r="G146" s="438"/>
      <c r="H146" s="580"/>
      <c r="I146" s="438"/>
      <c r="J146" s="580"/>
      <c r="K146" s="438"/>
      <c r="L146" s="439"/>
      <c r="M146" s="581"/>
      <c r="N146" s="581"/>
      <c r="O146" s="582"/>
      <c r="P146" s="580"/>
      <c r="Q146" s="582"/>
      <c r="R146" s="439"/>
      <c r="S146" s="582"/>
      <c r="T146" s="439"/>
      <c r="U146" s="582"/>
      <c r="V146" s="580"/>
      <c r="W146" s="438"/>
      <c r="X146" s="439"/>
      <c r="Y146" s="438"/>
      <c r="Z146" s="439"/>
      <c r="AA146" s="582"/>
      <c r="AB146" s="439"/>
      <c r="AC146" s="582"/>
      <c r="AD146" s="439"/>
      <c r="AE146" s="582"/>
      <c r="AF146" s="439"/>
      <c r="AG146" s="582"/>
      <c r="AH146" s="439"/>
      <c r="AI146" s="582"/>
      <c r="AJ146" s="439"/>
      <c r="AK146" s="582"/>
      <c r="AL146" s="439"/>
      <c r="AM146" s="582"/>
      <c r="AN146" s="582"/>
      <c r="AO146" s="582"/>
      <c r="AP146" s="582"/>
      <c r="AQ146" s="582"/>
      <c r="AR146" s="582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5</v>
      </c>
      <c r="D147" s="200">
        <f t="shared" ref="D147:AQ147" si="60">SUM(D137:D146)</f>
        <v>0</v>
      </c>
      <c r="E147" s="201">
        <f t="shared" si="60"/>
        <v>5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4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1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563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572" t="s">
        <v>219</v>
      </c>
      <c r="C149" s="573">
        <f t="shared" si="49"/>
        <v>0</v>
      </c>
      <c r="D149" s="574">
        <f t="shared" si="61"/>
        <v>0</v>
      </c>
      <c r="E149" s="575">
        <f t="shared" si="62"/>
        <v>0</v>
      </c>
      <c r="F149" s="554"/>
      <c r="G149" s="556"/>
      <c r="H149" s="554"/>
      <c r="I149" s="556"/>
      <c r="J149" s="554"/>
      <c r="K149" s="556"/>
      <c r="L149" s="558"/>
      <c r="M149" s="555"/>
      <c r="N149" s="555"/>
      <c r="O149" s="576"/>
      <c r="P149" s="554"/>
      <c r="Q149" s="576"/>
      <c r="R149" s="558"/>
      <c r="S149" s="576"/>
      <c r="T149" s="558"/>
      <c r="U149" s="576"/>
      <c r="V149" s="554"/>
      <c r="W149" s="556"/>
      <c r="X149" s="558"/>
      <c r="Y149" s="556"/>
      <c r="Z149" s="558"/>
      <c r="AA149" s="576"/>
      <c r="AB149" s="558"/>
      <c r="AC149" s="576"/>
      <c r="AD149" s="558"/>
      <c r="AE149" s="576"/>
      <c r="AF149" s="558"/>
      <c r="AG149" s="576"/>
      <c r="AH149" s="558"/>
      <c r="AI149" s="576"/>
      <c r="AJ149" s="558"/>
      <c r="AK149" s="576"/>
      <c r="AL149" s="558"/>
      <c r="AM149" s="576"/>
      <c r="AN149" s="576"/>
      <c r="AO149" s="576"/>
      <c r="AP149" s="576"/>
      <c r="AQ149" s="576"/>
      <c r="AR149" s="576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572" t="s">
        <v>33</v>
      </c>
      <c r="C150" s="573">
        <f t="shared" si="49"/>
        <v>0</v>
      </c>
      <c r="D150" s="574">
        <f t="shared" si="61"/>
        <v>0</v>
      </c>
      <c r="E150" s="575">
        <f t="shared" si="62"/>
        <v>0</v>
      </c>
      <c r="F150" s="554"/>
      <c r="G150" s="556"/>
      <c r="H150" s="554"/>
      <c r="I150" s="556"/>
      <c r="J150" s="554"/>
      <c r="K150" s="556"/>
      <c r="L150" s="558"/>
      <c r="M150" s="555"/>
      <c r="N150" s="555"/>
      <c r="O150" s="576"/>
      <c r="P150" s="554"/>
      <c r="Q150" s="576"/>
      <c r="R150" s="558"/>
      <c r="S150" s="576"/>
      <c r="T150" s="558"/>
      <c r="U150" s="576"/>
      <c r="V150" s="554"/>
      <c r="W150" s="556"/>
      <c r="X150" s="558"/>
      <c r="Y150" s="556"/>
      <c r="Z150" s="558"/>
      <c r="AA150" s="576"/>
      <c r="AB150" s="558"/>
      <c r="AC150" s="576"/>
      <c r="AD150" s="558"/>
      <c r="AE150" s="576"/>
      <c r="AF150" s="558"/>
      <c r="AG150" s="576"/>
      <c r="AH150" s="558"/>
      <c r="AI150" s="576"/>
      <c r="AJ150" s="558"/>
      <c r="AK150" s="576"/>
      <c r="AL150" s="558"/>
      <c r="AM150" s="576"/>
      <c r="AN150" s="576"/>
      <c r="AO150" s="576"/>
      <c r="AP150" s="576"/>
      <c r="AQ150" s="576"/>
      <c r="AR150" s="576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572" t="s">
        <v>34</v>
      </c>
      <c r="C151" s="573">
        <f t="shared" si="49"/>
        <v>0</v>
      </c>
      <c r="D151" s="574">
        <f t="shared" si="61"/>
        <v>0</v>
      </c>
      <c r="E151" s="575">
        <f t="shared" si="62"/>
        <v>0</v>
      </c>
      <c r="F151" s="554"/>
      <c r="G151" s="556"/>
      <c r="H151" s="554"/>
      <c r="I151" s="556"/>
      <c r="J151" s="554"/>
      <c r="K151" s="556"/>
      <c r="L151" s="558"/>
      <c r="M151" s="555"/>
      <c r="N151" s="555"/>
      <c r="O151" s="576"/>
      <c r="P151" s="554"/>
      <c r="Q151" s="576"/>
      <c r="R151" s="558"/>
      <c r="S151" s="576"/>
      <c r="T151" s="558"/>
      <c r="U151" s="576"/>
      <c r="V151" s="554"/>
      <c r="W151" s="556"/>
      <c r="X151" s="558"/>
      <c r="Y151" s="556"/>
      <c r="Z151" s="558"/>
      <c r="AA151" s="576"/>
      <c r="AB151" s="558"/>
      <c r="AC151" s="576"/>
      <c r="AD151" s="558"/>
      <c r="AE151" s="576"/>
      <c r="AF151" s="558"/>
      <c r="AG151" s="576"/>
      <c r="AH151" s="558"/>
      <c r="AI151" s="576"/>
      <c r="AJ151" s="558"/>
      <c r="AK151" s="576"/>
      <c r="AL151" s="558"/>
      <c r="AM151" s="576"/>
      <c r="AN151" s="576"/>
      <c r="AO151" s="576"/>
      <c r="AP151" s="576"/>
      <c r="AQ151" s="576"/>
      <c r="AR151" s="576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572" t="s">
        <v>220</v>
      </c>
      <c r="C152" s="573">
        <f t="shared" si="49"/>
        <v>0</v>
      </c>
      <c r="D152" s="574">
        <f t="shared" si="61"/>
        <v>0</v>
      </c>
      <c r="E152" s="575">
        <f t="shared" si="62"/>
        <v>0</v>
      </c>
      <c r="F152" s="554"/>
      <c r="G152" s="556"/>
      <c r="H152" s="554"/>
      <c r="I152" s="556"/>
      <c r="J152" s="554"/>
      <c r="K152" s="556"/>
      <c r="L152" s="558"/>
      <c r="M152" s="555"/>
      <c r="N152" s="555"/>
      <c r="O152" s="576"/>
      <c r="P152" s="554"/>
      <c r="Q152" s="576"/>
      <c r="R152" s="558"/>
      <c r="S152" s="576"/>
      <c r="T152" s="558"/>
      <c r="U152" s="576"/>
      <c r="V152" s="554"/>
      <c r="W152" s="556"/>
      <c r="X152" s="558"/>
      <c r="Y152" s="556"/>
      <c r="Z152" s="558"/>
      <c r="AA152" s="576"/>
      <c r="AB152" s="558"/>
      <c r="AC152" s="576"/>
      <c r="AD152" s="558"/>
      <c r="AE152" s="576"/>
      <c r="AF152" s="558"/>
      <c r="AG152" s="576"/>
      <c r="AH152" s="558"/>
      <c r="AI152" s="576"/>
      <c r="AJ152" s="558"/>
      <c r="AK152" s="576"/>
      <c r="AL152" s="558"/>
      <c r="AM152" s="576"/>
      <c r="AN152" s="576"/>
      <c r="AO152" s="576"/>
      <c r="AP152" s="576"/>
      <c r="AQ152" s="576"/>
      <c r="AR152" s="576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572" t="s">
        <v>36</v>
      </c>
      <c r="C153" s="573">
        <f t="shared" si="49"/>
        <v>0</v>
      </c>
      <c r="D153" s="574">
        <f t="shared" si="61"/>
        <v>0</v>
      </c>
      <c r="E153" s="575">
        <f t="shared" si="62"/>
        <v>0</v>
      </c>
      <c r="F153" s="554"/>
      <c r="G153" s="556"/>
      <c r="H153" s="554"/>
      <c r="I153" s="556"/>
      <c r="J153" s="554"/>
      <c r="K153" s="556"/>
      <c r="L153" s="558"/>
      <c r="M153" s="555"/>
      <c r="N153" s="555"/>
      <c r="O153" s="576"/>
      <c r="P153" s="554"/>
      <c r="Q153" s="576"/>
      <c r="R153" s="558"/>
      <c r="S153" s="576"/>
      <c r="T153" s="558"/>
      <c r="U153" s="576"/>
      <c r="V153" s="554"/>
      <c r="W153" s="556"/>
      <c r="X153" s="558"/>
      <c r="Y153" s="556"/>
      <c r="Z153" s="558"/>
      <c r="AA153" s="576"/>
      <c r="AB153" s="558"/>
      <c r="AC153" s="576"/>
      <c r="AD153" s="558"/>
      <c r="AE153" s="576"/>
      <c r="AF153" s="558"/>
      <c r="AG153" s="576"/>
      <c r="AH153" s="558"/>
      <c r="AI153" s="576"/>
      <c r="AJ153" s="558"/>
      <c r="AK153" s="576"/>
      <c r="AL153" s="558"/>
      <c r="AM153" s="576"/>
      <c r="AN153" s="576"/>
      <c r="AO153" s="576"/>
      <c r="AP153" s="576"/>
      <c r="AQ153" s="576"/>
      <c r="AR153" s="576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572" t="s">
        <v>221</v>
      </c>
      <c r="C154" s="573">
        <f t="shared" si="49"/>
        <v>0</v>
      </c>
      <c r="D154" s="574">
        <f t="shared" si="61"/>
        <v>0</v>
      </c>
      <c r="E154" s="575">
        <f t="shared" si="62"/>
        <v>0</v>
      </c>
      <c r="F154" s="554"/>
      <c r="G154" s="556"/>
      <c r="H154" s="554"/>
      <c r="I154" s="556"/>
      <c r="J154" s="554"/>
      <c r="K154" s="556"/>
      <c r="L154" s="558"/>
      <c r="M154" s="555"/>
      <c r="N154" s="555"/>
      <c r="O154" s="576"/>
      <c r="P154" s="554"/>
      <c r="Q154" s="576"/>
      <c r="R154" s="558"/>
      <c r="S154" s="576"/>
      <c r="T154" s="558"/>
      <c r="U154" s="576"/>
      <c r="V154" s="554"/>
      <c r="W154" s="556"/>
      <c r="X154" s="558"/>
      <c r="Y154" s="556"/>
      <c r="Z154" s="558"/>
      <c r="AA154" s="576"/>
      <c r="AB154" s="558"/>
      <c r="AC154" s="576"/>
      <c r="AD154" s="558"/>
      <c r="AE154" s="576"/>
      <c r="AF154" s="558"/>
      <c r="AG154" s="576"/>
      <c r="AH154" s="558"/>
      <c r="AI154" s="576"/>
      <c r="AJ154" s="558"/>
      <c r="AK154" s="576"/>
      <c r="AL154" s="558"/>
      <c r="AM154" s="576"/>
      <c r="AN154" s="576"/>
      <c r="AO154" s="576"/>
      <c r="AP154" s="576"/>
      <c r="AQ154" s="576"/>
      <c r="AR154" s="576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572" t="s">
        <v>222</v>
      </c>
      <c r="C155" s="573">
        <f t="shared" si="49"/>
        <v>0</v>
      </c>
      <c r="D155" s="574">
        <f t="shared" si="61"/>
        <v>0</v>
      </c>
      <c r="E155" s="575">
        <f t="shared" si="62"/>
        <v>0</v>
      </c>
      <c r="F155" s="554"/>
      <c r="G155" s="556"/>
      <c r="H155" s="554"/>
      <c r="I155" s="556"/>
      <c r="J155" s="554"/>
      <c r="K155" s="556"/>
      <c r="L155" s="558"/>
      <c r="M155" s="555"/>
      <c r="N155" s="555"/>
      <c r="O155" s="576"/>
      <c r="P155" s="554"/>
      <c r="Q155" s="576"/>
      <c r="R155" s="558"/>
      <c r="S155" s="576"/>
      <c r="T155" s="558"/>
      <c r="U155" s="576"/>
      <c r="V155" s="554"/>
      <c r="W155" s="556"/>
      <c r="X155" s="558"/>
      <c r="Y155" s="556"/>
      <c r="Z155" s="558"/>
      <c r="AA155" s="576"/>
      <c r="AB155" s="558"/>
      <c r="AC155" s="576"/>
      <c r="AD155" s="558"/>
      <c r="AE155" s="576"/>
      <c r="AF155" s="558"/>
      <c r="AG155" s="576"/>
      <c r="AH155" s="558"/>
      <c r="AI155" s="576"/>
      <c r="AJ155" s="558"/>
      <c r="AK155" s="576"/>
      <c r="AL155" s="558"/>
      <c r="AM155" s="576"/>
      <c r="AN155" s="576"/>
      <c r="AO155" s="576"/>
      <c r="AP155" s="576"/>
      <c r="AQ155" s="576"/>
      <c r="AR155" s="576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572" t="s">
        <v>223</v>
      </c>
      <c r="C156" s="573">
        <f t="shared" si="49"/>
        <v>0</v>
      </c>
      <c r="D156" s="574">
        <f t="shared" si="61"/>
        <v>0</v>
      </c>
      <c r="E156" s="575">
        <f t="shared" si="62"/>
        <v>0</v>
      </c>
      <c r="F156" s="554"/>
      <c r="G156" s="556"/>
      <c r="H156" s="554"/>
      <c r="I156" s="556"/>
      <c r="J156" s="554"/>
      <c r="K156" s="556"/>
      <c r="L156" s="558"/>
      <c r="M156" s="555"/>
      <c r="N156" s="555"/>
      <c r="O156" s="576"/>
      <c r="P156" s="554"/>
      <c r="Q156" s="576"/>
      <c r="R156" s="558"/>
      <c r="S156" s="576"/>
      <c r="T156" s="558"/>
      <c r="U156" s="576"/>
      <c r="V156" s="554"/>
      <c r="W156" s="556"/>
      <c r="X156" s="558"/>
      <c r="Y156" s="556"/>
      <c r="Z156" s="558"/>
      <c r="AA156" s="576"/>
      <c r="AB156" s="558"/>
      <c r="AC156" s="576"/>
      <c r="AD156" s="558"/>
      <c r="AE156" s="576"/>
      <c r="AF156" s="558"/>
      <c r="AG156" s="576"/>
      <c r="AH156" s="558"/>
      <c r="AI156" s="576"/>
      <c r="AJ156" s="558"/>
      <c r="AK156" s="576"/>
      <c r="AL156" s="558"/>
      <c r="AM156" s="576"/>
      <c r="AN156" s="576"/>
      <c r="AO156" s="576"/>
      <c r="AP156" s="576"/>
      <c r="AQ156" s="576"/>
      <c r="AR156" s="576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583" t="s">
        <v>224</v>
      </c>
      <c r="C157" s="578">
        <f t="shared" si="49"/>
        <v>0</v>
      </c>
      <c r="D157" s="579">
        <f t="shared" si="61"/>
        <v>0</v>
      </c>
      <c r="E157" s="437">
        <f t="shared" si="62"/>
        <v>0</v>
      </c>
      <c r="F157" s="580"/>
      <c r="G157" s="438"/>
      <c r="H157" s="580"/>
      <c r="I157" s="438"/>
      <c r="J157" s="580"/>
      <c r="K157" s="438"/>
      <c r="L157" s="439"/>
      <c r="M157" s="581"/>
      <c r="N157" s="581"/>
      <c r="O157" s="582"/>
      <c r="P157" s="580"/>
      <c r="Q157" s="582"/>
      <c r="R157" s="439"/>
      <c r="S157" s="582"/>
      <c r="T157" s="439"/>
      <c r="U157" s="582"/>
      <c r="V157" s="580"/>
      <c r="W157" s="438"/>
      <c r="X157" s="439"/>
      <c r="Y157" s="438"/>
      <c r="Z157" s="439"/>
      <c r="AA157" s="582"/>
      <c r="AB157" s="439"/>
      <c r="AC157" s="582"/>
      <c r="AD157" s="439"/>
      <c r="AE157" s="582"/>
      <c r="AF157" s="439"/>
      <c r="AG157" s="582"/>
      <c r="AH157" s="439"/>
      <c r="AI157" s="582"/>
      <c r="AJ157" s="439"/>
      <c r="AK157" s="582"/>
      <c r="AL157" s="439"/>
      <c r="AM157" s="582"/>
      <c r="AN157" s="582"/>
      <c r="AO157" s="582"/>
      <c r="AP157" s="582"/>
      <c r="AQ157" s="582"/>
      <c r="AR157" s="582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161">
        <f t="shared" si="63"/>
        <v>0</v>
      </c>
      <c r="H158" s="220">
        <f t="shared" si="63"/>
        <v>0</v>
      </c>
      <c r="I158" s="161">
        <f t="shared" si="63"/>
        <v>0</v>
      </c>
      <c r="J158" s="220">
        <f t="shared" si="63"/>
        <v>0</v>
      </c>
      <c r="K158" s="161">
        <f t="shared" si="63"/>
        <v>0</v>
      </c>
      <c r="L158" s="221">
        <f t="shared" si="63"/>
        <v>0</v>
      </c>
      <c r="M158" s="222">
        <f t="shared" si="63"/>
        <v>0</v>
      </c>
      <c r="N158" s="222">
        <f t="shared" si="63"/>
        <v>0</v>
      </c>
      <c r="O158" s="223">
        <f t="shared" si="63"/>
        <v>0</v>
      </c>
      <c r="P158" s="220">
        <f t="shared" si="63"/>
        <v>0</v>
      </c>
      <c r="Q158" s="223">
        <f t="shared" si="63"/>
        <v>0</v>
      </c>
      <c r="R158" s="224">
        <f t="shared" si="63"/>
        <v>0</v>
      </c>
      <c r="S158" s="223">
        <f t="shared" si="63"/>
        <v>0</v>
      </c>
      <c r="T158" s="220">
        <f t="shared" si="63"/>
        <v>0</v>
      </c>
      <c r="U158" s="161">
        <f t="shared" si="63"/>
        <v>0</v>
      </c>
      <c r="V158" s="222">
        <f t="shared" si="63"/>
        <v>0</v>
      </c>
      <c r="W158" s="223">
        <f t="shared" si="63"/>
        <v>0</v>
      </c>
      <c r="X158" s="221">
        <f t="shared" si="63"/>
        <v>0</v>
      </c>
      <c r="Y158" s="161">
        <f t="shared" si="63"/>
        <v>0</v>
      </c>
      <c r="Z158" s="222">
        <f t="shared" si="63"/>
        <v>0</v>
      </c>
      <c r="AA158" s="161">
        <f t="shared" si="63"/>
        <v>0</v>
      </c>
      <c r="AB158" s="222">
        <f t="shared" si="63"/>
        <v>0</v>
      </c>
      <c r="AC158" s="161">
        <f t="shared" si="63"/>
        <v>0</v>
      </c>
      <c r="AD158" s="222">
        <f t="shared" si="63"/>
        <v>0</v>
      </c>
      <c r="AE158" s="161">
        <f t="shared" si="63"/>
        <v>0</v>
      </c>
      <c r="AF158" s="222">
        <f t="shared" si="63"/>
        <v>0</v>
      </c>
      <c r="AG158" s="161">
        <f t="shared" si="63"/>
        <v>0</v>
      </c>
      <c r="AH158" s="222">
        <f t="shared" si="63"/>
        <v>0</v>
      </c>
      <c r="AI158" s="161">
        <f t="shared" si="63"/>
        <v>0</v>
      </c>
      <c r="AJ158" s="222">
        <f t="shared" si="63"/>
        <v>0</v>
      </c>
      <c r="AK158" s="161">
        <f t="shared" si="63"/>
        <v>0</v>
      </c>
      <c r="AL158" s="222">
        <f t="shared" si="63"/>
        <v>0</v>
      </c>
      <c r="AM158" s="161">
        <f t="shared" si="63"/>
        <v>0</v>
      </c>
      <c r="AN158" s="161">
        <f t="shared" si="63"/>
        <v>0</v>
      </c>
      <c r="AO158" s="161">
        <f t="shared" si="63"/>
        <v>0</v>
      </c>
      <c r="AP158" s="161">
        <f t="shared" si="63"/>
        <v>0</v>
      </c>
      <c r="AQ158" s="161">
        <f t="shared" si="63"/>
        <v>0</v>
      </c>
      <c r="AR158" s="161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023" t="s">
        <v>227</v>
      </c>
      <c r="B160" s="4023" t="s">
        <v>4</v>
      </c>
      <c r="C160" s="3980" t="s">
        <v>5</v>
      </c>
      <c r="D160" s="3985"/>
      <c r="E160" s="3963"/>
      <c r="F160" s="3981" t="s">
        <v>40</v>
      </c>
      <c r="G160" s="4010"/>
      <c r="H160" s="4010"/>
      <c r="I160" s="4010"/>
      <c r="J160" s="4010"/>
      <c r="K160" s="4010"/>
      <c r="L160" s="4010"/>
      <c r="M160" s="4010"/>
      <c r="N160" s="4010"/>
      <c r="O160" s="4010"/>
      <c r="P160" s="4010"/>
      <c r="Q160" s="4010"/>
      <c r="R160" s="4010"/>
      <c r="S160" s="4010"/>
      <c r="T160" s="4010"/>
      <c r="U160" s="4010"/>
      <c r="V160" s="4010"/>
      <c r="W160" s="4010"/>
      <c r="X160" s="4010"/>
      <c r="Y160" s="4010"/>
      <c r="Z160" s="4010"/>
      <c r="AA160" s="4010"/>
      <c r="AB160" s="4010"/>
      <c r="AC160" s="4010"/>
      <c r="AD160" s="4010"/>
      <c r="AE160" s="4010"/>
      <c r="AF160" s="4010"/>
      <c r="AG160" s="4015"/>
      <c r="AH160" s="4027" t="s">
        <v>10</v>
      </c>
      <c r="AI160" s="4027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3981" t="s">
        <v>16</v>
      </c>
      <c r="G161" s="3983"/>
      <c r="H161" s="3995" t="s">
        <v>17</v>
      </c>
      <c r="I161" s="4002"/>
      <c r="J161" s="3995" t="s">
        <v>18</v>
      </c>
      <c r="K161" s="4002"/>
      <c r="L161" s="3995" t="s">
        <v>19</v>
      </c>
      <c r="M161" s="4002"/>
      <c r="N161" s="3995" t="s">
        <v>20</v>
      </c>
      <c r="O161" s="4002"/>
      <c r="P161" s="3995" t="s">
        <v>21</v>
      </c>
      <c r="Q161" s="4002"/>
      <c r="R161" s="3995" t="s">
        <v>22</v>
      </c>
      <c r="S161" s="4002"/>
      <c r="T161" s="3995" t="s">
        <v>23</v>
      </c>
      <c r="U161" s="4002"/>
      <c r="V161" s="3995" t="s">
        <v>24</v>
      </c>
      <c r="W161" s="4002"/>
      <c r="X161" s="3995" t="s">
        <v>25</v>
      </c>
      <c r="Y161" s="4002"/>
      <c r="Z161" s="3995" t="s">
        <v>26</v>
      </c>
      <c r="AA161" s="4002"/>
      <c r="AB161" s="3995" t="s">
        <v>27</v>
      </c>
      <c r="AC161" s="4002"/>
      <c r="AD161" s="3995" t="s">
        <v>28</v>
      </c>
      <c r="AE161" s="4002"/>
      <c r="AF161" s="3995" t="s">
        <v>29</v>
      </c>
      <c r="AG161" s="3997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400" t="s">
        <v>44</v>
      </c>
      <c r="D162" s="562" t="s">
        <v>30</v>
      </c>
      <c r="E162" s="370" t="s">
        <v>31</v>
      </c>
      <c r="F162" s="371" t="s">
        <v>30</v>
      </c>
      <c r="G162" s="370" t="s">
        <v>31</v>
      </c>
      <c r="H162" s="371" t="s">
        <v>30</v>
      </c>
      <c r="I162" s="370" t="s">
        <v>31</v>
      </c>
      <c r="J162" s="371" t="s">
        <v>30</v>
      </c>
      <c r="K162" s="370" t="s">
        <v>31</v>
      </c>
      <c r="L162" s="371" t="s">
        <v>30</v>
      </c>
      <c r="M162" s="370" t="s">
        <v>31</v>
      </c>
      <c r="N162" s="371" t="s">
        <v>30</v>
      </c>
      <c r="O162" s="370" t="s">
        <v>31</v>
      </c>
      <c r="P162" s="371" t="s">
        <v>30</v>
      </c>
      <c r="Q162" s="370" t="s">
        <v>31</v>
      </c>
      <c r="R162" s="371" t="s">
        <v>30</v>
      </c>
      <c r="S162" s="370" t="s">
        <v>31</v>
      </c>
      <c r="T162" s="371" t="s">
        <v>30</v>
      </c>
      <c r="U162" s="370" t="s">
        <v>31</v>
      </c>
      <c r="V162" s="371" t="s">
        <v>30</v>
      </c>
      <c r="W162" s="370" t="s">
        <v>31</v>
      </c>
      <c r="X162" s="371" t="s">
        <v>30</v>
      </c>
      <c r="Y162" s="370" t="s">
        <v>31</v>
      </c>
      <c r="Z162" s="371" t="s">
        <v>30</v>
      </c>
      <c r="AA162" s="370" t="s">
        <v>31</v>
      </c>
      <c r="AB162" s="371" t="s">
        <v>30</v>
      </c>
      <c r="AC162" s="370" t="s">
        <v>31</v>
      </c>
      <c r="AD162" s="371" t="s">
        <v>30</v>
      </c>
      <c r="AE162" s="370" t="s">
        <v>31</v>
      </c>
      <c r="AF162" s="371" t="s">
        <v>30</v>
      </c>
      <c r="AG162" s="584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013" t="s">
        <v>228</v>
      </c>
      <c r="B163" s="444" t="s">
        <v>32</v>
      </c>
      <c r="C163" s="585">
        <f t="shared" ref="C163:C170" si="64">SUM(D163:E163)</f>
        <v>0</v>
      </c>
      <c r="D163" s="565">
        <f t="shared" ref="D163:E170" si="65">SUM(F163+H163+J163+L163+N163+P163+R163+T163+V163+X163+Z163+AB163+AD163+AF163)</f>
        <v>0</v>
      </c>
      <c r="E163" s="566">
        <f t="shared" si="65"/>
        <v>0</v>
      </c>
      <c r="F163" s="441"/>
      <c r="G163" s="442"/>
      <c r="H163" s="441"/>
      <c r="I163" s="442"/>
      <c r="J163" s="441"/>
      <c r="K163" s="442"/>
      <c r="L163" s="441"/>
      <c r="M163" s="442"/>
      <c r="N163" s="441"/>
      <c r="O163" s="442"/>
      <c r="P163" s="441"/>
      <c r="Q163" s="442"/>
      <c r="R163" s="441"/>
      <c r="S163" s="442"/>
      <c r="T163" s="441"/>
      <c r="U163" s="442"/>
      <c r="V163" s="441"/>
      <c r="W163" s="442"/>
      <c r="X163" s="441"/>
      <c r="Y163" s="442"/>
      <c r="Z163" s="441"/>
      <c r="AA163" s="442"/>
      <c r="AB163" s="441"/>
      <c r="AC163" s="442"/>
      <c r="AD163" s="441"/>
      <c r="AE163" s="442"/>
      <c r="AF163" s="441"/>
      <c r="AG163" s="499"/>
      <c r="AH163" s="586"/>
      <c r="AI163" s="586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587" t="s">
        <v>33</v>
      </c>
      <c r="C164" s="347">
        <f t="shared" si="64"/>
        <v>0</v>
      </c>
      <c r="D164" s="574">
        <f t="shared" si="65"/>
        <v>0</v>
      </c>
      <c r="E164" s="575">
        <f t="shared" si="65"/>
        <v>0</v>
      </c>
      <c r="F164" s="548"/>
      <c r="G164" s="588"/>
      <c r="H164" s="548"/>
      <c r="I164" s="588"/>
      <c r="J164" s="548"/>
      <c r="K164" s="588"/>
      <c r="L164" s="548"/>
      <c r="M164" s="588"/>
      <c r="N164" s="548"/>
      <c r="O164" s="588"/>
      <c r="P164" s="548"/>
      <c r="Q164" s="588"/>
      <c r="R164" s="548"/>
      <c r="S164" s="588"/>
      <c r="T164" s="548"/>
      <c r="U164" s="588"/>
      <c r="V164" s="548"/>
      <c r="W164" s="588"/>
      <c r="X164" s="548"/>
      <c r="Y164" s="588"/>
      <c r="Z164" s="548"/>
      <c r="AA164" s="588"/>
      <c r="AB164" s="548"/>
      <c r="AC164" s="588"/>
      <c r="AD164" s="548"/>
      <c r="AE164" s="588"/>
      <c r="AF164" s="548"/>
      <c r="AG164" s="589"/>
      <c r="AH164" s="547"/>
      <c r="AI164" s="547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590" t="s">
        <v>35</v>
      </c>
      <c r="C165" s="347">
        <f t="shared" si="64"/>
        <v>0</v>
      </c>
      <c r="D165" s="574">
        <f t="shared" si="65"/>
        <v>0</v>
      </c>
      <c r="E165" s="575">
        <f t="shared" si="65"/>
        <v>0</v>
      </c>
      <c r="F165" s="548"/>
      <c r="G165" s="588"/>
      <c r="H165" s="548"/>
      <c r="I165" s="588"/>
      <c r="J165" s="548"/>
      <c r="K165" s="588"/>
      <c r="L165" s="548"/>
      <c r="M165" s="588"/>
      <c r="N165" s="548"/>
      <c r="O165" s="588"/>
      <c r="P165" s="548"/>
      <c r="Q165" s="588"/>
      <c r="R165" s="548"/>
      <c r="S165" s="588"/>
      <c r="T165" s="548"/>
      <c r="U165" s="588"/>
      <c r="V165" s="548"/>
      <c r="W165" s="588"/>
      <c r="X165" s="548"/>
      <c r="Y165" s="588"/>
      <c r="Z165" s="548"/>
      <c r="AA165" s="588"/>
      <c r="AB165" s="548"/>
      <c r="AC165" s="588"/>
      <c r="AD165" s="548"/>
      <c r="AE165" s="588"/>
      <c r="AF165" s="548"/>
      <c r="AG165" s="589"/>
      <c r="AH165" s="547"/>
      <c r="AI165" s="547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529" t="s">
        <v>229</v>
      </c>
      <c r="C166" s="348">
        <f t="shared" si="64"/>
        <v>0</v>
      </c>
      <c r="D166" s="579">
        <f t="shared" si="65"/>
        <v>0</v>
      </c>
      <c r="E166" s="437">
        <f t="shared" si="65"/>
        <v>0</v>
      </c>
      <c r="F166" s="509"/>
      <c r="G166" s="511"/>
      <c r="H166" s="509"/>
      <c r="I166" s="511"/>
      <c r="J166" s="509"/>
      <c r="K166" s="511"/>
      <c r="L166" s="509"/>
      <c r="M166" s="511"/>
      <c r="N166" s="509"/>
      <c r="O166" s="511"/>
      <c r="P166" s="509"/>
      <c r="Q166" s="511"/>
      <c r="R166" s="509"/>
      <c r="S166" s="511"/>
      <c r="T166" s="509"/>
      <c r="U166" s="511"/>
      <c r="V166" s="509"/>
      <c r="W166" s="511"/>
      <c r="X166" s="509"/>
      <c r="Y166" s="511"/>
      <c r="Z166" s="509"/>
      <c r="AA166" s="511"/>
      <c r="AB166" s="509"/>
      <c r="AC166" s="511"/>
      <c r="AD166" s="509"/>
      <c r="AE166" s="511"/>
      <c r="AF166" s="509"/>
      <c r="AG166" s="591"/>
      <c r="AH166" s="413"/>
      <c r="AI166" s="413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3964" t="s">
        <v>230</v>
      </c>
      <c r="B167" s="444" t="s">
        <v>32</v>
      </c>
      <c r="C167" s="585">
        <f t="shared" si="64"/>
        <v>0</v>
      </c>
      <c r="D167" s="565">
        <f t="shared" si="65"/>
        <v>0</v>
      </c>
      <c r="E167" s="566">
        <f t="shared" si="65"/>
        <v>0</v>
      </c>
      <c r="F167" s="441"/>
      <c r="G167" s="442"/>
      <c r="H167" s="441"/>
      <c r="I167" s="442"/>
      <c r="J167" s="441"/>
      <c r="K167" s="442"/>
      <c r="L167" s="441"/>
      <c r="M167" s="442"/>
      <c r="N167" s="441"/>
      <c r="O167" s="442"/>
      <c r="P167" s="441"/>
      <c r="Q167" s="442"/>
      <c r="R167" s="441"/>
      <c r="S167" s="442"/>
      <c r="T167" s="441"/>
      <c r="U167" s="442"/>
      <c r="V167" s="441"/>
      <c r="W167" s="442"/>
      <c r="X167" s="441"/>
      <c r="Y167" s="442"/>
      <c r="Z167" s="441"/>
      <c r="AA167" s="442"/>
      <c r="AB167" s="441"/>
      <c r="AC167" s="442"/>
      <c r="AD167" s="441"/>
      <c r="AE167" s="442"/>
      <c r="AF167" s="441"/>
      <c r="AG167" s="499"/>
      <c r="AH167" s="586"/>
      <c r="AI167" s="586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587" t="s">
        <v>33</v>
      </c>
      <c r="C168" s="592">
        <f t="shared" si="64"/>
        <v>0</v>
      </c>
      <c r="D168" s="574">
        <f t="shared" si="65"/>
        <v>0</v>
      </c>
      <c r="E168" s="575">
        <f t="shared" si="65"/>
        <v>0</v>
      </c>
      <c r="F168" s="548"/>
      <c r="G168" s="588"/>
      <c r="H168" s="548"/>
      <c r="I168" s="588"/>
      <c r="J168" s="548"/>
      <c r="K168" s="588"/>
      <c r="L168" s="548"/>
      <c r="M168" s="588"/>
      <c r="N168" s="548"/>
      <c r="O168" s="588"/>
      <c r="P168" s="548"/>
      <c r="Q168" s="588"/>
      <c r="R168" s="548"/>
      <c r="S168" s="588"/>
      <c r="T168" s="548"/>
      <c r="U168" s="588"/>
      <c r="V168" s="548"/>
      <c r="W168" s="588"/>
      <c r="X168" s="548"/>
      <c r="Y168" s="588"/>
      <c r="Z168" s="548"/>
      <c r="AA168" s="588"/>
      <c r="AB168" s="548"/>
      <c r="AC168" s="588"/>
      <c r="AD168" s="548"/>
      <c r="AE168" s="588"/>
      <c r="AF168" s="548"/>
      <c r="AG168" s="589"/>
      <c r="AH168" s="547"/>
      <c r="AI168" s="547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590" t="s">
        <v>35</v>
      </c>
      <c r="C169" s="592">
        <f t="shared" si="64"/>
        <v>0</v>
      </c>
      <c r="D169" s="574">
        <f t="shared" si="65"/>
        <v>0</v>
      </c>
      <c r="E169" s="575">
        <f t="shared" si="65"/>
        <v>0</v>
      </c>
      <c r="F169" s="548"/>
      <c r="G169" s="588"/>
      <c r="H169" s="548"/>
      <c r="I169" s="588"/>
      <c r="J169" s="548"/>
      <c r="K169" s="588"/>
      <c r="L169" s="548"/>
      <c r="M169" s="588"/>
      <c r="N169" s="548"/>
      <c r="O169" s="588"/>
      <c r="P169" s="548"/>
      <c r="Q169" s="588"/>
      <c r="R169" s="548"/>
      <c r="S169" s="588"/>
      <c r="T169" s="548"/>
      <c r="U169" s="588"/>
      <c r="V169" s="548"/>
      <c r="W169" s="588"/>
      <c r="X169" s="548"/>
      <c r="Y169" s="588"/>
      <c r="Z169" s="548"/>
      <c r="AA169" s="588"/>
      <c r="AB169" s="548"/>
      <c r="AC169" s="588"/>
      <c r="AD169" s="548"/>
      <c r="AE169" s="588"/>
      <c r="AF169" s="548"/>
      <c r="AG169" s="589"/>
      <c r="AH169" s="547"/>
      <c r="AI169" s="547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529" t="s">
        <v>229</v>
      </c>
      <c r="C170" s="593">
        <f t="shared" si="64"/>
        <v>0</v>
      </c>
      <c r="D170" s="579">
        <f t="shared" si="65"/>
        <v>0</v>
      </c>
      <c r="E170" s="437">
        <f t="shared" si="65"/>
        <v>0</v>
      </c>
      <c r="F170" s="509"/>
      <c r="G170" s="511"/>
      <c r="H170" s="509"/>
      <c r="I170" s="511"/>
      <c r="J170" s="509"/>
      <c r="K170" s="511"/>
      <c r="L170" s="509"/>
      <c r="M170" s="511"/>
      <c r="N170" s="509"/>
      <c r="O170" s="511"/>
      <c r="P170" s="509"/>
      <c r="Q170" s="511"/>
      <c r="R170" s="509"/>
      <c r="S170" s="511"/>
      <c r="T170" s="509"/>
      <c r="U170" s="511"/>
      <c r="V170" s="509"/>
      <c r="W170" s="511"/>
      <c r="X170" s="509"/>
      <c r="Y170" s="511"/>
      <c r="Z170" s="509"/>
      <c r="AA170" s="511"/>
      <c r="AB170" s="509"/>
      <c r="AC170" s="511"/>
      <c r="AD170" s="509"/>
      <c r="AE170" s="511"/>
      <c r="AF170" s="509"/>
      <c r="AG170" s="591"/>
      <c r="AH170" s="413"/>
      <c r="AI170" s="413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349"/>
      <c r="C171" s="237"/>
      <c r="D171" s="238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028" t="s">
        <v>39</v>
      </c>
      <c r="B172" s="3980" t="s">
        <v>5</v>
      </c>
      <c r="C172" s="3985"/>
      <c r="D172" s="3963"/>
      <c r="E172" s="4029" t="s">
        <v>40</v>
      </c>
      <c r="F172" s="4030"/>
      <c r="G172" s="4030"/>
      <c r="H172" s="4030"/>
      <c r="I172" s="4030"/>
      <c r="J172" s="4030"/>
      <c r="K172" s="4030"/>
      <c r="L172" s="4030"/>
      <c r="M172" s="4030"/>
      <c r="N172" s="4030"/>
      <c r="O172" s="4030"/>
      <c r="P172" s="4030"/>
      <c r="Q172" s="4030"/>
      <c r="R172" s="4030"/>
      <c r="S172" s="4030"/>
      <c r="T172" s="4030"/>
      <c r="U172" s="4030"/>
      <c r="V172" s="4030"/>
      <c r="W172" s="4030"/>
      <c r="X172" s="4030"/>
      <c r="Y172" s="4030"/>
      <c r="Z172" s="4030"/>
      <c r="AA172" s="4030"/>
      <c r="AB172" s="4030"/>
      <c r="AC172" s="4030"/>
      <c r="AD172" s="4030"/>
      <c r="AE172" s="4030"/>
      <c r="AF172" s="4031"/>
      <c r="AG172" s="4032" t="s">
        <v>232</v>
      </c>
      <c r="AH172" s="4033" t="s">
        <v>10</v>
      </c>
      <c r="AI172" s="4033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034" t="s">
        <v>51</v>
      </c>
      <c r="F173" s="4035"/>
      <c r="G173" s="4034" t="s">
        <v>17</v>
      </c>
      <c r="H173" s="4035"/>
      <c r="I173" s="4034" t="s">
        <v>18</v>
      </c>
      <c r="J173" s="4035"/>
      <c r="K173" s="4034" t="s">
        <v>19</v>
      </c>
      <c r="L173" s="4035"/>
      <c r="M173" s="4034" t="s">
        <v>20</v>
      </c>
      <c r="N173" s="4035"/>
      <c r="O173" s="4034" t="s">
        <v>21</v>
      </c>
      <c r="P173" s="4035"/>
      <c r="Q173" s="4034" t="s">
        <v>22</v>
      </c>
      <c r="R173" s="4035"/>
      <c r="S173" s="4034" t="s">
        <v>23</v>
      </c>
      <c r="T173" s="4035"/>
      <c r="U173" s="4034" t="s">
        <v>24</v>
      </c>
      <c r="V173" s="4035"/>
      <c r="W173" s="4034" t="s">
        <v>25</v>
      </c>
      <c r="X173" s="4035"/>
      <c r="Y173" s="4034" t="s">
        <v>26</v>
      </c>
      <c r="Z173" s="4035"/>
      <c r="AA173" s="4034" t="s">
        <v>27</v>
      </c>
      <c r="AB173" s="4035"/>
      <c r="AC173" s="4034" t="s">
        <v>28</v>
      </c>
      <c r="AD173" s="4035"/>
      <c r="AE173" s="4034" t="s">
        <v>29</v>
      </c>
      <c r="AF173" s="4042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594" t="s">
        <v>44</v>
      </c>
      <c r="C174" s="595" t="s">
        <v>30</v>
      </c>
      <c r="D174" s="596" t="s">
        <v>31</v>
      </c>
      <c r="E174" s="597" t="s">
        <v>30</v>
      </c>
      <c r="F174" s="596" t="s">
        <v>31</v>
      </c>
      <c r="G174" s="597" t="s">
        <v>30</v>
      </c>
      <c r="H174" s="596" t="s">
        <v>31</v>
      </c>
      <c r="I174" s="597" t="s">
        <v>30</v>
      </c>
      <c r="J174" s="596" t="s">
        <v>31</v>
      </c>
      <c r="K174" s="597" t="s">
        <v>30</v>
      </c>
      <c r="L174" s="596" t="s">
        <v>31</v>
      </c>
      <c r="M174" s="597" t="s">
        <v>30</v>
      </c>
      <c r="N174" s="596" t="s">
        <v>31</v>
      </c>
      <c r="O174" s="597" t="s">
        <v>30</v>
      </c>
      <c r="P174" s="596" t="s">
        <v>31</v>
      </c>
      <c r="Q174" s="597" t="s">
        <v>30</v>
      </c>
      <c r="R174" s="596" t="s">
        <v>31</v>
      </c>
      <c r="S174" s="597" t="s">
        <v>30</v>
      </c>
      <c r="T174" s="596" t="s">
        <v>31</v>
      </c>
      <c r="U174" s="597" t="s">
        <v>30</v>
      </c>
      <c r="V174" s="596" t="s">
        <v>31</v>
      </c>
      <c r="W174" s="597" t="s">
        <v>30</v>
      </c>
      <c r="X174" s="596" t="s">
        <v>31</v>
      </c>
      <c r="Y174" s="597" t="s">
        <v>30</v>
      </c>
      <c r="Z174" s="596" t="s">
        <v>31</v>
      </c>
      <c r="AA174" s="597" t="s">
        <v>30</v>
      </c>
      <c r="AB174" s="596" t="s">
        <v>31</v>
      </c>
      <c r="AC174" s="597" t="s">
        <v>30</v>
      </c>
      <c r="AD174" s="596" t="s">
        <v>31</v>
      </c>
      <c r="AE174" s="597" t="s">
        <v>30</v>
      </c>
      <c r="AF174" s="598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599">
        <f>SUM(C175:D175)</f>
        <v>0</v>
      </c>
      <c r="C175" s="599">
        <f t="shared" ref="C175:D177" si="71">+E175+G175+I175+K175+M175+O175+Q175+S175+U175+W175+Y175+AA175+AC175+AE175</f>
        <v>0</v>
      </c>
      <c r="D175" s="599">
        <f t="shared" si="71"/>
        <v>0</v>
      </c>
      <c r="E175" s="600"/>
      <c r="F175" s="601"/>
      <c r="G175" s="600"/>
      <c r="H175" s="601"/>
      <c r="I175" s="600"/>
      <c r="J175" s="601"/>
      <c r="K175" s="600"/>
      <c r="L175" s="601"/>
      <c r="M175" s="600"/>
      <c r="N175" s="601"/>
      <c r="O175" s="600"/>
      <c r="P175" s="601"/>
      <c r="Q175" s="600"/>
      <c r="R175" s="601"/>
      <c r="S175" s="600"/>
      <c r="T175" s="601"/>
      <c r="U175" s="600"/>
      <c r="V175" s="601"/>
      <c r="W175" s="600"/>
      <c r="X175" s="601"/>
      <c r="Y175" s="600"/>
      <c r="Z175" s="601"/>
      <c r="AA175" s="600"/>
      <c r="AB175" s="601"/>
      <c r="AC175" s="600"/>
      <c r="AD175" s="601"/>
      <c r="AE175" s="600"/>
      <c r="AF175" s="602"/>
      <c r="AG175" s="603"/>
      <c r="AH175" s="603"/>
      <c r="AI175" s="603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548"/>
      <c r="F176" s="588"/>
      <c r="G176" s="548"/>
      <c r="H176" s="588"/>
      <c r="I176" s="548"/>
      <c r="J176" s="588"/>
      <c r="K176" s="548"/>
      <c r="L176" s="588"/>
      <c r="M176" s="548"/>
      <c r="N176" s="588"/>
      <c r="O176" s="548"/>
      <c r="P176" s="588"/>
      <c r="Q176" s="548"/>
      <c r="R176" s="588"/>
      <c r="S176" s="548"/>
      <c r="T176" s="588"/>
      <c r="U176" s="548"/>
      <c r="V176" s="588"/>
      <c r="W176" s="548"/>
      <c r="X176" s="588"/>
      <c r="Y176" s="548"/>
      <c r="Z176" s="588"/>
      <c r="AA176" s="548"/>
      <c r="AB176" s="588"/>
      <c r="AC176" s="548"/>
      <c r="AD176" s="588"/>
      <c r="AE176" s="548"/>
      <c r="AF176" s="604"/>
      <c r="AG176" s="546"/>
      <c r="AH176" s="546"/>
      <c r="AI176" s="546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605"/>
      <c r="C178" s="605"/>
      <c r="D178" s="605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606" t="s">
        <v>235</v>
      </c>
      <c r="B179" s="607"/>
    </row>
    <row r="180" spans="1:103" ht="11.25" customHeight="1" x14ac:dyDescent="0.2">
      <c r="A180" s="3891" t="s">
        <v>236</v>
      </c>
      <c r="B180" s="4036" t="s">
        <v>208</v>
      </c>
      <c r="C180" s="4037" t="s">
        <v>237</v>
      </c>
      <c r="D180" s="4038"/>
      <c r="E180" s="4036" t="s">
        <v>238</v>
      </c>
      <c r="F180" s="4039" t="s">
        <v>239</v>
      </c>
      <c r="G180" s="4040"/>
      <c r="H180" s="4040"/>
      <c r="I180" s="4040"/>
      <c r="J180" s="4040"/>
      <c r="K180" s="4040"/>
      <c r="L180" s="4040"/>
      <c r="M180" s="4040"/>
      <c r="N180" s="4040"/>
      <c r="O180" s="4040"/>
      <c r="P180" s="4040"/>
      <c r="Q180" s="4040"/>
      <c r="R180" s="4040"/>
      <c r="S180" s="4040"/>
      <c r="T180" s="4041"/>
      <c r="AF180" s="5"/>
      <c r="CY180" s="4"/>
    </row>
    <row r="181" spans="1:103" ht="21" x14ac:dyDescent="0.2">
      <c r="A181" s="3892"/>
      <c r="B181" s="3892"/>
      <c r="C181" s="608" t="s">
        <v>214</v>
      </c>
      <c r="D181" s="608" t="s">
        <v>240</v>
      </c>
      <c r="E181" s="3892"/>
      <c r="F181" s="608" t="s">
        <v>241</v>
      </c>
      <c r="G181" s="608" t="s">
        <v>242</v>
      </c>
      <c r="H181" s="608" t="s">
        <v>243</v>
      </c>
      <c r="I181" s="608" t="s">
        <v>244</v>
      </c>
      <c r="J181" s="608" t="s">
        <v>245</v>
      </c>
      <c r="K181" s="608" t="s">
        <v>246</v>
      </c>
      <c r="L181" s="608" t="s">
        <v>247</v>
      </c>
      <c r="M181" s="608" t="s">
        <v>248</v>
      </c>
      <c r="N181" s="608" t="s">
        <v>249</v>
      </c>
      <c r="O181" s="608" t="s">
        <v>250</v>
      </c>
      <c r="P181" s="608" t="s">
        <v>251</v>
      </c>
      <c r="Q181" s="608" t="s">
        <v>252</v>
      </c>
      <c r="R181" s="608" t="s">
        <v>253</v>
      </c>
      <c r="S181" s="608" t="s">
        <v>254</v>
      </c>
      <c r="T181" s="608" t="s">
        <v>255</v>
      </c>
      <c r="AF181" s="5"/>
      <c r="CY181" s="4"/>
    </row>
    <row r="182" spans="1:103" x14ac:dyDescent="0.2">
      <c r="A182" s="243" t="s">
        <v>33</v>
      </c>
      <c r="B182" s="609">
        <f>SUM(C182:D182)</f>
        <v>0</v>
      </c>
      <c r="C182" s="73"/>
      <c r="D182" s="73"/>
      <c r="E182" s="609">
        <f>+F182+G182+H182+I182+K182+L182+M182+N182+O182+P182+Q182+R182+S182+T182</f>
        <v>0</v>
      </c>
      <c r="F182" s="548"/>
      <c r="G182" s="548"/>
      <c r="H182" s="548"/>
      <c r="I182" s="548"/>
      <c r="J182" s="610"/>
      <c r="K182" s="548"/>
      <c r="L182" s="548"/>
      <c r="M182" s="548"/>
      <c r="N182" s="548"/>
      <c r="O182" s="548"/>
      <c r="P182" s="548"/>
      <c r="Q182" s="548"/>
      <c r="R182" s="548"/>
      <c r="S182" s="548"/>
      <c r="T182" s="546"/>
      <c r="AF182" s="5"/>
      <c r="CY182" s="4"/>
    </row>
    <row r="183" spans="1:103" x14ac:dyDescent="0.2">
      <c r="A183" s="243" t="s">
        <v>32</v>
      </c>
      <c r="B183" s="611">
        <f>SUM(C183:D183)</f>
        <v>0</v>
      </c>
      <c r="C183" s="548"/>
      <c r="D183" s="548"/>
      <c r="E183" s="590">
        <f>+F183+G183+H183+I183+K183+L183+M183+N183+O183+P183+Q183+R183+S183+T183</f>
        <v>0</v>
      </c>
      <c r="F183" s="548"/>
      <c r="G183" s="548"/>
      <c r="H183" s="548"/>
      <c r="I183" s="548"/>
      <c r="J183" s="612"/>
      <c r="K183" s="548"/>
      <c r="L183" s="548"/>
      <c r="M183" s="548"/>
      <c r="N183" s="548"/>
      <c r="O183" s="548"/>
      <c r="P183" s="548"/>
      <c r="Q183" s="548"/>
      <c r="R183" s="548"/>
      <c r="S183" s="548"/>
      <c r="T183" s="546"/>
      <c r="AF183" s="5"/>
      <c r="CY183" s="4"/>
    </row>
    <row r="184" spans="1:103" x14ac:dyDescent="0.2">
      <c r="A184" s="243" t="s">
        <v>35</v>
      </c>
      <c r="B184" s="611">
        <f>SUM(C184:D184)</f>
        <v>0</v>
      </c>
      <c r="C184" s="548"/>
      <c r="D184" s="548"/>
      <c r="E184" s="590">
        <f>SUM(F184:T184)</f>
        <v>0</v>
      </c>
      <c r="F184" s="548"/>
      <c r="G184" s="548"/>
      <c r="H184" s="548"/>
      <c r="I184" s="548"/>
      <c r="J184" s="546"/>
      <c r="K184" s="548"/>
      <c r="L184" s="548"/>
      <c r="M184" s="548"/>
      <c r="N184" s="548"/>
      <c r="O184" s="548"/>
      <c r="P184" s="548"/>
      <c r="Q184" s="548"/>
      <c r="R184" s="548"/>
      <c r="S184" s="548"/>
      <c r="T184" s="546"/>
      <c r="AF184" s="5"/>
      <c r="CY184" s="4"/>
    </row>
    <row r="185" spans="1:103" x14ac:dyDescent="0.2">
      <c r="A185" s="613" t="s">
        <v>256</v>
      </c>
      <c r="B185" s="259">
        <f>SUM(C185:D185)</f>
        <v>0</v>
      </c>
      <c r="C185" s="509"/>
      <c r="D185" s="509"/>
      <c r="E185" s="260">
        <f>+F185+G185+H185+I185+K185+L185+M185+N185+O185+P185+Q185+R185+S185+T185</f>
        <v>0</v>
      </c>
      <c r="F185" s="509"/>
      <c r="G185" s="509"/>
      <c r="H185" s="509"/>
      <c r="I185" s="509"/>
      <c r="J185" s="261"/>
      <c r="K185" s="509"/>
      <c r="L185" s="509"/>
      <c r="M185" s="509"/>
      <c r="N185" s="509"/>
      <c r="O185" s="509"/>
      <c r="P185" s="509"/>
      <c r="Q185" s="509"/>
      <c r="R185" s="509"/>
      <c r="S185" s="509"/>
      <c r="T185" s="614"/>
      <c r="AF185" s="5"/>
      <c r="CY185" s="4"/>
    </row>
    <row r="186" spans="1:103" s="263" customFormat="1" ht="14.25" x14ac:dyDescent="0.2">
      <c r="A186" s="262" t="s">
        <v>257</v>
      </c>
      <c r="D186" s="615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028" t="s">
        <v>258</v>
      </c>
      <c r="B187" s="4043" t="s">
        <v>259</v>
      </c>
      <c r="C187" s="4044"/>
      <c r="D187" s="4045"/>
      <c r="E187" s="4043" t="s">
        <v>260</v>
      </c>
      <c r="F187" s="4044"/>
      <c r="G187" s="4045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616" t="s">
        <v>44</v>
      </c>
      <c r="C188" s="617" t="s">
        <v>30</v>
      </c>
      <c r="D188" s="618" t="s">
        <v>31</v>
      </c>
      <c r="E188" s="616" t="s">
        <v>44</v>
      </c>
      <c r="F188" s="617" t="s">
        <v>30</v>
      </c>
      <c r="G188" s="618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619">
        <f>SUM(C189:D189)</f>
        <v>0</v>
      </c>
      <c r="C189" s="620"/>
      <c r="D189" s="621"/>
      <c r="E189" s="619">
        <f>SUM(F189:G189)</f>
        <v>0</v>
      </c>
      <c r="F189" s="620"/>
      <c r="G189" s="621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613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046" t="s">
        <v>264</v>
      </c>
      <c r="B192" s="4047" t="s">
        <v>265</v>
      </c>
      <c r="C192" s="4048" t="s">
        <v>266</v>
      </c>
      <c r="D192" s="4049"/>
      <c r="E192" s="4027"/>
      <c r="F192" s="4036" t="s">
        <v>238</v>
      </c>
      <c r="G192" s="4039" t="s">
        <v>267</v>
      </c>
      <c r="H192" s="4040"/>
      <c r="I192" s="4040"/>
      <c r="J192" s="4040"/>
      <c r="K192" s="4040"/>
      <c r="L192" s="4041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050" t="s">
        <v>268</v>
      </c>
      <c r="H193" s="4051"/>
      <c r="I193" s="4051"/>
      <c r="J193" s="4051"/>
      <c r="K193" s="4051"/>
      <c r="L193" s="4052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622" t="s">
        <v>269</v>
      </c>
      <c r="D194" s="622" t="s">
        <v>240</v>
      </c>
      <c r="E194" s="622" t="s">
        <v>270</v>
      </c>
      <c r="F194" s="3892"/>
      <c r="G194" s="623" t="s">
        <v>271</v>
      </c>
      <c r="H194" s="624" t="s">
        <v>272</v>
      </c>
      <c r="I194" s="624" t="s">
        <v>273</v>
      </c>
      <c r="J194" s="624" t="s">
        <v>274</v>
      </c>
      <c r="K194" s="624" t="s">
        <v>275</v>
      </c>
      <c r="L194" s="625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609">
        <f>SUM(G195:L195)</f>
        <v>0</v>
      </c>
      <c r="G195" s="600"/>
      <c r="H195" s="626"/>
      <c r="I195" s="626"/>
      <c r="J195" s="626"/>
      <c r="K195" s="626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627">
        <f>SUM(C196:E196)</f>
        <v>0</v>
      </c>
      <c r="C196" s="548"/>
      <c r="D196" s="548"/>
      <c r="E196" s="73"/>
      <c r="F196" s="611">
        <f>SUM(G196:L196)</f>
        <v>0</v>
      </c>
      <c r="G196" s="548"/>
      <c r="H196" s="628"/>
      <c r="I196" s="628"/>
      <c r="J196" s="628"/>
      <c r="K196" s="628"/>
      <c r="L196" s="547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613" t="s">
        <v>279</v>
      </c>
      <c r="B197" s="282">
        <f>SUM(C197:D197)</f>
        <v>0</v>
      </c>
      <c r="C197" s="509"/>
      <c r="D197" s="509"/>
      <c r="E197" s="629"/>
      <c r="F197" s="259">
        <f>SUM(G197:L197)</f>
        <v>0</v>
      </c>
      <c r="G197" s="509"/>
      <c r="H197" s="630"/>
      <c r="I197" s="630"/>
      <c r="J197" s="630"/>
      <c r="K197" s="630"/>
      <c r="L197" s="413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3992" t="s">
        <v>281</v>
      </c>
      <c r="B199" s="3993"/>
      <c r="C199" s="4053" t="s">
        <v>265</v>
      </c>
      <c r="D199" s="4054" t="s">
        <v>266</v>
      </c>
      <c r="E199" s="4055"/>
      <c r="F199" s="4055"/>
      <c r="G199" s="4055"/>
      <c r="H199" s="4055"/>
      <c r="I199" s="4055"/>
      <c r="J199" s="4056"/>
      <c r="K199" s="4057" t="s">
        <v>282</v>
      </c>
      <c r="L199" s="4057"/>
      <c r="M199" s="4057"/>
      <c r="N199" s="4058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622" t="s">
        <v>269</v>
      </c>
      <c r="E200" s="622" t="s">
        <v>283</v>
      </c>
      <c r="F200" s="622" t="s">
        <v>284</v>
      </c>
      <c r="G200" s="622" t="s">
        <v>285</v>
      </c>
      <c r="H200" s="622" t="s">
        <v>286</v>
      </c>
      <c r="I200" s="622" t="s">
        <v>287</v>
      </c>
      <c r="J200" s="622" t="s">
        <v>288</v>
      </c>
      <c r="K200" s="631" t="s">
        <v>289</v>
      </c>
      <c r="L200" s="632" t="s">
        <v>290</v>
      </c>
      <c r="M200" s="632" t="s">
        <v>291</v>
      </c>
      <c r="N200" s="633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053" t="s">
        <v>293</v>
      </c>
      <c r="B201" s="634" t="s">
        <v>294</v>
      </c>
      <c r="C201" s="609">
        <f>SUM(E201+G201)</f>
        <v>0</v>
      </c>
      <c r="D201" s="635"/>
      <c r="E201" s="548"/>
      <c r="F201" s="610"/>
      <c r="G201" s="548"/>
      <c r="H201" s="609">
        <f>+K201+L201+M201</f>
        <v>0</v>
      </c>
      <c r="I201" s="610"/>
      <c r="J201" s="610"/>
      <c r="K201" s="636"/>
      <c r="L201" s="628"/>
      <c r="M201" s="628"/>
      <c r="N201" s="637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638" t="s">
        <v>295</v>
      </c>
      <c r="C202" s="590">
        <f>SUM(D202+E202+G202)</f>
        <v>0</v>
      </c>
      <c r="D202" s="548"/>
      <c r="E202" s="546"/>
      <c r="F202" s="280"/>
      <c r="G202" s="548"/>
      <c r="H202" s="590">
        <f>SUM(I202:M202)</f>
        <v>0</v>
      </c>
      <c r="I202" s="73"/>
      <c r="J202" s="164"/>
      <c r="K202" s="636"/>
      <c r="L202" s="628"/>
      <c r="M202" s="628"/>
      <c r="N202" s="637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638" t="s">
        <v>296</v>
      </c>
      <c r="C203" s="590">
        <f>+F203+G203</f>
        <v>0</v>
      </c>
      <c r="D203" s="280"/>
      <c r="E203" s="280"/>
      <c r="F203" s="548"/>
      <c r="G203" s="548"/>
      <c r="H203" s="590">
        <f>SUM(I203:M203)</f>
        <v>0</v>
      </c>
      <c r="I203" s="548"/>
      <c r="J203" s="546"/>
      <c r="K203" s="636"/>
      <c r="L203" s="628"/>
      <c r="M203" s="628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639" t="s">
        <v>297</v>
      </c>
      <c r="C204" s="291">
        <f>SUM(D204:G204)</f>
        <v>0</v>
      </c>
      <c r="D204" s="509"/>
      <c r="E204" s="509"/>
      <c r="F204" s="509"/>
      <c r="G204" s="614"/>
      <c r="H204" s="260">
        <f>+N204</f>
        <v>0</v>
      </c>
      <c r="I204" s="629"/>
      <c r="J204" s="629"/>
      <c r="K204" s="446"/>
      <c r="L204" s="640"/>
      <c r="M204" s="640"/>
      <c r="N204" s="413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059" t="s">
        <v>264</v>
      </c>
      <c r="B206" s="4060" t="s">
        <v>299</v>
      </c>
      <c r="C206" s="4061" t="s">
        <v>300</v>
      </c>
      <c r="D206" s="4062" t="s">
        <v>301</v>
      </c>
      <c r="E206" s="4063"/>
      <c r="F206" s="4064" t="s">
        <v>302</v>
      </c>
      <c r="G206" s="4065"/>
      <c r="H206" s="4065"/>
      <c r="I206" s="4065"/>
      <c r="J206" s="4065"/>
      <c r="K206" s="4065"/>
      <c r="L206" s="4065"/>
      <c r="M206" s="4065"/>
      <c r="N206" s="4065"/>
      <c r="O206" s="4065"/>
      <c r="P206" s="4065"/>
      <c r="Q206" s="4065"/>
      <c r="R206" s="4065"/>
      <c r="S206" s="4066"/>
      <c r="T206" s="4067" t="s">
        <v>287</v>
      </c>
      <c r="U206" s="4061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059"/>
      <c r="B207" s="4060"/>
      <c r="C207" s="3925"/>
      <c r="D207" s="641" t="s">
        <v>305</v>
      </c>
      <c r="E207" s="642" t="s">
        <v>306</v>
      </c>
      <c r="F207" s="641" t="s">
        <v>307</v>
      </c>
      <c r="G207" s="643" t="s">
        <v>308</v>
      </c>
      <c r="H207" s="643" t="s">
        <v>309</v>
      </c>
      <c r="I207" s="643" t="s">
        <v>310</v>
      </c>
      <c r="J207" s="643" t="s">
        <v>311</v>
      </c>
      <c r="K207" s="643" t="s">
        <v>312</v>
      </c>
      <c r="L207" s="643" t="s">
        <v>313</v>
      </c>
      <c r="M207" s="643" t="s">
        <v>314</v>
      </c>
      <c r="N207" s="643" t="s">
        <v>315</v>
      </c>
      <c r="O207" s="643" t="s">
        <v>316</v>
      </c>
      <c r="P207" s="643" t="s">
        <v>317</v>
      </c>
      <c r="Q207" s="643" t="s">
        <v>318</v>
      </c>
      <c r="R207" s="643" t="s">
        <v>319</v>
      </c>
      <c r="S207" s="644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645" t="s">
        <v>321</v>
      </c>
      <c r="B208" s="646"/>
      <c r="C208" s="647">
        <f>SUM(D208:S208)</f>
        <v>0</v>
      </c>
      <c r="D208" s="646"/>
      <c r="E208" s="648"/>
      <c r="F208" s="646"/>
      <c r="G208" s="649"/>
      <c r="H208" s="649"/>
      <c r="I208" s="649"/>
      <c r="J208" s="649"/>
      <c r="K208" s="649"/>
      <c r="L208" s="649"/>
      <c r="M208" s="649"/>
      <c r="N208" s="649"/>
      <c r="O208" s="649"/>
      <c r="P208" s="649"/>
      <c r="Q208" s="649"/>
      <c r="R208" s="649"/>
      <c r="S208" s="650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645" t="s">
        <v>322</v>
      </c>
      <c r="B209" s="646"/>
      <c r="C209" s="651">
        <f>SUM(D209:S209)</f>
        <v>0</v>
      </c>
      <c r="D209" s="646"/>
      <c r="E209" s="648"/>
      <c r="F209" s="646"/>
      <c r="G209" s="649"/>
      <c r="H209" s="649"/>
      <c r="I209" s="649"/>
      <c r="J209" s="649"/>
      <c r="K209" s="649"/>
      <c r="L209" s="649"/>
      <c r="M209" s="649"/>
      <c r="N209" s="649"/>
      <c r="O209" s="649"/>
      <c r="P209" s="649"/>
      <c r="Q209" s="649"/>
      <c r="R209" s="649"/>
      <c r="S209" s="650"/>
      <c r="T209" s="648"/>
      <c r="U209" s="652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653" t="s">
        <v>323</v>
      </c>
      <c r="B210" s="654"/>
      <c r="C210" s="305">
        <f>SUM(D210:S210)</f>
        <v>0</v>
      </c>
      <c r="D210" s="655"/>
      <c r="E210" s="447"/>
      <c r="F210" s="655"/>
      <c r="G210" s="656"/>
      <c r="H210" s="656"/>
      <c r="I210" s="656"/>
      <c r="J210" s="656"/>
      <c r="K210" s="656"/>
      <c r="L210" s="656"/>
      <c r="M210" s="656"/>
      <c r="N210" s="656"/>
      <c r="O210" s="656"/>
      <c r="P210" s="656"/>
      <c r="Q210" s="656"/>
      <c r="R210" s="656"/>
      <c r="S210" s="657"/>
      <c r="T210" s="447"/>
      <c r="U210" s="654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060" t="s">
        <v>325</v>
      </c>
      <c r="B212" s="4060" t="s">
        <v>326</v>
      </c>
      <c r="C212" s="4062" t="s">
        <v>327</v>
      </c>
      <c r="D212" s="4063"/>
      <c r="E212" s="4064" t="s">
        <v>328</v>
      </c>
      <c r="F212" s="4065"/>
      <c r="G212" s="4065"/>
      <c r="H212" s="4065"/>
      <c r="I212" s="4065"/>
      <c r="J212" s="4066"/>
      <c r="K212" s="4061" t="s">
        <v>287</v>
      </c>
      <c r="L212" s="4061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060"/>
      <c r="B213" s="4060"/>
      <c r="C213" s="658" t="s">
        <v>305</v>
      </c>
      <c r="D213" s="642" t="s">
        <v>306</v>
      </c>
      <c r="E213" s="658" t="s">
        <v>307</v>
      </c>
      <c r="F213" s="643" t="s">
        <v>308</v>
      </c>
      <c r="G213" s="643" t="s">
        <v>309</v>
      </c>
      <c r="H213" s="643" t="s">
        <v>310</v>
      </c>
      <c r="I213" s="643" t="s">
        <v>311</v>
      </c>
      <c r="J213" s="659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645" t="s">
        <v>330</v>
      </c>
      <c r="B214" s="660">
        <f>SUM(C214:J214)</f>
        <v>0</v>
      </c>
      <c r="C214" s="548"/>
      <c r="D214" s="588"/>
      <c r="E214" s="548"/>
      <c r="F214" s="628"/>
      <c r="G214" s="628"/>
      <c r="H214" s="628"/>
      <c r="I214" s="628"/>
      <c r="J214" s="588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653" t="s">
        <v>331</v>
      </c>
      <c r="B215" s="309">
        <f>SUM(C215:J215)</f>
        <v>0</v>
      </c>
      <c r="C215" s="509"/>
      <c r="D215" s="511"/>
      <c r="E215" s="509"/>
      <c r="F215" s="630"/>
      <c r="G215" s="630"/>
      <c r="H215" s="630"/>
      <c r="I215" s="630"/>
      <c r="J215" s="511"/>
      <c r="K215" s="614"/>
      <c r="L215" s="614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078" t="s">
        <v>227</v>
      </c>
      <c r="B217" s="4079" t="s">
        <v>5</v>
      </c>
      <c r="C217" s="4080"/>
      <c r="D217" s="4081"/>
      <c r="E217" s="4082" t="s">
        <v>333</v>
      </c>
      <c r="F217" s="4083"/>
      <c r="G217" s="4083"/>
      <c r="H217" s="4083"/>
      <c r="I217" s="4083"/>
      <c r="J217" s="4083"/>
      <c r="K217" s="4083"/>
      <c r="L217" s="4083"/>
      <c r="M217" s="4083"/>
      <c r="N217" s="4083"/>
      <c r="O217" s="4083"/>
      <c r="P217" s="4083"/>
      <c r="Q217" s="4083"/>
      <c r="R217" s="4083"/>
      <c r="S217" s="4083"/>
      <c r="T217" s="4083"/>
      <c r="U217" s="4083"/>
      <c r="V217" s="4083"/>
      <c r="W217" s="4083"/>
      <c r="X217" s="4083"/>
      <c r="Y217" s="4083"/>
      <c r="Z217" s="4083"/>
      <c r="AA217" s="4083"/>
      <c r="AB217" s="4083"/>
      <c r="AC217" s="4083"/>
      <c r="AD217" s="4083"/>
      <c r="AE217" s="4083"/>
      <c r="AF217" s="4084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082" t="s">
        <v>51</v>
      </c>
      <c r="F218" s="4084"/>
      <c r="G218" s="4077" t="s">
        <v>17</v>
      </c>
      <c r="H218" s="4069"/>
      <c r="I218" s="4077" t="s">
        <v>18</v>
      </c>
      <c r="J218" s="4069"/>
      <c r="K218" s="4068" t="s">
        <v>19</v>
      </c>
      <c r="L218" s="4069"/>
      <c r="M218" s="4077" t="s">
        <v>20</v>
      </c>
      <c r="N218" s="4069"/>
      <c r="O218" s="4077" t="s">
        <v>21</v>
      </c>
      <c r="P218" s="4069"/>
      <c r="Q218" s="4077" t="s">
        <v>22</v>
      </c>
      <c r="R218" s="4069"/>
      <c r="S218" s="4077" t="s">
        <v>23</v>
      </c>
      <c r="T218" s="4069"/>
      <c r="U218" s="4068" t="s">
        <v>24</v>
      </c>
      <c r="V218" s="4069"/>
      <c r="W218" s="4077" t="s">
        <v>25</v>
      </c>
      <c r="X218" s="4069"/>
      <c r="Y218" s="4068" t="s">
        <v>26</v>
      </c>
      <c r="Z218" s="4069"/>
      <c r="AA218" s="4068" t="s">
        <v>27</v>
      </c>
      <c r="AB218" s="4069"/>
      <c r="AC218" s="4068" t="s">
        <v>28</v>
      </c>
      <c r="AD218" s="4069"/>
      <c r="AE218" s="4068" t="s">
        <v>29</v>
      </c>
      <c r="AF218" s="4069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661" t="s">
        <v>44</v>
      </c>
      <c r="C219" s="662" t="s">
        <v>30</v>
      </c>
      <c r="D219" s="663" t="s">
        <v>31</v>
      </c>
      <c r="E219" s="664" t="s">
        <v>30</v>
      </c>
      <c r="F219" s="663" t="s">
        <v>31</v>
      </c>
      <c r="G219" s="662" t="s">
        <v>30</v>
      </c>
      <c r="H219" s="663" t="s">
        <v>31</v>
      </c>
      <c r="I219" s="662" t="s">
        <v>30</v>
      </c>
      <c r="J219" s="663" t="s">
        <v>31</v>
      </c>
      <c r="K219" s="664" t="s">
        <v>30</v>
      </c>
      <c r="L219" s="663" t="s">
        <v>31</v>
      </c>
      <c r="M219" s="662" t="s">
        <v>30</v>
      </c>
      <c r="N219" s="663" t="s">
        <v>31</v>
      </c>
      <c r="O219" s="662" t="s">
        <v>30</v>
      </c>
      <c r="P219" s="663" t="s">
        <v>31</v>
      </c>
      <c r="Q219" s="662" t="s">
        <v>30</v>
      </c>
      <c r="R219" s="663" t="s">
        <v>31</v>
      </c>
      <c r="S219" s="662" t="s">
        <v>30</v>
      </c>
      <c r="T219" s="663" t="s">
        <v>31</v>
      </c>
      <c r="U219" s="662" t="s">
        <v>30</v>
      </c>
      <c r="V219" s="663" t="s">
        <v>31</v>
      </c>
      <c r="W219" s="662" t="s">
        <v>30</v>
      </c>
      <c r="X219" s="663" t="s">
        <v>31</v>
      </c>
      <c r="Y219" s="664" t="s">
        <v>30</v>
      </c>
      <c r="Z219" s="663" t="s">
        <v>31</v>
      </c>
      <c r="AA219" s="664" t="s">
        <v>30</v>
      </c>
      <c r="AB219" s="663" t="s">
        <v>31</v>
      </c>
      <c r="AC219" s="664" t="s">
        <v>30</v>
      </c>
      <c r="AD219" s="663" t="s">
        <v>31</v>
      </c>
      <c r="AE219" s="664" t="s">
        <v>30</v>
      </c>
      <c r="AF219" s="663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665" t="s">
        <v>334</v>
      </c>
      <c r="B220" s="666">
        <f>SUM(C220:D220)</f>
        <v>0</v>
      </c>
      <c r="C220" s="667">
        <f t="shared" ref="C220:D222" si="76">SUM(E220+G220+I220+K220+M220+O220+Q220+S220+U220+W220+Y220+AA220+AC220+AE220)</f>
        <v>0</v>
      </c>
      <c r="D220" s="668">
        <f t="shared" si="76"/>
        <v>0</v>
      </c>
      <c r="E220" s="669"/>
      <c r="F220" s="670"/>
      <c r="G220" s="671"/>
      <c r="H220" s="670"/>
      <c r="I220" s="671"/>
      <c r="J220" s="670"/>
      <c r="K220" s="669"/>
      <c r="L220" s="670"/>
      <c r="M220" s="671"/>
      <c r="N220" s="670"/>
      <c r="O220" s="671"/>
      <c r="P220" s="670"/>
      <c r="Q220" s="671"/>
      <c r="R220" s="670"/>
      <c r="S220" s="671"/>
      <c r="T220" s="670"/>
      <c r="U220" s="671"/>
      <c r="V220" s="670"/>
      <c r="W220" s="671"/>
      <c r="X220" s="672"/>
      <c r="Y220" s="672"/>
      <c r="Z220" s="672"/>
      <c r="AA220" s="672"/>
      <c r="AB220" s="672"/>
      <c r="AC220" s="672"/>
      <c r="AD220" s="672"/>
      <c r="AE220" s="672"/>
      <c r="AF220" s="670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665" t="s">
        <v>335</v>
      </c>
      <c r="B221" s="666">
        <f>SUM(C221:D221)</f>
        <v>0</v>
      </c>
      <c r="C221" s="667">
        <f t="shared" si="76"/>
        <v>0</v>
      </c>
      <c r="D221" s="668">
        <f t="shared" si="76"/>
        <v>0</v>
      </c>
      <c r="E221" s="669"/>
      <c r="F221" s="670"/>
      <c r="G221" s="671"/>
      <c r="H221" s="670"/>
      <c r="I221" s="671"/>
      <c r="J221" s="670"/>
      <c r="K221" s="669"/>
      <c r="L221" s="670"/>
      <c r="M221" s="671"/>
      <c r="N221" s="670"/>
      <c r="O221" s="671"/>
      <c r="P221" s="670"/>
      <c r="Q221" s="671"/>
      <c r="R221" s="670"/>
      <c r="S221" s="671"/>
      <c r="T221" s="670"/>
      <c r="U221" s="671"/>
      <c r="V221" s="670"/>
      <c r="W221" s="671"/>
      <c r="X221" s="672"/>
      <c r="Y221" s="672"/>
      <c r="Z221" s="672"/>
      <c r="AA221" s="672"/>
      <c r="AB221" s="672"/>
      <c r="AC221" s="672"/>
      <c r="AD221" s="672"/>
      <c r="AE221" s="672"/>
      <c r="AF221" s="670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>
        <f>SUM(C222:D222)</f>
        <v>0</v>
      </c>
      <c r="C222" s="326">
        <f t="shared" si="76"/>
        <v>0</v>
      </c>
      <c r="D222" s="327">
        <f t="shared" si="76"/>
        <v>0</v>
      </c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047" t="s">
        <v>338</v>
      </c>
      <c r="B224" s="4047" t="s">
        <v>208</v>
      </c>
      <c r="C224" s="4070" t="s">
        <v>339</v>
      </c>
      <c r="D224" s="4071"/>
      <c r="E224" s="4071"/>
      <c r="F224" s="4071"/>
      <c r="G224" s="4072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631" t="s">
        <v>13</v>
      </c>
      <c r="D225" s="673" t="s">
        <v>14</v>
      </c>
      <c r="E225" s="632" t="s">
        <v>50</v>
      </c>
      <c r="F225" s="632" t="s">
        <v>51</v>
      </c>
      <c r="G225" s="674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675" t="s">
        <v>340</v>
      </c>
      <c r="B226" s="676">
        <f>SUM(C226:G226)</f>
        <v>0</v>
      </c>
      <c r="C226" s="677"/>
      <c r="D226" s="678"/>
      <c r="E226" s="678"/>
      <c r="F226" s="679"/>
      <c r="G226" s="680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028" t="s">
        <v>342</v>
      </c>
      <c r="B228" s="4073" t="s">
        <v>343</v>
      </c>
      <c r="C228" s="4074"/>
      <c r="D228" s="4075"/>
    </row>
    <row r="229" spans="1:103" s="92" customFormat="1" ht="10.5" customHeight="1" x14ac:dyDescent="0.15">
      <c r="A229" s="3874"/>
      <c r="B229" s="682" t="s">
        <v>344</v>
      </c>
      <c r="C229" s="4076" t="s">
        <v>345</v>
      </c>
      <c r="D229" s="4058"/>
    </row>
    <row r="230" spans="1:103" s="92" customFormat="1" ht="10.5" x14ac:dyDescent="0.15">
      <c r="A230" s="3875"/>
      <c r="B230" s="595" t="s">
        <v>346</v>
      </c>
      <c r="C230" s="597" t="s">
        <v>347</v>
      </c>
      <c r="D230" s="683" t="s">
        <v>348</v>
      </c>
    </row>
    <row r="231" spans="1:103" s="92" customFormat="1" ht="10.5" x14ac:dyDescent="0.15">
      <c r="A231" s="684" t="s">
        <v>349</v>
      </c>
      <c r="B231" s="685"/>
      <c r="C231" s="686"/>
      <c r="D231" s="687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92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143" priority="9" operator="equal">
      <formula>1</formula>
    </cfRule>
  </conditionalFormatting>
  <conditionalFormatting sqref="CN14:CO14">
    <cfRule type="cellIs" dxfId="142" priority="8" operator="equal">
      <formula>1</formula>
    </cfRule>
  </conditionalFormatting>
  <conditionalFormatting sqref="CM14:CM18">
    <cfRule type="cellIs" dxfId="141" priority="7" operator="equal">
      <formula>1</formula>
    </cfRule>
  </conditionalFormatting>
  <conditionalFormatting sqref="CN15:CO18">
    <cfRule type="cellIs" dxfId="140" priority="6" operator="equal">
      <formula>1</formula>
    </cfRule>
  </conditionalFormatting>
  <conditionalFormatting sqref="CK24:CN24">
    <cfRule type="cellIs" dxfId="139" priority="5" operator="equal">
      <formula>1</formula>
    </cfRule>
  </conditionalFormatting>
  <conditionalFormatting sqref="CK25:CN26">
    <cfRule type="cellIs" dxfId="138" priority="4" operator="equal">
      <formula>1</formula>
    </cfRule>
  </conditionalFormatting>
  <conditionalFormatting sqref="CL31:CM31">
    <cfRule type="cellIs" dxfId="137" priority="3" operator="equal">
      <formula>1</formula>
    </cfRule>
  </conditionalFormatting>
  <conditionalFormatting sqref="CQ37:CR37">
    <cfRule type="cellIs" dxfId="136" priority="2" operator="equal">
      <formula>1</formula>
    </cfRule>
  </conditionalFormatting>
  <conditionalFormatting sqref="CQ38:CR96">
    <cfRule type="cellIs" dxfId="135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",[3]NOMBRE!B2," - ","( ",[3]NOMBRE!C2,[3]NOMBRE!D2,[3]NOMBRE!E2,[3]NOMBRE!F2,[3]NOMBRE!G2,"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",[3]NOMBRE!B6," - ","( ",[3]NOMBRE!C6,[3]NOMBRE!D6," )")</f>
        <v>MES: FEBRERO - ( 02 )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",[3]NOMBRE!B7)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696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085" t="s">
        <v>4</v>
      </c>
      <c r="B12" s="3957" t="s">
        <v>5</v>
      </c>
      <c r="C12" s="3958" t="s">
        <v>6</v>
      </c>
      <c r="D12" s="3959"/>
      <c r="E12" s="3959"/>
      <c r="F12" s="3959"/>
      <c r="G12" s="3959"/>
      <c r="H12" s="3959"/>
      <c r="I12" s="3959"/>
      <c r="J12" s="3959"/>
      <c r="K12" s="3959"/>
      <c r="L12" s="3959"/>
      <c r="M12" s="3959"/>
      <c r="N12" s="3959"/>
      <c r="O12" s="3959"/>
      <c r="P12" s="3959"/>
      <c r="Q12" s="3959"/>
      <c r="R12" s="3959"/>
      <c r="S12" s="3960"/>
      <c r="T12" s="4086" t="s">
        <v>7</v>
      </c>
      <c r="U12" s="4087"/>
      <c r="V12" s="3963" t="s">
        <v>8</v>
      </c>
      <c r="W12" s="3963" t="s">
        <v>9</v>
      </c>
      <c r="X12" s="3964" t="s">
        <v>10</v>
      </c>
      <c r="Y12" s="3964" t="s">
        <v>11</v>
      </c>
      <c r="Z12" s="3964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085"/>
      <c r="B13" s="3774"/>
      <c r="C13" s="697" t="s">
        <v>13</v>
      </c>
      <c r="D13" s="698" t="s">
        <v>14</v>
      </c>
      <c r="E13" s="699" t="s">
        <v>15</v>
      </c>
      <c r="F13" s="698" t="s">
        <v>16</v>
      </c>
      <c r="G13" s="700" t="s">
        <v>17</v>
      </c>
      <c r="H13" s="700" t="s">
        <v>18</v>
      </c>
      <c r="I13" s="700" t="s">
        <v>19</v>
      </c>
      <c r="J13" s="700" t="s">
        <v>20</v>
      </c>
      <c r="K13" s="700" t="s">
        <v>21</v>
      </c>
      <c r="L13" s="700" t="s">
        <v>22</v>
      </c>
      <c r="M13" s="700" t="s">
        <v>23</v>
      </c>
      <c r="N13" s="700" t="s">
        <v>24</v>
      </c>
      <c r="O13" s="700" t="s">
        <v>25</v>
      </c>
      <c r="P13" s="700" t="s">
        <v>26</v>
      </c>
      <c r="Q13" s="700" t="s">
        <v>27</v>
      </c>
      <c r="R13" s="700" t="s">
        <v>28</v>
      </c>
      <c r="S13" s="701" t="s">
        <v>29</v>
      </c>
      <c r="T13" s="702" t="s">
        <v>30</v>
      </c>
      <c r="U13" s="703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704" t="s">
        <v>32</v>
      </c>
      <c r="B14" s="23">
        <f t="shared" ref="B14:B19" si="0">SUM(C14:S14)</f>
        <v>0</v>
      </c>
      <c r="C14" s="705"/>
      <c r="D14" s="706"/>
      <c r="E14" s="707"/>
      <c r="F14" s="626"/>
      <c r="G14" s="626"/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01"/>
      <c r="T14" s="603"/>
      <c r="U14" s="369"/>
      <c r="V14" s="708"/>
      <c r="W14" s="708"/>
      <c r="X14" s="708"/>
      <c r="Y14" s="708"/>
      <c r="Z14" s="708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709" t="s">
        <v>33</v>
      </c>
      <c r="B15" s="23">
        <f t="shared" si="0"/>
        <v>0</v>
      </c>
      <c r="C15" s="705"/>
      <c r="D15" s="706"/>
      <c r="E15" s="710"/>
      <c r="F15" s="70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11"/>
      <c r="T15" s="712"/>
      <c r="U15" s="713"/>
      <c r="V15" s="714"/>
      <c r="W15" s="714"/>
      <c r="X15" s="714"/>
      <c r="Y15" s="714"/>
      <c r="Z15" s="714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715" t="s">
        <v>34</v>
      </c>
      <c r="B16" s="23">
        <f>SUM(E16:S16)</f>
        <v>0</v>
      </c>
      <c r="C16" s="716"/>
      <c r="D16" s="717"/>
      <c r="E16" s="710"/>
      <c r="F16" s="706"/>
      <c r="G16" s="706"/>
      <c r="H16" s="706"/>
      <c r="I16" s="706"/>
      <c r="J16" s="706"/>
      <c r="K16" s="706"/>
      <c r="L16" s="706"/>
      <c r="M16" s="706"/>
      <c r="N16" s="706"/>
      <c r="O16" s="706"/>
      <c r="P16" s="706"/>
      <c r="Q16" s="706"/>
      <c r="R16" s="706"/>
      <c r="S16" s="711"/>
      <c r="T16" s="712"/>
      <c r="U16" s="713"/>
      <c r="V16" s="714"/>
      <c r="W16" s="714"/>
      <c r="X16" s="714"/>
      <c r="Y16" s="714"/>
      <c r="Z16" s="714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709" t="s">
        <v>35</v>
      </c>
      <c r="B17" s="23">
        <f t="shared" si="0"/>
        <v>0</v>
      </c>
      <c r="C17" s="705"/>
      <c r="D17" s="706"/>
      <c r="E17" s="710"/>
      <c r="F17" s="706"/>
      <c r="G17" s="706"/>
      <c r="H17" s="706"/>
      <c r="I17" s="706"/>
      <c r="J17" s="706"/>
      <c r="K17" s="706"/>
      <c r="L17" s="706"/>
      <c r="M17" s="706"/>
      <c r="N17" s="706"/>
      <c r="O17" s="718"/>
      <c r="P17" s="718"/>
      <c r="Q17" s="718"/>
      <c r="R17" s="718"/>
      <c r="S17" s="719"/>
      <c r="T17" s="712"/>
      <c r="U17" s="713"/>
      <c r="V17" s="714"/>
      <c r="W17" s="714"/>
      <c r="X17" s="714"/>
      <c r="Y17" s="714"/>
      <c r="Z17" s="714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705"/>
      <c r="D18" s="706"/>
      <c r="E18" s="710"/>
      <c r="F18" s="706"/>
      <c r="G18" s="706"/>
      <c r="H18" s="706"/>
      <c r="I18" s="706"/>
      <c r="J18" s="706"/>
      <c r="K18" s="706"/>
      <c r="L18" s="706"/>
      <c r="M18" s="706"/>
      <c r="N18" s="706"/>
      <c r="O18" s="706"/>
      <c r="P18" s="706"/>
      <c r="Q18" s="706"/>
      <c r="R18" s="706"/>
      <c r="S18" s="711"/>
      <c r="T18" s="712"/>
      <c r="U18" s="713"/>
      <c r="V18" s="714"/>
      <c r="W18" s="714"/>
      <c r="X18" s="714"/>
      <c r="Y18" s="714"/>
      <c r="Z18" s="714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720" t="s">
        <v>37</v>
      </c>
      <c r="B19" s="721">
        <f t="shared" si="0"/>
        <v>0</v>
      </c>
      <c r="C19" s="722">
        <f t="shared" ref="C19:S19" si="4">SUM(C14:C18)</f>
        <v>0</v>
      </c>
      <c r="D19" s="723">
        <f t="shared" si="4"/>
        <v>0</v>
      </c>
      <c r="E19" s="723">
        <f t="shared" si="4"/>
        <v>0</v>
      </c>
      <c r="F19" s="724">
        <f t="shared" si="4"/>
        <v>0</v>
      </c>
      <c r="G19" s="724">
        <f t="shared" si="4"/>
        <v>0</v>
      </c>
      <c r="H19" s="724">
        <f t="shared" si="4"/>
        <v>0</v>
      </c>
      <c r="I19" s="724">
        <f t="shared" si="4"/>
        <v>0</v>
      </c>
      <c r="J19" s="724">
        <f t="shared" si="4"/>
        <v>0</v>
      </c>
      <c r="K19" s="724">
        <f t="shared" si="4"/>
        <v>0</v>
      </c>
      <c r="L19" s="724">
        <f t="shared" si="4"/>
        <v>0</v>
      </c>
      <c r="M19" s="724">
        <f t="shared" si="4"/>
        <v>0</v>
      </c>
      <c r="N19" s="724">
        <f t="shared" si="4"/>
        <v>0</v>
      </c>
      <c r="O19" s="724">
        <f t="shared" si="4"/>
        <v>0</v>
      </c>
      <c r="P19" s="724">
        <f t="shared" si="4"/>
        <v>0</v>
      </c>
      <c r="Q19" s="724">
        <f t="shared" si="4"/>
        <v>0</v>
      </c>
      <c r="R19" s="724">
        <f t="shared" si="4"/>
        <v>0</v>
      </c>
      <c r="S19" s="725">
        <f t="shared" si="4"/>
        <v>0</v>
      </c>
      <c r="T19" s="721">
        <f>SUM(T14:T18)</f>
        <v>0</v>
      </c>
      <c r="U19" s="726">
        <f t="shared" ref="U19:Z19" si="5">SUM(U14:U18)</f>
        <v>0</v>
      </c>
      <c r="V19" s="727">
        <f t="shared" si="5"/>
        <v>0</v>
      </c>
      <c r="W19" s="727">
        <f t="shared" si="5"/>
        <v>0</v>
      </c>
      <c r="X19" s="727">
        <f t="shared" si="5"/>
        <v>0</v>
      </c>
      <c r="Y19" s="727">
        <f t="shared" si="5"/>
        <v>0</v>
      </c>
      <c r="Z19" s="727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088" t="s">
        <v>39</v>
      </c>
      <c r="B21" s="4089" t="s">
        <v>5</v>
      </c>
      <c r="C21" s="4089"/>
      <c r="D21" s="4089"/>
      <c r="E21" s="4090" t="s">
        <v>40</v>
      </c>
      <c r="F21" s="4091"/>
      <c r="G21" s="4091"/>
      <c r="H21" s="4092"/>
      <c r="I21" s="4093" t="s">
        <v>32</v>
      </c>
      <c r="J21" s="4094" t="s">
        <v>41</v>
      </c>
      <c r="K21" s="4089" t="s">
        <v>10</v>
      </c>
      <c r="L21" s="4089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088"/>
      <c r="B22" s="4089"/>
      <c r="C22" s="4089"/>
      <c r="D22" s="4089"/>
      <c r="E22" s="4088" t="s">
        <v>42</v>
      </c>
      <c r="F22" s="4088"/>
      <c r="G22" s="4088" t="s">
        <v>43</v>
      </c>
      <c r="H22" s="3972"/>
      <c r="I22" s="4093"/>
      <c r="J22" s="4094"/>
      <c r="K22" s="4089"/>
      <c r="L22" s="4089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088"/>
      <c r="B23" s="728" t="s">
        <v>44</v>
      </c>
      <c r="C23" s="729" t="s">
        <v>30</v>
      </c>
      <c r="D23" s="729" t="s">
        <v>31</v>
      </c>
      <c r="E23" s="729" t="s">
        <v>30</v>
      </c>
      <c r="F23" s="729" t="s">
        <v>31</v>
      </c>
      <c r="G23" s="729" t="s">
        <v>30</v>
      </c>
      <c r="H23" s="386" t="s">
        <v>31</v>
      </c>
      <c r="I23" s="4093"/>
      <c r="J23" s="4094"/>
      <c r="K23" s="4089"/>
      <c r="L23" s="4089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730" t="s">
        <v>45</v>
      </c>
      <c r="B24" s="731">
        <f>SUM(C24:D24)</f>
        <v>0</v>
      </c>
      <c r="C24" s="731">
        <f t="shared" ref="C24:D26" si="6">+E24+G24</f>
        <v>0</v>
      </c>
      <c r="D24" s="731">
        <f t="shared" si="6"/>
        <v>0</v>
      </c>
      <c r="E24" s="732"/>
      <c r="F24" s="732"/>
      <c r="G24" s="732"/>
      <c r="H24" s="479"/>
      <c r="I24" s="733"/>
      <c r="J24" s="734"/>
      <c r="K24" s="732"/>
      <c r="L24" s="732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735" t="s">
        <v>46</v>
      </c>
      <c r="B25" s="736">
        <f>SUM(C25:D25)</f>
        <v>0</v>
      </c>
      <c r="C25" s="736">
        <f t="shared" si="6"/>
        <v>0</v>
      </c>
      <c r="D25" s="736">
        <f t="shared" si="6"/>
        <v>0</v>
      </c>
      <c r="E25" s="737"/>
      <c r="F25" s="737"/>
      <c r="G25" s="737"/>
      <c r="H25" s="738"/>
      <c r="I25" s="739"/>
      <c r="J25" s="740"/>
      <c r="K25" s="737"/>
      <c r="L25" s="737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741" t="s">
        <v>47</v>
      </c>
      <c r="B26" s="742">
        <f>SUM(C26:D26)</f>
        <v>0</v>
      </c>
      <c r="C26" s="742">
        <f t="shared" si="6"/>
        <v>0</v>
      </c>
      <c r="D26" s="742">
        <f t="shared" si="6"/>
        <v>0</v>
      </c>
      <c r="E26" s="743"/>
      <c r="F26" s="743"/>
      <c r="G26" s="743"/>
      <c r="H26" s="744"/>
      <c r="I26" s="745"/>
      <c r="J26" s="746"/>
      <c r="K26" s="743"/>
      <c r="L26" s="743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720" t="s">
        <v>5</v>
      </c>
      <c r="B27" s="729">
        <f>SUM(B24:B26)</f>
        <v>0</v>
      </c>
      <c r="C27" s="729">
        <f>SUM(C24:C26)</f>
        <v>0</v>
      </c>
      <c r="D27" s="729">
        <f>SUM(D24:D26)</f>
        <v>0</v>
      </c>
      <c r="E27" s="729">
        <f>SUM(E24:E26)</f>
        <v>0</v>
      </c>
      <c r="F27" s="729">
        <f t="shared" ref="F27:L27" si="9">SUM(F24:F26)</f>
        <v>0</v>
      </c>
      <c r="G27" s="729">
        <f t="shared" si="9"/>
        <v>0</v>
      </c>
      <c r="H27" s="386">
        <f t="shared" si="9"/>
        <v>0</v>
      </c>
      <c r="I27" s="747">
        <f t="shared" si="9"/>
        <v>0</v>
      </c>
      <c r="J27" s="729">
        <f t="shared" si="9"/>
        <v>0</v>
      </c>
      <c r="K27" s="729">
        <f t="shared" si="9"/>
        <v>0</v>
      </c>
      <c r="L27" s="729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696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3957"/>
      <c r="B29" s="3957" t="s">
        <v>5</v>
      </c>
      <c r="C29" s="4102" t="s">
        <v>6</v>
      </c>
      <c r="D29" s="4103"/>
      <c r="E29" s="4103"/>
      <c r="F29" s="4103"/>
      <c r="G29" s="4103"/>
      <c r="H29" s="4103"/>
      <c r="I29" s="4103"/>
      <c r="J29" s="4103"/>
      <c r="K29" s="4103"/>
      <c r="L29" s="4103"/>
      <c r="M29" s="4103"/>
      <c r="N29" s="4103"/>
      <c r="O29" s="4103"/>
      <c r="P29" s="4103"/>
      <c r="Q29" s="4103"/>
      <c r="R29" s="4103"/>
      <c r="S29" s="4104"/>
      <c r="T29" s="4105" t="s">
        <v>49</v>
      </c>
      <c r="U29" s="3990"/>
      <c r="V29" s="4100" t="s">
        <v>10</v>
      </c>
      <c r="W29" s="4106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697" t="s">
        <v>13</v>
      </c>
      <c r="D30" s="698" t="s">
        <v>14</v>
      </c>
      <c r="E30" s="698" t="s">
        <v>50</v>
      </c>
      <c r="F30" s="699" t="s">
        <v>51</v>
      </c>
      <c r="G30" s="698" t="s">
        <v>17</v>
      </c>
      <c r="H30" s="698" t="s">
        <v>18</v>
      </c>
      <c r="I30" s="698" t="s">
        <v>19</v>
      </c>
      <c r="J30" s="698" t="s">
        <v>20</v>
      </c>
      <c r="K30" s="698" t="s">
        <v>21</v>
      </c>
      <c r="L30" s="698" t="s">
        <v>22</v>
      </c>
      <c r="M30" s="698" t="s">
        <v>23</v>
      </c>
      <c r="N30" s="698" t="s">
        <v>24</v>
      </c>
      <c r="O30" s="698" t="s">
        <v>25</v>
      </c>
      <c r="P30" s="698" t="s">
        <v>26</v>
      </c>
      <c r="Q30" s="698" t="s">
        <v>27</v>
      </c>
      <c r="R30" s="389" t="s">
        <v>28</v>
      </c>
      <c r="S30" s="748" t="s">
        <v>29</v>
      </c>
      <c r="T30" s="702" t="s">
        <v>30</v>
      </c>
      <c r="U30" s="703" t="s">
        <v>31</v>
      </c>
      <c r="V30" s="4100"/>
      <c r="W30" s="4106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749" t="s">
        <v>52</v>
      </c>
      <c r="B31" s="750">
        <f>SUM(C31:S31)</f>
        <v>0</v>
      </c>
      <c r="C31" s="751"/>
      <c r="D31" s="752"/>
      <c r="E31" s="752"/>
      <c r="F31" s="752"/>
      <c r="G31" s="752"/>
      <c r="H31" s="752"/>
      <c r="I31" s="752"/>
      <c r="J31" s="752"/>
      <c r="K31" s="752"/>
      <c r="L31" s="752"/>
      <c r="M31" s="752"/>
      <c r="N31" s="752"/>
      <c r="O31" s="752"/>
      <c r="P31" s="752"/>
      <c r="Q31" s="752"/>
      <c r="R31" s="752"/>
      <c r="S31" s="687"/>
      <c r="T31" s="685"/>
      <c r="U31" s="395"/>
      <c r="V31" s="753"/>
      <c r="W31" s="685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754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095" t="s">
        <v>55</v>
      </c>
      <c r="B34" s="3974" t="s">
        <v>56</v>
      </c>
      <c r="C34" s="4096" t="s">
        <v>57</v>
      </c>
      <c r="D34" s="4097"/>
      <c r="E34" s="4097"/>
      <c r="F34" s="4097"/>
      <c r="G34" s="4097"/>
      <c r="H34" s="4097"/>
      <c r="I34" s="4097"/>
      <c r="J34" s="4097"/>
      <c r="K34" s="4097"/>
      <c r="L34" s="4097"/>
      <c r="M34" s="4097"/>
      <c r="N34" s="4097"/>
      <c r="O34" s="4097"/>
      <c r="P34" s="4097"/>
      <c r="Q34" s="4097"/>
      <c r="R34" s="4097"/>
      <c r="S34" s="4097"/>
      <c r="T34" s="4097"/>
      <c r="U34" s="4098"/>
      <c r="V34" s="3978" t="s">
        <v>58</v>
      </c>
      <c r="W34" s="3979"/>
      <c r="X34" s="3980" t="s">
        <v>59</v>
      </c>
      <c r="Y34" s="3963"/>
      <c r="Z34" s="4076" t="s">
        <v>60</v>
      </c>
      <c r="AA34" s="4099"/>
      <c r="AB34" s="4099"/>
      <c r="AC34" s="4099"/>
      <c r="AD34" s="4099"/>
      <c r="AE34" s="4099"/>
      <c r="AF34" s="4099"/>
      <c r="AG34" s="4099"/>
      <c r="AH34" s="4099"/>
      <c r="AI34" s="4100"/>
      <c r="AJ34" s="4101" t="s">
        <v>61</v>
      </c>
      <c r="AK34" s="3985"/>
      <c r="AL34" s="3963"/>
      <c r="AM34" s="3963" t="s">
        <v>62</v>
      </c>
      <c r="AN34" s="3963" t="s">
        <v>63</v>
      </c>
      <c r="AO34" s="4013" t="s">
        <v>10</v>
      </c>
      <c r="AP34" s="3963" t="s">
        <v>11</v>
      </c>
      <c r="AQ34" s="3963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095"/>
      <c r="B35" s="3802"/>
      <c r="C35" s="4108" t="s">
        <v>6</v>
      </c>
      <c r="D35" s="4108"/>
      <c r="E35" s="4108"/>
      <c r="F35" s="4108"/>
      <c r="G35" s="4108"/>
      <c r="H35" s="4108"/>
      <c r="I35" s="4108"/>
      <c r="J35" s="4108"/>
      <c r="K35" s="4108"/>
      <c r="L35" s="4108"/>
      <c r="M35" s="4108"/>
      <c r="N35" s="4108"/>
      <c r="O35" s="4108"/>
      <c r="P35" s="4108"/>
      <c r="Q35" s="4108"/>
      <c r="R35" s="4108"/>
      <c r="S35" s="4108"/>
      <c r="T35" s="4109" t="s">
        <v>49</v>
      </c>
      <c r="U35" s="4110"/>
      <c r="V35" s="3809"/>
      <c r="W35" s="3810"/>
      <c r="X35" s="3812"/>
      <c r="Y35" s="3786"/>
      <c r="Z35" s="4073" t="s">
        <v>65</v>
      </c>
      <c r="AA35" s="4018"/>
      <c r="AB35" s="4018"/>
      <c r="AC35" s="4018"/>
      <c r="AD35" s="4111"/>
      <c r="AE35" s="4073" t="s">
        <v>66</v>
      </c>
      <c r="AF35" s="4018"/>
      <c r="AG35" s="4018"/>
      <c r="AH35" s="4018"/>
      <c r="AI35" s="4111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095"/>
      <c r="B36" s="3803"/>
      <c r="C36" s="597" t="s">
        <v>13</v>
      </c>
      <c r="D36" s="755" t="s">
        <v>14</v>
      </c>
      <c r="E36" s="755" t="s">
        <v>50</v>
      </c>
      <c r="F36" s="755" t="s">
        <v>51</v>
      </c>
      <c r="G36" s="755" t="s">
        <v>17</v>
      </c>
      <c r="H36" s="755" t="s">
        <v>18</v>
      </c>
      <c r="I36" s="755" t="s">
        <v>19</v>
      </c>
      <c r="J36" s="755" t="s">
        <v>20</v>
      </c>
      <c r="K36" s="755" t="s">
        <v>21</v>
      </c>
      <c r="L36" s="755" t="s">
        <v>22</v>
      </c>
      <c r="M36" s="755" t="s">
        <v>23</v>
      </c>
      <c r="N36" s="755" t="s">
        <v>24</v>
      </c>
      <c r="O36" s="755" t="s">
        <v>25</v>
      </c>
      <c r="P36" s="755" t="s">
        <v>26</v>
      </c>
      <c r="Q36" s="755" t="s">
        <v>27</v>
      </c>
      <c r="R36" s="755" t="s">
        <v>28</v>
      </c>
      <c r="S36" s="756" t="s">
        <v>29</v>
      </c>
      <c r="T36" s="757" t="s">
        <v>30</v>
      </c>
      <c r="U36" s="758" t="s">
        <v>31</v>
      </c>
      <c r="V36" s="597" t="s">
        <v>67</v>
      </c>
      <c r="W36" s="759" t="s">
        <v>68</v>
      </c>
      <c r="X36" s="597" t="s">
        <v>69</v>
      </c>
      <c r="Y36" s="756" t="s">
        <v>70</v>
      </c>
      <c r="Z36" s="681" t="s">
        <v>5</v>
      </c>
      <c r="AA36" s="760" t="s">
        <v>71</v>
      </c>
      <c r="AB36" s="755" t="s">
        <v>72</v>
      </c>
      <c r="AC36" s="755" t="s">
        <v>73</v>
      </c>
      <c r="AD36" s="759" t="s">
        <v>74</v>
      </c>
      <c r="AE36" s="67" t="s">
        <v>56</v>
      </c>
      <c r="AF36" s="760" t="s">
        <v>71</v>
      </c>
      <c r="AG36" s="755" t="s">
        <v>72</v>
      </c>
      <c r="AH36" s="755" t="s">
        <v>73</v>
      </c>
      <c r="AI36" s="759" t="s">
        <v>74</v>
      </c>
      <c r="AJ36" s="401" t="s">
        <v>75</v>
      </c>
      <c r="AK36" s="595" t="s">
        <v>76</v>
      </c>
      <c r="AL36" s="595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600"/>
      <c r="D37" s="626"/>
      <c r="E37" s="626"/>
      <c r="F37" s="626"/>
      <c r="G37" s="761"/>
      <c r="H37" s="761"/>
      <c r="I37" s="761"/>
      <c r="J37" s="761"/>
      <c r="K37" s="761"/>
      <c r="L37" s="761"/>
      <c r="M37" s="761"/>
      <c r="N37" s="761"/>
      <c r="O37" s="761"/>
      <c r="P37" s="761"/>
      <c r="Q37" s="761"/>
      <c r="R37" s="761"/>
      <c r="S37" s="762"/>
      <c r="T37" s="600"/>
      <c r="U37" s="601"/>
      <c r="V37" s="600"/>
      <c r="W37" s="601"/>
      <c r="X37" s="600"/>
      <c r="Y37" s="601"/>
      <c r="Z37" s="763">
        <f>SUM(AA37+AB37+AC37+AD37)</f>
        <v>0</v>
      </c>
      <c r="AA37" s="600"/>
      <c r="AB37" s="626"/>
      <c r="AC37" s="626"/>
      <c r="AD37" s="601"/>
      <c r="AE37" s="763">
        <f>SUM(AF37+AG37+AH37+AI37)</f>
        <v>0</v>
      </c>
      <c r="AF37" s="600"/>
      <c r="AG37" s="626"/>
      <c r="AH37" s="626"/>
      <c r="AI37" s="499"/>
      <c r="AJ37" s="714"/>
      <c r="AK37" s="714"/>
      <c r="AL37" s="714"/>
      <c r="AM37" s="714"/>
      <c r="AN37" s="714"/>
      <c r="AO37" s="714"/>
      <c r="AP37" s="714"/>
      <c r="AQ37" s="714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763" t="s">
        <v>79</v>
      </c>
      <c r="B38" s="23">
        <f t="shared" ref="B38:B96" si="23">SUM(C38:S38)</f>
        <v>0</v>
      </c>
      <c r="C38" s="705"/>
      <c r="D38" s="706"/>
      <c r="E38" s="706"/>
      <c r="F38" s="706"/>
      <c r="G38" s="706"/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11"/>
      <c r="T38" s="73"/>
      <c r="U38" s="74"/>
      <c r="V38" s="73"/>
      <c r="W38" s="74"/>
      <c r="X38" s="73"/>
      <c r="Y38" s="74"/>
      <c r="Z38" s="763">
        <f t="shared" ref="Z38:Z96" si="24">SUM(AA38+AB38+AC38+AD38)</f>
        <v>0</v>
      </c>
      <c r="AA38" s="73"/>
      <c r="AB38" s="75"/>
      <c r="AC38" s="75"/>
      <c r="AD38" s="74"/>
      <c r="AE38" s="763">
        <f t="shared" ref="AE38:AE96" si="25">SUM(AF38+AG38+AH38+AI38)</f>
        <v>0</v>
      </c>
      <c r="AF38" s="73"/>
      <c r="AG38" s="75"/>
      <c r="AH38" s="75"/>
      <c r="AI38" s="76"/>
      <c r="AJ38" s="714"/>
      <c r="AK38" s="714"/>
      <c r="AL38" s="714"/>
      <c r="AM38" s="714"/>
      <c r="AN38" s="714"/>
      <c r="AO38" s="714"/>
      <c r="AP38" s="714"/>
      <c r="AQ38" s="714"/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763" t="s">
        <v>80</v>
      </c>
      <c r="B39" s="23">
        <f>SUM(C39)</f>
        <v>0</v>
      </c>
      <c r="C39" s="705"/>
      <c r="D39" s="764"/>
      <c r="E39" s="764"/>
      <c r="F39" s="764"/>
      <c r="G39" s="764"/>
      <c r="H39" s="764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5"/>
      <c r="T39" s="73"/>
      <c r="U39" s="74"/>
      <c r="V39" s="73"/>
      <c r="W39" s="74"/>
      <c r="X39" s="73"/>
      <c r="Y39" s="74"/>
      <c r="Z39" s="763">
        <f t="shared" si="24"/>
        <v>0</v>
      </c>
      <c r="AA39" s="73"/>
      <c r="AB39" s="75"/>
      <c r="AC39" s="75"/>
      <c r="AD39" s="74"/>
      <c r="AE39" s="763">
        <f t="shared" si="25"/>
        <v>0</v>
      </c>
      <c r="AF39" s="73"/>
      <c r="AG39" s="75"/>
      <c r="AH39" s="75"/>
      <c r="AI39" s="76"/>
      <c r="AJ39" s="714"/>
      <c r="AK39" s="714"/>
      <c r="AL39" s="714"/>
      <c r="AM39" s="714"/>
      <c r="AN39" s="714"/>
      <c r="AO39" s="714"/>
      <c r="AP39" s="714"/>
      <c r="AQ39" s="714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763" t="s">
        <v>81</v>
      </c>
      <c r="B40" s="23">
        <f t="shared" si="23"/>
        <v>0</v>
      </c>
      <c r="C40" s="705"/>
      <c r="D40" s="706"/>
      <c r="E40" s="706"/>
      <c r="F40" s="706"/>
      <c r="G40" s="706"/>
      <c r="H40" s="706"/>
      <c r="I40" s="706"/>
      <c r="J40" s="706"/>
      <c r="K40" s="706"/>
      <c r="L40" s="706"/>
      <c r="M40" s="706"/>
      <c r="N40" s="706"/>
      <c r="O40" s="706"/>
      <c r="P40" s="706"/>
      <c r="Q40" s="706"/>
      <c r="R40" s="706"/>
      <c r="S40" s="711"/>
      <c r="T40" s="73"/>
      <c r="U40" s="74"/>
      <c r="V40" s="73"/>
      <c r="W40" s="74"/>
      <c r="X40" s="73"/>
      <c r="Y40" s="74"/>
      <c r="Z40" s="763">
        <f t="shared" si="24"/>
        <v>0</v>
      </c>
      <c r="AA40" s="73"/>
      <c r="AB40" s="75"/>
      <c r="AC40" s="75"/>
      <c r="AD40" s="74"/>
      <c r="AE40" s="763">
        <f t="shared" si="25"/>
        <v>0</v>
      </c>
      <c r="AF40" s="73"/>
      <c r="AG40" s="75"/>
      <c r="AH40" s="75"/>
      <c r="AI40" s="76"/>
      <c r="AJ40" s="714"/>
      <c r="AK40" s="714"/>
      <c r="AL40" s="714"/>
      <c r="AM40" s="714"/>
      <c r="AN40" s="714"/>
      <c r="AO40" s="714"/>
      <c r="AP40" s="714"/>
      <c r="AQ40" s="714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763" t="s">
        <v>82</v>
      </c>
      <c r="B41" s="23">
        <f t="shared" si="23"/>
        <v>0</v>
      </c>
      <c r="C41" s="705"/>
      <c r="D41" s="706"/>
      <c r="E41" s="706"/>
      <c r="F41" s="706"/>
      <c r="G41" s="706"/>
      <c r="H41" s="706"/>
      <c r="I41" s="706"/>
      <c r="J41" s="706"/>
      <c r="K41" s="706"/>
      <c r="L41" s="706"/>
      <c r="M41" s="706"/>
      <c r="N41" s="706"/>
      <c r="O41" s="706"/>
      <c r="P41" s="706"/>
      <c r="Q41" s="706"/>
      <c r="R41" s="706"/>
      <c r="S41" s="711"/>
      <c r="T41" s="73"/>
      <c r="U41" s="74"/>
      <c r="V41" s="73"/>
      <c r="W41" s="74"/>
      <c r="X41" s="73"/>
      <c r="Y41" s="74"/>
      <c r="Z41" s="763">
        <f t="shared" si="24"/>
        <v>0</v>
      </c>
      <c r="AA41" s="73"/>
      <c r="AB41" s="75"/>
      <c r="AC41" s="75"/>
      <c r="AD41" s="74"/>
      <c r="AE41" s="763">
        <f t="shared" si="25"/>
        <v>0</v>
      </c>
      <c r="AF41" s="73"/>
      <c r="AG41" s="75"/>
      <c r="AH41" s="75"/>
      <c r="AI41" s="76"/>
      <c r="AJ41" s="714"/>
      <c r="AK41" s="714"/>
      <c r="AL41" s="714"/>
      <c r="AM41" s="714"/>
      <c r="AN41" s="714"/>
      <c r="AO41" s="714"/>
      <c r="AP41" s="714"/>
      <c r="AQ41" s="714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763" t="s">
        <v>83</v>
      </c>
      <c r="B42" s="23">
        <f t="shared" si="23"/>
        <v>0</v>
      </c>
      <c r="C42" s="705"/>
      <c r="D42" s="706"/>
      <c r="E42" s="706"/>
      <c r="F42" s="706"/>
      <c r="G42" s="706"/>
      <c r="H42" s="706"/>
      <c r="I42" s="706"/>
      <c r="J42" s="706"/>
      <c r="K42" s="706"/>
      <c r="L42" s="706"/>
      <c r="M42" s="706"/>
      <c r="N42" s="706"/>
      <c r="O42" s="706"/>
      <c r="P42" s="706"/>
      <c r="Q42" s="706"/>
      <c r="R42" s="706"/>
      <c r="S42" s="711"/>
      <c r="T42" s="73"/>
      <c r="U42" s="74"/>
      <c r="V42" s="73"/>
      <c r="W42" s="74"/>
      <c r="X42" s="73"/>
      <c r="Y42" s="74"/>
      <c r="Z42" s="763">
        <f t="shared" si="24"/>
        <v>0</v>
      </c>
      <c r="AA42" s="73"/>
      <c r="AB42" s="75"/>
      <c r="AC42" s="75"/>
      <c r="AD42" s="74"/>
      <c r="AE42" s="763">
        <f t="shared" si="25"/>
        <v>0</v>
      </c>
      <c r="AF42" s="73"/>
      <c r="AG42" s="75"/>
      <c r="AH42" s="75"/>
      <c r="AI42" s="76"/>
      <c r="AJ42" s="714"/>
      <c r="AK42" s="714"/>
      <c r="AL42" s="714"/>
      <c r="AM42" s="714"/>
      <c r="AN42" s="714"/>
      <c r="AO42" s="714"/>
      <c r="AP42" s="714"/>
      <c r="AQ42" s="714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763" t="s">
        <v>84</v>
      </c>
      <c r="B43" s="23">
        <f t="shared" si="23"/>
        <v>0</v>
      </c>
      <c r="C43" s="705"/>
      <c r="D43" s="706"/>
      <c r="E43" s="706"/>
      <c r="F43" s="706"/>
      <c r="G43" s="706"/>
      <c r="H43" s="706"/>
      <c r="I43" s="706"/>
      <c r="J43" s="706"/>
      <c r="K43" s="706"/>
      <c r="L43" s="706"/>
      <c r="M43" s="706"/>
      <c r="N43" s="706"/>
      <c r="O43" s="706"/>
      <c r="P43" s="706"/>
      <c r="Q43" s="706"/>
      <c r="R43" s="706"/>
      <c r="S43" s="711"/>
      <c r="T43" s="73"/>
      <c r="U43" s="74"/>
      <c r="V43" s="73"/>
      <c r="W43" s="74"/>
      <c r="X43" s="73"/>
      <c r="Y43" s="74"/>
      <c r="Z43" s="763">
        <f t="shared" si="24"/>
        <v>0</v>
      </c>
      <c r="AA43" s="73"/>
      <c r="AB43" s="75"/>
      <c r="AC43" s="75"/>
      <c r="AD43" s="74"/>
      <c r="AE43" s="763">
        <f t="shared" si="25"/>
        <v>0</v>
      </c>
      <c r="AF43" s="73"/>
      <c r="AG43" s="75"/>
      <c r="AH43" s="75"/>
      <c r="AI43" s="76"/>
      <c r="AJ43" s="714"/>
      <c r="AK43" s="714"/>
      <c r="AL43" s="714"/>
      <c r="AM43" s="714"/>
      <c r="AN43" s="714"/>
      <c r="AO43" s="714"/>
      <c r="AP43" s="714"/>
      <c r="AQ43" s="714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763" t="s">
        <v>85</v>
      </c>
      <c r="B44" s="23">
        <f t="shared" si="23"/>
        <v>0</v>
      </c>
      <c r="C44" s="705"/>
      <c r="D44" s="706"/>
      <c r="E44" s="706"/>
      <c r="F44" s="706"/>
      <c r="G44" s="706"/>
      <c r="H44" s="706"/>
      <c r="I44" s="706"/>
      <c r="J44" s="706"/>
      <c r="K44" s="706"/>
      <c r="L44" s="706"/>
      <c r="M44" s="706"/>
      <c r="N44" s="706"/>
      <c r="O44" s="706"/>
      <c r="P44" s="706"/>
      <c r="Q44" s="706"/>
      <c r="R44" s="706"/>
      <c r="S44" s="711"/>
      <c r="T44" s="73"/>
      <c r="U44" s="74"/>
      <c r="V44" s="73"/>
      <c r="W44" s="74"/>
      <c r="X44" s="73"/>
      <c r="Y44" s="74"/>
      <c r="Z44" s="763">
        <f t="shared" si="24"/>
        <v>0</v>
      </c>
      <c r="AA44" s="73"/>
      <c r="AB44" s="75"/>
      <c r="AC44" s="75"/>
      <c r="AD44" s="74"/>
      <c r="AE44" s="763">
        <f t="shared" si="25"/>
        <v>0</v>
      </c>
      <c r="AF44" s="73"/>
      <c r="AG44" s="75"/>
      <c r="AH44" s="75"/>
      <c r="AI44" s="76"/>
      <c r="AJ44" s="714"/>
      <c r="AK44" s="714"/>
      <c r="AL44" s="714"/>
      <c r="AM44" s="714"/>
      <c r="AN44" s="714"/>
      <c r="AO44" s="714"/>
      <c r="AP44" s="714"/>
      <c r="AQ44" s="714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763" t="s">
        <v>86</v>
      </c>
      <c r="B45" s="23">
        <f t="shared" si="23"/>
        <v>0</v>
      </c>
      <c r="C45" s="705"/>
      <c r="D45" s="706"/>
      <c r="E45" s="706"/>
      <c r="F45" s="706"/>
      <c r="G45" s="706"/>
      <c r="H45" s="706"/>
      <c r="I45" s="706"/>
      <c r="J45" s="706"/>
      <c r="K45" s="706"/>
      <c r="L45" s="706"/>
      <c r="M45" s="706"/>
      <c r="N45" s="706"/>
      <c r="O45" s="706"/>
      <c r="P45" s="706"/>
      <c r="Q45" s="706"/>
      <c r="R45" s="706"/>
      <c r="S45" s="711"/>
      <c r="T45" s="73"/>
      <c r="U45" s="74"/>
      <c r="V45" s="73"/>
      <c r="W45" s="74"/>
      <c r="X45" s="73"/>
      <c r="Y45" s="74"/>
      <c r="Z45" s="763">
        <f t="shared" si="24"/>
        <v>0</v>
      </c>
      <c r="AA45" s="73"/>
      <c r="AB45" s="75"/>
      <c r="AC45" s="75"/>
      <c r="AD45" s="74"/>
      <c r="AE45" s="763">
        <f t="shared" si="25"/>
        <v>0</v>
      </c>
      <c r="AF45" s="73"/>
      <c r="AG45" s="75"/>
      <c r="AH45" s="75"/>
      <c r="AI45" s="76"/>
      <c r="AJ45" s="714"/>
      <c r="AK45" s="714"/>
      <c r="AL45" s="714"/>
      <c r="AM45" s="714"/>
      <c r="AN45" s="714"/>
      <c r="AO45" s="714"/>
      <c r="AP45" s="714"/>
      <c r="AQ45" s="714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763" t="s">
        <v>87</v>
      </c>
      <c r="B46" s="23">
        <f t="shared" si="23"/>
        <v>0</v>
      </c>
      <c r="C46" s="705"/>
      <c r="D46" s="706"/>
      <c r="E46" s="706"/>
      <c r="F46" s="706"/>
      <c r="G46" s="706"/>
      <c r="H46" s="706"/>
      <c r="I46" s="706"/>
      <c r="J46" s="706"/>
      <c r="K46" s="706"/>
      <c r="L46" s="706"/>
      <c r="M46" s="706"/>
      <c r="N46" s="706"/>
      <c r="O46" s="706"/>
      <c r="P46" s="706"/>
      <c r="Q46" s="706"/>
      <c r="R46" s="706"/>
      <c r="S46" s="711"/>
      <c r="T46" s="73"/>
      <c r="U46" s="74"/>
      <c r="V46" s="73"/>
      <c r="W46" s="74"/>
      <c r="X46" s="73"/>
      <c r="Y46" s="74"/>
      <c r="Z46" s="763">
        <f t="shared" si="24"/>
        <v>0</v>
      </c>
      <c r="AA46" s="73"/>
      <c r="AB46" s="75"/>
      <c r="AC46" s="75"/>
      <c r="AD46" s="74"/>
      <c r="AE46" s="763">
        <f t="shared" si="25"/>
        <v>0</v>
      </c>
      <c r="AF46" s="73"/>
      <c r="AG46" s="75"/>
      <c r="AH46" s="75"/>
      <c r="AI46" s="76"/>
      <c r="AJ46" s="714"/>
      <c r="AK46" s="714"/>
      <c r="AL46" s="714"/>
      <c r="AM46" s="714"/>
      <c r="AN46" s="714"/>
      <c r="AO46" s="714"/>
      <c r="AP46" s="714"/>
      <c r="AQ46" s="714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763" t="s">
        <v>88</v>
      </c>
      <c r="B47" s="23">
        <f t="shared" si="23"/>
        <v>0</v>
      </c>
      <c r="C47" s="705"/>
      <c r="D47" s="706"/>
      <c r="E47" s="706"/>
      <c r="F47" s="706"/>
      <c r="G47" s="706"/>
      <c r="H47" s="706"/>
      <c r="I47" s="706"/>
      <c r="J47" s="706"/>
      <c r="K47" s="706"/>
      <c r="L47" s="706"/>
      <c r="M47" s="706"/>
      <c r="N47" s="706"/>
      <c r="O47" s="706"/>
      <c r="P47" s="706"/>
      <c r="Q47" s="706"/>
      <c r="R47" s="706"/>
      <c r="S47" s="711"/>
      <c r="T47" s="73"/>
      <c r="U47" s="74"/>
      <c r="V47" s="73"/>
      <c r="W47" s="74"/>
      <c r="X47" s="73"/>
      <c r="Y47" s="74"/>
      <c r="Z47" s="763">
        <f t="shared" si="24"/>
        <v>0</v>
      </c>
      <c r="AA47" s="73"/>
      <c r="AB47" s="75"/>
      <c r="AC47" s="75"/>
      <c r="AD47" s="74"/>
      <c r="AE47" s="763">
        <f t="shared" si="25"/>
        <v>0</v>
      </c>
      <c r="AF47" s="73"/>
      <c r="AG47" s="75"/>
      <c r="AH47" s="75"/>
      <c r="AI47" s="76"/>
      <c r="AJ47" s="714"/>
      <c r="AK47" s="714"/>
      <c r="AL47" s="714"/>
      <c r="AM47" s="714"/>
      <c r="AN47" s="714"/>
      <c r="AO47" s="714"/>
      <c r="AP47" s="714"/>
      <c r="AQ47" s="714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763" t="s">
        <v>89</v>
      </c>
      <c r="B48" s="23">
        <f t="shared" si="23"/>
        <v>0</v>
      </c>
      <c r="C48" s="705"/>
      <c r="D48" s="706"/>
      <c r="E48" s="706"/>
      <c r="F48" s="706"/>
      <c r="G48" s="706"/>
      <c r="H48" s="706"/>
      <c r="I48" s="706"/>
      <c r="J48" s="706"/>
      <c r="K48" s="706"/>
      <c r="L48" s="706"/>
      <c r="M48" s="706"/>
      <c r="N48" s="706"/>
      <c r="O48" s="706"/>
      <c r="P48" s="706"/>
      <c r="Q48" s="706"/>
      <c r="R48" s="706"/>
      <c r="S48" s="711"/>
      <c r="T48" s="73"/>
      <c r="U48" s="74"/>
      <c r="V48" s="73"/>
      <c r="W48" s="74"/>
      <c r="X48" s="73"/>
      <c r="Y48" s="74"/>
      <c r="Z48" s="763">
        <f t="shared" si="24"/>
        <v>0</v>
      </c>
      <c r="AA48" s="73"/>
      <c r="AB48" s="75"/>
      <c r="AC48" s="75"/>
      <c r="AD48" s="74"/>
      <c r="AE48" s="763">
        <f t="shared" si="25"/>
        <v>0</v>
      </c>
      <c r="AF48" s="73"/>
      <c r="AG48" s="75"/>
      <c r="AH48" s="75"/>
      <c r="AI48" s="76"/>
      <c r="AJ48" s="714"/>
      <c r="AK48" s="714"/>
      <c r="AL48" s="714"/>
      <c r="AM48" s="714"/>
      <c r="AN48" s="714"/>
      <c r="AO48" s="714"/>
      <c r="AP48" s="714"/>
      <c r="AQ48" s="714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763" t="s">
        <v>90</v>
      </c>
      <c r="B49" s="23">
        <f t="shared" si="23"/>
        <v>0</v>
      </c>
      <c r="C49" s="705"/>
      <c r="D49" s="706"/>
      <c r="E49" s="706"/>
      <c r="F49" s="706"/>
      <c r="G49" s="706"/>
      <c r="H49" s="706"/>
      <c r="I49" s="706"/>
      <c r="J49" s="706"/>
      <c r="K49" s="706"/>
      <c r="L49" s="706"/>
      <c r="M49" s="706"/>
      <c r="N49" s="706"/>
      <c r="O49" s="706"/>
      <c r="P49" s="706"/>
      <c r="Q49" s="706"/>
      <c r="R49" s="706"/>
      <c r="S49" s="711"/>
      <c r="T49" s="73"/>
      <c r="U49" s="74"/>
      <c r="V49" s="73"/>
      <c r="W49" s="74"/>
      <c r="X49" s="73"/>
      <c r="Y49" s="74"/>
      <c r="Z49" s="763">
        <f t="shared" si="24"/>
        <v>0</v>
      </c>
      <c r="AA49" s="73"/>
      <c r="AB49" s="75"/>
      <c r="AC49" s="75"/>
      <c r="AD49" s="74"/>
      <c r="AE49" s="763">
        <f t="shared" si="25"/>
        <v>0</v>
      </c>
      <c r="AF49" s="73"/>
      <c r="AG49" s="75"/>
      <c r="AH49" s="75"/>
      <c r="AI49" s="76"/>
      <c r="AJ49" s="714"/>
      <c r="AK49" s="714"/>
      <c r="AL49" s="714"/>
      <c r="AM49" s="714"/>
      <c r="AN49" s="714"/>
      <c r="AO49" s="714"/>
      <c r="AP49" s="714"/>
      <c r="AQ49" s="714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763" t="s">
        <v>91</v>
      </c>
      <c r="B50" s="23">
        <f t="shared" si="23"/>
        <v>0</v>
      </c>
      <c r="C50" s="705"/>
      <c r="D50" s="706"/>
      <c r="E50" s="706"/>
      <c r="F50" s="706"/>
      <c r="G50" s="706"/>
      <c r="H50" s="706"/>
      <c r="I50" s="706"/>
      <c r="J50" s="706"/>
      <c r="K50" s="706"/>
      <c r="L50" s="706"/>
      <c r="M50" s="706"/>
      <c r="N50" s="706"/>
      <c r="O50" s="706"/>
      <c r="P50" s="706"/>
      <c r="Q50" s="706"/>
      <c r="R50" s="706"/>
      <c r="S50" s="711"/>
      <c r="T50" s="73"/>
      <c r="U50" s="74"/>
      <c r="V50" s="73"/>
      <c r="W50" s="74"/>
      <c r="X50" s="73"/>
      <c r="Y50" s="74"/>
      <c r="Z50" s="763">
        <f t="shared" si="24"/>
        <v>0</v>
      </c>
      <c r="AA50" s="73"/>
      <c r="AB50" s="75"/>
      <c r="AC50" s="75"/>
      <c r="AD50" s="74"/>
      <c r="AE50" s="763">
        <f t="shared" si="25"/>
        <v>0</v>
      </c>
      <c r="AF50" s="73"/>
      <c r="AG50" s="75"/>
      <c r="AH50" s="75"/>
      <c r="AI50" s="76"/>
      <c r="AJ50" s="714"/>
      <c r="AK50" s="714"/>
      <c r="AL50" s="714"/>
      <c r="AM50" s="714"/>
      <c r="AN50" s="714"/>
      <c r="AO50" s="714"/>
      <c r="AP50" s="714"/>
      <c r="AQ50" s="714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763" t="s">
        <v>92</v>
      </c>
      <c r="B51" s="23">
        <f t="shared" si="23"/>
        <v>0</v>
      </c>
      <c r="C51" s="705"/>
      <c r="D51" s="706"/>
      <c r="E51" s="706"/>
      <c r="F51" s="706"/>
      <c r="G51" s="706"/>
      <c r="H51" s="706"/>
      <c r="I51" s="706"/>
      <c r="J51" s="706"/>
      <c r="K51" s="706"/>
      <c r="L51" s="706"/>
      <c r="M51" s="706"/>
      <c r="N51" s="706"/>
      <c r="O51" s="706"/>
      <c r="P51" s="706"/>
      <c r="Q51" s="706"/>
      <c r="R51" s="706"/>
      <c r="S51" s="711"/>
      <c r="T51" s="73"/>
      <c r="U51" s="74"/>
      <c r="V51" s="73"/>
      <c r="W51" s="74"/>
      <c r="X51" s="73"/>
      <c r="Y51" s="74"/>
      <c r="Z51" s="763">
        <f t="shared" si="24"/>
        <v>0</v>
      </c>
      <c r="AA51" s="73"/>
      <c r="AB51" s="75"/>
      <c r="AC51" s="75"/>
      <c r="AD51" s="74"/>
      <c r="AE51" s="763">
        <f t="shared" si="25"/>
        <v>0</v>
      </c>
      <c r="AF51" s="73"/>
      <c r="AG51" s="75"/>
      <c r="AH51" s="75"/>
      <c r="AI51" s="76"/>
      <c r="AJ51" s="714"/>
      <c r="AK51" s="714"/>
      <c r="AL51" s="714"/>
      <c r="AM51" s="714"/>
      <c r="AN51" s="714"/>
      <c r="AO51" s="714"/>
      <c r="AP51" s="714"/>
      <c r="AQ51" s="714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763" t="s">
        <v>93</v>
      </c>
      <c r="B52" s="23">
        <f t="shared" si="23"/>
        <v>0</v>
      </c>
      <c r="C52" s="705"/>
      <c r="D52" s="706"/>
      <c r="E52" s="706"/>
      <c r="F52" s="706"/>
      <c r="G52" s="706"/>
      <c r="H52" s="706"/>
      <c r="I52" s="706"/>
      <c r="J52" s="706"/>
      <c r="K52" s="706"/>
      <c r="L52" s="706"/>
      <c r="M52" s="706"/>
      <c r="N52" s="706"/>
      <c r="O52" s="706"/>
      <c r="P52" s="706"/>
      <c r="Q52" s="706"/>
      <c r="R52" s="706"/>
      <c r="S52" s="711"/>
      <c r="T52" s="73"/>
      <c r="U52" s="74"/>
      <c r="V52" s="73"/>
      <c r="W52" s="74"/>
      <c r="X52" s="73"/>
      <c r="Y52" s="74"/>
      <c r="Z52" s="763">
        <f t="shared" si="24"/>
        <v>0</v>
      </c>
      <c r="AA52" s="73"/>
      <c r="AB52" s="75"/>
      <c r="AC52" s="75"/>
      <c r="AD52" s="74"/>
      <c r="AE52" s="763">
        <f t="shared" si="25"/>
        <v>0</v>
      </c>
      <c r="AF52" s="73"/>
      <c r="AG52" s="75"/>
      <c r="AH52" s="75"/>
      <c r="AI52" s="76"/>
      <c r="AJ52" s="714"/>
      <c r="AK52" s="714"/>
      <c r="AL52" s="714"/>
      <c r="AM52" s="714"/>
      <c r="AN52" s="714"/>
      <c r="AO52" s="714"/>
      <c r="AP52" s="714"/>
      <c r="AQ52" s="714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763" t="s">
        <v>94</v>
      </c>
      <c r="B53" s="23">
        <f t="shared" si="23"/>
        <v>0</v>
      </c>
      <c r="C53" s="705"/>
      <c r="D53" s="706"/>
      <c r="E53" s="706"/>
      <c r="F53" s="706"/>
      <c r="G53" s="706"/>
      <c r="H53" s="706"/>
      <c r="I53" s="706"/>
      <c r="J53" s="706"/>
      <c r="K53" s="706"/>
      <c r="L53" s="706"/>
      <c r="M53" s="706"/>
      <c r="N53" s="706"/>
      <c r="O53" s="706"/>
      <c r="P53" s="706"/>
      <c r="Q53" s="706"/>
      <c r="R53" s="706"/>
      <c r="S53" s="711"/>
      <c r="T53" s="73"/>
      <c r="U53" s="74"/>
      <c r="V53" s="73"/>
      <c r="W53" s="74"/>
      <c r="X53" s="73"/>
      <c r="Y53" s="74"/>
      <c r="Z53" s="763">
        <f t="shared" si="24"/>
        <v>0</v>
      </c>
      <c r="AA53" s="73"/>
      <c r="AB53" s="75"/>
      <c r="AC53" s="75"/>
      <c r="AD53" s="74"/>
      <c r="AE53" s="763">
        <f t="shared" si="25"/>
        <v>0</v>
      </c>
      <c r="AF53" s="73"/>
      <c r="AG53" s="75"/>
      <c r="AH53" s="75"/>
      <c r="AI53" s="76"/>
      <c r="AJ53" s="714"/>
      <c r="AK53" s="714"/>
      <c r="AL53" s="714"/>
      <c r="AM53" s="714"/>
      <c r="AN53" s="714"/>
      <c r="AO53" s="714"/>
      <c r="AP53" s="714"/>
      <c r="AQ53" s="714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763" t="s">
        <v>95</v>
      </c>
      <c r="B54" s="23">
        <f t="shared" si="23"/>
        <v>0</v>
      </c>
      <c r="C54" s="705"/>
      <c r="D54" s="706"/>
      <c r="E54" s="706"/>
      <c r="F54" s="706"/>
      <c r="G54" s="706"/>
      <c r="H54" s="706"/>
      <c r="I54" s="706"/>
      <c r="J54" s="706"/>
      <c r="K54" s="706"/>
      <c r="L54" s="706"/>
      <c r="M54" s="706"/>
      <c r="N54" s="706"/>
      <c r="O54" s="706"/>
      <c r="P54" s="706"/>
      <c r="Q54" s="706"/>
      <c r="R54" s="706"/>
      <c r="S54" s="711"/>
      <c r="T54" s="73"/>
      <c r="U54" s="74"/>
      <c r="V54" s="73"/>
      <c r="W54" s="74"/>
      <c r="X54" s="73"/>
      <c r="Y54" s="74"/>
      <c r="Z54" s="763">
        <f t="shared" si="24"/>
        <v>0</v>
      </c>
      <c r="AA54" s="73"/>
      <c r="AB54" s="75"/>
      <c r="AC54" s="75"/>
      <c r="AD54" s="74"/>
      <c r="AE54" s="763">
        <f t="shared" si="25"/>
        <v>0</v>
      </c>
      <c r="AF54" s="73"/>
      <c r="AG54" s="75"/>
      <c r="AH54" s="75"/>
      <c r="AI54" s="76"/>
      <c r="AJ54" s="714"/>
      <c r="AK54" s="714"/>
      <c r="AL54" s="714"/>
      <c r="AM54" s="714"/>
      <c r="AN54" s="714"/>
      <c r="AO54" s="714"/>
      <c r="AP54" s="714"/>
      <c r="AQ54" s="714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763" t="s">
        <v>96</v>
      </c>
      <c r="B55" s="23">
        <f t="shared" si="23"/>
        <v>0</v>
      </c>
      <c r="C55" s="705"/>
      <c r="D55" s="706"/>
      <c r="E55" s="706"/>
      <c r="F55" s="706"/>
      <c r="G55" s="706"/>
      <c r="H55" s="706"/>
      <c r="I55" s="706"/>
      <c r="J55" s="706"/>
      <c r="K55" s="706"/>
      <c r="L55" s="706"/>
      <c r="M55" s="706"/>
      <c r="N55" s="706"/>
      <c r="O55" s="706"/>
      <c r="P55" s="706"/>
      <c r="Q55" s="706"/>
      <c r="R55" s="706"/>
      <c r="S55" s="711"/>
      <c r="T55" s="73"/>
      <c r="U55" s="74"/>
      <c r="V55" s="73"/>
      <c r="W55" s="74"/>
      <c r="X55" s="73"/>
      <c r="Y55" s="74"/>
      <c r="Z55" s="763">
        <f t="shared" si="24"/>
        <v>0</v>
      </c>
      <c r="AA55" s="73"/>
      <c r="AB55" s="75"/>
      <c r="AC55" s="75"/>
      <c r="AD55" s="74"/>
      <c r="AE55" s="763">
        <f t="shared" si="25"/>
        <v>0</v>
      </c>
      <c r="AF55" s="73"/>
      <c r="AG55" s="75"/>
      <c r="AH55" s="75"/>
      <c r="AI55" s="76"/>
      <c r="AJ55" s="714"/>
      <c r="AK55" s="714"/>
      <c r="AL55" s="714"/>
      <c r="AM55" s="714"/>
      <c r="AN55" s="714"/>
      <c r="AO55" s="714"/>
      <c r="AP55" s="714"/>
      <c r="AQ55" s="714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763" t="s">
        <v>97</v>
      </c>
      <c r="B56" s="23">
        <f t="shared" si="23"/>
        <v>0</v>
      </c>
      <c r="C56" s="705"/>
      <c r="D56" s="706"/>
      <c r="E56" s="706"/>
      <c r="F56" s="706"/>
      <c r="G56" s="706"/>
      <c r="H56" s="706"/>
      <c r="I56" s="706"/>
      <c r="J56" s="706"/>
      <c r="K56" s="706"/>
      <c r="L56" s="706"/>
      <c r="M56" s="706"/>
      <c r="N56" s="706"/>
      <c r="O56" s="706"/>
      <c r="P56" s="706"/>
      <c r="Q56" s="706"/>
      <c r="R56" s="706"/>
      <c r="S56" s="711"/>
      <c r="T56" s="73"/>
      <c r="U56" s="74"/>
      <c r="V56" s="73"/>
      <c r="W56" s="74"/>
      <c r="X56" s="73"/>
      <c r="Y56" s="74"/>
      <c r="Z56" s="763">
        <f t="shared" si="24"/>
        <v>0</v>
      </c>
      <c r="AA56" s="73"/>
      <c r="AB56" s="75"/>
      <c r="AC56" s="75"/>
      <c r="AD56" s="74"/>
      <c r="AE56" s="763">
        <f t="shared" si="25"/>
        <v>0</v>
      </c>
      <c r="AF56" s="73"/>
      <c r="AG56" s="75"/>
      <c r="AH56" s="75"/>
      <c r="AI56" s="76"/>
      <c r="AJ56" s="714"/>
      <c r="AK56" s="714"/>
      <c r="AL56" s="714"/>
      <c r="AM56" s="714"/>
      <c r="AN56" s="714"/>
      <c r="AO56" s="714"/>
      <c r="AP56" s="714"/>
      <c r="AQ56" s="714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763" t="s">
        <v>98</v>
      </c>
      <c r="B57" s="23">
        <f t="shared" si="23"/>
        <v>0</v>
      </c>
      <c r="C57" s="705"/>
      <c r="D57" s="706"/>
      <c r="E57" s="706"/>
      <c r="F57" s="706"/>
      <c r="G57" s="706"/>
      <c r="H57" s="706"/>
      <c r="I57" s="706"/>
      <c r="J57" s="706"/>
      <c r="K57" s="706"/>
      <c r="L57" s="706"/>
      <c r="M57" s="706"/>
      <c r="N57" s="706"/>
      <c r="O57" s="706"/>
      <c r="P57" s="706"/>
      <c r="Q57" s="706"/>
      <c r="R57" s="706"/>
      <c r="S57" s="711"/>
      <c r="T57" s="73"/>
      <c r="U57" s="74"/>
      <c r="V57" s="73"/>
      <c r="W57" s="74"/>
      <c r="X57" s="73"/>
      <c r="Y57" s="74"/>
      <c r="Z57" s="763">
        <f t="shared" si="24"/>
        <v>0</v>
      </c>
      <c r="AA57" s="73"/>
      <c r="AB57" s="75"/>
      <c r="AC57" s="75"/>
      <c r="AD57" s="74"/>
      <c r="AE57" s="763">
        <f t="shared" si="25"/>
        <v>0</v>
      </c>
      <c r="AF57" s="73"/>
      <c r="AG57" s="75"/>
      <c r="AH57" s="75"/>
      <c r="AI57" s="76"/>
      <c r="AJ57" s="714"/>
      <c r="AK57" s="714"/>
      <c r="AL57" s="714"/>
      <c r="AM57" s="714"/>
      <c r="AN57" s="714"/>
      <c r="AO57" s="714"/>
      <c r="AP57" s="714"/>
      <c r="AQ57" s="714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763" t="s">
        <v>99</v>
      </c>
      <c r="B58" s="23">
        <f t="shared" si="23"/>
        <v>0</v>
      </c>
      <c r="C58" s="705"/>
      <c r="D58" s="706"/>
      <c r="E58" s="706"/>
      <c r="F58" s="706"/>
      <c r="G58" s="706"/>
      <c r="H58" s="706"/>
      <c r="I58" s="706"/>
      <c r="J58" s="706"/>
      <c r="K58" s="706"/>
      <c r="L58" s="706"/>
      <c r="M58" s="706"/>
      <c r="N58" s="706"/>
      <c r="O58" s="706"/>
      <c r="P58" s="706"/>
      <c r="Q58" s="706"/>
      <c r="R58" s="706"/>
      <c r="S58" s="711"/>
      <c r="T58" s="73"/>
      <c r="U58" s="74"/>
      <c r="V58" s="73"/>
      <c r="W58" s="74"/>
      <c r="X58" s="73"/>
      <c r="Y58" s="74"/>
      <c r="Z58" s="763">
        <f t="shared" si="24"/>
        <v>0</v>
      </c>
      <c r="AA58" s="73"/>
      <c r="AB58" s="75"/>
      <c r="AC58" s="75"/>
      <c r="AD58" s="74"/>
      <c r="AE58" s="763">
        <f t="shared" si="25"/>
        <v>0</v>
      </c>
      <c r="AF58" s="73"/>
      <c r="AG58" s="75"/>
      <c r="AH58" s="75"/>
      <c r="AI58" s="76"/>
      <c r="AJ58" s="714"/>
      <c r="AK58" s="714"/>
      <c r="AL58" s="714"/>
      <c r="AM58" s="714"/>
      <c r="AN58" s="714"/>
      <c r="AO58" s="714"/>
      <c r="AP58" s="714"/>
      <c r="AQ58" s="714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763" t="s">
        <v>100</v>
      </c>
      <c r="B59" s="23">
        <f t="shared" si="23"/>
        <v>0</v>
      </c>
      <c r="C59" s="705"/>
      <c r="D59" s="706"/>
      <c r="E59" s="706"/>
      <c r="F59" s="706"/>
      <c r="G59" s="706"/>
      <c r="H59" s="706"/>
      <c r="I59" s="706"/>
      <c r="J59" s="706"/>
      <c r="K59" s="706"/>
      <c r="L59" s="706"/>
      <c r="M59" s="706"/>
      <c r="N59" s="706"/>
      <c r="O59" s="706"/>
      <c r="P59" s="706"/>
      <c r="Q59" s="706"/>
      <c r="R59" s="706"/>
      <c r="S59" s="711"/>
      <c r="T59" s="73"/>
      <c r="U59" s="74"/>
      <c r="V59" s="73"/>
      <c r="W59" s="74"/>
      <c r="X59" s="73"/>
      <c r="Y59" s="74"/>
      <c r="Z59" s="763">
        <f t="shared" si="24"/>
        <v>0</v>
      </c>
      <c r="AA59" s="73"/>
      <c r="AB59" s="75"/>
      <c r="AC59" s="75"/>
      <c r="AD59" s="74"/>
      <c r="AE59" s="763">
        <f t="shared" si="25"/>
        <v>0</v>
      </c>
      <c r="AF59" s="73"/>
      <c r="AG59" s="75"/>
      <c r="AH59" s="75"/>
      <c r="AI59" s="76"/>
      <c r="AJ59" s="714"/>
      <c r="AK59" s="714"/>
      <c r="AL59" s="714"/>
      <c r="AM59" s="714"/>
      <c r="AN59" s="714"/>
      <c r="AO59" s="714"/>
      <c r="AP59" s="714"/>
      <c r="AQ59" s="714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763" t="s">
        <v>101</v>
      </c>
      <c r="B60" s="23">
        <f t="shared" si="23"/>
        <v>0</v>
      </c>
      <c r="C60" s="705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11"/>
      <c r="T60" s="73"/>
      <c r="U60" s="74"/>
      <c r="V60" s="73"/>
      <c r="W60" s="74"/>
      <c r="X60" s="73"/>
      <c r="Y60" s="74"/>
      <c r="Z60" s="763">
        <f t="shared" si="24"/>
        <v>0</v>
      </c>
      <c r="AA60" s="73"/>
      <c r="AB60" s="75"/>
      <c r="AC60" s="75"/>
      <c r="AD60" s="74"/>
      <c r="AE60" s="763">
        <f t="shared" si="25"/>
        <v>0</v>
      </c>
      <c r="AF60" s="73"/>
      <c r="AG60" s="75"/>
      <c r="AH60" s="75"/>
      <c r="AI60" s="76"/>
      <c r="AJ60" s="714"/>
      <c r="AK60" s="714"/>
      <c r="AL60" s="714"/>
      <c r="AM60" s="714"/>
      <c r="AN60" s="714"/>
      <c r="AO60" s="714"/>
      <c r="AP60" s="714"/>
      <c r="AQ60" s="714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763" t="s">
        <v>102</v>
      </c>
      <c r="B61" s="23">
        <f t="shared" si="23"/>
        <v>0</v>
      </c>
      <c r="C61" s="766"/>
      <c r="D61" s="764"/>
      <c r="E61" s="764"/>
      <c r="F61" s="764"/>
      <c r="G61" s="764"/>
      <c r="H61" s="764"/>
      <c r="I61" s="764"/>
      <c r="J61" s="764"/>
      <c r="K61" s="764"/>
      <c r="L61" s="764"/>
      <c r="M61" s="764"/>
      <c r="N61" s="764"/>
      <c r="O61" s="706"/>
      <c r="P61" s="706"/>
      <c r="Q61" s="706"/>
      <c r="R61" s="706"/>
      <c r="S61" s="711"/>
      <c r="T61" s="73"/>
      <c r="U61" s="74"/>
      <c r="V61" s="73"/>
      <c r="W61" s="74"/>
      <c r="X61" s="73"/>
      <c r="Y61" s="74"/>
      <c r="Z61" s="763">
        <f t="shared" si="24"/>
        <v>0</v>
      </c>
      <c r="AA61" s="73"/>
      <c r="AB61" s="75"/>
      <c r="AC61" s="75"/>
      <c r="AD61" s="74"/>
      <c r="AE61" s="763">
        <f t="shared" si="25"/>
        <v>0</v>
      </c>
      <c r="AF61" s="73"/>
      <c r="AG61" s="75"/>
      <c r="AH61" s="75"/>
      <c r="AI61" s="76"/>
      <c r="AJ61" s="714"/>
      <c r="AK61" s="714"/>
      <c r="AL61" s="714"/>
      <c r="AM61" s="714"/>
      <c r="AN61" s="714"/>
      <c r="AO61" s="714"/>
      <c r="AP61" s="714"/>
      <c r="AQ61" s="714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763" t="s">
        <v>103</v>
      </c>
      <c r="B62" s="23">
        <f t="shared" si="23"/>
        <v>0</v>
      </c>
      <c r="C62" s="705"/>
      <c r="D62" s="706"/>
      <c r="E62" s="706"/>
      <c r="F62" s="767"/>
      <c r="G62" s="767"/>
      <c r="H62" s="767"/>
      <c r="I62" s="767"/>
      <c r="J62" s="767"/>
      <c r="K62" s="767"/>
      <c r="L62" s="706"/>
      <c r="M62" s="706"/>
      <c r="N62" s="706"/>
      <c r="O62" s="706"/>
      <c r="P62" s="706"/>
      <c r="Q62" s="706"/>
      <c r="R62" s="706"/>
      <c r="S62" s="711"/>
      <c r="T62" s="73"/>
      <c r="U62" s="74"/>
      <c r="V62" s="73"/>
      <c r="W62" s="74"/>
      <c r="X62" s="73"/>
      <c r="Y62" s="74"/>
      <c r="Z62" s="763">
        <f t="shared" si="24"/>
        <v>0</v>
      </c>
      <c r="AA62" s="73"/>
      <c r="AB62" s="75"/>
      <c r="AC62" s="75"/>
      <c r="AD62" s="74"/>
      <c r="AE62" s="763">
        <f t="shared" si="25"/>
        <v>0</v>
      </c>
      <c r="AF62" s="73"/>
      <c r="AG62" s="75"/>
      <c r="AH62" s="75"/>
      <c r="AI62" s="76"/>
      <c r="AJ62" s="714"/>
      <c r="AK62" s="714"/>
      <c r="AL62" s="714"/>
      <c r="AM62" s="714"/>
      <c r="AN62" s="714"/>
      <c r="AO62" s="714"/>
      <c r="AP62" s="714"/>
      <c r="AQ62" s="714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763" t="s">
        <v>104</v>
      </c>
      <c r="B63" s="23">
        <f t="shared" si="23"/>
        <v>0</v>
      </c>
      <c r="C63" s="768"/>
      <c r="D63" s="767"/>
      <c r="E63" s="767"/>
      <c r="F63" s="767"/>
      <c r="G63" s="706"/>
      <c r="H63" s="706"/>
      <c r="I63" s="706"/>
      <c r="J63" s="706"/>
      <c r="K63" s="706"/>
      <c r="L63" s="706"/>
      <c r="M63" s="706"/>
      <c r="N63" s="706"/>
      <c r="O63" s="706"/>
      <c r="P63" s="706"/>
      <c r="Q63" s="706"/>
      <c r="R63" s="706"/>
      <c r="S63" s="711"/>
      <c r="T63" s="73"/>
      <c r="U63" s="74"/>
      <c r="V63" s="73"/>
      <c r="W63" s="74"/>
      <c r="X63" s="73"/>
      <c r="Y63" s="74"/>
      <c r="Z63" s="763">
        <f t="shared" si="24"/>
        <v>0</v>
      </c>
      <c r="AA63" s="73"/>
      <c r="AB63" s="75"/>
      <c r="AC63" s="75"/>
      <c r="AD63" s="74"/>
      <c r="AE63" s="763">
        <f t="shared" si="25"/>
        <v>0</v>
      </c>
      <c r="AF63" s="73"/>
      <c r="AG63" s="75"/>
      <c r="AH63" s="75"/>
      <c r="AI63" s="76"/>
      <c r="AJ63" s="714"/>
      <c r="AK63" s="714"/>
      <c r="AL63" s="714"/>
      <c r="AM63" s="714"/>
      <c r="AN63" s="714"/>
      <c r="AO63" s="714"/>
      <c r="AP63" s="714"/>
      <c r="AQ63" s="714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763" t="s">
        <v>105</v>
      </c>
      <c r="B64" s="23">
        <f t="shared" si="23"/>
        <v>0</v>
      </c>
      <c r="C64" s="768"/>
      <c r="D64" s="767"/>
      <c r="E64" s="767"/>
      <c r="F64" s="767"/>
      <c r="G64" s="767"/>
      <c r="H64" s="767"/>
      <c r="I64" s="767"/>
      <c r="J64" s="767"/>
      <c r="K64" s="767"/>
      <c r="L64" s="706"/>
      <c r="M64" s="706"/>
      <c r="N64" s="706"/>
      <c r="O64" s="706"/>
      <c r="P64" s="706"/>
      <c r="Q64" s="706"/>
      <c r="R64" s="706"/>
      <c r="S64" s="711"/>
      <c r="T64" s="73"/>
      <c r="U64" s="74"/>
      <c r="V64" s="73"/>
      <c r="W64" s="74"/>
      <c r="X64" s="73"/>
      <c r="Y64" s="74"/>
      <c r="Z64" s="763">
        <f t="shared" si="24"/>
        <v>0</v>
      </c>
      <c r="AA64" s="73"/>
      <c r="AB64" s="75"/>
      <c r="AC64" s="75"/>
      <c r="AD64" s="74"/>
      <c r="AE64" s="763">
        <f t="shared" si="25"/>
        <v>0</v>
      </c>
      <c r="AF64" s="73"/>
      <c r="AG64" s="75"/>
      <c r="AH64" s="75"/>
      <c r="AI64" s="76"/>
      <c r="AJ64" s="714"/>
      <c r="AK64" s="714"/>
      <c r="AL64" s="714"/>
      <c r="AM64" s="714"/>
      <c r="AN64" s="714"/>
      <c r="AO64" s="714"/>
      <c r="AP64" s="714"/>
      <c r="AQ64" s="714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763" t="s">
        <v>106</v>
      </c>
      <c r="B65" s="23">
        <f t="shared" si="23"/>
        <v>0</v>
      </c>
      <c r="C65" s="768"/>
      <c r="D65" s="767"/>
      <c r="E65" s="767"/>
      <c r="F65" s="706"/>
      <c r="G65" s="706"/>
      <c r="H65" s="706"/>
      <c r="I65" s="706"/>
      <c r="J65" s="706"/>
      <c r="K65" s="706"/>
      <c r="L65" s="706"/>
      <c r="M65" s="706"/>
      <c r="N65" s="706"/>
      <c r="O65" s="706"/>
      <c r="P65" s="706"/>
      <c r="Q65" s="706"/>
      <c r="R65" s="706"/>
      <c r="S65" s="711"/>
      <c r="T65" s="73"/>
      <c r="U65" s="74"/>
      <c r="V65" s="73"/>
      <c r="W65" s="74"/>
      <c r="X65" s="73"/>
      <c r="Y65" s="74"/>
      <c r="Z65" s="763">
        <f t="shared" si="24"/>
        <v>0</v>
      </c>
      <c r="AA65" s="73"/>
      <c r="AB65" s="75"/>
      <c r="AC65" s="75"/>
      <c r="AD65" s="74"/>
      <c r="AE65" s="763">
        <f t="shared" si="25"/>
        <v>0</v>
      </c>
      <c r="AF65" s="73"/>
      <c r="AG65" s="75"/>
      <c r="AH65" s="75"/>
      <c r="AI65" s="76"/>
      <c r="AJ65" s="714"/>
      <c r="AK65" s="714"/>
      <c r="AL65" s="714"/>
      <c r="AM65" s="714"/>
      <c r="AN65" s="714"/>
      <c r="AO65" s="714"/>
      <c r="AP65" s="714"/>
      <c r="AQ65" s="714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763" t="s">
        <v>107</v>
      </c>
      <c r="B66" s="23">
        <f t="shared" si="23"/>
        <v>0</v>
      </c>
      <c r="C66" s="768"/>
      <c r="D66" s="767"/>
      <c r="E66" s="767"/>
      <c r="F66" s="706"/>
      <c r="G66" s="706"/>
      <c r="H66" s="706"/>
      <c r="I66" s="706"/>
      <c r="J66" s="706"/>
      <c r="K66" s="706"/>
      <c r="L66" s="706"/>
      <c r="M66" s="706"/>
      <c r="N66" s="706"/>
      <c r="O66" s="706"/>
      <c r="P66" s="706"/>
      <c r="Q66" s="706"/>
      <c r="R66" s="706"/>
      <c r="S66" s="711"/>
      <c r="T66" s="73"/>
      <c r="U66" s="74"/>
      <c r="V66" s="73"/>
      <c r="W66" s="74"/>
      <c r="X66" s="73"/>
      <c r="Y66" s="74"/>
      <c r="Z66" s="763">
        <f t="shared" si="24"/>
        <v>0</v>
      </c>
      <c r="AA66" s="73"/>
      <c r="AB66" s="75"/>
      <c r="AC66" s="75"/>
      <c r="AD66" s="74"/>
      <c r="AE66" s="763">
        <f t="shared" si="25"/>
        <v>0</v>
      </c>
      <c r="AF66" s="73"/>
      <c r="AG66" s="75"/>
      <c r="AH66" s="75"/>
      <c r="AI66" s="76"/>
      <c r="AJ66" s="714"/>
      <c r="AK66" s="714"/>
      <c r="AL66" s="714"/>
      <c r="AM66" s="714"/>
      <c r="AN66" s="714"/>
      <c r="AO66" s="714"/>
      <c r="AP66" s="714"/>
      <c r="AQ66" s="714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763" t="s">
        <v>108</v>
      </c>
      <c r="B67" s="23">
        <f t="shared" si="23"/>
        <v>0</v>
      </c>
      <c r="C67" s="768"/>
      <c r="D67" s="767"/>
      <c r="E67" s="767"/>
      <c r="F67" s="706"/>
      <c r="G67" s="706"/>
      <c r="H67" s="706"/>
      <c r="I67" s="706"/>
      <c r="J67" s="706"/>
      <c r="K67" s="706"/>
      <c r="L67" s="706"/>
      <c r="M67" s="706"/>
      <c r="N67" s="706"/>
      <c r="O67" s="706"/>
      <c r="P67" s="706"/>
      <c r="Q67" s="706"/>
      <c r="R67" s="706"/>
      <c r="S67" s="711"/>
      <c r="T67" s="73"/>
      <c r="U67" s="74"/>
      <c r="V67" s="73"/>
      <c r="W67" s="74"/>
      <c r="X67" s="73"/>
      <c r="Y67" s="74"/>
      <c r="Z67" s="763">
        <f t="shared" si="24"/>
        <v>0</v>
      </c>
      <c r="AA67" s="73"/>
      <c r="AB67" s="75"/>
      <c r="AC67" s="75"/>
      <c r="AD67" s="74"/>
      <c r="AE67" s="763">
        <f t="shared" si="25"/>
        <v>0</v>
      </c>
      <c r="AF67" s="73"/>
      <c r="AG67" s="75"/>
      <c r="AH67" s="75"/>
      <c r="AI67" s="76"/>
      <c r="AJ67" s="714"/>
      <c r="AK67" s="714"/>
      <c r="AL67" s="714"/>
      <c r="AM67" s="714"/>
      <c r="AN67" s="714"/>
      <c r="AO67" s="714"/>
      <c r="AP67" s="714"/>
      <c r="AQ67" s="714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763" t="s">
        <v>109</v>
      </c>
      <c r="B68" s="23">
        <f t="shared" si="23"/>
        <v>0</v>
      </c>
      <c r="C68" s="705"/>
      <c r="D68" s="706"/>
      <c r="E68" s="706"/>
      <c r="F68" s="706"/>
      <c r="G68" s="706"/>
      <c r="H68" s="706"/>
      <c r="I68" s="706"/>
      <c r="J68" s="706"/>
      <c r="K68" s="706"/>
      <c r="L68" s="706"/>
      <c r="M68" s="706"/>
      <c r="N68" s="706"/>
      <c r="O68" s="706"/>
      <c r="P68" s="706"/>
      <c r="Q68" s="706"/>
      <c r="R68" s="706"/>
      <c r="S68" s="711"/>
      <c r="T68" s="73"/>
      <c r="U68" s="74"/>
      <c r="V68" s="73"/>
      <c r="W68" s="74"/>
      <c r="X68" s="73"/>
      <c r="Y68" s="74"/>
      <c r="Z68" s="763">
        <f t="shared" si="24"/>
        <v>0</v>
      </c>
      <c r="AA68" s="73"/>
      <c r="AB68" s="75"/>
      <c r="AC68" s="75"/>
      <c r="AD68" s="74"/>
      <c r="AE68" s="763">
        <f t="shared" si="25"/>
        <v>0</v>
      </c>
      <c r="AF68" s="73"/>
      <c r="AG68" s="75"/>
      <c r="AH68" s="75"/>
      <c r="AI68" s="76"/>
      <c r="AJ68" s="714"/>
      <c r="AK68" s="714"/>
      <c r="AL68" s="714"/>
      <c r="AM68" s="714"/>
      <c r="AN68" s="714"/>
      <c r="AO68" s="714"/>
      <c r="AP68" s="714"/>
      <c r="AQ68" s="714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763" t="s">
        <v>110</v>
      </c>
      <c r="B69" s="23">
        <f t="shared" si="23"/>
        <v>0</v>
      </c>
      <c r="C69" s="705"/>
      <c r="D69" s="706"/>
      <c r="E69" s="706"/>
      <c r="F69" s="706"/>
      <c r="G69" s="706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11"/>
      <c r="T69" s="73"/>
      <c r="U69" s="74"/>
      <c r="V69" s="73"/>
      <c r="W69" s="74"/>
      <c r="X69" s="73"/>
      <c r="Y69" s="74"/>
      <c r="Z69" s="763">
        <f t="shared" si="24"/>
        <v>0</v>
      </c>
      <c r="AA69" s="73"/>
      <c r="AB69" s="75"/>
      <c r="AC69" s="75"/>
      <c r="AD69" s="74"/>
      <c r="AE69" s="763">
        <f t="shared" si="25"/>
        <v>0</v>
      </c>
      <c r="AF69" s="73"/>
      <c r="AG69" s="75"/>
      <c r="AH69" s="75"/>
      <c r="AI69" s="76"/>
      <c r="AJ69" s="714"/>
      <c r="AK69" s="714"/>
      <c r="AL69" s="714"/>
      <c r="AM69" s="714"/>
      <c r="AN69" s="714"/>
      <c r="AO69" s="714"/>
      <c r="AP69" s="714"/>
      <c r="AQ69" s="714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763" t="s">
        <v>111</v>
      </c>
      <c r="B70" s="23">
        <f t="shared" si="23"/>
        <v>1</v>
      </c>
      <c r="C70" s="705"/>
      <c r="D70" s="706"/>
      <c r="E70" s="706"/>
      <c r="F70" s="706"/>
      <c r="G70" s="706"/>
      <c r="H70" s="706"/>
      <c r="I70" s="706"/>
      <c r="J70" s="706"/>
      <c r="K70" s="706"/>
      <c r="L70" s="706"/>
      <c r="M70" s="706"/>
      <c r="N70" s="706"/>
      <c r="O70" s="706"/>
      <c r="P70" s="706"/>
      <c r="Q70" s="706">
        <v>1</v>
      </c>
      <c r="R70" s="706"/>
      <c r="S70" s="711"/>
      <c r="T70" s="73"/>
      <c r="U70" s="74">
        <v>1</v>
      </c>
      <c r="V70" s="73"/>
      <c r="W70" s="74"/>
      <c r="X70" s="73"/>
      <c r="Y70" s="74"/>
      <c r="Z70" s="763">
        <f t="shared" si="24"/>
        <v>0</v>
      </c>
      <c r="AA70" s="73"/>
      <c r="AB70" s="75"/>
      <c r="AC70" s="75"/>
      <c r="AD70" s="74"/>
      <c r="AE70" s="763">
        <f t="shared" si="25"/>
        <v>0</v>
      </c>
      <c r="AF70" s="73"/>
      <c r="AG70" s="75"/>
      <c r="AH70" s="75"/>
      <c r="AI70" s="76"/>
      <c r="AJ70" s="714">
        <v>1</v>
      </c>
      <c r="AK70" s="714"/>
      <c r="AL70" s="714"/>
      <c r="AM70" s="714"/>
      <c r="AN70" s="714"/>
      <c r="AO70" s="714"/>
      <c r="AP70" s="714"/>
      <c r="AQ70" s="714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768"/>
      <c r="D71" s="767"/>
      <c r="E71" s="767"/>
      <c r="F71" s="767"/>
      <c r="G71" s="706"/>
      <c r="H71" s="706"/>
      <c r="I71" s="706"/>
      <c r="J71" s="706"/>
      <c r="K71" s="706"/>
      <c r="L71" s="706"/>
      <c r="M71" s="706"/>
      <c r="N71" s="706"/>
      <c r="O71" s="706"/>
      <c r="P71" s="706"/>
      <c r="Q71" s="706"/>
      <c r="R71" s="706"/>
      <c r="S71" s="711"/>
      <c r="T71" s="73"/>
      <c r="U71" s="74"/>
      <c r="V71" s="73"/>
      <c r="W71" s="74"/>
      <c r="X71" s="73"/>
      <c r="Y71" s="74"/>
      <c r="Z71" s="763">
        <f t="shared" si="24"/>
        <v>0</v>
      </c>
      <c r="AA71" s="73"/>
      <c r="AB71" s="75"/>
      <c r="AC71" s="75"/>
      <c r="AD71" s="74"/>
      <c r="AE71" s="763">
        <f t="shared" si="25"/>
        <v>0</v>
      </c>
      <c r="AF71" s="73"/>
      <c r="AG71" s="75"/>
      <c r="AH71" s="75"/>
      <c r="AI71" s="76"/>
      <c r="AJ71" s="714"/>
      <c r="AK71" s="714"/>
      <c r="AL71" s="714"/>
      <c r="AM71" s="714"/>
      <c r="AN71" s="714"/>
      <c r="AO71" s="714"/>
      <c r="AP71" s="714"/>
      <c r="AQ71" s="714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769" t="s">
        <v>113</v>
      </c>
      <c r="B72" s="23">
        <f t="shared" si="23"/>
        <v>0</v>
      </c>
      <c r="C72" s="768"/>
      <c r="D72" s="767"/>
      <c r="E72" s="767"/>
      <c r="F72" s="767"/>
      <c r="G72" s="706"/>
      <c r="H72" s="706"/>
      <c r="I72" s="706"/>
      <c r="J72" s="706"/>
      <c r="K72" s="706"/>
      <c r="L72" s="706"/>
      <c r="M72" s="706"/>
      <c r="N72" s="706"/>
      <c r="O72" s="706"/>
      <c r="P72" s="706"/>
      <c r="Q72" s="706"/>
      <c r="R72" s="706"/>
      <c r="S72" s="711"/>
      <c r="T72" s="73"/>
      <c r="U72" s="74"/>
      <c r="V72" s="73"/>
      <c r="W72" s="74"/>
      <c r="X72" s="73"/>
      <c r="Y72" s="74"/>
      <c r="Z72" s="763">
        <f t="shared" si="24"/>
        <v>0</v>
      </c>
      <c r="AA72" s="73"/>
      <c r="AB72" s="75"/>
      <c r="AC72" s="75"/>
      <c r="AD72" s="74"/>
      <c r="AE72" s="763">
        <f t="shared" si="25"/>
        <v>0</v>
      </c>
      <c r="AF72" s="73"/>
      <c r="AG72" s="75"/>
      <c r="AH72" s="75"/>
      <c r="AI72" s="76"/>
      <c r="AJ72" s="714"/>
      <c r="AK72" s="714"/>
      <c r="AL72" s="714"/>
      <c r="AM72" s="714"/>
      <c r="AN72" s="714"/>
      <c r="AO72" s="714"/>
      <c r="AP72" s="714"/>
      <c r="AQ72" s="714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763" t="s">
        <v>114</v>
      </c>
      <c r="B73" s="23">
        <f t="shared" si="23"/>
        <v>0</v>
      </c>
      <c r="C73" s="768"/>
      <c r="D73" s="767"/>
      <c r="E73" s="767"/>
      <c r="F73" s="767"/>
      <c r="G73" s="767"/>
      <c r="H73" s="767"/>
      <c r="I73" s="767"/>
      <c r="J73" s="767"/>
      <c r="K73" s="767"/>
      <c r="L73" s="706"/>
      <c r="M73" s="706"/>
      <c r="N73" s="706"/>
      <c r="O73" s="706"/>
      <c r="P73" s="706"/>
      <c r="Q73" s="706"/>
      <c r="R73" s="706"/>
      <c r="S73" s="711"/>
      <c r="T73" s="73"/>
      <c r="U73" s="74"/>
      <c r="V73" s="73"/>
      <c r="W73" s="74"/>
      <c r="X73" s="73"/>
      <c r="Y73" s="74"/>
      <c r="Z73" s="763">
        <f t="shared" si="24"/>
        <v>0</v>
      </c>
      <c r="AA73" s="73"/>
      <c r="AB73" s="75"/>
      <c r="AC73" s="75"/>
      <c r="AD73" s="74"/>
      <c r="AE73" s="763">
        <f t="shared" si="25"/>
        <v>0</v>
      </c>
      <c r="AF73" s="73"/>
      <c r="AG73" s="75"/>
      <c r="AH73" s="75"/>
      <c r="AI73" s="76"/>
      <c r="AJ73" s="714"/>
      <c r="AK73" s="714"/>
      <c r="AL73" s="714"/>
      <c r="AM73" s="714"/>
      <c r="AN73" s="714"/>
      <c r="AO73" s="714"/>
      <c r="AP73" s="714"/>
      <c r="AQ73" s="714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763" t="s">
        <v>115</v>
      </c>
      <c r="B74" s="23">
        <f t="shared" si="23"/>
        <v>0</v>
      </c>
      <c r="C74" s="768"/>
      <c r="D74" s="767"/>
      <c r="E74" s="767"/>
      <c r="F74" s="767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11"/>
      <c r="T74" s="73"/>
      <c r="U74" s="74"/>
      <c r="V74" s="73"/>
      <c r="W74" s="74"/>
      <c r="X74" s="73"/>
      <c r="Y74" s="74"/>
      <c r="Z74" s="763">
        <f t="shared" si="24"/>
        <v>0</v>
      </c>
      <c r="AA74" s="73"/>
      <c r="AB74" s="75"/>
      <c r="AC74" s="75"/>
      <c r="AD74" s="74"/>
      <c r="AE74" s="763">
        <f t="shared" si="25"/>
        <v>0</v>
      </c>
      <c r="AF74" s="73"/>
      <c r="AG74" s="75"/>
      <c r="AH74" s="75"/>
      <c r="AI74" s="76"/>
      <c r="AJ74" s="714"/>
      <c r="AK74" s="714"/>
      <c r="AL74" s="714"/>
      <c r="AM74" s="714"/>
      <c r="AN74" s="714"/>
      <c r="AO74" s="714"/>
      <c r="AP74" s="714"/>
      <c r="AQ74" s="714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763" t="s">
        <v>116</v>
      </c>
      <c r="B75" s="23">
        <f t="shared" si="23"/>
        <v>0</v>
      </c>
      <c r="C75" s="705"/>
      <c r="D75" s="706"/>
      <c r="E75" s="706"/>
      <c r="F75" s="706"/>
      <c r="G75" s="706"/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11"/>
      <c r="T75" s="73"/>
      <c r="U75" s="74"/>
      <c r="V75" s="73"/>
      <c r="W75" s="74"/>
      <c r="X75" s="73"/>
      <c r="Y75" s="74"/>
      <c r="Z75" s="763">
        <f t="shared" si="24"/>
        <v>0</v>
      </c>
      <c r="AA75" s="73"/>
      <c r="AB75" s="75"/>
      <c r="AC75" s="75"/>
      <c r="AD75" s="74"/>
      <c r="AE75" s="763">
        <f t="shared" si="25"/>
        <v>0</v>
      </c>
      <c r="AF75" s="73"/>
      <c r="AG75" s="75"/>
      <c r="AH75" s="75"/>
      <c r="AI75" s="76"/>
      <c r="AJ75" s="714"/>
      <c r="AK75" s="714"/>
      <c r="AL75" s="714"/>
      <c r="AM75" s="714"/>
      <c r="AN75" s="714"/>
      <c r="AO75" s="714"/>
      <c r="AP75" s="714"/>
      <c r="AQ75" s="714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763" t="s">
        <v>117</v>
      </c>
      <c r="B76" s="23">
        <f t="shared" si="23"/>
        <v>0</v>
      </c>
      <c r="C76" s="705"/>
      <c r="D76" s="706"/>
      <c r="E76" s="706"/>
      <c r="F76" s="706"/>
      <c r="G76" s="706"/>
      <c r="H76" s="706"/>
      <c r="I76" s="706"/>
      <c r="J76" s="706"/>
      <c r="K76" s="706"/>
      <c r="L76" s="706"/>
      <c r="M76" s="706"/>
      <c r="N76" s="706"/>
      <c r="O76" s="706"/>
      <c r="P76" s="706"/>
      <c r="Q76" s="706"/>
      <c r="R76" s="706"/>
      <c r="S76" s="711"/>
      <c r="T76" s="73"/>
      <c r="U76" s="74"/>
      <c r="V76" s="73"/>
      <c r="W76" s="74"/>
      <c r="X76" s="73"/>
      <c r="Y76" s="74"/>
      <c r="Z76" s="763">
        <f t="shared" si="24"/>
        <v>0</v>
      </c>
      <c r="AA76" s="73"/>
      <c r="AB76" s="75"/>
      <c r="AC76" s="75"/>
      <c r="AD76" s="74"/>
      <c r="AE76" s="763">
        <f t="shared" si="25"/>
        <v>0</v>
      </c>
      <c r="AF76" s="73"/>
      <c r="AG76" s="75"/>
      <c r="AH76" s="75"/>
      <c r="AI76" s="76"/>
      <c r="AJ76" s="714"/>
      <c r="AK76" s="714"/>
      <c r="AL76" s="714"/>
      <c r="AM76" s="714"/>
      <c r="AN76" s="714"/>
      <c r="AO76" s="714"/>
      <c r="AP76" s="714"/>
      <c r="AQ76" s="714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763" t="s">
        <v>118</v>
      </c>
      <c r="B77" s="23">
        <f t="shared" si="23"/>
        <v>0</v>
      </c>
      <c r="C77" s="705"/>
      <c r="D77" s="706"/>
      <c r="E77" s="706"/>
      <c r="F77" s="706"/>
      <c r="G77" s="706"/>
      <c r="H77" s="706"/>
      <c r="I77" s="706"/>
      <c r="J77" s="706"/>
      <c r="K77" s="706"/>
      <c r="L77" s="706"/>
      <c r="M77" s="706"/>
      <c r="N77" s="706"/>
      <c r="O77" s="706"/>
      <c r="P77" s="706"/>
      <c r="Q77" s="706"/>
      <c r="R77" s="706"/>
      <c r="S77" s="711"/>
      <c r="T77" s="73"/>
      <c r="U77" s="74"/>
      <c r="V77" s="73"/>
      <c r="W77" s="74"/>
      <c r="X77" s="73"/>
      <c r="Y77" s="74"/>
      <c r="Z77" s="763">
        <f t="shared" si="24"/>
        <v>0</v>
      </c>
      <c r="AA77" s="73"/>
      <c r="AB77" s="75"/>
      <c r="AC77" s="75"/>
      <c r="AD77" s="74"/>
      <c r="AE77" s="763">
        <f t="shared" si="25"/>
        <v>0</v>
      </c>
      <c r="AF77" s="73"/>
      <c r="AG77" s="75"/>
      <c r="AH77" s="75"/>
      <c r="AI77" s="76"/>
      <c r="AJ77" s="714"/>
      <c r="AK77" s="714"/>
      <c r="AL77" s="714"/>
      <c r="AM77" s="714"/>
      <c r="AN77" s="714"/>
      <c r="AO77" s="714"/>
      <c r="AP77" s="714"/>
      <c r="AQ77" s="714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763" t="s">
        <v>119</v>
      </c>
      <c r="B78" s="23">
        <f t="shared" si="23"/>
        <v>0</v>
      </c>
      <c r="C78" s="705"/>
      <c r="D78" s="706"/>
      <c r="E78" s="706"/>
      <c r="F78" s="706"/>
      <c r="G78" s="706"/>
      <c r="H78" s="706"/>
      <c r="I78" s="706"/>
      <c r="J78" s="706"/>
      <c r="K78" s="706"/>
      <c r="L78" s="706"/>
      <c r="M78" s="706"/>
      <c r="N78" s="706"/>
      <c r="O78" s="706"/>
      <c r="P78" s="706"/>
      <c r="Q78" s="706"/>
      <c r="R78" s="706"/>
      <c r="S78" s="711"/>
      <c r="T78" s="705"/>
      <c r="U78" s="711"/>
      <c r="V78" s="705"/>
      <c r="W78" s="711"/>
      <c r="X78" s="705"/>
      <c r="Y78" s="711"/>
      <c r="Z78" s="763">
        <f t="shared" si="24"/>
        <v>0</v>
      </c>
      <c r="AA78" s="705"/>
      <c r="AB78" s="706"/>
      <c r="AC78" s="706"/>
      <c r="AD78" s="711"/>
      <c r="AE78" s="763">
        <f t="shared" si="25"/>
        <v>0</v>
      </c>
      <c r="AF78" s="705"/>
      <c r="AG78" s="706"/>
      <c r="AH78" s="706"/>
      <c r="AI78" s="770"/>
      <c r="AJ78" s="714"/>
      <c r="AK78" s="714"/>
      <c r="AL78" s="714"/>
      <c r="AM78" s="714"/>
      <c r="AN78" s="714"/>
      <c r="AO78" s="714"/>
      <c r="AP78" s="714"/>
      <c r="AQ78" s="714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763" t="s">
        <v>120</v>
      </c>
      <c r="B79" s="23">
        <f t="shared" si="23"/>
        <v>0</v>
      </c>
      <c r="C79" s="705"/>
      <c r="D79" s="706"/>
      <c r="E79" s="706"/>
      <c r="F79" s="706"/>
      <c r="G79" s="706"/>
      <c r="H79" s="706"/>
      <c r="I79" s="706"/>
      <c r="J79" s="706"/>
      <c r="K79" s="706"/>
      <c r="L79" s="706"/>
      <c r="M79" s="706"/>
      <c r="N79" s="706"/>
      <c r="O79" s="706"/>
      <c r="P79" s="706"/>
      <c r="Q79" s="706"/>
      <c r="R79" s="706"/>
      <c r="S79" s="711"/>
      <c r="T79" s="705"/>
      <c r="U79" s="711"/>
      <c r="V79" s="705"/>
      <c r="W79" s="711"/>
      <c r="X79" s="705"/>
      <c r="Y79" s="711"/>
      <c r="Z79" s="763">
        <f t="shared" si="24"/>
        <v>0</v>
      </c>
      <c r="AA79" s="705"/>
      <c r="AB79" s="706"/>
      <c r="AC79" s="706"/>
      <c r="AD79" s="711"/>
      <c r="AE79" s="763">
        <f t="shared" si="25"/>
        <v>0</v>
      </c>
      <c r="AF79" s="705"/>
      <c r="AG79" s="706"/>
      <c r="AH79" s="706"/>
      <c r="AI79" s="770"/>
      <c r="AJ79" s="714"/>
      <c r="AK79" s="714"/>
      <c r="AL79" s="714"/>
      <c r="AM79" s="714"/>
      <c r="AN79" s="714"/>
      <c r="AO79" s="714"/>
      <c r="AP79" s="714"/>
      <c r="AQ79" s="714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21</v>
      </c>
      <c r="C80" s="705"/>
      <c r="D80" s="706"/>
      <c r="E80" s="706"/>
      <c r="F80" s="706"/>
      <c r="G80" s="706">
        <v>1</v>
      </c>
      <c r="H80" s="706"/>
      <c r="I80" s="706"/>
      <c r="J80" s="706">
        <v>1</v>
      </c>
      <c r="K80" s="706"/>
      <c r="L80" s="706">
        <v>1</v>
      </c>
      <c r="M80" s="706"/>
      <c r="N80" s="706">
        <v>1</v>
      </c>
      <c r="O80" s="706">
        <v>3</v>
      </c>
      <c r="P80" s="706">
        <v>2</v>
      </c>
      <c r="Q80" s="706">
        <v>5</v>
      </c>
      <c r="R80" s="706">
        <v>3</v>
      </c>
      <c r="S80" s="711">
        <v>4</v>
      </c>
      <c r="T80" s="705">
        <v>7</v>
      </c>
      <c r="U80" s="711">
        <v>14</v>
      </c>
      <c r="V80" s="705">
        <v>0</v>
      </c>
      <c r="W80" s="711">
        <v>5</v>
      </c>
      <c r="X80" s="705"/>
      <c r="Y80" s="711"/>
      <c r="Z80" s="763">
        <f t="shared" si="24"/>
        <v>0</v>
      </c>
      <c r="AA80" s="705"/>
      <c r="AB80" s="706"/>
      <c r="AC80" s="706"/>
      <c r="AD80" s="711"/>
      <c r="AE80" s="763">
        <f t="shared" si="25"/>
        <v>0</v>
      </c>
      <c r="AF80" s="705"/>
      <c r="AG80" s="706"/>
      <c r="AH80" s="706"/>
      <c r="AI80" s="770"/>
      <c r="AJ80" s="714"/>
      <c r="AK80" s="714">
        <v>21</v>
      </c>
      <c r="AL80" s="714"/>
      <c r="AM80" s="714"/>
      <c r="AN80" s="714"/>
      <c r="AO80" s="714"/>
      <c r="AP80" s="714"/>
      <c r="AQ80" s="714"/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769" t="s">
        <v>122</v>
      </c>
      <c r="B81" s="23">
        <f t="shared" si="23"/>
        <v>0</v>
      </c>
      <c r="C81" s="705"/>
      <c r="D81" s="706"/>
      <c r="E81" s="706"/>
      <c r="F81" s="706"/>
      <c r="G81" s="706"/>
      <c r="H81" s="706"/>
      <c r="I81" s="706"/>
      <c r="J81" s="706"/>
      <c r="K81" s="706"/>
      <c r="L81" s="706"/>
      <c r="M81" s="706"/>
      <c r="N81" s="706"/>
      <c r="O81" s="706"/>
      <c r="P81" s="706"/>
      <c r="Q81" s="706"/>
      <c r="R81" s="706"/>
      <c r="S81" s="711"/>
      <c r="T81" s="705"/>
      <c r="U81" s="711"/>
      <c r="V81" s="705"/>
      <c r="W81" s="711"/>
      <c r="X81" s="705"/>
      <c r="Y81" s="711"/>
      <c r="Z81" s="763">
        <f t="shared" si="24"/>
        <v>0</v>
      </c>
      <c r="AA81" s="705"/>
      <c r="AB81" s="706"/>
      <c r="AC81" s="706"/>
      <c r="AD81" s="711"/>
      <c r="AE81" s="763">
        <f t="shared" si="25"/>
        <v>0</v>
      </c>
      <c r="AF81" s="705"/>
      <c r="AG81" s="706"/>
      <c r="AH81" s="706"/>
      <c r="AI81" s="770"/>
      <c r="AJ81" s="714"/>
      <c r="AK81" s="714"/>
      <c r="AL81" s="714"/>
      <c r="AM81" s="714"/>
      <c r="AN81" s="714"/>
      <c r="AO81" s="714"/>
      <c r="AP81" s="714"/>
      <c r="AQ81" s="714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769" t="s">
        <v>123</v>
      </c>
      <c r="B82" s="23">
        <f t="shared" si="23"/>
        <v>0</v>
      </c>
      <c r="C82" s="705"/>
      <c r="D82" s="706"/>
      <c r="E82" s="706"/>
      <c r="F82" s="706"/>
      <c r="G82" s="706"/>
      <c r="H82" s="706"/>
      <c r="I82" s="706"/>
      <c r="J82" s="706"/>
      <c r="K82" s="706"/>
      <c r="L82" s="706"/>
      <c r="M82" s="706"/>
      <c r="N82" s="706"/>
      <c r="O82" s="706"/>
      <c r="P82" s="706"/>
      <c r="Q82" s="706"/>
      <c r="R82" s="706"/>
      <c r="S82" s="711"/>
      <c r="T82" s="705"/>
      <c r="U82" s="711"/>
      <c r="V82" s="705"/>
      <c r="W82" s="711"/>
      <c r="X82" s="705"/>
      <c r="Y82" s="711"/>
      <c r="Z82" s="763">
        <f t="shared" si="24"/>
        <v>0</v>
      </c>
      <c r="AA82" s="705"/>
      <c r="AB82" s="706"/>
      <c r="AC82" s="706"/>
      <c r="AD82" s="711"/>
      <c r="AE82" s="763">
        <f t="shared" si="25"/>
        <v>0</v>
      </c>
      <c r="AF82" s="705"/>
      <c r="AG82" s="706"/>
      <c r="AH82" s="706"/>
      <c r="AI82" s="770"/>
      <c r="AJ82" s="714"/>
      <c r="AK82" s="714"/>
      <c r="AL82" s="714"/>
      <c r="AM82" s="714"/>
      <c r="AN82" s="714"/>
      <c r="AO82" s="714"/>
      <c r="AP82" s="714"/>
      <c r="AQ82" s="714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769" t="s">
        <v>124</v>
      </c>
      <c r="B83" s="23">
        <f t="shared" si="23"/>
        <v>0</v>
      </c>
      <c r="C83" s="705"/>
      <c r="D83" s="706"/>
      <c r="E83" s="706"/>
      <c r="F83" s="706"/>
      <c r="G83" s="706"/>
      <c r="H83" s="706"/>
      <c r="I83" s="706"/>
      <c r="J83" s="706"/>
      <c r="K83" s="706"/>
      <c r="L83" s="706"/>
      <c r="M83" s="706"/>
      <c r="N83" s="706"/>
      <c r="O83" s="706"/>
      <c r="P83" s="706"/>
      <c r="Q83" s="706"/>
      <c r="R83" s="706"/>
      <c r="S83" s="711"/>
      <c r="T83" s="705"/>
      <c r="U83" s="711"/>
      <c r="V83" s="705"/>
      <c r="W83" s="711"/>
      <c r="X83" s="705"/>
      <c r="Y83" s="711"/>
      <c r="Z83" s="763">
        <f t="shared" si="24"/>
        <v>0</v>
      </c>
      <c r="AA83" s="705"/>
      <c r="AB83" s="706"/>
      <c r="AC83" s="706"/>
      <c r="AD83" s="711"/>
      <c r="AE83" s="763">
        <f t="shared" si="25"/>
        <v>0</v>
      </c>
      <c r="AF83" s="705"/>
      <c r="AG83" s="706"/>
      <c r="AH83" s="706"/>
      <c r="AI83" s="770"/>
      <c r="AJ83" s="714"/>
      <c r="AK83" s="714"/>
      <c r="AL83" s="714"/>
      <c r="AM83" s="714"/>
      <c r="AN83" s="714"/>
      <c r="AO83" s="714"/>
      <c r="AP83" s="714"/>
      <c r="AQ83" s="714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763" t="s">
        <v>125</v>
      </c>
      <c r="B84" s="23">
        <f t="shared" si="23"/>
        <v>0</v>
      </c>
      <c r="C84" s="705"/>
      <c r="D84" s="706"/>
      <c r="E84" s="706"/>
      <c r="F84" s="706"/>
      <c r="G84" s="706"/>
      <c r="H84" s="706"/>
      <c r="I84" s="706"/>
      <c r="J84" s="706"/>
      <c r="K84" s="706"/>
      <c r="L84" s="706"/>
      <c r="M84" s="706"/>
      <c r="N84" s="706"/>
      <c r="O84" s="706"/>
      <c r="P84" s="706"/>
      <c r="Q84" s="706"/>
      <c r="R84" s="706"/>
      <c r="S84" s="711"/>
      <c r="T84" s="705"/>
      <c r="U84" s="711"/>
      <c r="V84" s="705"/>
      <c r="W84" s="711"/>
      <c r="X84" s="705"/>
      <c r="Y84" s="711"/>
      <c r="Z84" s="763">
        <f t="shared" si="24"/>
        <v>0</v>
      </c>
      <c r="AA84" s="705"/>
      <c r="AB84" s="706"/>
      <c r="AC84" s="706"/>
      <c r="AD84" s="711"/>
      <c r="AE84" s="763">
        <f t="shared" si="25"/>
        <v>0</v>
      </c>
      <c r="AF84" s="705"/>
      <c r="AG84" s="706"/>
      <c r="AH84" s="706"/>
      <c r="AI84" s="770"/>
      <c r="AJ84" s="714"/>
      <c r="AK84" s="714"/>
      <c r="AL84" s="714"/>
      <c r="AM84" s="714"/>
      <c r="AN84" s="714"/>
      <c r="AO84" s="714"/>
      <c r="AP84" s="714"/>
      <c r="AQ84" s="714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763" t="s">
        <v>126</v>
      </c>
      <c r="B85" s="23">
        <f t="shared" si="23"/>
        <v>0</v>
      </c>
      <c r="C85" s="705"/>
      <c r="D85" s="706"/>
      <c r="E85" s="706"/>
      <c r="F85" s="706"/>
      <c r="G85" s="706"/>
      <c r="H85" s="706"/>
      <c r="I85" s="706"/>
      <c r="J85" s="706"/>
      <c r="K85" s="706"/>
      <c r="L85" s="706"/>
      <c r="M85" s="706"/>
      <c r="N85" s="706"/>
      <c r="O85" s="706"/>
      <c r="P85" s="706"/>
      <c r="Q85" s="706"/>
      <c r="R85" s="706"/>
      <c r="S85" s="711"/>
      <c r="T85" s="705"/>
      <c r="U85" s="711"/>
      <c r="V85" s="705"/>
      <c r="W85" s="711"/>
      <c r="X85" s="705"/>
      <c r="Y85" s="711"/>
      <c r="Z85" s="763">
        <f t="shared" si="24"/>
        <v>0</v>
      </c>
      <c r="AA85" s="705"/>
      <c r="AB85" s="706"/>
      <c r="AC85" s="706"/>
      <c r="AD85" s="711"/>
      <c r="AE85" s="763">
        <f t="shared" si="25"/>
        <v>0</v>
      </c>
      <c r="AF85" s="705"/>
      <c r="AG85" s="706"/>
      <c r="AH85" s="706"/>
      <c r="AI85" s="770"/>
      <c r="AJ85" s="714"/>
      <c r="AK85" s="714"/>
      <c r="AL85" s="714"/>
      <c r="AM85" s="714"/>
      <c r="AN85" s="714"/>
      <c r="AO85" s="714"/>
      <c r="AP85" s="714"/>
      <c r="AQ85" s="714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763" t="s">
        <v>127</v>
      </c>
      <c r="B86" s="23">
        <f t="shared" si="23"/>
        <v>0</v>
      </c>
      <c r="C86" s="705"/>
      <c r="D86" s="706"/>
      <c r="E86" s="706"/>
      <c r="F86" s="706"/>
      <c r="G86" s="706"/>
      <c r="H86" s="706"/>
      <c r="I86" s="706"/>
      <c r="J86" s="706"/>
      <c r="K86" s="706"/>
      <c r="L86" s="706"/>
      <c r="M86" s="706"/>
      <c r="N86" s="706"/>
      <c r="O86" s="706"/>
      <c r="P86" s="706"/>
      <c r="Q86" s="706"/>
      <c r="R86" s="706"/>
      <c r="S86" s="711"/>
      <c r="T86" s="705"/>
      <c r="U86" s="711"/>
      <c r="V86" s="705"/>
      <c r="W86" s="711"/>
      <c r="X86" s="705"/>
      <c r="Y86" s="711"/>
      <c r="Z86" s="763">
        <f t="shared" si="24"/>
        <v>0</v>
      </c>
      <c r="AA86" s="705"/>
      <c r="AB86" s="706"/>
      <c r="AC86" s="706"/>
      <c r="AD86" s="711"/>
      <c r="AE86" s="763">
        <f t="shared" si="25"/>
        <v>0</v>
      </c>
      <c r="AF86" s="705"/>
      <c r="AG86" s="706"/>
      <c r="AH86" s="706"/>
      <c r="AI86" s="770"/>
      <c r="AJ86" s="714"/>
      <c r="AK86" s="714"/>
      <c r="AL86" s="714"/>
      <c r="AM86" s="714"/>
      <c r="AN86" s="714"/>
      <c r="AO86" s="714"/>
      <c r="AP86" s="714"/>
      <c r="AQ86" s="714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763" t="s">
        <v>128</v>
      </c>
      <c r="B87" s="23">
        <f t="shared" si="23"/>
        <v>0</v>
      </c>
      <c r="C87" s="705"/>
      <c r="D87" s="706"/>
      <c r="E87" s="706"/>
      <c r="F87" s="706"/>
      <c r="G87" s="706"/>
      <c r="H87" s="706"/>
      <c r="I87" s="706"/>
      <c r="J87" s="706"/>
      <c r="K87" s="706"/>
      <c r="L87" s="706"/>
      <c r="M87" s="706"/>
      <c r="N87" s="706"/>
      <c r="O87" s="706"/>
      <c r="P87" s="706"/>
      <c r="Q87" s="706"/>
      <c r="R87" s="706"/>
      <c r="S87" s="711"/>
      <c r="T87" s="705"/>
      <c r="U87" s="711"/>
      <c r="V87" s="705"/>
      <c r="W87" s="711"/>
      <c r="X87" s="705"/>
      <c r="Y87" s="711"/>
      <c r="Z87" s="763">
        <f t="shared" si="24"/>
        <v>0</v>
      </c>
      <c r="AA87" s="705"/>
      <c r="AB87" s="706"/>
      <c r="AC87" s="706"/>
      <c r="AD87" s="711"/>
      <c r="AE87" s="763">
        <f t="shared" si="25"/>
        <v>0</v>
      </c>
      <c r="AF87" s="705"/>
      <c r="AG87" s="706"/>
      <c r="AH87" s="706"/>
      <c r="AI87" s="770"/>
      <c r="AJ87" s="714"/>
      <c r="AK87" s="714"/>
      <c r="AL87" s="714"/>
      <c r="AM87" s="714"/>
      <c r="AN87" s="714"/>
      <c r="AO87" s="714"/>
      <c r="AP87" s="714"/>
      <c r="AQ87" s="714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763" t="s">
        <v>129</v>
      </c>
      <c r="B88" s="23">
        <f t="shared" si="23"/>
        <v>0</v>
      </c>
      <c r="C88" s="705"/>
      <c r="D88" s="706"/>
      <c r="E88" s="706"/>
      <c r="F88" s="706"/>
      <c r="G88" s="706"/>
      <c r="H88" s="706"/>
      <c r="I88" s="706"/>
      <c r="J88" s="706"/>
      <c r="K88" s="706"/>
      <c r="L88" s="706"/>
      <c r="M88" s="706"/>
      <c r="N88" s="706"/>
      <c r="O88" s="706"/>
      <c r="P88" s="706"/>
      <c r="Q88" s="706"/>
      <c r="R88" s="706"/>
      <c r="S88" s="711"/>
      <c r="T88" s="705"/>
      <c r="U88" s="711"/>
      <c r="V88" s="705"/>
      <c r="W88" s="711"/>
      <c r="X88" s="705"/>
      <c r="Y88" s="711"/>
      <c r="Z88" s="763">
        <f t="shared" si="24"/>
        <v>0</v>
      </c>
      <c r="AA88" s="705"/>
      <c r="AB88" s="706"/>
      <c r="AC88" s="706"/>
      <c r="AD88" s="711"/>
      <c r="AE88" s="763">
        <f t="shared" si="25"/>
        <v>0</v>
      </c>
      <c r="AF88" s="705"/>
      <c r="AG88" s="706"/>
      <c r="AH88" s="706"/>
      <c r="AI88" s="770"/>
      <c r="AJ88" s="714"/>
      <c r="AK88" s="714"/>
      <c r="AL88" s="714"/>
      <c r="AM88" s="714"/>
      <c r="AN88" s="714"/>
      <c r="AO88" s="714"/>
      <c r="AP88" s="714"/>
      <c r="AQ88" s="714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763" t="s">
        <v>130</v>
      </c>
      <c r="B89" s="23">
        <f t="shared" si="23"/>
        <v>0</v>
      </c>
      <c r="C89" s="705"/>
      <c r="D89" s="706"/>
      <c r="E89" s="706"/>
      <c r="F89" s="706"/>
      <c r="G89" s="706"/>
      <c r="H89" s="706"/>
      <c r="I89" s="706"/>
      <c r="J89" s="706"/>
      <c r="K89" s="706"/>
      <c r="L89" s="706"/>
      <c r="M89" s="706"/>
      <c r="N89" s="706"/>
      <c r="O89" s="706"/>
      <c r="P89" s="706"/>
      <c r="Q89" s="706"/>
      <c r="R89" s="706"/>
      <c r="S89" s="711"/>
      <c r="T89" s="705"/>
      <c r="U89" s="711"/>
      <c r="V89" s="705"/>
      <c r="W89" s="711"/>
      <c r="X89" s="705"/>
      <c r="Y89" s="711"/>
      <c r="Z89" s="763">
        <f t="shared" si="24"/>
        <v>0</v>
      </c>
      <c r="AA89" s="705"/>
      <c r="AB89" s="706"/>
      <c r="AC89" s="706"/>
      <c r="AD89" s="711"/>
      <c r="AE89" s="763">
        <f t="shared" si="25"/>
        <v>0</v>
      </c>
      <c r="AF89" s="705"/>
      <c r="AG89" s="706"/>
      <c r="AH89" s="706"/>
      <c r="AI89" s="770"/>
      <c r="AJ89" s="714"/>
      <c r="AK89" s="714"/>
      <c r="AL89" s="714"/>
      <c r="AM89" s="714"/>
      <c r="AN89" s="714"/>
      <c r="AO89" s="714"/>
      <c r="AP89" s="714"/>
      <c r="AQ89" s="714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763" t="s">
        <v>131</v>
      </c>
      <c r="B90" s="23">
        <f t="shared" si="23"/>
        <v>0</v>
      </c>
      <c r="C90" s="705"/>
      <c r="D90" s="706"/>
      <c r="E90" s="706"/>
      <c r="F90" s="706"/>
      <c r="G90" s="706"/>
      <c r="H90" s="706"/>
      <c r="I90" s="706"/>
      <c r="J90" s="706"/>
      <c r="K90" s="706"/>
      <c r="L90" s="706"/>
      <c r="M90" s="706"/>
      <c r="N90" s="706"/>
      <c r="O90" s="706"/>
      <c r="P90" s="706"/>
      <c r="Q90" s="706"/>
      <c r="R90" s="706"/>
      <c r="S90" s="711"/>
      <c r="T90" s="705"/>
      <c r="U90" s="711"/>
      <c r="V90" s="705"/>
      <c r="W90" s="711"/>
      <c r="X90" s="705"/>
      <c r="Y90" s="711"/>
      <c r="Z90" s="763">
        <f t="shared" si="24"/>
        <v>0</v>
      </c>
      <c r="AA90" s="705"/>
      <c r="AB90" s="706"/>
      <c r="AC90" s="706"/>
      <c r="AD90" s="711"/>
      <c r="AE90" s="763">
        <f t="shared" si="25"/>
        <v>0</v>
      </c>
      <c r="AF90" s="705"/>
      <c r="AG90" s="706"/>
      <c r="AH90" s="706"/>
      <c r="AI90" s="770"/>
      <c r="AJ90" s="714"/>
      <c r="AK90" s="714"/>
      <c r="AL90" s="714"/>
      <c r="AM90" s="714"/>
      <c r="AN90" s="714"/>
      <c r="AO90" s="714"/>
      <c r="AP90" s="714"/>
      <c r="AQ90" s="714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763" t="s">
        <v>132</v>
      </c>
      <c r="B91" s="23">
        <f t="shared" si="23"/>
        <v>51</v>
      </c>
      <c r="C91" s="705"/>
      <c r="D91" s="706"/>
      <c r="E91" s="706"/>
      <c r="F91" s="706"/>
      <c r="G91" s="706"/>
      <c r="H91" s="706"/>
      <c r="I91" s="706">
        <v>1</v>
      </c>
      <c r="J91" s="706"/>
      <c r="K91" s="706">
        <v>1</v>
      </c>
      <c r="L91" s="706">
        <v>1</v>
      </c>
      <c r="M91" s="706">
        <v>3</v>
      </c>
      <c r="N91" s="706">
        <v>7</v>
      </c>
      <c r="O91" s="706">
        <v>2</v>
      </c>
      <c r="P91" s="706">
        <v>12</v>
      </c>
      <c r="Q91" s="706">
        <v>9</v>
      </c>
      <c r="R91" s="706">
        <v>6</v>
      </c>
      <c r="S91" s="711">
        <v>9</v>
      </c>
      <c r="T91" s="705">
        <v>26</v>
      </c>
      <c r="U91" s="711">
        <v>25</v>
      </c>
      <c r="V91" s="705">
        <v>0</v>
      </c>
      <c r="W91" s="711">
        <v>3</v>
      </c>
      <c r="X91" s="705"/>
      <c r="Y91" s="711"/>
      <c r="Z91" s="763">
        <f t="shared" si="24"/>
        <v>0</v>
      </c>
      <c r="AA91" s="705"/>
      <c r="AB91" s="706"/>
      <c r="AC91" s="706"/>
      <c r="AD91" s="711"/>
      <c r="AE91" s="763">
        <f t="shared" si="25"/>
        <v>0</v>
      </c>
      <c r="AF91" s="705"/>
      <c r="AG91" s="706"/>
      <c r="AH91" s="706"/>
      <c r="AI91" s="770"/>
      <c r="AJ91" s="714"/>
      <c r="AK91" s="714">
        <v>51</v>
      </c>
      <c r="AL91" s="714"/>
      <c r="AM91" s="714"/>
      <c r="AN91" s="714"/>
      <c r="AO91" s="714"/>
      <c r="AP91" s="714"/>
      <c r="AQ91" s="714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763" t="s">
        <v>133</v>
      </c>
      <c r="B92" s="23">
        <f t="shared" si="23"/>
        <v>0</v>
      </c>
      <c r="C92" s="771"/>
      <c r="D92" s="772"/>
      <c r="E92" s="772"/>
      <c r="F92" s="772"/>
      <c r="G92" s="772"/>
      <c r="H92" s="772"/>
      <c r="I92" s="772"/>
      <c r="J92" s="772"/>
      <c r="K92" s="772"/>
      <c r="L92" s="706"/>
      <c r="M92" s="706"/>
      <c r="N92" s="706"/>
      <c r="O92" s="706"/>
      <c r="P92" s="706"/>
      <c r="Q92" s="706"/>
      <c r="R92" s="706"/>
      <c r="S92" s="711"/>
      <c r="T92" s="705"/>
      <c r="U92" s="711"/>
      <c r="V92" s="705"/>
      <c r="W92" s="711"/>
      <c r="X92" s="705"/>
      <c r="Y92" s="711"/>
      <c r="Z92" s="763">
        <f t="shared" si="24"/>
        <v>0</v>
      </c>
      <c r="AA92" s="705"/>
      <c r="AB92" s="706"/>
      <c r="AC92" s="706"/>
      <c r="AD92" s="711"/>
      <c r="AE92" s="763">
        <f t="shared" si="25"/>
        <v>0</v>
      </c>
      <c r="AF92" s="705"/>
      <c r="AG92" s="706"/>
      <c r="AH92" s="706"/>
      <c r="AI92" s="770"/>
      <c r="AJ92" s="714"/>
      <c r="AK92" s="714"/>
      <c r="AL92" s="714"/>
      <c r="AM92" s="714"/>
      <c r="AN92" s="714"/>
      <c r="AO92" s="714"/>
      <c r="AP92" s="714"/>
      <c r="AQ92" s="714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763" t="s">
        <v>134</v>
      </c>
      <c r="B93" s="23">
        <f t="shared" si="23"/>
        <v>0</v>
      </c>
      <c r="C93" s="705"/>
      <c r="D93" s="706"/>
      <c r="E93" s="706"/>
      <c r="F93" s="706"/>
      <c r="G93" s="706"/>
      <c r="H93" s="706"/>
      <c r="I93" s="706"/>
      <c r="J93" s="706"/>
      <c r="K93" s="706"/>
      <c r="L93" s="706"/>
      <c r="M93" s="706"/>
      <c r="N93" s="706"/>
      <c r="O93" s="706"/>
      <c r="P93" s="706"/>
      <c r="Q93" s="706"/>
      <c r="R93" s="706"/>
      <c r="S93" s="711"/>
      <c r="T93" s="705"/>
      <c r="U93" s="711"/>
      <c r="V93" s="705"/>
      <c r="W93" s="711"/>
      <c r="X93" s="705"/>
      <c r="Y93" s="711"/>
      <c r="Z93" s="763">
        <f t="shared" si="24"/>
        <v>0</v>
      </c>
      <c r="AA93" s="705"/>
      <c r="AB93" s="706"/>
      <c r="AC93" s="706"/>
      <c r="AD93" s="711"/>
      <c r="AE93" s="763">
        <f t="shared" si="25"/>
        <v>0</v>
      </c>
      <c r="AF93" s="705"/>
      <c r="AG93" s="706"/>
      <c r="AH93" s="706"/>
      <c r="AI93" s="770"/>
      <c r="AJ93" s="714"/>
      <c r="AK93" s="714"/>
      <c r="AL93" s="714"/>
      <c r="AM93" s="714"/>
      <c r="AN93" s="714"/>
      <c r="AO93" s="714"/>
      <c r="AP93" s="714"/>
      <c r="AQ93" s="714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763" t="s">
        <v>135</v>
      </c>
      <c r="B94" s="23">
        <f t="shared" si="23"/>
        <v>0</v>
      </c>
      <c r="C94" s="705"/>
      <c r="D94" s="706"/>
      <c r="E94" s="706"/>
      <c r="F94" s="706"/>
      <c r="G94" s="706"/>
      <c r="H94" s="706"/>
      <c r="I94" s="706"/>
      <c r="J94" s="706"/>
      <c r="K94" s="706"/>
      <c r="L94" s="706"/>
      <c r="M94" s="706"/>
      <c r="N94" s="706"/>
      <c r="O94" s="706"/>
      <c r="P94" s="706"/>
      <c r="Q94" s="706"/>
      <c r="R94" s="706"/>
      <c r="S94" s="711"/>
      <c r="T94" s="705"/>
      <c r="U94" s="711"/>
      <c r="V94" s="705"/>
      <c r="W94" s="711"/>
      <c r="X94" s="705"/>
      <c r="Y94" s="711"/>
      <c r="Z94" s="763">
        <f t="shared" si="24"/>
        <v>0</v>
      </c>
      <c r="AA94" s="705"/>
      <c r="AB94" s="706"/>
      <c r="AC94" s="706"/>
      <c r="AD94" s="711"/>
      <c r="AE94" s="763">
        <f t="shared" si="25"/>
        <v>0</v>
      </c>
      <c r="AF94" s="705"/>
      <c r="AG94" s="706"/>
      <c r="AH94" s="706"/>
      <c r="AI94" s="770"/>
      <c r="AJ94" s="714"/>
      <c r="AK94" s="714"/>
      <c r="AL94" s="714"/>
      <c r="AM94" s="714"/>
      <c r="AN94" s="714"/>
      <c r="AO94" s="714"/>
      <c r="AP94" s="714"/>
      <c r="AQ94" s="714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705"/>
      <c r="D95" s="706"/>
      <c r="E95" s="706"/>
      <c r="F95" s="706"/>
      <c r="G95" s="706"/>
      <c r="H95" s="706"/>
      <c r="I95" s="706"/>
      <c r="J95" s="706"/>
      <c r="K95" s="706"/>
      <c r="L95" s="706"/>
      <c r="M95" s="706"/>
      <c r="N95" s="706"/>
      <c r="O95" s="706"/>
      <c r="P95" s="706"/>
      <c r="Q95" s="706"/>
      <c r="R95" s="706"/>
      <c r="S95" s="711"/>
      <c r="T95" s="705"/>
      <c r="U95" s="711"/>
      <c r="V95" s="705"/>
      <c r="W95" s="711"/>
      <c r="X95" s="705"/>
      <c r="Y95" s="711"/>
      <c r="Z95" s="763">
        <f t="shared" si="24"/>
        <v>0</v>
      </c>
      <c r="AA95" s="705"/>
      <c r="AB95" s="706"/>
      <c r="AC95" s="706"/>
      <c r="AD95" s="711"/>
      <c r="AE95" s="763">
        <f t="shared" si="25"/>
        <v>0</v>
      </c>
      <c r="AF95" s="705"/>
      <c r="AG95" s="706"/>
      <c r="AH95" s="706"/>
      <c r="AI95" s="770"/>
      <c r="AJ95" s="714"/>
      <c r="AK95" s="714"/>
      <c r="AL95" s="714"/>
      <c r="AM95" s="714"/>
      <c r="AN95" s="714"/>
      <c r="AO95" s="714"/>
      <c r="AP95" s="714"/>
      <c r="AQ95" s="714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773"/>
      <c r="D96" s="774"/>
      <c r="E96" s="774"/>
      <c r="F96" s="774"/>
      <c r="G96" s="774"/>
      <c r="H96" s="774"/>
      <c r="I96" s="774"/>
      <c r="J96" s="774"/>
      <c r="K96" s="774"/>
      <c r="L96" s="774"/>
      <c r="M96" s="774"/>
      <c r="N96" s="774"/>
      <c r="O96" s="774"/>
      <c r="P96" s="774"/>
      <c r="Q96" s="774"/>
      <c r="R96" s="774"/>
      <c r="S96" s="775"/>
      <c r="T96" s="705"/>
      <c r="U96" s="711"/>
      <c r="V96" s="705"/>
      <c r="W96" s="711"/>
      <c r="X96" s="705"/>
      <c r="Y96" s="711"/>
      <c r="Z96" s="763">
        <f t="shared" si="24"/>
        <v>0</v>
      </c>
      <c r="AA96" s="705"/>
      <c r="AB96" s="706"/>
      <c r="AC96" s="706"/>
      <c r="AD96" s="711"/>
      <c r="AE96" s="763">
        <f t="shared" si="25"/>
        <v>0</v>
      </c>
      <c r="AF96" s="705"/>
      <c r="AG96" s="706"/>
      <c r="AH96" s="706"/>
      <c r="AI96" s="770"/>
      <c r="AJ96" s="714"/>
      <c r="AK96" s="714"/>
      <c r="AL96" s="714"/>
      <c r="AM96" s="714"/>
      <c r="AN96" s="714"/>
      <c r="AO96" s="714"/>
      <c r="AP96" s="714"/>
      <c r="AQ96" s="714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776" t="s">
        <v>5</v>
      </c>
      <c r="B97" s="777">
        <f>SUM(C97:S97)</f>
        <v>73</v>
      </c>
      <c r="C97" s="778">
        <f>SUM(C37:C96)</f>
        <v>0</v>
      </c>
      <c r="D97" s="779">
        <f>SUM(D37:D96)</f>
        <v>0</v>
      </c>
      <c r="E97" s="779">
        <f t="shared" ref="E97:AP97" si="28">SUM(E37:E96)</f>
        <v>0</v>
      </c>
      <c r="F97" s="779">
        <f t="shared" si="28"/>
        <v>0</v>
      </c>
      <c r="G97" s="779">
        <f t="shared" si="28"/>
        <v>1</v>
      </c>
      <c r="H97" s="780">
        <f t="shared" si="28"/>
        <v>0</v>
      </c>
      <c r="I97" s="779">
        <f t="shared" si="28"/>
        <v>1</v>
      </c>
      <c r="J97" s="779">
        <f t="shared" si="28"/>
        <v>1</v>
      </c>
      <c r="K97" s="779">
        <f t="shared" si="28"/>
        <v>1</v>
      </c>
      <c r="L97" s="779">
        <f t="shared" si="28"/>
        <v>2</v>
      </c>
      <c r="M97" s="779">
        <f t="shared" si="28"/>
        <v>3</v>
      </c>
      <c r="N97" s="779">
        <f t="shared" si="28"/>
        <v>8</v>
      </c>
      <c r="O97" s="779">
        <f t="shared" si="28"/>
        <v>5</v>
      </c>
      <c r="P97" s="779">
        <f t="shared" si="28"/>
        <v>14</v>
      </c>
      <c r="Q97" s="779">
        <f t="shared" si="28"/>
        <v>15</v>
      </c>
      <c r="R97" s="779">
        <f t="shared" si="28"/>
        <v>9</v>
      </c>
      <c r="S97" s="781">
        <f t="shared" si="28"/>
        <v>13</v>
      </c>
      <c r="T97" s="778">
        <f t="shared" si="28"/>
        <v>33</v>
      </c>
      <c r="U97" s="781">
        <f t="shared" si="28"/>
        <v>40</v>
      </c>
      <c r="V97" s="778">
        <f t="shared" si="28"/>
        <v>0</v>
      </c>
      <c r="W97" s="781">
        <f t="shared" si="28"/>
        <v>8</v>
      </c>
      <c r="X97" s="778">
        <f t="shared" si="28"/>
        <v>0</v>
      </c>
      <c r="Y97" s="781">
        <f t="shared" si="28"/>
        <v>0</v>
      </c>
      <c r="Z97" s="782">
        <f t="shared" si="28"/>
        <v>0</v>
      </c>
      <c r="AA97" s="778">
        <f t="shared" si="28"/>
        <v>0</v>
      </c>
      <c r="AB97" s="779">
        <f t="shared" si="28"/>
        <v>0</v>
      </c>
      <c r="AC97" s="779">
        <f t="shared" si="28"/>
        <v>0</v>
      </c>
      <c r="AD97" s="780">
        <f t="shared" si="28"/>
        <v>0</v>
      </c>
      <c r="AE97" s="782">
        <f t="shared" si="28"/>
        <v>0</v>
      </c>
      <c r="AF97" s="778">
        <f t="shared" si="28"/>
        <v>0</v>
      </c>
      <c r="AG97" s="779">
        <f t="shared" si="28"/>
        <v>0</v>
      </c>
      <c r="AH97" s="779">
        <f t="shared" si="28"/>
        <v>0</v>
      </c>
      <c r="AI97" s="783">
        <f t="shared" si="28"/>
        <v>0</v>
      </c>
      <c r="AJ97" s="781">
        <f>SUM(AJ37:AJ96)</f>
        <v>1</v>
      </c>
      <c r="AK97" s="781">
        <f>SUM(AK37:AK96)</f>
        <v>72</v>
      </c>
      <c r="AL97" s="784">
        <f>SUM(AL37:AL96)</f>
        <v>0</v>
      </c>
      <c r="AM97" s="781">
        <f t="shared" si="28"/>
        <v>0</v>
      </c>
      <c r="AN97" s="781">
        <f t="shared" si="28"/>
        <v>0</v>
      </c>
      <c r="AO97" s="781">
        <f t="shared" si="28"/>
        <v>0</v>
      </c>
      <c r="AP97" s="781">
        <f t="shared" si="28"/>
        <v>0</v>
      </c>
      <c r="AQ97" s="781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785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3992" t="s">
        <v>4</v>
      </c>
      <c r="B99" s="3993"/>
      <c r="C99" s="3992" t="s">
        <v>37</v>
      </c>
      <c r="D99" s="3994"/>
      <c r="E99" s="3993"/>
      <c r="F99" s="4073" t="s">
        <v>139</v>
      </c>
      <c r="G99" s="4018"/>
      <c r="H99" s="4018"/>
      <c r="I99" s="4018"/>
      <c r="J99" s="4018"/>
      <c r="K99" s="4018"/>
      <c r="L99" s="4018"/>
      <c r="M99" s="4018"/>
      <c r="N99" s="4018"/>
      <c r="O99" s="4018"/>
      <c r="P99" s="4018"/>
      <c r="Q99" s="4018"/>
      <c r="R99" s="4018"/>
      <c r="S99" s="4018"/>
      <c r="T99" s="4018"/>
      <c r="U99" s="4018"/>
      <c r="V99" s="4018"/>
      <c r="W99" s="4018"/>
      <c r="X99" s="4018"/>
      <c r="Y99" s="4018"/>
      <c r="Z99" s="4018"/>
      <c r="AA99" s="4018"/>
      <c r="AB99" s="4018"/>
      <c r="AC99" s="4018"/>
      <c r="AD99" s="4018"/>
      <c r="AE99" s="4018"/>
      <c r="AF99" s="4018"/>
      <c r="AG99" s="4018"/>
      <c r="AH99" s="4018"/>
      <c r="AI99" s="4018"/>
      <c r="AJ99" s="4018"/>
      <c r="AK99" s="4018"/>
      <c r="AL99" s="4018"/>
      <c r="AM99" s="4107"/>
      <c r="AN99" s="4101" t="s">
        <v>140</v>
      </c>
      <c r="AO99" s="3963"/>
      <c r="AP99" s="3998" t="s">
        <v>141</v>
      </c>
      <c r="AQ99" s="3963" t="s">
        <v>142</v>
      </c>
      <c r="AR99" s="3964" t="s">
        <v>10</v>
      </c>
      <c r="AS99" s="3963" t="s">
        <v>11</v>
      </c>
      <c r="AT99" s="3964" t="s">
        <v>143</v>
      </c>
      <c r="AU99" s="3963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076" t="s">
        <v>13</v>
      </c>
      <c r="G100" s="4100"/>
      <c r="H100" s="4076" t="s">
        <v>14</v>
      </c>
      <c r="I100" s="4100"/>
      <c r="J100" s="4076" t="s">
        <v>50</v>
      </c>
      <c r="K100" s="4100"/>
      <c r="L100" s="4076" t="s">
        <v>51</v>
      </c>
      <c r="M100" s="4100"/>
      <c r="N100" s="4076" t="s">
        <v>17</v>
      </c>
      <c r="O100" s="4100"/>
      <c r="P100" s="4073" t="s">
        <v>18</v>
      </c>
      <c r="Q100" s="4111"/>
      <c r="R100" s="4073" t="s">
        <v>19</v>
      </c>
      <c r="S100" s="4111"/>
      <c r="T100" s="4073" t="s">
        <v>20</v>
      </c>
      <c r="U100" s="4111"/>
      <c r="V100" s="4073" t="s">
        <v>21</v>
      </c>
      <c r="W100" s="4111"/>
      <c r="X100" s="4073" t="s">
        <v>22</v>
      </c>
      <c r="Y100" s="4111"/>
      <c r="Z100" s="4073" t="s">
        <v>23</v>
      </c>
      <c r="AA100" s="4111"/>
      <c r="AB100" s="4073" t="s">
        <v>24</v>
      </c>
      <c r="AC100" s="4111"/>
      <c r="AD100" s="4073" t="s">
        <v>25</v>
      </c>
      <c r="AE100" s="4111"/>
      <c r="AF100" s="4073" t="s">
        <v>26</v>
      </c>
      <c r="AG100" s="4111"/>
      <c r="AH100" s="4073" t="s">
        <v>27</v>
      </c>
      <c r="AI100" s="4111"/>
      <c r="AJ100" s="4073" t="s">
        <v>28</v>
      </c>
      <c r="AK100" s="4111"/>
      <c r="AL100" s="4073" t="s">
        <v>29</v>
      </c>
      <c r="AM100" s="4107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760" t="s">
        <v>44</v>
      </c>
      <c r="D101" s="786" t="s">
        <v>30</v>
      </c>
      <c r="E101" s="787" t="s">
        <v>31</v>
      </c>
      <c r="F101" s="788" t="s">
        <v>30</v>
      </c>
      <c r="G101" s="456" t="s">
        <v>31</v>
      </c>
      <c r="H101" s="788" t="s">
        <v>30</v>
      </c>
      <c r="I101" s="456" t="s">
        <v>31</v>
      </c>
      <c r="J101" s="788" t="s">
        <v>30</v>
      </c>
      <c r="K101" s="456" t="s">
        <v>31</v>
      </c>
      <c r="L101" s="788" t="s">
        <v>30</v>
      </c>
      <c r="M101" s="456" t="s">
        <v>31</v>
      </c>
      <c r="N101" s="788" t="s">
        <v>30</v>
      </c>
      <c r="O101" s="456" t="s">
        <v>31</v>
      </c>
      <c r="P101" s="788" t="s">
        <v>30</v>
      </c>
      <c r="Q101" s="456" t="s">
        <v>31</v>
      </c>
      <c r="R101" s="788" t="s">
        <v>30</v>
      </c>
      <c r="S101" s="456" t="s">
        <v>31</v>
      </c>
      <c r="T101" s="788" t="s">
        <v>30</v>
      </c>
      <c r="U101" s="456" t="s">
        <v>31</v>
      </c>
      <c r="V101" s="788" t="s">
        <v>30</v>
      </c>
      <c r="W101" s="456" t="s">
        <v>31</v>
      </c>
      <c r="X101" s="788" t="s">
        <v>30</v>
      </c>
      <c r="Y101" s="456" t="s">
        <v>31</v>
      </c>
      <c r="Z101" s="788" t="s">
        <v>30</v>
      </c>
      <c r="AA101" s="456" t="s">
        <v>31</v>
      </c>
      <c r="AB101" s="788" t="s">
        <v>30</v>
      </c>
      <c r="AC101" s="456" t="s">
        <v>31</v>
      </c>
      <c r="AD101" s="788" t="s">
        <v>30</v>
      </c>
      <c r="AE101" s="456" t="s">
        <v>31</v>
      </c>
      <c r="AF101" s="788" t="s">
        <v>30</v>
      </c>
      <c r="AG101" s="456" t="s">
        <v>31</v>
      </c>
      <c r="AH101" s="788" t="s">
        <v>30</v>
      </c>
      <c r="AI101" s="456" t="s">
        <v>31</v>
      </c>
      <c r="AJ101" s="788" t="s">
        <v>30</v>
      </c>
      <c r="AK101" s="456" t="s">
        <v>31</v>
      </c>
      <c r="AL101" s="788" t="s">
        <v>30</v>
      </c>
      <c r="AM101" s="351" t="s">
        <v>31</v>
      </c>
      <c r="AN101" s="789" t="s">
        <v>145</v>
      </c>
      <c r="AO101" s="517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011" t="s">
        <v>149</v>
      </c>
      <c r="B102" s="4012"/>
      <c r="C102" s="790">
        <f>SUM(D102+E102)</f>
        <v>49</v>
      </c>
      <c r="D102" s="791">
        <f>SUM(F102+H102+J102+L102+N102+P102+R102+T102+V102+X102+Z102+AB102+AD102+AF102+AH102+AJ102+AL102)</f>
        <v>27</v>
      </c>
      <c r="E102" s="352">
        <f>SUM(G102+I102+K102+M102+O102+Q102+S102+U102+W102+Y102+AA102+AC102+AE102+AG102+AI102+AK102+AM102)</f>
        <v>22</v>
      </c>
      <c r="F102" s="792"/>
      <c r="G102" s="353"/>
      <c r="H102" s="792"/>
      <c r="I102" s="353"/>
      <c r="J102" s="792"/>
      <c r="K102" s="353"/>
      <c r="L102" s="792"/>
      <c r="M102" s="353"/>
      <c r="N102" s="792">
        <v>1</v>
      </c>
      <c r="O102" s="353"/>
      <c r="P102" s="792"/>
      <c r="Q102" s="353"/>
      <c r="R102" s="792"/>
      <c r="S102" s="353">
        <v>1</v>
      </c>
      <c r="T102" s="792"/>
      <c r="U102" s="353">
        <v>1</v>
      </c>
      <c r="V102" s="792">
        <v>3</v>
      </c>
      <c r="W102" s="353">
        <v>1</v>
      </c>
      <c r="X102" s="792">
        <v>1</v>
      </c>
      <c r="Y102" s="353">
        <v>8</v>
      </c>
      <c r="Z102" s="792">
        <v>1</v>
      </c>
      <c r="AA102" s="353"/>
      <c r="AB102" s="792">
        <v>2</v>
      </c>
      <c r="AC102" s="353">
        <v>1</v>
      </c>
      <c r="AD102" s="792"/>
      <c r="AE102" s="353">
        <v>2</v>
      </c>
      <c r="AF102" s="792">
        <v>4</v>
      </c>
      <c r="AG102" s="353">
        <v>2</v>
      </c>
      <c r="AH102" s="792">
        <v>2</v>
      </c>
      <c r="AI102" s="353">
        <v>2</v>
      </c>
      <c r="AJ102" s="792">
        <v>6</v>
      </c>
      <c r="AK102" s="353">
        <v>3</v>
      </c>
      <c r="AL102" s="792">
        <v>7</v>
      </c>
      <c r="AM102" s="354">
        <v>1</v>
      </c>
      <c r="AN102" s="686"/>
      <c r="AO102" s="687">
        <v>8</v>
      </c>
      <c r="AP102" s="686">
        <v>49</v>
      </c>
      <c r="AQ102" s="687">
        <v>8</v>
      </c>
      <c r="AR102" s="686">
        <v>0</v>
      </c>
      <c r="AS102" s="687">
        <v>0</v>
      </c>
      <c r="AT102" s="753">
        <v>41</v>
      </c>
      <c r="AU102" s="753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013" t="s">
        <v>150</v>
      </c>
      <c r="B103" s="609" t="s">
        <v>151</v>
      </c>
      <c r="C103" s="105">
        <f>SUM(D103:E103)</f>
        <v>0</v>
      </c>
      <c r="D103" s="793"/>
      <c r="E103" s="352">
        <f>SUM(K103+M103+O103+Q103+S103+U103+W103+Y103+AA103+AC103+AE103+AG103+AI103+AK103+AM103)</f>
        <v>0</v>
      </c>
      <c r="F103" s="794"/>
      <c r="G103" s="795"/>
      <c r="H103" s="794"/>
      <c r="I103" s="795"/>
      <c r="J103" s="794"/>
      <c r="K103" s="708"/>
      <c r="L103" s="794"/>
      <c r="M103" s="708"/>
      <c r="N103" s="794"/>
      <c r="O103" s="708"/>
      <c r="P103" s="794"/>
      <c r="Q103" s="708"/>
      <c r="R103" s="794"/>
      <c r="S103" s="708"/>
      <c r="T103" s="794"/>
      <c r="U103" s="708"/>
      <c r="V103" s="794"/>
      <c r="W103" s="708"/>
      <c r="X103" s="794"/>
      <c r="Y103" s="708"/>
      <c r="Z103" s="794"/>
      <c r="AA103" s="708"/>
      <c r="AB103" s="794"/>
      <c r="AC103" s="601"/>
      <c r="AD103" s="794"/>
      <c r="AE103" s="708"/>
      <c r="AF103" s="794"/>
      <c r="AG103" s="708"/>
      <c r="AH103" s="794"/>
      <c r="AI103" s="708"/>
      <c r="AJ103" s="794"/>
      <c r="AK103" s="708"/>
      <c r="AL103" s="794"/>
      <c r="AM103" s="499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769" t="s">
        <v>152</v>
      </c>
      <c r="C104" s="796">
        <f t="shared" ref="C104:C110" si="35">SUM(D104+E104)</f>
        <v>0</v>
      </c>
      <c r="D104" s="797">
        <f>SUM(F104+H104+J104+L104+N104+P104+R104+T104+V104+X104+Z104+AB104+AD104+AF104+AH104+AJ104+AL104)</f>
        <v>0</v>
      </c>
      <c r="E104" s="798">
        <f>SUM(G104+I104+K104+M104+O104+Q104+S104+U104+W104+Y104+AA104+AC104+AE104+AG104+AI104+AK104+AM104)</f>
        <v>0</v>
      </c>
      <c r="F104" s="705"/>
      <c r="G104" s="714"/>
      <c r="H104" s="705"/>
      <c r="I104" s="714"/>
      <c r="J104" s="705"/>
      <c r="K104" s="714"/>
      <c r="L104" s="705"/>
      <c r="M104" s="714"/>
      <c r="N104" s="705"/>
      <c r="O104" s="714"/>
      <c r="P104" s="705"/>
      <c r="Q104" s="711"/>
      <c r="R104" s="705"/>
      <c r="S104" s="711"/>
      <c r="T104" s="705"/>
      <c r="U104" s="711"/>
      <c r="V104" s="705"/>
      <c r="W104" s="711"/>
      <c r="X104" s="705"/>
      <c r="Y104" s="711"/>
      <c r="Z104" s="705"/>
      <c r="AA104" s="711"/>
      <c r="AB104" s="705"/>
      <c r="AC104" s="711"/>
      <c r="AD104" s="705"/>
      <c r="AE104" s="711"/>
      <c r="AF104" s="705"/>
      <c r="AG104" s="711"/>
      <c r="AH104" s="705"/>
      <c r="AI104" s="711"/>
      <c r="AJ104" s="705"/>
      <c r="AK104" s="711"/>
      <c r="AL104" s="799"/>
      <c r="AM104" s="800"/>
      <c r="AN104" s="710"/>
      <c r="AO104" s="711"/>
      <c r="AP104" s="710"/>
      <c r="AQ104" s="711"/>
      <c r="AR104" s="710"/>
      <c r="AS104" s="711"/>
      <c r="AT104" s="714"/>
      <c r="AU104" s="714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801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802"/>
      <c r="G105" s="803"/>
      <c r="H105" s="802"/>
      <c r="I105" s="803"/>
      <c r="J105" s="802"/>
      <c r="K105" s="803"/>
      <c r="L105" s="802"/>
      <c r="M105" s="803"/>
      <c r="N105" s="773"/>
      <c r="O105" s="775"/>
      <c r="P105" s="773"/>
      <c r="Q105" s="775"/>
      <c r="R105" s="773"/>
      <c r="S105" s="775"/>
      <c r="T105" s="773"/>
      <c r="U105" s="775"/>
      <c r="V105" s="773"/>
      <c r="W105" s="775"/>
      <c r="X105" s="773"/>
      <c r="Y105" s="775"/>
      <c r="Z105" s="773"/>
      <c r="AA105" s="804"/>
      <c r="AB105" s="773"/>
      <c r="AC105" s="775"/>
      <c r="AD105" s="802"/>
      <c r="AE105" s="803"/>
      <c r="AF105" s="802"/>
      <c r="AG105" s="803"/>
      <c r="AH105" s="802"/>
      <c r="AI105" s="803"/>
      <c r="AJ105" s="802"/>
      <c r="AK105" s="803"/>
      <c r="AL105" s="802"/>
      <c r="AM105" s="805"/>
      <c r="AN105" s="710"/>
      <c r="AO105" s="711"/>
      <c r="AP105" s="710"/>
      <c r="AQ105" s="711"/>
      <c r="AR105" s="710"/>
      <c r="AS105" s="711"/>
      <c r="AT105" s="714"/>
      <c r="AU105" s="714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1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1</v>
      </c>
      <c r="F106" s="73"/>
      <c r="G106" s="108"/>
      <c r="H106" s="73"/>
      <c r="I106" s="108"/>
      <c r="J106" s="73"/>
      <c r="K106" s="74">
        <v>1</v>
      </c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710"/>
      <c r="AO106" s="711">
        <v>1</v>
      </c>
      <c r="AP106" s="710">
        <v>1</v>
      </c>
      <c r="AQ106" s="711">
        <v>1</v>
      </c>
      <c r="AR106" s="710">
        <v>0</v>
      </c>
      <c r="AS106" s="711">
        <v>0</v>
      </c>
      <c r="AT106" s="714">
        <v>0</v>
      </c>
      <c r="AU106" s="714">
        <v>0</v>
      </c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112" t="s">
        <v>155</v>
      </c>
      <c r="B107" s="4113"/>
      <c r="C107" s="806">
        <f t="shared" si="35"/>
        <v>0</v>
      </c>
      <c r="D107" s="797">
        <f t="shared" si="36"/>
        <v>0</v>
      </c>
      <c r="E107" s="798">
        <f t="shared" si="36"/>
        <v>0</v>
      </c>
      <c r="F107" s="705"/>
      <c r="G107" s="714"/>
      <c r="H107" s="705"/>
      <c r="I107" s="714"/>
      <c r="J107" s="705"/>
      <c r="K107" s="711"/>
      <c r="L107" s="705"/>
      <c r="M107" s="711"/>
      <c r="N107" s="705"/>
      <c r="O107" s="711"/>
      <c r="P107" s="705"/>
      <c r="Q107" s="711"/>
      <c r="R107" s="705"/>
      <c r="S107" s="711"/>
      <c r="T107" s="705"/>
      <c r="U107" s="711"/>
      <c r="V107" s="705"/>
      <c r="W107" s="711"/>
      <c r="X107" s="705"/>
      <c r="Y107" s="711"/>
      <c r="Z107" s="705"/>
      <c r="AA107" s="711"/>
      <c r="AB107" s="705"/>
      <c r="AC107" s="714"/>
      <c r="AD107" s="705"/>
      <c r="AE107" s="714"/>
      <c r="AF107" s="705"/>
      <c r="AG107" s="714"/>
      <c r="AH107" s="705"/>
      <c r="AI107" s="714"/>
      <c r="AJ107" s="705"/>
      <c r="AK107" s="714"/>
      <c r="AL107" s="799"/>
      <c r="AM107" s="800"/>
      <c r="AN107" s="710"/>
      <c r="AO107" s="711"/>
      <c r="AP107" s="710"/>
      <c r="AQ107" s="711"/>
      <c r="AR107" s="710"/>
      <c r="AS107" s="711"/>
      <c r="AT107" s="714"/>
      <c r="AU107" s="714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114" t="s">
        <v>156</v>
      </c>
      <c r="B108" s="4115"/>
      <c r="C108" s="807">
        <f t="shared" si="35"/>
        <v>0</v>
      </c>
      <c r="D108" s="808">
        <f t="shared" si="36"/>
        <v>0</v>
      </c>
      <c r="E108" s="798">
        <f t="shared" si="36"/>
        <v>0</v>
      </c>
      <c r="F108" s="705"/>
      <c r="G108" s="714"/>
      <c r="H108" s="705"/>
      <c r="I108" s="714"/>
      <c r="J108" s="705"/>
      <c r="K108" s="711"/>
      <c r="L108" s="705"/>
      <c r="M108" s="711"/>
      <c r="N108" s="705"/>
      <c r="O108" s="711"/>
      <c r="P108" s="705"/>
      <c r="Q108" s="711"/>
      <c r="R108" s="705"/>
      <c r="S108" s="711"/>
      <c r="T108" s="705"/>
      <c r="U108" s="711"/>
      <c r="V108" s="705"/>
      <c r="W108" s="711"/>
      <c r="X108" s="705"/>
      <c r="Y108" s="711"/>
      <c r="Z108" s="705"/>
      <c r="AA108" s="711"/>
      <c r="AB108" s="705"/>
      <c r="AC108" s="714"/>
      <c r="AD108" s="705"/>
      <c r="AE108" s="714"/>
      <c r="AF108" s="705"/>
      <c r="AG108" s="714"/>
      <c r="AH108" s="705"/>
      <c r="AI108" s="714"/>
      <c r="AJ108" s="705"/>
      <c r="AK108" s="714"/>
      <c r="AL108" s="799"/>
      <c r="AM108" s="800"/>
      <c r="AN108" s="710"/>
      <c r="AO108" s="711"/>
      <c r="AP108" s="710"/>
      <c r="AQ108" s="711"/>
      <c r="AR108" s="710"/>
      <c r="AS108" s="711"/>
      <c r="AT108" s="714"/>
      <c r="AU108" s="714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112" t="s">
        <v>157</v>
      </c>
      <c r="B109" s="4113"/>
      <c r="C109" s="806">
        <f t="shared" si="35"/>
        <v>0</v>
      </c>
      <c r="D109" s="797">
        <f t="shared" si="36"/>
        <v>0</v>
      </c>
      <c r="E109" s="798">
        <f t="shared" si="36"/>
        <v>0</v>
      </c>
      <c r="F109" s="705"/>
      <c r="G109" s="714"/>
      <c r="H109" s="705"/>
      <c r="I109" s="714"/>
      <c r="J109" s="705"/>
      <c r="K109" s="711"/>
      <c r="L109" s="705"/>
      <c r="M109" s="711"/>
      <c r="N109" s="705"/>
      <c r="O109" s="711"/>
      <c r="P109" s="705"/>
      <c r="Q109" s="711"/>
      <c r="R109" s="705"/>
      <c r="S109" s="711"/>
      <c r="T109" s="705"/>
      <c r="U109" s="711"/>
      <c r="V109" s="705"/>
      <c r="W109" s="711"/>
      <c r="X109" s="705"/>
      <c r="Y109" s="711"/>
      <c r="Z109" s="705"/>
      <c r="AA109" s="711"/>
      <c r="AB109" s="705"/>
      <c r="AC109" s="711"/>
      <c r="AD109" s="705"/>
      <c r="AE109" s="711"/>
      <c r="AF109" s="705"/>
      <c r="AG109" s="711"/>
      <c r="AH109" s="705"/>
      <c r="AI109" s="714"/>
      <c r="AJ109" s="705"/>
      <c r="AK109" s="714"/>
      <c r="AL109" s="799"/>
      <c r="AM109" s="800"/>
      <c r="AN109" s="710"/>
      <c r="AO109" s="711"/>
      <c r="AP109" s="710"/>
      <c r="AQ109" s="711"/>
      <c r="AR109" s="710"/>
      <c r="AS109" s="711"/>
      <c r="AT109" s="714"/>
      <c r="AU109" s="714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116" t="s">
        <v>158</v>
      </c>
      <c r="B110" s="4117"/>
      <c r="C110" s="809">
        <f t="shared" si="35"/>
        <v>0</v>
      </c>
      <c r="D110" s="810">
        <f t="shared" si="36"/>
        <v>0</v>
      </c>
      <c r="E110" s="811">
        <f t="shared" si="36"/>
        <v>0</v>
      </c>
      <c r="F110" s="773"/>
      <c r="G110" s="804"/>
      <c r="H110" s="773"/>
      <c r="I110" s="804"/>
      <c r="J110" s="773"/>
      <c r="K110" s="775"/>
      <c r="L110" s="773"/>
      <c r="M110" s="775"/>
      <c r="N110" s="773"/>
      <c r="O110" s="775"/>
      <c r="P110" s="773"/>
      <c r="Q110" s="775"/>
      <c r="R110" s="773"/>
      <c r="S110" s="775"/>
      <c r="T110" s="773"/>
      <c r="U110" s="775"/>
      <c r="V110" s="773"/>
      <c r="W110" s="775"/>
      <c r="X110" s="773"/>
      <c r="Y110" s="775"/>
      <c r="Z110" s="773"/>
      <c r="AA110" s="775"/>
      <c r="AB110" s="773"/>
      <c r="AC110" s="775"/>
      <c r="AD110" s="773"/>
      <c r="AE110" s="775"/>
      <c r="AF110" s="773"/>
      <c r="AG110" s="775"/>
      <c r="AH110" s="773"/>
      <c r="AI110" s="775"/>
      <c r="AJ110" s="773"/>
      <c r="AK110" s="775"/>
      <c r="AL110" s="812"/>
      <c r="AM110" s="813"/>
      <c r="AN110" s="814"/>
      <c r="AO110" s="775"/>
      <c r="AP110" s="814"/>
      <c r="AQ110" s="775"/>
      <c r="AR110" s="814"/>
      <c r="AS110" s="775"/>
      <c r="AT110" s="804"/>
      <c r="AU110" s="804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076" t="s">
        <v>5</v>
      </c>
      <c r="B111" s="4100"/>
      <c r="C111" s="126">
        <f t="shared" ref="C111:AU111" si="37">SUM(C102:C110)</f>
        <v>50</v>
      </c>
      <c r="D111" s="127">
        <f t="shared" si="37"/>
        <v>27</v>
      </c>
      <c r="E111" s="115">
        <f t="shared" si="37"/>
        <v>23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815">
        <f t="shared" si="37"/>
        <v>0</v>
      </c>
      <c r="K111" s="816">
        <f t="shared" si="37"/>
        <v>1</v>
      </c>
      <c r="L111" s="815">
        <f t="shared" si="37"/>
        <v>0</v>
      </c>
      <c r="M111" s="816">
        <f t="shared" si="37"/>
        <v>0</v>
      </c>
      <c r="N111" s="815">
        <f t="shared" si="37"/>
        <v>1</v>
      </c>
      <c r="O111" s="816">
        <f t="shared" si="37"/>
        <v>0</v>
      </c>
      <c r="P111" s="815">
        <f t="shared" si="37"/>
        <v>0</v>
      </c>
      <c r="Q111" s="816">
        <f t="shared" si="37"/>
        <v>0</v>
      </c>
      <c r="R111" s="815">
        <f t="shared" si="37"/>
        <v>0</v>
      </c>
      <c r="S111" s="816">
        <f t="shared" si="37"/>
        <v>1</v>
      </c>
      <c r="T111" s="815">
        <f t="shared" si="37"/>
        <v>0</v>
      </c>
      <c r="U111" s="816">
        <f t="shared" si="37"/>
        <v>1</v>
      </c>
      <c r="V111" s="815">
        <f t="shared" si="37"/>
        <v>3</v>
      </c>
      <c r="W111" s="816">
        <f t="shared" si="37"/>
        <v>1</v>
      </c>
      <c r="X111" s="815">
        <f t="shared" si="37"/>
        <v>1</v>
      </c>
      <c r="Y111" s="816">
        <f t="shared" si="37"/>
        <v>8</v>
      </c>
      <c r="Z111" s="815">
        <f t="shared" si="37"/>
        <v>1</v>
      </c>
      <c r="AA111" s="816">
        <f t="shared" si="37"/>
        <v>0</v>
      </c>
      <c r="AB111" s="815">
        <f t="shared" si="37"/>
        <v>2</v>
      </c>
      <c r="AC111" s="816">
        <f t="shared" si="37"/>
        <v>1</v>
      </c>
      <c r="AD111" s="815">
        <f t="shared" si="37"/>
        <v>0</v>
      </c>
      <c r="AE111" s="816">
        <f t="shared" si="37"/>
        <v>2</v>
      </c>
      <c r="AF111" s="815">
        <f t="shared" si="37"/>
        <v>4</v>
      </c>
      <c r="AG111" s="816">
        <f t="shared" si="37"/>
        <v>2</v>
      </c>
      <c r="AH111" s="815">
        <f t="shared" si="37"/>
        <v>2</v>
      </c>
      <c r="AI111" s="816">
        <f t="shared" si="37"/>
        <v>2</v>
      </c>
      <c r="AJ111" s="815">
        <f t="shared" si="37"/>
        <v>6</v>
      </c>
      <c r="AK111" s="816">
        <f t="shared" si="37"/>
        <v>3</v>
      </c>
      <c r="AL111" s="817">
        <f t="shared" si="37"/>
        <v>7</v>
      </c>
      <c r="AM111" s="419">
        <f t="shared" si="37"/>
        <v>1</v>
      </c>
      <c r="AN111" s="420">
        <f>SUM(AN102:AN110)</f>
        <v>0</v>
      </c>
      <c r="AO111" s="129">
        <f>SUM(AO102:AO110)</f>
        <v>9</v>
      </c>
      <c r="AP111" s="420">
        <f t="shared" si="37"/>
        <v>50</v>
      </c>
      <c r="AQ111" s="129">
        <f t="shared" si="37"/>
        <v>9</v>
      </c>
      <c r="AR111" s="135">
        <f t="shared" si="37"/>
        <v>0</v>
      </c>
      <c r="AS111" s="129">
        <f t="shared" si="37"/>
        <v>0</v>
      </c>
      <c r="AT111" s="129">
        <f t="shared" si="37"/>
        <v>41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818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009" t="s">
        <v>161</v>
      </c>
      <c r="B114" s="4076" t="s">
        <v>5</v>
      </c>
      <c r="C114" s="4010"/>
      <c r="D114" s="4100"/>
      <c r="E114" s="4076" t="s">
        <v>162</v>
      </c>
      <c r="F114" s="4010"/>
      <c r="G114" s="4010"/>
      <c r="H114" s="4010"/>
      <c r="I114" s="4010"/>
      <c r="J114" s="4010"/>
      <c r="K114" s="4010"/>
      <c r="L114" s="4010"/>
      <c r="M114" s="4010"/>
      <c r="N114" s="4010"/>
      <c r="O114" s="4010"/>
      <c r="P114" s="4119"/>
      <c r="Q114" s="4120" t="s">
        <v>163</v>
      </c>
      <c r="R114" s="4121" t="s">
        <v>164</v>
      </c>
      <c r="S114" s="4121" t="s">
        <v>165</v>
      </c>
      <c r="T114" s="4121" t="s">
        <v>166</v>
      </c>
      <c r="U114" s="4121" t="s">
        <v>167</v>
      </c>
      <c r="V114" s="4118" t="s">
        <v>10</v>
      </c>
      <c r="W114" s="3963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819" t="s">
        <v>44</v>
      </c>
      <c r="C115" s="820" t="s">
        <v>30</v>
      </c>
      <c r="D115" s="595" t="s">
        <v>31</v>
      </c>
      <c r="E115" s="597" t="s">
        <v>177</v>
      </c>
      <c r="F115" s="755" t="s">
        <v>178</v>
      </c>
      <c r="G115" s="755" t="s">
        <v>179</v>
      </c>
      <c r="H115" s="755" t="s">
        <v>180</v>
      </c>
      <c r="I115" s="755" t="s">
        <v>181</v>
      </c>
      <c r="J115" s="755" t="s">
        <v>182</v>
      </c>
      <c r="K115" s="755" t="s">
        <v>183</v>
      </c>
      <c r="L115" s="755" t="s">
        <v>184</v>
      </c>
      <c r="M115" s="755" t="s">
        <v>185</v>
      </c>
      <c r="N115" s="755" t="s">
        <v>186</v>
      </c>
      <c r="O115" s="755" t="s">
        <v>187</v>
      </c>
      <c r="P115" s="423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821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821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821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822" t="s">
        <v>5</v>
      </c>
      <c r="B119" s="823">
        <f t="shared" ref="B119:W119" si="42">SUM(B116:B118)</f>
        <v>0</v>
      </c>
      <c r="C119" s="824">
        <f t="shared" si="42"/>
        <v>0</v>
      </c>
      <c r="D119" s="825">
        <f t="shared" si="42"/>
        <v>0</v>
      </c>
      <c r="E119" s="790">
        <f t="shared" si="42"/>
        <v>0</v>
      </c>
      <c r="F119" s="826">
        <f t="shared" si="42"/>
        <v>0</v>
      </c>
      <c r="G119" s="826">
        <f t="shared" si="42"/>
        <v>0</v>
      </c>
      <c r="H119" s="826">
        <f t="shared" si="42"/>
        <v>0</v>
      </c>
      <c r="I119" s="826">
        <f t="shared" si="42"/>
        <v>0</v>
      </c>
      <c r="J119" s="826">
        <f t="shared" si="42"/>
        <v>0</v>
      </c>
      <c r="K119" s="826">
        <f t="shared" si="42"/>
        <v>0</v>
      </c>
      <c r="L119" s="826">
        <f t="shared" si="42"/>
        <v>0</v>
      </c>
      <c r="M119" s="826">
        <f t="shared" si="42"/>
        <v>0</v>
      </c>
      <c r="N119" s="826">
        <f t="shared" si="42"/>
        <v>0</v>
      </c>
      <c r="O119" s="826">
        <f t="shared" si="42"/>
        <v>0</v>
      </c>
      <c r="P119" s="428">
        <f t="shared" si="42"/>
        <v>0</v>
      </c>
      <c r="Q119" s="429">
        <f t="shared" si="42"/>
        <v>0</v>
      </c>
      <c r="R119" s="827">
        <f t="shared" si="42"/>
        <v>0</v>
      </c>
      <c r="S119" s="827">
        <f t="shared" si="42"/>
        <v>0</v>
      </c>
      <c r="T119" s="827">
        <f>SUM(T116:T118)</f>
        <v>0</v>
      </c>
      <c r="U119" s="827">
        <f t="shared" si="42"/>
        <v>0</v>
      </c>
      <c r="V119" s="828">
        <f t="shared" si="42"/>
        <v>0</v>
      </c>
      <c r="W119" s="828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542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543"/>
      <c r="N120" s="543"/>
      <c r="O120" s="543"/>
      <c r="P120" s="543"/>
      <c r="Q120" s="543"/>
      <c r="R120" s="544"/>
      <c r="S120" s="545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009" t="s">
        <v>161</v>
      </c>
      <c r="B121" s="4076" t="s">
        <v>5</v>
      </c>
      <c r="C121" s="4010"/>
      <c r="D121" s="4100"/>
      <c r="E121" s="4076" t="s">
        <v>162</v>
      </c>
      <c r="F121" s="4010"/>
      <c r="G121" s="4010"/>
      <c r="H121" s="4010"/>
      <c r="I121" s="4010"/>
      <c r="J121" s="4010"/>
      <c r="K121" s="4010"/>
      <c r="L121" s="4119"/>
      <c r="M121" s="4120" t="s">
        <v>193</v>
      </c>
      <c r="N121" s="4121" t="s">
        <v>163</v>
      </c>
      <c r="O121" s="4121" t="s">
        <v>141</v>
      </c>
      <c r="P121" s="4121" t="s">
        <v>194</v>
      </c>
      <c r="Q121" s="4121" t="s">
        <v>195</v>
      </c>
      <c r="R121" s="4121" t="s">
        <v>196</v>
      </c>
      <c r="S121" s="4121" t="s">
        <v>10</v>
      </c>
      <c r="T121" s="3963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453" t="s">
        <v>44</v>
      </c>
      <c r="C122" s="453" t="s">
        <v>30</v>
      </c>
      <c r="D122" s="449" t="s">
        <v>31</v>
      </c>
      <c r="E122" s="597" t="s">
        <v>198</v>
      </c>
      <c r="F122" s="755" t="s">
        <v>183</v>
      </c>
      <c r="G122" s="755" t="s">
        <v>199</v>
      </c>
      <c r="H122" s="755" t="s">
        <v>200</v>
      </c>
      <c r="I122" s="755" t="s">
        <v>186</v>
      </c>
      <c r="J122" s="755" t="s">
        <v>201</v>
      </c>
      <c r="K122" s="755" t="s">
        <v>202</v>
      </c>
      <c r="L122" s="423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821" t="s">
        <v>204</v>
      </c>
      <c r="B124" s="163">
        <f>SUM(E124:L124)</f>
        <v>0</v>
      </c>
      <c r="C124" s="829"/>
      <c r="D124" s="830"/>
      <c r="E124" s="831"/>
      <c r="F124" s="832"/>
      <c r="G124" s="832"/>
      <c r="H124" s="832"/>
      <c r="I124" s="832"/>
      <c r="J124" s="832"/>
      <c r="K124" s="832"/>
      <c r="L124" s="833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822" t="s">
        <v>5</v>
      </c>
      <c r="B125" s="823">
        <f t="shared" ref="B125:L125" si="45">SUM(B123:B124)</f>
        <v>0</v>
      </c>
      <c r="C125" s="834">
        <f t="shared" si="45"/>
        <v>0</v>
      </c>
      <c r="D125" s="835">
        <f t="shared" si="45"/>
        <v>0</v>
      </c>
      <c r="E125" s="790">
        <f t="shared" si="45"/>
        <v>0</v>
      </c>
      <c r="F125" s="826">
        <f t="shared" si="45"/>
        <v>0</v>
      </c>
      <c r="G125" s="826">
        <f t="shared" si="45"/>
        <v>0</v>
      </c>
      <c r="H125" s="826">
        <f t="shared" si="45"/>
        <v>0</v>
      </c>
      <c r="I125" s="826">
        <f t="shared" si="45"/>
        <v>0</v>
      </c>
      <c r="J125" s="826">
        <f t="shared" si="45"/>
        <v>0</v>
      </c>
      <c r="K125" s="826">
        <f t="shared" si="45"/>
        <v>0</v>
      </c>
      <c r="L125" s="428">
        <f t="shared" si="45"/>
        <v>0</v>
      </c>
      <c r="M125" s="429">
        <f t="shared" ref="M125:T125" si="46">SUM(M123:M124)</f>
        <v>0</v>
      </c>
      <c r="N125" s="826">
        <f t="shared" si="46"/>
        <v>0</v>
      </c>
      <c r="O125" s="826">
        <f t="shared" si="46"/>
        <v>0</v>
      </c>
      <c r="P125" s="827">
        <f t="shared" si="46"/>
        <v>0</v>
      </c>
      <c r="Q125" s="827">
        <f t="shared" si="46"/>
        <v>0</v>
      </c>
      <c r="R125" s="827">
        <f>SUM(R123:R124)</f>
        <v>0</v>
      </c>
      <c r="S125" s="827">
        <f t="shared" si="46"/>
        <v>0</v>
      </c>
      <c r="T125" s="828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836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073" t="s">
        <v>209</v>
      </c>
      <c r="D128" s="4018"/>
      <c r="E128" s="4018"/>
      <c r="F128" s="4018"/>
      <c r="G128" s="4018"/>
      <c r="H128" s="4018"/>
      <c r="I128" s="4018"/>
      <c r="J128" s="4018"/>
      <c r="K128" s="4018"/>
      <c r="L128" s="4018"/>
      <c r="M128" s="4018"/>
      <c r="N128" s="4018"/>
      <c r="O128" s="4018"/>
      <c r="P128" s="4018"/>
      <c r="Q128" s="4018"/>
      <c r="R128" s="4018"/>
      <c r="S128" s="4111"/>
      <c r="T128" s="4122" t="s">
        <v>49</v>
      </c>
      <c r="U128" s="4020"/>
      <c r="V128" s="4123" t="s">
        <v>210</v>
      </c>
      <c r="W128" s="3998" t="s">
        <v>211</v>
      </c>
      <c r="X128" s="4121" t="s">
        <v>10</v>
      </c>
      <c r="Y128" s="4121" t="s">
        <v>11</v>
      </c>
      <c r="Z128" s="4118" t="s">
        <v>212</v>
      </c>
      <c r="AA128" s="4118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597" t="s">
        <v>13</v>
      </c>
      <c r="D129" s="755" t="s">
        <v>14</v>
      </c>
      <c r="E129" s="755" t="s">
        <v>50</v>
      </c>
      <c r="F129" s="755" t="s">
        <v>51</v>
      </c>
      <c r="G129" s="755" t="s">
        <v>17</v>
      </c>
      <c r="H129" s="755" t="s">
        <v>18</v>
      </c>
      <c r="I129" s="755" t="s">
        <v>19</v>
      </c>
      <c r="J129" s="755" t="s">
        <v>20</v>
      </c>
      <c r="K129" s="755" t="s">
        <v>21</v>
      </c>
      <c r="L129" s="755" t="s">
        <v>22</v>
      </c>
      <c r="M129" s="755" t="s">
        <v>23</v>
      </c>
      <c r="N129" s="755" t="s">
        <v>24</v>
      </c>
      <c r="O129" s="755" t="s">
        <v>25</v>
      </c>
      <c r="P129" s="755" t="s">
        <v>26</v>
      </c>
      <c r="Q129" s="755" t="s">
        <v>27</v>
      </c>
      <c r="R129" s="755" t="s">
        <v>28</v>
      </c>
      <c r="S129" s="759" t="s">
        <v>29</v>
      </c>
      <c r="T129" s="757" t="s">
        <v>30</v>
      </c>
      <c r="U129" s="837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434" t="s">
        <v>214</v>
      </c>
      <c r="B130" s="838">
        <f>SUM(C130:S130)</f>
        <v>0</v>
      </c>
      <c r="C130" s="839"/>
      <c r="D130" s="840"/>
      <c r="E130" s="840"/>
      <c r="F130" s="840"/>
      <c r="G130" s="840"/>
      <c r="H130" s="840"/>
      <c r="I130" s="840"/>
      <c r="J130" s="840"/>
      <c r="K130" s="840"/>
      <c r="L130" s="840"/>
      <c r="M130" s="840"/>
      <c r="N130" s="840"/>
      <c r="O130" s="840"/>
      <c r="P130" s="840"/>
      <c r="Q130" s="840"/>
      <c r="R130" s="840"/>
      <c r="S130" s="841"/>
      <c r="T130" s="173"/>
      <c r="U130" s="174"/>
      <c r="V130" s="842"/>
      <c r="W130" s="843"/>
      <c r="X130" s="840"/>
      <c r="Y130" s="840"/>
      <c r="Z130" s="841"/>
      <c r="AA130" s="841"/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844" t="s">
        <v>207</v>
      </c>
      <c r="B131" s="845">
        <f>SUM(C131:S131)</f>
        <v>0</v>
      </c>
      <c r="C131" s="839"/>
      <c r="D131" s="840"/>
      <c r="E131" s="840"/>
      <c r="F131" s="840"/>
      <c r="G131" s="840"/>
      <c r="H131" s="840"/>
      <c r="I131" s="840"/>
      <c r="J131" s="840"/>
      <c r="K131" s="840"/>
      <c r="L131" s="840"/>
      <c r="M131" s="840"/>
      <c r="N131" s="840"/>
      <c r="O131" s="840"/>
      <c r="P131" s="840"/>
      <c r="Q131" s="840"/>
      <c r="R131" s="840"/>
      <c r="S131" s="841"/>
      <c r="T131" s="839"/>
      <c r="U131" s="846"/>
      <c r="V131" s="842"/>
      <c r="W131" s="843"/>
      <c r="X131" s="840"/>
      <c r="Y131" s="840"/>
      <c r="Z131" s="841"/>
      <c r="AA131" s="841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847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022" t="s">
        <v>55</v>
      </c>
      <c r="B134" s="4023" t="s">
        <v>4</v>
      </c>
      <c r="C134" s="3980" t="s">
        <v>5</v>
      </c>
      <c r="D134" s="3985"/>
      <c r="E134" s="3963"/>
      <c r="F134" s="4073" t="s">
        <v>217</v>
      </c>
      <c r="G134" s="4018"/>
      <c r="H134" s="4018"/>
      <c r="I134" s="4018"/>
      <c r="J134" s="4018"/>
      <c r="K134" s="4018"/>
      <c r="L134" s="4018"/>
      <c r="M134" s="4018"/>
      <c r="N134" s="4018"/>
      <c r="O134" s="4018"/>
      <c r="P134" s="4018"/>
      <c r="Q134" s="4018"/>
      <c r="R134" s="4018"/>
      <c r="S134" s="4018"/>
      <c r="T134" s="4018"/>
      <c r="U134" s="4018"/>
      <c r="V134" s="4018"/>
      <c r="W134" s="4018"/>
      <c r="X134" s="4018"/>
      <c r="Y134" s="4018"/>
      <c r="Z134" s="4018"/>
      <c r="AA134" s="4018"/>
      <c r="AB134" s="4018"/>
      <c r="AC134" s="4018"/>
      <c r="AD134" s="4018"/>
      <c r="AE134" s="4018"/>
      <c r="AF134" s="4018"/>
      <c r="AG134" s="4018"/>
      <c r="AH134" s="4018"/>
      <c r="AI134" s="4018"/>
      <c r="AJ134" s="4018"/>
      <c r="AK134" s="4018"/>
      <c r="AL134" s="4018"/>
      <c r="AM134" s="4111"/>
      <c r="AN134" s="4013" t="s">
        <v>167</v>
      </c>
      <c r="AO134" s="4013" t="s">
        <v>10</v>
      </c>
      <c r="AP134" s="4013" t="s">
        <v>11</v>
      </c>
      <c r="AQ134" s="4013" t="s">
        <v>212</v>
      </c>
      <c r="AR134" s="4013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106" t="s">
        <v>13</v>
      </c>
      <c r="G135" s="4106"/>
      <c r="H135" s="4100" t="s">
        <v>14</v>
      </c>
      <c r="I135" s="4106"/>
      <c r="J135" s="4100" t="s">
        <v>50</v>
      </c>
      <c r="K135" s="4106"/>
      <c r="L135" s="4010" t="s">
        <v>51</v>
      </c>
      <c r="M135" s="4124"/>
      <c r="N135" s="4025" t="s">
        <v>17</v>
      </c>
      <c r="O135" s="4100"/>
      <c r="P135" s="4076" t="s">
        <v>18</v>
      </c>
      <c r="Q135" s="4100"/>
      <c r="R135" s="3985" t="s">
        <v>19</v>
      </c>
      <c r="S135" s="3963"/>
      <c r="T135" s="4010" t="s">
        <v>20</v>
      </c>
      <c r="U135" s="4100"/>
      <c r="V135" s="4076" t="s">
        <v>21</v>
      </c>
      <c r="W135" s="4100"/>
      <c r="X135" s="4010" t="s">
        <v>22</v>
      </c>
      <c r="Y135" s="4100"/>
      <c r="Z135" s="4010" t="s">
        <v>23</v>
      </c>
      <c r="AA135" s="4100"/>
      <c r="AB135" s="4124" t="s">
        <v>24</v>
      </c>
      <c r="AC135" s="4125"/>
      <c r="AD135" s="4010" t="s">
        <v>25</v>
      </c>
      <c r="AE135" s="4100"/>
      <c r="AF135" s="4010" t="s">
        <v>26</v>
      </c>
      <c r="AG135" s="4100"/>
      <c r="AH135" s="4010" t="s">
        <v>27</v>
      </c>
      <c r="AI135" s="4100"/>
      <c r="AJ135" s="4010" t="s">
        <v>28</v>
      </c>
      <c r="AK135" s="4100"/>
      <c r="AL135" s="4010" t="s">
        <v>29</v>
      </c>
      <c r="AM135" s="4100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760" t="s">
        <v>44</v>
      </c>
      <c r="D136" s="848" t="s">
        <v>30</v>
      </c>
      <c r="E136" s="759" t="s">
        <v>31</v>
      </c>
      <c r="F136" s="597" t="s">
        <v>30</v>
      </c>
      <c r="G136" s="759" t="s">
        <v>31</v>
      </c>
      <c r="H136" s="597" t="s">
        <v>30</v>
      </c>
      <c r="I136" s="759" t="s">
        <v>31</v>
      </c>
      <c r="J136" s="597" t="s">
        <v>30</v>
      </c>
      <c r="K136" s="759" t="s">
        <v>31</v>
      </c>
      <c r="L136" s="848" t="s">
        <v>30</v>
      </c>
      <c r="M136" s="755" t="s">
        <v>31</v>
      </c>
      <c r="N136" s="755" t="s">
        <v>30</v>
      </c>
      <c r="O136" s="756" t="s">
        <v>31</v>
      </c>
      <c r="P136" s="597" t="s">
        <v>30</v>
      </c>
      <c r="Q136" s="756" t="s">
        <v>31</v>
      </c>
      <c r="R136" s="848" t="s">
        <v>30</v>
      </c>
      <c r="S136" s="756" t="s">
        <v>31</v>
      </c>
      <c r="T136" s="848" t="s">
        <v>30</v>
      </c>
      <c r="U136" s="756" t="s">
        <v>31</v>
      </c>
      <c r="V136" s="597" t="s">
        <v>30</v>
      </c>
      <c r="W136" s="756" t="s">
        <v>31</v>
      </c>
      <c r="X136" s="848" t="s">
        <v>30</v>
      </c>
      <c r="Y136" s="756" t="s">
        <v>31</v>
      </c>
      <c r="Z136" s="848" t="s">
        <v>30</v>
      </c>
      <c r="AA136" s="756" t="s">
        <v>31</v>
      </c>
      <c r="AB136" s="848" t="s">
        <v>30</v>
      </c>
      <c r="AC136" s="756" t="s">
        <v>31</v>
      </c>
      <c r="AD136" s="848" t="s">
        <v>30</v>
      </c>
      <c r="AE136" s="756" t="s">
        <v>31</v>
      </c>
      <c r="AF136" s="848" t="s">
        <v>30</v>
      </c>
      <c r="AG136" s="756" t="s">
        <v>31</v>
      </c>
      <c r="AH136" s="848" t="s">
        <v>30</v>
      </c>
      <c r="AI136" s="756" t="s">
        <v>31</v>
      </c>
      <c r="AJ136" s="848" t="s">
        <v>30</v>
      </c>
      <c r="AK136" s="756" t="s">
        <v>31</v>
      </c>
      <c r="AL136" s="848" t="s">
        <v>30</v>
      </c>
      <c r="AM136" s="756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013" t="s">
        <v>218</v>
      </c>
      <c r="B137" s="563" t="s">
        <v>32</v>
      </c>
      <c r="C137" s="849">
        <f t="shared" ref="C137:C158" si="49">SUM(D137:E137)</f>
        <v>0</v>
      </c>
      <c r="D137" s="850">
        <f t="shared" ref="D137:D146" si="50">SUM(F137+H137+J137+L137+N137+P137+R137+T137+V137+X137+Z137+AB137+AD137+AF137+AH137+AJ137+AL137)</f>
        <v>0</v>
      </c>
      <c r="E137" s="851">
        <f t="shared" ref="E137:E146" si="51">SUM(G137+I137+K137+M137+O137+Q137+S137+U137+W137+Y137+AA137+AC137+AE137+AG137+AI137+AK137+AM137)</f>
        <v>0</v>
      </c>
      <c r="F137" s="852"/>
      <c r="G137" s="853"/>
      <c r="H137" s="852"/>
      <c r="I137" s="853"/>
      <c r="J137" s="852"/>
      <c r="K137" s="853"/>
      <c r="L137" s="569"/>
      <c r="M137" s="854"/>
      <c r="N137" s="854"/>
      <c r="O137" s="855"/>
      <c r="P137" s="852"/>
      <c r="Q137" s="855"/>
      <c r="R137" s="569"/>
      <c r="S137" s="855"/>
      <c r="T137" s="569"/>
      <c r="U137" s="855"/>
      <c r="V137" s="852"/>
      <c r="W137" s="853"/>
      <c r="X137" s="569"/>
      <c r="Y137" s="853"/>
      <c r="Z137" s="569"/>
      <c r="AA137" s="855"/>
      <c r="AB137" s="569"/>
      <c r="AC137" s="855"/>
      <c r="AD137" s="569"/>
      <c r="AE137" s="855"/>
      <c r="AF137" s="569"/>
      <c r="AG137" s="855"/>
      <c r="AH137" s="569"/>
      <c r="AI137" s="855"/>
      <c r="AJ137" s="569"/>
      <c r="AK137" s="855"/>
      <c r="AL137" s="569"/>
      <c r="AM137" s="855"/>
      <c r="AN137" s="855"/>
      <c r="AO137" s="855"/>
      <c r="AP137" s="855"/>
      <c r="AQ137" s="855"/>
      <c r="AR137" s="855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856" t="s">
        <v>219</v>
      </c>
      <c r="C138" s="857">
        <f t="shared" si="49"/>
        <v>1</v>
      </c>
      <c r="D138" s="858">
        <f t="shared" si="50"/>
        <v>0</v>
      </c>
      <c r="E138" s="859">
        <f t="shared" si="51"/>
        <v>1</v>
      </c>
      <c r="F138" s="839"/>
      <c r="G138" s="841"/>
      <c r="H138" s="839"/>
      <c r="I138" s="841"/>
      <c r="J138" s="839"/>
      <c r="K138" s="841"/>
      <c r="L138" s="843"/>
      <c r="M138" s="840"/>
      <c r="N138" s="840"/>
      <c r="O138" s="860"/>
      <c r="P138" s="839"/>
      <c r="Q138" s="860">
        <v>1</v>
      </c>
      <c r="R138" s="843"/>
      <c r="S138" s="860"/>
      <c r="T138" s="843"/>
      <c r="U138" s="860"/>
      <c r="V138" s="839"/>
      <c r="W138" s="841"/>
      <c r="X138" s="843"/>
      <c r="Y138" s="841"/>
      <c r="Z138" s="843"/>
      <c r="AA138" s="860"/>
      <c r="AB138" s="843"/>
      <c r="AC138" s="860"/>
      <c r="AD138" s="843"/>
      <c r="AE138" s="860"/>
      <c r="AF138" s="843"/>
      <c r="AG138" s="860"/>
      <c r="AH138" s="843"/>
      <c r="AI138" s="860"/>
      <c r="AJ138" s="843"/>
      <c r="AK138" s="860"/>
      <c r="AL138" s="843"/>
      <c r="AM138" s="860"/>
      <c r="AN138" s="860">
        <v>0</v>
      </c>
      <c r="AO138" s="860">
        <v>0</v>
      </c>
      <c r="AP138" s="860">
        <v>0</v>
      </c>
      <c r="AQ138" s="860">
        <v>0</v>
      </c>
      <c r="AR138" s="860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856" t="s">
        <v>33</v>
      </c>
      <c r="C139" s="857">
        <f t="shared" si="49"/>
        <v>0</v>
      </c>
      <c r="D139" s="858">
        <f t="shared" si="50"/>
        <v>0</v>
      </c>
      <c r="E139" s="859">
        <f t="shared" si="51"/>
        <v>0</v>
      </c>
      <c r="F139" s="839"/>
      <c r="G139" s="841"/>
      <c r="H139" s="839"/>
      <c r="I139" s="841"/>
      <c r="J139" s="839"/>
      <c r="K139" s="841"/>
      <c r="L139" s="843"/>
      <c r="M139" s="840"/>
      <c r="N139" s="840"/>
      <c r="O139" s="860"/>
      <c r="P139" s="839"/>
      <c r="Q139" s="860"/>
      <c r="R139" s="843"/>
      <c r="S139" s="860"/>
      <c r="T139" s="843"/>
      <c r="U139" s="860"/>
      <c r="V139" s="839"/>
      <c r="W139" s="841"/>
      <c r="X139" s="843"/>
      <c r="Y139" s="841"/>
      <c r="Z139" s="843"/>
      <c r="AA139" s="860"/>
      <c r="AB139" s="843"/>
      <c r="AC139" s="860"/>
      <c r="AD139" s="843"/>
      <c r="AE139" s="860"/>
      <c r="AF139" s="843"/>
      <c r="AG139" s="860"/>
      <c r="AH139" s="843"/>
      <c r="AI139" s="860"/>
      <c r="AJ139" s="843"/>
      <c r="AK139" s="860"/>
      <c r="AL139" s="843"/>
      <c r="AM139" s="860"/>
      <c r="AN139" s="860"/>
      <c r="AO139" s="860"/>
      <c r="AP139" s="860"/>
      <c r="AQ139" s="860"/>
      <c r="AR139" s="860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856" t="s">
        <v>34</v>
      </c>
      <c r="C140" s="857">
        <f t="shared" si="49"/>
        <v>0</v>
      </c>
      <c r="D140" s="858">
        <f t="shared" si="50"/>
        <v>0</v>
      </c>
      <c r="E140" s="859">
        <f t="shared" si="51"/>
        <v>0</v>
      </c>
      <c r="F140" s="839"/>
      <c r="G140" s="841"/>
      <c r="H140" s="839"/>
      <c r="I140" s="841"/>
      <c r="J140" s="839"/>
      <c r="K140" s="841"/>
      <c r="L140" s="843"/>
      <c r="M140" s="840"/>
      <c r="N140" s="840"/>
      <c r="O140" s="860"/>
      <c r="P140" s="839"/>
      <c r="Q140" s="860"/>
      <c r="R140" s="843"/>
      <c r="S140" s="860"/>
      <c r="T140" s="843"/>
      <c r="U140" s="860"/>
      <c r="V140" s="839"/>
      <c r="W140" s="841"/>
      <c r="X140" s="843"/>
      <c r="Y140" s="841"/>
      <c r="Z140" s="843"/>
      <c r="AA140" s="860"/>
      <c r="AB140" s="843"/>
      <c r="AC140" s="860"/>
      <c r="AD140" s="843"/>
      <c r="AE140" s="860"/>
      <c r="AF140" s="843"/>
      <c r="AG140" s="860"/>
      <c r="AH140" s="843"/>
      <c r="AI140" s="860"/>
      <c r="AJ140" s="843"/>
      <c r="AK140" s="860"/>
      <c r="AL140" s="843"/>
      <c r="AM140" s="860"/>
      <c r="AN140" s="860"/>
      <c r="AO140" s="860"/>
      <c r="AP140" s="860"/>
      <c r="AQ140" s="860"/>
      <c r="AR140" s="860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856" t="s">
        <v>220</v>
      </c>
      <c r="C141" s="857">
        <f t="shared" si="49"/>
        <v>0</v>
      </c>
      <c r="D141" s="858">
        <f t="shared" si="50"/>
        <v>0</v>
      </c>
      <c r="E141" s="859">
        <f t="shared" si="51"/>
        <v>0</v>
      </c>
      <c r="F141" s="839"/>
      <c r="G141" s="841"/>
      <c r="H141" s="839"/>
      <c r="I141" s="841"/>
      <c r="J141" s="839"/>
      <c r="K141" s="841"/>
      <c r="L141" s="843"/>
      <c r="M141" s="840"/>
      <c r="N141" s="840"/>
      <c r="O141" s="860"/>
      <c r="P141" s="839"/>
      <c r="Q141" s="860"/>
      <c r="R141" s="843"/>
      <c r="S141" s="860"/>
      <c r="T141" s="843"/>
      <c r="U141" s="860"/>
      <c r="V141" s="839"/>
      <c r="W141" s="841"/>
      <c r="X141" s="843"/>
      <c r="Y141" s="841"/>
      <c r="Z141" s="843"/>
      <c r="AA141" s="860"/>
      <c r="AB141" s="843"/>
      <c r="AC141" s="860"/>
      <c r="AD141" s="843"/>
      <c r="AE141" s="860"/>
      <c r="AF141" s="843"/>
      <c r="AG141" s="860"/>
      <c r="AH141" s="843"/>
      <c r="AI141" s="860"/>
      <c r="AJ141" s="843"/>
      <c r="AK141" s="860"/>
      <c r="AL141" s="843"/>
      <c r="AM141" s="860"/>
      <c r="AN141" s="860"/>
      <c r="AO141" s="860"/>
      <c r="AP141" s="860"/>
      <c r="AQ141" s="860"/>
      <c r="AR141" s="860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856" t="s">
        <v>36</v>
      </c>
      <c r="C142" s="857">
        <f t="shared" si="49"/>
        <v>0</v>
      </c>
      <c r="D142" s="858">
        <f t="shared" si="50"/>
        <v>0</v>
      </c>
      <c r="E142" s="859">
        <f t="shared" si="51"/>
        <v>0</v>
      </c>
      <c r="F142" s="839"/>
      <c r="G142" s="841"/>
      <c r="H142" s="839"/>
      <c r="I142" s="841"/>
      <c r="J142" s="839"/>
      <c r="K142" s="841"/>
      <c r="L142" s="843"/>
      <c r="M142" s="840"/>
      <c r="N142" s="840"/>
      <c r="O142" s="860"/>
      <c r="P142" s="839"/>
      <c r="Q142" s="860"/>
      <c r="R142" s="843"/>
      <c r="S142" s="860"/>
      <c r="T142" s="843"/>
      <c r="U142" s="860"/>
      <c r="V142" s="839"/>
      <c r="W142" s="841"/>
      <c r="X142" s="843"/>
      <c r="Y142" s="841"/>
      <c r="Z142" s="843"/>
      <c r="AA142" s="860"/>
      <c r="AB142" s="843"/>
      <c r="AC142" s="860"/>
      <c r="AD142" s="843"/>
      <c r="AE142" s="860"/>
      <c r="AF142" s="843"/>
      <c r="AG142" s="860"/>
      <c r="AH142" s="843"/>
      <c r="AI142" s="860"/>
      <c r="AJ142" s="843"/>
      <c r="AK142" s="860"/>
      <c r="AL142" s="843"/>
      <c r="AM142" s="860"/>
      <c r="AN142" s="860"/>
      <c r="AO142" s="860"/>
      <c r="AP142" s="860"/>
      <c r="AQ142" s="860"/>
      <c r="AR142" s="860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856" t="s">
        <v>221</v>
      </c>
      <c r="C143" s="857">
        <f t="shared" si="49"/>
        <v>0</v>
      </c>
      <c r="D143" s="858">
        <f t="shared" si="50"/>
        <v>0</v>
      </c>
      <c r="E143" s="859">
        <f t="shared" si="51"/>
        <v>0</v>
      </c>
      <c r="F143" s="839"/>
      <c r="G143" s="841"/>
      <c r="H143" s="839"/>
      <c r="I143" s="841"/>
      <c r="J143" s="839"/>
      <c r="K143" s="841"/>
      <c r="L143" s="843"/>
      <c r="M143" s="840"/>
      <c r="N143" s="840"/>
      <c r="O143" s="860"/>
      <c r="P143" s="839"/>
      <c r="Q143" s="860"/>
      <c r="R143" s="843"/>
      <c r="S143" s="860"/>
      <c r="T143" s="843"/>
      <c r="U143" s="860"/>
      <c r="V143" s="839"/>
      <c r="W143" s="841"/>
      <c r="X143" s="843"/>
      <c r="Y143" s="841"/>
      <c r="Z143" s="843"/>
      <c r="AA143" s="860"/>
      <c r="AB143" s="843"/>
      <c r="AC143" s="860"/>
      <c r="AD143" s="843"/>
      <c r="AE143" s="860"/>
      <c r="AF143" s="843"/>
      <c r="AG143" s="860"/>
      <c r="AH143" s="843"/>
      <c r="AI143" s="860"/>
      <c r="AJ143" s="843"/>
      <c r="AK143" s="860"/>
      <c r="AL143" s="843"/>
      <c r="AM143" s="860"/>
      <c r="AN143" s="860"/>
      <c r="AO143" s="860"/>
      <c r="AP143" s="860"/>
      <c r="AQ143" s="860"/>
      <c r="AR143" s="860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856" t="s">
        <v>222</v>
      </c>
      <c r="C144" s="857">
        <f t="shared" si="49"/>
        <v>0</v>
      </c>
      <c r="D144" s="858">
        <f t="shared" si="50"/>
        <v>0</v>
      </c>
      <c r="E144" s="859">
        <f t="shared" si="51"/>
        <v>0</v>
      </c>
      <c r="F144" s="839"/>
      <c r="G144" s="841"/>
      <c r="H144" s="839"/>
      <c r="I144" s="841"/>
      <c r="J144" s="839"/>
      <c r="K144" s="841"/>
      <c r="L144" s="843"/>
      <c r="M144" s="840"/>
      <c r="N144" s="840"/>
      <c r="O144" s="860"/>
      <c r="P144" s="839"/>
      <c r="Q144" s="860"/>
      <c r="R144" s="843"/>
      <c r="S144" s="860"/>
      <c r="T144" s="843"/>
      <c r="U144" s="860"/>
      <c r="V144" s="839"/>
      <c r="W144" s="841"/>
      <c r="X144" s="843"/>
      <c r="Y144" s="841"/>
      <c r="Z144" s="843"/>
      <c r="AA144" s="860"/>
      <c r="AB144" s="843"/>
      <c r="AC144" s="860"/>
      <c r="AD144" s="843"/>
      <c r="AE144" s="860"/>
      <c r="AF144" s="843"/>
      <c r="AG144" s="860"/>
      <c r="AH144" s="843"/>
      <c r="AI144" s="860"/>
      <c r="AJ144" s="843"/>
      <c r="AK144" s="860"/>
      <c r="AL144" s="843"/>
      <c r="AM144" s="860"/>
      <c r="AN144" s="860"/>
      <c r="AO144" s="860"/>
      <c r="AP144" s="860"/>
      <c r="AQ144" s="860"/>
      <c r="AR144" s="860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856" t="s">
        <v>223</v>
      </c>
      <c r="C145" s="857">
        <f t="shared" si="49"/>
        <v>0</v>
      </c>
      <c r="D145" s="858">
        <f t="shared" si="50"/>
        <v>0</v>
      </c>
      <c r="E145" s="859">
        <f t="shared" si="51"/>
        <v>0</v>
      </c>
      <c r="F145" s="839"/>
      <c r="G145" s="841"/>
      <c r="H145" s="839"/>
      <c r="I145" s="841"/>
      <c r="J145" s="839"/>
      <c r="K145" s="841"/>
      <c r="L145" s="843"/>
      <c r="M145" s="840"/>
      <c r="N145" s="840"/>
      <c r="O145" s="860"/>
      <c r="P145" s="839"/>
      <c r="Q145" s="860"/>
      <c r="R145" s="843"/>
      <c r="S145" s="860"/>
      <c r="T145" s="843"/>
      <c r="U145" s="860"/>
      <c r="V145" s="839"/>
      <c r="W145" s="841"/>
      <c r="X145" s="843"/>
      <c r="Y145" s="841"/>
      <c r="Z145" s="843"/>
      <c r="AA145" s="860"/>
      <c r="AB145" s="843"/>
      <c r="AC145" s="860"/>
      <c r="AD145" s="843"/>
      <c r="AE145" s="860"/>
      <c r="AF145" s="843"/>
      <c r="AG145" s="860"/>
      <c r="AH145" s="843"/>
      <c r="AI145" s="860"/>
      <c r="AJ145" s="843"/>
      <c r="AK145" s="860"/>
      <c r="AL145" s="843"/>
      <c r="AM145" s="860"/>
      <c r="AN145" s="860"/>
      <c r="AO145" s="860"/>
      <c r="AP145" s="860"/>
      <c r="AQ145" s="860"/>
      <c r="AR145" s="860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861" t="s">
        <v>224</v>
      </c>
      <c r="C146" s="862">
        <f t="shared" si="49"/>
        <v>0</v>
      </c>
      <c r="D146" s="863">
        <f t="shared" si="50"/>
        <v>0</v>
      </c>
      <c r="E146" s="864">
        <f t="shared" si="51"/>
        <v>0</v>
      </c>
      <c r="F146" s="865"/>
      <c r="G146" s="866"/>
      <c r="H146" s="865"/>
      <c r="I146" s="866"/>
      <c r="J146" s="865"/>
      <c r="K146" s="866"/>
      <c r="L146" s="867"/>
      <c r="M146" s="868"/>
      <c r="N146" s="868"/>
      <c r="O146" s="869"/>
      <c r="P146" s="865"/>
      <c r="Q146" s="869"/>
      <c r="R146" s="867"/>
      <c r="S146" s="869"/>
      <c r="T146" s="867"/>
      <c r="U146" s="869"/>
      <c r="V146" s="865"/>
      <c r="W146" s="866"/>
      <c r="X146" s="867"/>
      <c r="Y146" s="866"/>
      <c r="Z146" s="867"/>
      <c r="AA146" s="869"/>
      <c r="AB146" s="867"/>
      <c r="AC146" s="869"/>
      <c r="AD146" s="867"/>
      <c r="AE146" s="869"/>
      <c r="AF146" s="867"/>
      <c r="AG146" s="869"/>
      <c r="AH146" s="867"/>
      <c r="AI146" s="869"/>
      <c r="AJ146" s="867"/>
      <c r="AK146" s="869"/>
      <c r="AL146" s="867"/>
      <c r="AM146" s="869"/>
      <c r="AN146" s="869"/>
      <c r="AO146" s="869"/>
      <c r="AP146" s="869"/>
      <c r="AQ146" s="869"/>
      <c r="AR146" s="869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1</v>
      </c>
      <c r="D147" s="200">
        <f t="shared" ref="D147:AQ147" si="60">SUM(D137:D146)</f>
        <v>0</v>
      </c>
      <c r="E147" s="201">
        <f t="shared" si="60"/>
        <v>1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1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563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856" t="s">
        <v>219</v>
      </c>
      <c r="C149" s="857">
        <f t="shared" si="49"/>
        <v>0</v>
      </c>
      <c r="D149" s="858">
        <f t="shared" si="61"/>
        <v>0</v>
      </c>
      <c r="E149" s="859">
        <f t="shared" si="62"/>
        <v>0</v>
      </c>
      <c r="F149" s="839"/>
      <c r="G149" s="841"/>
      <c r="H149" s="839"/>
      <c r="I149" s="841"/>
      <c r="J149" s="839"/>
      <c r="K149" s="841"/>
      <c r="L149" s="843"/>
      <c r="M149" s="840"/>
      <c r="N149" s="840"/>
      <c r="O149" s="860"/>
      <c r="P149" s="839"/>
      <c r="Q149" s="860"/>
      <c r="R149" s="843"/>
      <c r="S149" s="860"/>
      <c r="T149" s="843"/>
      <c r="U149" s="860"/>
      <c r="V149" s="839"/>
      <c r="W149" s="841"/>
      <c r="X149" s="843"/>
      <c r="Y149" s="841"/>
      <c r="Z149" s="843"/>
      <c r="AA149" s="860"/>
      <c r="AB149" s="843"/>
      <c r="AC149" s="860"/>
      <c r="AD149" s="843"/>
      <c r="AE149" s="860"/>
      <c r="AF149" s="843"/>
      <c r="AG149" s="860"/>
      <c r="AH149" s="843"/>
      <c r="AI149" s="860"/>
      <c r="AJ149" s="843"/>
      <c r="AK149" s="860"/>
      <c r="AL149" s="843"/>
      <c r="AM149" s="860"/>
      <c r="AN149" s="860"/>
      <c r="AO149" s="860"/>
      <c r="AP149" s="860"/>
      <c r="AQ149" s="860"/>
      <c r="AR149" s="860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856" t="s">
        <v>33</v>
      </c>
      <c r="C150" s="857">
        <f t="shared" si="49"/>
        <v>0</v>
      </c>
      <c r="D150" s="858">
        <f t="shared" si="61"/>
        <v>0</v>
      </c>
      <c r="E150" s="859">
        <f t="shared" si="62"/>
        <v>0</v>
      </c>
      <c r="F150" s="839"/>
      <c r="G150" s="841"/>
      <c r="H150" s="839"/>
      <c r="I150" s="841"/>
      <c r="J150" s="839"/>
      <c r="K150" s="841"/>
      <c r="L150" s="843"/>
      <c r="M150" s="840"/>
      <c r="N150" s="840"/>
      <c r="O150" s="860"/>
      <c r="P150" s="839"/>
      <c r="Q150" s="860"/>
      <c r="R150" s="843"/>
      <c r="S150" s="860"/>
      <c r="T150" s="843"/>
      <c r="U150" s="860"/>
      <c r="V150" s="839"/>
      <c r="W150" s="841"/>
      <c r="X150" s="843"/>
      <c r="Y150" s="841"/>
      <c r="Z150" s="843"/>
      <c r="AA150" s="860"/>
      <c r="AB150" s="843"/>
      <c r="AC150" s="860"/>
      <c r="AD150" s="843"/>
      <c r="AE150" s="860"/>
      <c r="AF150" s="843"/>
      <c r="AG150" s="860"/>
      <c r="AH150" s="843"/>
      <c r="AI150" s="860"/>
      <c r="AJ150" s="843"/>
      <c r="AK150" s="860"/>
      <c r="AL150" s="843"/>
      <c r="AM150" s="860"/>
      <c r="AN150" s="860"/>
      <c r="AO150" s="860"/>
      <c r="AP150" s="860"/>
      <c r="AQ150" s="860"/>
      <c r="AR150" s="860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856" t="s">
        <v>34</v>
      </c>
      <c r="C151" s="857">
        <f t="shared" si="49"/>
        <v>0</v>
      </c>
      <c r="D151" s="858">
        <f t="shared" si="61"/>
        <v>0</v>
      </c>
      <c r="E151" s="859">
        <f t="shared" si="62"/>
        <v>0</v>
      </c>
      <c r="F151" s="839"/>
      <c r="G151" s="841"/>
      <c r="H151" s="839"/>
      <c r="I151" s="841"/>
      <c r="J151" s="839"/>
      <c r="K151" s="841"/>
      <c r="L151" s="843"/>
      <c r="M151" s="840"/>
      <c r="N151" s="840"/>
      <c r="O151" s="860"/>
      <c r="P151" s="839"/>
      <c r="Q151" s="860"/>
      <c r="R151" s="843"/>
      <c r="S151" s="860"/>
      <c r="T151" s="843"/>
      <c r="U151" s="860"/>
      <c r="V151" s="839"/>
      <c r="W151" s="841"/>
      <c r="X151" s="843"/>
      <c r="Y151" s="841"/>
      <c r="Z151" s="843"/>
      <c r="AA151" s="860"/>
      <c r="AB151" s="843"/>
      <c r="AC151" s="860"/>
      <c r="AD151" s="843"/>
      <c r="AE151" s="860"/>
      <c r="AF151" s="843"/>
      <c r="AG151" s="860"/>
      <c r="AH151" s="843"/>
      <c r="AI151" s="860"/>
      <c r="AJ151" s="843"/>
      <c r="AK151" s="860"/>
      <c r="AL151" s="843"/>
      <c r="AM151" s="860"/>
      <c r="AN151" s="860"/>
      <c r="AO151" s="860"/>
      <c r="AP151" s="860"/>
      <c r="AQ151" s="860"/>
      <c r="AR151" s="860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856" t="s">
        <v>220</v>
      </c>
      <c r="C152" s="857">
        <f t="shared" si="49"/>
        <v>0</v>
      </c>
      <c r="D152" s="858">
        <f t="shared" si="61"/>
        <v>0</v>
      </c>
      <c r="E152" s="859">
        <f t="shared" si="62"/>
        <v>0</v>
      </c>
      <c r="F152" s="839"/>
      <c r="G152" s="841"/>
      <c r="H152" s="839"/>
      <c r="I152" s="841"/>
      <c r="J152" s="839"/>
      <c r="K152" s="841"/>
      <c r="L152" s="843"/>
      <c r="M152" s="840"/>
      <c r="N152" s="840"/>
      <c r="O152" s="860"/>
      <c r="P152" s="839"/>
      <c r="Q152" s="860"/>
      <c r="R152" s="843"/>
      <c r="S152" s="860"/>
      <c r="T152" s="843"/>
      <c r="U152" s="860"/>
      <c r="V152" s="839"/>
      <c r="W152" s="841"/>
      <c r="X152" s="843"/>
      <c r="Y152" s="841"/>
      <c r="Z152" s="843"/>
      <c r="AA152" s="860"/>
      <c r="AB152" s="843"/>
      <c r="AC152" s="860"/>
      <c r="AD152" s="843"/>
      <c r="AE152" s="860"/>
      <c r="AF152" s="843"/>
      <c r="AG152" s="860"/>
      <c r="AH152" s="843"/>
      <c r="AI152" s="860"/>
      <c r="AJ152" s="843"/>
      <c r="AK152" s="860"/>
      <c r="AL152" s="843"/>
      <c r="AM152" s="860"/>
      <c r="AN152" s="860"/>
      <c r="AO152" s="860"/>
      <c r="AP152" s="860"/>
      <c r="AQ152" s="860"/>
      <c r="AR152" s="860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856" t="s">
        <v>36</v>
      </c>
      <c r="C153" s="857">
        <f t="shared" si="49"/>
        <v>0</v>
      </c>
      <c r="D153" s="858">
        <f t="shared" si="61"/>
        <v>0</v>
      </c>
      <c r="E153" s="859">
        <f t="shared" si="62"/>
        <v>0</v>
      </c>
      <c r="F153" s="839"/>
      <c r="G153" s="841"/>
      <c r="H153" s="839"/>
      <c r="I153" s="841"/>
      <c r="J153" s="839"/>
      <c r="K153" s="841"/>
      <c r="L153" s="843"/>
      <c r="M153" s="840"/>
      <c r="N153" s="840"/>
      <c r="O153" s="860"/>
      <c r="P153" s="839"/>
      <c r="Q153" s="860"/>
      <c r="R153" s="843"/>
      <c r="S153" s="860"/>
      <c r="T153" s="843"/>
      <c r="U153" s="860"/>
      <c r="V153" s="839"/>
      <c r="W153" s="841"/>
      <c r="X153" s="843"/>
      <c r="Y153" s="841"/>
      <c r="Z153" s="843"/>
      <c r="AA153" s="860"/>
      <c r="AB153" s="843"/>
      <c r="AC153" s="860"/>
      <c r="AD153" s="843"/>
      <c r="AE153" s="860"/>
      <c r="AF153" s="843"/>
      <c r="AG153" s="860"/>
      <c r="AH153" s="843"/>
      <c r="AI153" s="860"/>
      <c r="AJ153" s="843"/>
      <c r="AK153" s="860"/>
      <c r="AL153" s="843"/>
      <c r="AM153" s="860"/>
      <c r="AN153" s="860"/>
      <c r="AO153" s="860"/>
      <c r="AP153" s="860"/>
      <c r="AQ153" s="860"/>
      <c r="AR153" s="860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856" t="s">
        <v>221</v>
      </c>
      <c r="C154" s="857">
        <f t="shared" si="49"/>
        <v>0</v>
      </c>
      <c r="D154" s="858">
        <f t="shared" si="61"/>
        <v>0</v>
      </c>
      <c r="E154" s="859">
        <f t="shared" si="62"/>
        <v>0</v>
      </c>
      <c r="F154" s="839"/>
      <c r="G154" s="841"/>
      <c r="H154" s="839"/>
      <c r="I154" s="841"/>
      <c r="J154" s="839"/>
      <c r="K154" s="841"/>
      <c r="L154" s="843"/>
      <c r="M154" s="840"/>
      <c r="N154" s="840"/>
      <c r="O154" s="860"/>
      <c r="P154" s="839"/>
      <c r="Q154" s="860"/>
      <c r="R154" s="843"/>
      <c r="S154" s="860"/>
      <c r="T154" s="843"/>
      <c r="U154" s="860"/>
      <c r="V154" s="839"/>
      <c r="W154" s="841"/>
      <c r="X154" s="843"/>
      <c r="Y154" s="841"/>
      <c r="Z154" s="843"/>
      <c r="AA154" s="860"/>
      <c r="AB154" s="843"/>
      <c r="AC154" s="860"/>
      <c r="AD154" s="843"/>
      <c r="AE154" s="860"/>
      <c r="AF154" s="843"/>
      <c r="AG154" s="860"/>
      <c r="AH154" s="843"/>
      <c r="AI154" s="860"/>
      <c r="AJ154" s="843"/>
      <c r="AK154" s="860"/>
      <c r="AL154" s="843"/>
      <c r="AM154" s="860"/>
      <c r="AN154" s="860"/>
      <c r="AO154" s="860"/>
      <c r="AP154" s="860"/>
      <c r="AQ154" s="860"/>
      <c r="AR154" s="860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856" t="s">
        <v>222</v>
      </c>
      <c r="C155" s="857">
        <f t="shared" si="49"/>
        <v>0</v>
      </c>
      <c r="D155" s="858">
        <f t="shared" si="61"/>
        <v>0</v>
      </c>
      <c r="E155" s="859">
        <f t="shared" si="62"/>
        <v>0</v>
      </c>
      <c r="F155" s="839"/>
      <c r="G155" s="841"/>
      <c r="H155" s="839"/>
      <c r="I155" s="841"/>
      <c r="J155" s="839"/>
      <c r="K155" s="841"/>
      <c r="L155" s="843"/>
      <c r="M155" s="840"/>
      <c r="N155" s="840"/>
      <c r="O155" s="860"/>
      <c r="P155" s="839"/>
      <c r="Q155" s="860"/>
      <c r="R155" s="843"/>
      <c r="S155" s="860"/>
      <c r="T155" s="843"/>
      <c r="U155" s="860"/>
      <c r="V155" s="839"/>
      <c r="W155" s="841"/>
      <c r="X155" s="843"/>
      <c r="Y155" s="841"/>
      <c r="Z155" s="843"/>
      <c r="AA155" s="860"/>
      <c r="AB155" s="843"/>
      <c r="AC155" s="860"/>
      <c r="AD155" s="843"/>
      <c r="AE155" s="860"/>
      <c r="AF155" s="843"/>
      <c r="AG155" s="860"/>
      <c r="AH155" s="843"/>
      <c r="AI155" s="860"/>
      <c r="AJ155" s="843"/>
      <c r="AK155" s="860"/>
      <c r="AL155" s="843"/>
      <c r="AM155" s="860"/>
      <c r="AN155" s="860"/>
      <c r="AO155" s="860"/>
      <c r="AP155" s="860"/>
      <c r="AQ155" s="860"/>
      <c r="AR155" s="860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856" t="s">
        <v>223</v>
      </c>
      <c r="C156" s="857">
        <f t="shared" si="49"/>
        <v>0</v>
      </c>
      <c r="D156" s="858">
        <f t="shared" si="61"/>
        <v>0</v>
      </c>
      <c r="E156" s="859">
        <f t="shared" si="62"/>
        <v>0</v>
      </c>
      <c r="F156" s="839"/>
      <c r="G156" s="841"/>
      <c r="H156" s="839"/>
      <c r="I156" s="841"/>
      <c r="J156" s="839"/>
      <c r="K156" s="841"/>
      <c r="L156" s="843"/>
      <c r="M156" s="840"/>
      <c r="N156" s="840"/>
      <c r="O156" s="860"/>
      <c r="P156" s="839"/>
      <c r="Q156" s="860"/>
      <c r="R156" s="843"/>
      <c r="S156" s="860"/>
      <c r="T156" s="843"/>
      <c r="U156" s="860"/>
      <c r="V156" s="839"/>
      <c r="W156" s="841"/>
      <c r="X156" s="843"/>
      <c r="Y156" s="841"/>
      <c r="Z156" s="843"/>
      <c r="AA156" s="860"/>
      <c r="AB156" s="843"/>
      <c r="AC156" s="860"/>
      <c r="AD156" s="843"/>
      <c r="AE156" s="860"/>
      <c r="AF156" s="843"/>
      <c r="AG156" s="860"/>
      <c r="AH156" s="843"/>
      <c r="AI156" s="860"/>
      <c r="AJ156" s="843"/>
      <c r="AK156" s="860"/>
      <c r="AL156" s="843"/>
      <c r="AM156" s="860"/>
      <c r="AN156" s="860"/>
      <c r="AO156" s="860"/>
      <c r="AP156" s="860"/>
      <c r="AQ156" s="860"/>
      <c r="AR156" s="860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870" t="s">
        <v>224</v>
      </c>
      <c r="C157" s="862">
        <f t="shared" si="49"/>
        <v>0</v>
      </c>
      <c r="D157" s="863">
        <f t="shared" si="61"/>
        <v>0</v>
      </c>
      <c r="E157" s="864">
        <f t="shared" si="62"/>
        <v>0</v>
      </c>
      <c r="F157" s="865"/>
      <c r="G157" s="866"/>
      <c r="H157" s="865"/>
      <c r="I157" s="866"/>
      <c r="J157" s="865"/>
      <c r="K157" s="866"/>
      <c r="L157" s="867"/>
      <c r="M157" s="868"/>
      <c r="N157" s="868"/>
      <c r="O157" s="869"/>
      <c r="P157" s="865"/>
      <c r="Q157" s="869"/>
      <c r="R157" s="867"/>
      <c r="S157" s="869"/>
      <c r="T157" s="867"/>
      <c r="U157" s="869"/>
      <c r="V157" s="865"/>
      <c r="W157" s="866"/>
      <c r="X157" s="867"/>
      <c r="Y157" s="866"/>
      <c r="Z157" s="867"/>
      <c r="AA157" s="869"/>
      <c r="AB157" s="867"/>
      <c r="AC157" s="869"/>
      <c r="AD157" s="867"/>
      <c r="AE157" s="869"/>
      <c r="AF157" s="867"/>
      <c r="AG157" s="869"/>
      <c r="AH157" s="867"/>
      <c r="AI157" s="869"/>
      <c r="AJ157" s="867"/>
      <c r="AK157" s="869"/>
      <c r="AL157" s="867"/>
      <c r="AM157" s="869"/>
      <c r="AN157" s="869"/>
      <c r="AO157" s="869"/>
      <c r="AP157" s="869"/>
      <c r="AQ157" s="869"/>
      <c r="AR157" s="869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449">
        <f t="shared" si="63"/>
        <v>0</v>
      </c>
      <c r="H158" s="220">
        <f t="shared" si="63"/>
        <v>0</v>
      </c>
      <c r="I158" s="449">
        <f t="shared" si="63"/>
        <v>0</v>
      </c>
      <c r="J158" s="220">
        <f t="shared" si="63"/>
        <v>0</v>
      </c>
      <c r="K158" s="449">
        <f t="shared" si="63"/>
        <v>0</v>
      </c>
      <c r="L158" s="452">
        <f t="shared" si="63"/>
        <v>0</v>
      </c>
      <c r="M158" s="450">
        <f t="shared" si="63"/>
        <v>0</v>
      </c>
      <c r="N158" s="450">
        <f t="shared" si="63"/>
        <v>0</v>
      </c>
      <c r="O158" s="451">
        <f t="shared" si="63"/>
        <v>0</v>
      </c>
      <c r="P158" s="220">
        <f t="shared" si="63"/>
        <v>0</v>
      </c>
      <c r="Q158" s="451">
        <f t="shared" si="63"/>
        <v>0</v>
      </c>
      <c r="R158" s="448">
        <f t="shared" si="63"/>
        <v>0</v>
      </c>
      <c r="S158" s="451">
        <f t="shared" si="63"/>
        <v>0</v>
      </c>
      <c r="T158" s="220">
        <f t="shared" si="63"/>
        <v>0</v>
      </c>
      <c r="U158" s="449">
        <f t="shared" si="63"/>
        <v>0</v>
      </c>
      <c r="V158" s="450">
        <f t="shared" si="63"/>
        <v>0</v>
      </c>
      <c r="W158" s="451">
        <f t="shared" si="63"/>
        <v>0</v>
      </c>
      <c r="X158" s="452">
        <f t="shared" si="63"/>
        <v>0</v>
      </c>
      <c r="Y158" s="449">
        <f t="shared" si="63"/>
        <v>0</v>
      </c>
      <c r="Z158" s="450">
        <f t="shared" si="63"/>
        <v>0</v>
      </c>
      <c r="AA158" s="449">
        <f t="shared" si="63"/>
        <v>0</v>
      </c>
      <c r="AB158" s="450">
        <f t="shared" si="63"/>
        <v>0</v>
      </c>
      <c r="AC158" s="449">
        <f t="shared" si="63"/>
        <v>0</v>
      </c>
      <c r="AD158" s="450">
        <f t="shared" si="63"/>
        <v>0</v>
      </c>
      <c r="AE158" s="449">
        <f t="shared" si="63"/>
        <v>0</v>
      </c>
      <c r="AF158" s="450">
        <f t="shared" si="63"/>
        <v>0</v>
      </c>
      <c r="AG158" s="449">
        <f t="shared" si="63"/>
        <v>0</v>
      </c>
      <c r="AH158" s="450">
        <f t="shared" si="63"/>
        <v>0</v>
      </c>
      <c r="AI158" s="449">
        <f t="shared" si="63"/>
        <v>0</v>
      </c>
      <c r="AJ158" s="450">
        <f t="shared" si="63"/>
        <v>0</v>
      </c>
      <c r="AK158" s="449">
        <f t="shared" si="63"/>
        <v>0</v>
      </c>
      <c r="AL158" s="450">
        <f t="shared" si="63"/>
        <v>0</v>
      </c>
      <c r="AM158" s="449">
        <f t="shared" si="63"/>
        <v>0</v>
      </c>
      <c r="AN158" s="449">
        <f t="shared" si="63"/>
        <v>0</v>
      </c>
      <c r="AO158" s="449">
        <f t="shared" si="63"/>
        <v>0</v>
      </c>
      <c r="AP158" s="449">
        <f t="shared" si="63"/>
        <v>0</v>
      </c>
      <c r="AQ158" s="449">
        <f t="shared" si="63"/>
        <v>0</v>
      </c>
      <c r="AR158" s="449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023" t="s">
        <v>227</v>
      </c>
      <c r="B160" s="4023" t="s">
        <v>4</v>
      </c>
      <c r="C160" s="4128" t="s">
        <v>5</v>
      </c>
      <c r="D160" s="4129"/>
      <c r="E160" s="4130"/>
      <c r="F160" s="4131" t="s">
        <v>40</v>
      </c>
      <c r="G160" s="4132"/>
      <c r="H160" s="4132"/>
      <c r="I160" s="4132"/>
      <c r="J160" s="4132"/>
      <c r="K160" s="4132"/>
      <c r="L160" s="4132"/>
      <c r="M160" s="4132"/>
      <c r="N160" s="4132"/>
      <c r="O160" s="4132"/>
      <c r="P160" s="4132"/>
      <c r="Q160" s="4132"/>
      <c r="R160" s="4132"/>
      <c r="S160" s="4132"/>
      <c r="T160" s="4132"/>
      <c r="U160" s="4132"/>
      <c r="V160" s="4132"/>
      <c r="W160" s="4132"/>
      <c r="X160" s="4132"/>
      <c r="Y160" s="4132"/>
      <c r="Z160" s="4132"/>
      <c r="AA160" s="4132"/>
      <c r="AB160" s="4132"/>
      <c r="AC160" s="4132"/>
      <c r="AD160" s="4132"/>
      <c r="AE160" s="4132"/>
      <c r="AF160" s="4132"/>
      <c r="AG160" s="4133"/>
      <c r="AH160" s="4134" t="s">
        <v>10</v>
      </c>
      <c r="AI160" s="4134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131" t="s">
        <v>16</v>
      </c>
      <c r="G161" s="4135"/>
      <c r="H161" s="4126" t="s">
        <v>17</v>
      </c>
      <c r="I161" s="4127"/>
      <c r="J161" s="4126" t="s">
        <v>18</v>
      </c>
      <c r="K161" s="4127"/>
      <c r="L161" s="4126" t="s">
        <v>19</v>
      </c>
      <c r="M161" s="4127"/>
      <c r="N161" s="4126" t="s">
        <v>20</v>
      </c>
      <c r="O161" s="4127"/>
      <c r="P161" s="4126" t="s">
        <v>21</v>
      </c>
      <c r="Q161" s="4127"/>
      <c r="R161" s="4126" t="s">
        <v>22</v>
      </c>
      <c r="S161" s="4127"/>
      <c r="T161" s="4126" t="s">
        <v>23</v>
      </c>
      <c r="U161" s="4127"/>
      <c r="V161" s="4126" t="s">
        <v>24</v>
      </c>
      <c r="W161" s="4127"/>
      <c r="X161" s="4126" t="s">
        <v>25</v>
      </c>
      <c r="Y161" s="4127"/>
      <c r="Z161" s="4126" t="s">
        <v>26</v>
      </c>
      <c r="AA161" s="4127"/>
      <c r="AB161" s="4126" t="s">
        <v>27</v>
      </c>
      <c r="AC161" s="4127"/>
      <c r="AD161" s="4126" t="s">
        <v>28</v>
      </c>
      <c r="AE161" s="4127"/>
      <c r="AF161" s="4126" t="s">
        <v>29</v>
      </c>
      <c r="AG161" s="4145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760" t="s">
        <v>44</v>
      </c>
      <c r="D162" s="872" t="s">
        <v>30</v>
      </c>
      <c r="E162" s="873" t="s">
        <v>31</v>
      </c>
      <c r="F162" s="597" t="s">
        <v>30</v>
      </c>
      <c r="G162" s="873" t="s">
        <v>31</v>
      </c>
      <c r="H162" s="597" t="s">
        <v>30</v>
      </c>
      <c r="I162" s="873" t="s">
        <v>31</v>
      </c>
      <c r="J162" s="597" t="s">
        <v>30</v>
      </c>
      <c r="K162" s="873" t="s">
        <v>31</v>
      </c>
      <c r="L162" s="597" t="s">
        <v>30</v>
      </c>
      <c r="M162" s="873" t="s">
        <v>31</v>
      </c>
      <c r="N162" s="597" t="s">
        <v>30</v>
      </c>
      <c r="O162" s="873" t="s">
        <v>31</v>
      </c>
      <c r="P162" s="597" t="s">
        <v>30</v>
      </c>
      <c r="Q162" s="873" t="s">
        <v>31</v>
      </c>
      <c r="R162" s="597" t="s">
        <v>30</v>
      </c>
      <c r="S162" s="873" t="s">
        <v>31</v>
      </c>
      <c r="T162" s="597" t="s">
        <v>30</v>
      </c>
      <c r="U162" s="873" t="s">
        <v>31</v>
      </c>
      <c r="V162" s="597" t="s">
        <v>30</v>
      </c>
      <c r="W162" s="873" t="s">
        <v>31</v>
      </c>
      <c r="X162" s="597" t="s">
        <v>30</v>
      </c>
      <c r="Y162" s="873" t="s">
        <v>31</v>
      </c>
      <c r="Z162" s="597" t="s">
        <v>30</v>
      </c>
      <c r="AA162" s="873" t="s">
        <v>31</v>
      </c>
      <c r="AB162" s="597" t="s">
        <v>30</v>
      </c>
      <c r="AC162" s="873" t="s">
        <v>31</v>
      </c>
      <c r="AD162" s="597" t="s">
        <v>30</v>
      </c>
      <c r="AE162" s="873" t="s">
        <v>31</v>
      </c>
      <c r="AF162" s="597" t="s">
        <v>30</v>
      </c>
      <c r="AG162" s="874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136" t="s">
        <v>228</v>
      </c>
      <c r="B163" s="609" t="s">
        <v>32</v>
      </c>
      <c r="C163" s="875">
        <f t="shared" ref="C163:C170" si="64">SUM(D163:E163)</f>
        <v>0</v>
      </c>
      <c r="D163" s="850">
        <f t="shared" ref="D163:E170" si="65">SUM(F163+H163+J163+L163+N163+P163+R163+T163+V163+X163+Z163+AB163+AD163+AF163)</f>
        <v>0</v>
      </c>
      <c r="E163" s="851">
        <f t="shared" si="65"/>
        <v>0</v>
      </c>
      <c r="F163" s="600"/>
      <c r="G163" s="601"/>
      <c r="H163" s="600"/>
      <c r="I163" s="601"/>
      <c r="J163" s="600"/>
      <c r="K163" s="601"/>
      <c r="L163" s="600"/>
      <c r="M163" s="601"/>
      <c r="N163" s="600"/>
      <c r="O163" s="601"/>
      <c r="P163" s="600"/>
      <c r="Q163" s="601"/>
      <c r="R163" s="600"/>
      <c r="S163" s="601"/>
      <c r="T163" s="600"/>
      <c r="U163" s="601"/>
      <c r="V163" s="600"/>
      <c r="W163" s="601"/>
      <c r="X163" s="600"/>
      <c r="Y163" s="601"/>
      <c r="Z163" s="600"/>
      <c r="AA163" s="601"/>
      <c r="AB163" s="600"/>
      <c r="AC163" s="601"/>
      <c r="AD163" s="600"/>
      <c r="AE163" s="601"/>
      <c r="AF163" s="600"/>
      <c r="AG163" s="499"/>
      <c r="AH163" s="708"/>
      <c r="AI163" s="708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876" t="s">
        <v>33</v>
      </c>
      <c r="C164" s="877">
        <f t="shared" si="64"/>
        <v>0</v>
      </c>
      <c r="D164" s="858">
        <f t="shared" si="65"/>
        <v>0</v>
      </c>
      <c r="E164" s="859">
        <f t="shared" si="65"/>
        <v>0</v>
      </c>
      <c r="F164" s="831"/>
      <c r="G164" s="878"/>
      <c r="H164" s="831"/>
      <c r="I164" s="878"/>
      <c r="J164" s="831"/>
      <c r="K164" s="878"/>
      <c r="L164" s="831"/>
      <c r="M164" s="878"/>
      <c r="N164" s="831"/>
      <c r="O164" s="878"/>
      <c r="P164" s="831"/>
      <c r="Q164" s="878"/>
      <c r="R164" s="831"/>
      <c r="S164" s="878"/>
      <c r="T164" s="831"/>
      <c r="U164" s="878"/>
      <c r="V164" s="831"/>
      <c r="W164" s="878"/>
      <c r="X164" s="831"/>
      <c r="Y164" s="878"/>
      <c r="Z164" s="831"/>
      <c r="AA164" s="878"/>
      <c r="AB164" s="831"/>
      <c r="AC164" s="878"/>
      <c r="AD164" s="831"/>
      <c r="AE164" s="878"/>
      <c r="AF164" s="831"/>
      <c r="AG164" s="879"/>
      <c r="AH164" s="830"/>
      <c r="AI164" s="830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880" t="s">
        <v>35</v>
      </c>
      <c r="C165" s="877">
        <f t="shared" si="64"/>
        <v>0</v>
      </c>
      <c r="D165" s="858">
        <f t="shared" si="65"/>
        <v>0</v>
      </c>
      <c r="E165" s="859">
        <f t="shared" si="65"/>
        <v>0</v>
      </c>
      <c r="F165" s="831"/>
      <c r="G165" s="878"/>
      <c r="H165" s="831"/>
      <c r="I165" s="878"/>
      <c r="J165" s="831"/>
      <c r="K165" s="878"/>
      <c r="L165" s="831"/>
      <c r="M165" s="878"/>
      <c r="N165" s="831"/>
      <c r="O165" s="878"/>
      <c r="P165" s="831"/>
      <c r="Q165" s="878"/>
      <c r="R165" s="831"/>
      <c r="S165" s="878"/>
      <c r="T165" s="831"/>
      <c r="U165" s="878"/>
      <c r="V165" s="831"/>
      <c r="W165" s="878"/>
      <c r="X165" s="831"/>
      <c r="Y165" s="878"/>
      <c r="Z165" s="831"/>
      <c r="AA165" s="878"/>
      <c r="AB165" s="831"/>
      <c r="AC165" s="878"/>
      <c r="AD165" s="831"/>
      <c r="AE165" s="878"/>
      <c r="AF165" s="831"/>
      <c r="AG165" s="879"/>
      <c r="AH165" s="830"/>
      <c r="AI165" s="830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881" t="s">
        <v>229</v>
      </c>
      <c r="C166" s="882">
        <f t="shared" si="64"/>
        <v>0</v>
      </c>
      <c r="D166" s="863">
        <f t="shared" si="65"/>
        <v>0</v>
      </c>
      <c r="E166" s="864">
        <f t="shared" si="65"/>
        <v>0</v>
      </c>
      <c r="F166" s="883"/>
      <c r="G166" s="884"/>
      <c r="H166" s="883"/>
      <c r="I166" s="884"/>
      <c r="J166" s="883"/>
      <c r="K166" s="884"/>
      <c r="L166" s="883"/>
      <c r="M166" s="884"/>
      <c r="N166" s="883"/>
      <c r="O166" s="884"/>
      <c r="P166" s="883"/>
      <c r="Q166" s="884"/>
      <c r="R166" s="883"/>
      <c r="S166" s="884"/>
      <c r="T166" s="883"/>
      <c r="U166" s="884"/>
      <c r="V166" s="883"/>
      <c r="W166" s="884"/>
      <c r="X166" s="883"/>
      <c r="Y166" s="884"/>
      <c r="Z166" s="883"/>
      <c r="AA166" s="884"/>
      <c r="AB166" s="883"/>
      <c r="AC166" s="884"/>
      <c r="AD166" s="883"/>
      <c r="AE166" s="884"/>
      <c r="AF166" s="883"/>
      <c r="AG166" s="885"/>
      <c r="AH166" s="804"/>
      <c r="AI166" s="804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137" t="s">
        <v>230</v>
      </c>
      <c r="B167" s="609" t="s">
        <v>32</v>
      </c>
      <c r="C167" s="886">
        <f t="shared" si="64"/>
        <v>0</v>
      </c>
      <c r="D167" s="850">
        <f t="shared" si="65"/>
        <v>0</v>
      </c>
      <c r="E167" s="887">
        <f t="shared" si="65"/>
        <v>0</v>
      </c>
      <c r="F167" s="600"/>
      <c r="G167" s="601"/>
      <c r="H167" s="600"/>
      <c r="I167" s="601"/>
      <c r="J167" s="600"/>
      <c r="K167" s="601"/>
      <c r="L167" s="600"/>
      <c r="M167" s="601"/>
      <c r="N167" s="600"/>
      <c r="O167" s="601"/>
      <c r="P167" s="600"/>
      <c r="Q167" s="601"/>
      <c r="R167" s="600"/>
      <c r="S167" s="601"/>
      <c r="T167" s="600"/>
      <c r="U167" s="601"/>
      <c r="V167" s="600"/>
      <c r="W167" s="601"/>
      <c r="X167" s="600"/>
      <c r="Y167" s="601"/>
      <c r="Z167" s="600"/>
      <c r="AA167" s="601"/>
      <c r="AB167" s="600"/>
      <c r="AC167" s="601"/>
      <c r="AD167" s="600"/>
      <c r="AE167" s="601"/>
      <c r="AF167" s="600"/>
      <c r="AG167" s="499"/>
      <c r="AH167" s="888"/>
      <c r="AI167" s="888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876" t="s">
        <v>33</v>
      </c>
      <c r="C168" s="877">
        <f t="shared" si="64"/>
        <v>0</v>
      </c>
      <c r="D168" s="858">
        <f t="shared" si="65"/>
        <v>0</v>
      </c>
      <c r="E168" s="859">
        <f t="shared" si="65"/>
        <v>0</v>
      </c>
      <c r="F168" s="831"/>
      <c r="G168" s="878"/>
      <c r="H168" s="831"/>
      <c r="I168" s="878"/>
      <c r="J168" s="831"/>
      <c r="K168" s="878"/>
      <c r="L168" s="831"/>
      <c r="M168" s="878"/>
      <c r="N168" s="831"/>
      <c r="O168" s="878"/>
      <c r="P168" s="831"/>
      <c r="Q168" s="878"/>
      <c r="R168" s="831"/>
      <c r="S168" s="878"/>
      <c r="T168" s="831"/>
      <c r="U168" s="878"/>
      <c r="V168" s="831"/>
      <c r="W168" s="878"/>
      <c r="X168" s="831"/>
      <c r="Y168" s="878"/>
      <c r="Z168" s="831"/>
      <c r="AA168" s="878"/>
      <c r="AB168" s="831"/>
      <c r="AC168" s="878"/>
      <c r="AD168" s="831"/>
      <c r="AE168" s="878"/>
      <c r="AF168" s="831"/>
      <c r="AG168" s="879"/>
      <c r="AH168" s="830"/>
      <c r="AI168" s="830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880" t="s">
        <v>35</v>
      </c>
      <c r="C169" s="877">
        <f t="shared" si="64"/>
        <v>0</v>
      </c>
      <c r="D169" s="858">
        <f t="shared" si="65"/>
        <v>0</v>
      </c>
      <c r="E169" s="859">
        <f t="shared" si="65"/>
        <v>0</v>
      </c>
      <c r="F169" s="831"/>
      <c r="G169" s="878"/>
      <c r="H169" s="831"/>
      <c r="I169" s="878"/>
      <c r="J169" s="831"/>
      <c r="K169" s="878"/>
      <c r="L169" s="831"/>
      <c r="M169" s="878"/>
      <c r="N169" s="831"/>
      <c r="O169" s="878"/>
      <c r="P169" s="831"/>
      <c r="Q169" s="878"/>
      <c r="R169" s="831"/>
      <c r="S169" s="878"/>
      <c r="T169" s="831"/>
      <c r="U169" s="878"/>
      <c r="V169" s="831"/>
      <c r="W169" s="878"/>
      <c r="X169" s="831"/>
      <c r="Y169" s="878"/>
      <c r="Z169" s="831"/>
      <c r="AA169" s="878"/>
      <c r="AB169" s="831"/>
      <c r="AC169" s="878"/>
      <c r="AD169" s="831"/>
      <c r="AE169" s="878"/>
      <c r="AF169" s="831"/>
      <c r="AG169" s="879"/>
      <c r="AH169" s="830"/>
      <c r="AI169" s="830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881" t="s">
        <v>229</v>
      </c>
      <c r="C170" s="882">
        <f t="shared" si="64"/>
        <v>0</v>
      </c>
      <c r="D170" s="863">
        <f t="shared" si="65"/>
        <v>0</v>
      </c>
      <c r="E170" s="864">
        <f t="shared" si="65"/>
        <v>0</v>
      </c>
      <c r="F170" s="883"/>
      <c r="G170" s="884"/>
      <c r="H170" s="883"/>
      <c r="I170" s="884"/>
      <c r="J170" s="883"/>
      <c r="K170" s="884"/>
      <c r="L170" s="883"/>
      <c r="M170" s="884"/>
      <c r="N170" s="883"/>
      <c r="O170" s="884"/>
      <c r="P170" s="883"/>
      <c r="Q170" s="884"/>
      <c r="R170" s="883"/>
      <c r="S170" s="884"/>
      <c r="T170" s="883"/>
      <c r="U170" s="884"/>
      <c r="V170" s="883"/>
      <c r="W170" s="884"/>
      <c r="X170" s="883"/>
      <c r="Y170" s="884"/>
      <c r="Z170" s="883"/>
      <c r="AA170" s="884"/>
      <c r="AB170" s="883"/>
      <c r="AC170" s="884"/>
      <c r="AD170" s="883"/>
      <c r="AE170" s="884"/>
      <c r="AF170" s="883"/>
      <c r="AG170" s="885"/>
      <c r="AH170" s="804"/>
      <c r="AI170" s="804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889"/>
      <c r="C171" s="455"/>
      <c r="D171" s="454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138" t="s">
        <v>39</v>
      </c>
      <c r="B172" s="4128" t="s">
        <v>5</v>
      </c>
      <c r="C172" s="4129"/>
      <c r="D172" s="4130"/>
      <c r="E172" s="4139" t="s">
        <v>40</v>
      </c>
      <c r="F172" s="4140"/>
      <c r="G172" s="4140"/>
      <c r="H172" s="4140"/>
      <c r="I172" s="4140"/>
      <c r="J172" s="4140"/>
      <c r="K172" s="4140"/>
      <c r="L172" s="4140"/>
      <c r="M172" s="4140"/>
      <c r="N172" s="4140"/>
      <c r="O172" s="4140"/>
      <c r="P172" s="4140"/>
      <c r="Q172" s="4140"/>
      <c r="R172" s="4140"/>
      <c r="S172" s="4140"/>
      <c r="T172" s="4140"/>
      <c r="U172" s="4140"/>
      <c r="V172" s="4140"/>
      <c r="W172" s="4140"/>
      <c r="X172" s="4140"/>
      <c r="Y172" s="4140"/>
      <c r="Z172" s="4140"/>
      <c r="AA172" s="4140"/>
      <c r="AB172" s="4140"/>
      <c r="AC172" s="4140"/>
      <c r="AD172" s="4140"/>
      <c r="AE172" s="4140"/>
      <c r="AF172" s="4141"/>
      <c r="AG172" s="4137" t="s">
        <v>232</v>
      </c>
      <c r="AH172" s="4142" t="s">
        <v>10</v>
      </c>
      <c r="AI172" s="4142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143" t="s">
        <v>51</v>
      </c>
      <c r="F173" s="4144"/>
      <c r="G173" s="4143" t="s">
        <v>17</v>
      </c>
      <c r="H173" s="4144"/>
      <c r="I173" s="4143" t="s">
        <v>18</v>
      </c>
      <c r="J173" s="4144"/>
      <c r="K173" s="4143" t="s">
        <v>19</v>
      </c>
      <c r="L173" s="4144"/>
      <c r="M173" s="4143" t="s">
        <v>20</v>
      </c>
      <c r="N173" s="4144"/>
      <c r="O173" s="4143" t="s">
        <v>21</v>
      </c>
      <c r="P173" s="4144"/>
      <c r="Q173" s="4143" t="s">
        <v>22</v>
      </c>
      <c r="R173" s="4144"/>
      <c r="S173" s="4143" t="s">
        <v>23</v>
      </c>
      <c r="T173" s="4144"/>
      <c r="U173" s="4143" t="s">
        <v>24</v>
      </c>
      <c r="V173" s="4144"/>
      <c r="W173" s="4143" t="s">
        <v>25</v>
      </c>
      <c r="X173" s="4144"/>
      <c r="Y173" s="4143" t="s">
        <v>26</v>
      </c>
      <c r="Z173" s="4144"/>
      <c r="AA173" s="4143" t="s">
        <v>27</v>
      </c>
      <c r="AB173" s="4144"/>
      <c r="AC173" s="4143" t="s">
        <v>28</v>
      </c>
      <c r="AD173" s="4144"/>
      <c r="AE173" s="4143" t="s">
        <v>29</v>
      </c>
      <c r="AF173" s="4152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890" t="s">
        <v>44</v>
      </c>
      <c r="C174" s="891" t="s">
        <v>30</v>
      </c>
      <c r="D174" s="892" t="s">
        <v>31</v>
      </c>
      <c r="E174" s="893" t="s">
        <v>30</v>
      </c>
      <c r="F174" s="892" t="s">
        <v>31</v>
      </c>
      <c r="G174" s="893" t="s">
        <v>30</v>
      </c>
      <c r="H174" s="892" t="s">
        <v>31</v>
      </c>
      <c r="I174" s="893" t="s">
        <v>30</v>
      </c>
      <c r="J174" s="892" t="s">
        <v>31</v>
      </c>
      <c r="K174" s="893" t="s">
        <v>30</v>
      </c>
      <c r="L174" s="892" t="s">
        <v>31</v>
      </c>
      <c r="M174" s="893" t="s">
        <v>30</v>
      </c>
      <c r="N174" s="892" t="s">
        <v>31</v>
      </c>
      <c r="O174" s="893" t="s">
        <v>30</v>
      </c>
      <c r="P174" s="892" t="s">
        <v>31</v>
      </c>
      <c r="Q174" s="893" t="s">
        <v>30</v>
      </c>
      <c r="R174" s="892" t="s">
        <v>31</v>
      </c>
      <c r="S174" s="893" t="s">
        <v>30</v>
      </c>
      <c r="T174" s="892" t="s">
        <v>31</v>
      </c>
      <c r="U174" s="893" t="s">
        <v>30</v>
      </c>
      <c r="V174" s="892" t="s">
        <v>31</v>
      </c>
      <c r="W174" s="893" t="s">
        <v>30</v>
      </c>
      <c r="X174" s="892" t="s">
        <v>31</v>
      </c>
      <c r="Y174" s="893" t="s">
        <v>30</v>
      </c>
      <c r="Z174" s="892" t="s">
        <v>31</v>
      </c>
      <c r="AA174" s="893" t="s">
        <v>30</v>
      </c>
      <c r="AB174" s="892" t="s">
        <v>31</v>
      </c>
      <c r="AC174" s="893" t="s">
        <v>30</v>
      </c>
      <c r="AD174" s="892" t="s">
        <v>31</v>
      </c>
      <c r="AE174" s="893" t="s">
        <v>30</v>
      </c>
      <c r="AF174" s="894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599">
        <f>SUM(C175:D175)</f>
        <v>0</v>
      </c>
      <c r="C175" s="599">
        <f t="shared" ref="C175:D177" si="71">+E175+G175+I175+K175+M175+O175+Q175+S175+U175+W175+Y175+AA175+AC175+AE175</f>
        <v>0</v>
      </c>
      <c r="D175" s="599">
        <f t="shared" si="71"/>
        <v>0</v>
      </c>
      <c r="E175" s="600"/>
      <c r="F175" s="601"/>
      <c r="G175" s="600"/>
      <c r="H175" s="601"/>
      <c r="I175" s="600"/>
      <c r="J175" s="601"/>
      <c r="K175" s="600"/>
      <c r="L175" s="601"/>
      <c r="M175" s="600"/>
      <c r="N175" s="601"/>
      <c r="O175" s="600"/>
      <c r="P175" s="601"/>
      <c r="Q175" s="600"/>
      <c r="R175" s="601"/>
      <c r="S175" s="600"/>
      <c r="T175" s="601"/>
      <c r="U175" s="600"/>
      <c r="V175" s="601"/>
      <c r="W175" s="600"/>
      <c r="X175" s="601"/>
      <c r="Y175" s="600"/>
      <c r="Z175" s="601"/>
      <c r="AA175" s="600"/>
      <c r="AB175" s="601"/>
      <c r="AC175" s="600"/>
      <c r="AD175" s="601"/>
      <c r="AE175" s="600"/>
      <c r="AF175" s="602"/>
      <c r="AG175" s="603"/>
      <c r="AH175" s="603"/>
      <c r="AI175" s="603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831"/>
      <c r="F176" s="878"/>
      <c r="G176" s="831"/>
      <c r="H176" s="878"/>
      <c r="I176" s="831"/>
      <c r="J176" s="878"/>
      <c r="K176" s="831"/>
      <c r="L176" s="878"/>
      <c r="M176" s="831"/>
      <c r="N176" s="878"/>
      <c r="O176" s="831"/>
      <c r="P176" s="878"/>
      <c r="Q176" s="831"/>
      <c r="R176" s="878"/>
      <c r="S176" s="831"/>
      <c r="T176" s="878"/>
      <c r="U176" s="831"/>
      <c r="V176" s="878"/>
      <c r="W176" s="831"/>
      <c r="X176" s="878"/>
      <c r="Y176" s="831"/>
      <c r="Z176" s="878"/>
      <c r="AA176" s="831"/>
      <c r="AB176" s="878"/>
      <c r="AC176" s="831"/>
      <c r="AD176" s="878"/>
      <c r="AE176" s="831"/>
      <c r="AF176" s="895"/>
      <c r="AG176" s="829"/>
      <c r="AH176" s="829"/>
      <c r="AI176" s="829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896"/>
      <c r="C178" s="896"/>
      <c r="D178" s="896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897" t="s">
        <v>235</v>
      </c>
      <c r="B179" s="898"/>
    </row>
    <row r="180" spans="1:103" ht="11.25" customHeight="1" x14ac:dyDescent="0.2">
      <c r="A180" s="3891" t="s">
        <v>236</v>
      </c>
      <c r="B180" s="4146" t="s">
        <v>208</v>
      </c>
      <c r="C180" s="4147" t="s">
        <v>237</v>
      </c>
      <c r="D180" s="4148"/>
      <c r="E180" s="4146" t="s">
        <v>238</v>
      </c>
      <c r="F180" s="4149" t="s">
        <v>239</v>
      </c>
      <c r="G180" s="4150"/>
      <c r="H180" s="4150"/>
      <c r="I180" s="4150"/>
      <c r="J180" s="4150"/>
      <c r="K180" s="4150"/>
      <c r="L180" s="4150"/>
      <c r="M180" s="4150"/>
      <c r="N180" s="4150"/>
      <c r="O180" s="4150"/>
      <c r="P180" s="4150"/>
      <c r="Q180" s="4150"/>
      <c r="R180" s="4150"/>
      <c r="S180" s="4150"/>
      <c r="T180" s="4151"/>
      <c r="AF180" s="5"/>
      <c r="CY180" s="4"/>
    </row>
    <row r="181" spans="1:103" ht="21" x14ac:dyDescent="0.2">
      <c r="A181" s="3892"/>
      <c r="B181" s="3892"/>
      <c r="C181" s="899" t="s">
        <v>214</v>
      </c>
      <c r="D181" s="899" t="s">
        <v>240</v>
      </c>
      <c r="E181" s="3892"/>
      <c r="F181" s="899" t="s">
        <v>241</v>
      </c>
      <c r="G181" s="899" t="s">
        <v>242</v>
      </c>
      <c r="H181" s="899" t="s">
        <v>243</v>
      </c>
      <c r="I181" s="899" t="s">
        <v>244</v>
      </c>
      <c r="J181" s="899" t="s">
        <v>245</v>
      </c>
      <c r="K181" s="899" t="s">
        <v>246</v>
      </c>
      <c r="L181" s="899" t="s">
        <v>247</v>
      </c>
      <c r="M181" s="899" t="s">
        <v>248</v>
      </c>
      <c r="N181" s="899" t="s">
        <v>249</v>
      </c>
      <c r="O181" s="899" t="s">
        <v>250</v>
      </c>
      <c r="P181" s="899" t="s">
        <v>251</v>
      </c>
      <c r="Q181" s="899" t="s">
        <v>252</v>
      </c>
      <c r="R181" s="899" t="s">
        <v>253</v>
      </c>
      <c r="S181" s="899" t="s">
        <v>254</v>
      </c>
      <c r="T181" s="899" t="s">
        <v>255</v>
      </c>
      <c r="AF181" s="5"/>
      <c r="CY181" s="4"/>
    </row>
    <row r="182" spans="1:103" x14ac:dyDescent="0.2">
      <c r="A182" s="243" t="s">
        <v>33</v>
      </c>
      <c r="B182" s="609">
        <f>SUM(C182:D182)</f>
        <v>0</v>
      </c>
      <c r="C182" s="73"/>
      <c r="D182" s="73"/>
      <c r="E182" s="609">
        <f>+F182+G182+H182+I182+K182+L182+M182+N182+O182+P182+Q182+R182+S182+T182</f>
        <v>0</v>
      </c>
      <c r="F182" s="831"/>
      <c r="G182" s="831"/>
      <c r="H182" s="831"/>
      <c r="I182" s="831"/>
      <c r="J182" s="610"/>
      <c r="K182" s="831"/>
      <c r="L182" s="831"/>
      <c r="M182" s="831"/>
      <c r="N182" s="831"/>
      <c r="O182" s="831"/>
      <c r="P182" s="831"/>
      <c r="Q182" s="831"/>
      <c r="R182" s="831"/>
      <c r="S182" s="831"/>
      <c r="T182" s="829"/>
      <c r="AF182" s="5"/>
      <c r="CY182" s="4"/>
    </row>
    <row r="183" spans="1:103" x14ac:dyDescent="0.2">
      <c r="A183" s="243" t="s">
        <v>32</v>
      </c>
      <c r="B183" s="900">
        <f>SUM(C183:D183)</f>
        <v>0</v>
      </c>
      <c r="C183" s="831"/>
      <c r="D183" s="831"/>
      <c r="E183" s="880">
        <f>+F183+G183+H183+I183+K183+L183+M183+N183+O183+P183+Q183+R183+S183+T183</f>
        <v>0</v>
      </c>
      <c r="F183" s="831"/>
      <c r="G183" s="831"/>
      <c r="H183" s="831"/>
      <c r="I183" s="831"/>
      <c r="J183" s="901"/>
      <c r="K183" s="831"/>
      <c r="L183" s="831"/>
      <c r="M183" s="831"/>
      <c r="N183" s="831"/>
      <c r="O183" s="831"/>
      <c r="P183" s="831"/>
      <c r="Q183" s="831"/>
      <c r="R183" s="831"/>
      <c r="S183" s="831"/>
      <c r="T183" s="829"/>
      <c r="AF183" s="5"/>
      <c r="CY183" s="4"/>
    </row>
    <row r="184" spans="1:103" x14ac:dyDescent="0.2">
      <c r="A184" s="243" t="s">
        <v>35</v>
      </c>
      <c r="B184" s="900">
        <f>SUM(C184:D184)</f>
        <v>0</v>
      </c>
      <c r="C184" s="831"/>
      <c r="D184" s="831"/>
      <c r="E184" s="880">
        <f>SUM(F184:T184)</f>
        <v>0</v>
      </c>
      <c r="F184" s="831"/>
      <c r="G184" s="831"/>
      <c r="H184" s="831"/>
      <c r="I184" s="831"/>
      <c r="J184" s="829"/>
      <c r="K184" s="831"/>
      <c r="L184" s="831"/>
      <c r="M184" s="831"/>
      <c r="N184" s="831"/>
      <c r="O184" s="831"/>
      <c r="P184" s="831"/>
      <c r="Q184" s="831"/>
      <c r="R184" s="831"/>
      <c r="S184" s="831"/>
      <c r="T184" s="829"/>
      <c r="AF184" s="5"/>
      <c r="CY184" s="4"/>
    </row>
    <row r="185" spans="1:103" x14ac:dyDescent="0.2">
      <c r="A185" s="902" t="s">
        <v>256</v>
      </c>
      <c r="B185" s="259">
        <f>SUM(C185:D185)</f>
        <v>0</v>
      </c>
      <c r="C185" s="883"/>
      <c r="D185" s="883"/>
      <c r="E185" s="260">
        <f>+F185+G185+H185+I185+K185+L185+M185+N185+O185+P185+Q185+R185+S185+T185</f>
        <v>0</v>
      </c>
      <c r="F185" s="883"/>
      <c r="G185" s="883"/>
      <c r="H185" s="883"/>
      <c r="I185" s="883"/>
      <c r="J185" s="261"/>
      <c r="K185" s="883"/>
      <c r="L185" s="883"/>
      <c r="M185" s="883"/>
      <c r="N185" s="883"/>
      <c r="O185" s="883"/>
      <c r="P185" s="883"/>
      <c r="Q185" s="883"/>
      <c r="R185" s="883"/>
      <c r="S185" s="883"/>
      <c r="T185" s="903"/>
      <c r="AF185" s="5"/>
      <c r="CY185" s="4"/>
    </row>
    <row r="186" spans="1:103" s="263" customFormat="1" ht="14.25" x14ac:dyDescent="0.2">
      <c r="A186" s="262" t="s">
        <v>257</v>
      </c>
      <c r="D186" s="904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138" t="s">
        <v>258</v>
      </c>
      <c r="B187" s="4153" t="s">
        <v>259</v>
      </c>
      <c r="C187" s="4154"/>
      <c r="D187" s="4155"/>
      <c r="E187" s="4153" t="s">
        <v>260</v>
      </c>
      <c r="F187" s="4154"/>
      <c r="G187" s="4155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905" t="s">
        <v>44</v>
      </c>
      <c r="C188" s="906" t="s">
        <v>30</v>
      </c>
      <c r="D188" s="907" t="s">
        <v>31</v>
      </c>
      <c r="E188" s="905" t="s">
        <v>44</v>
      </c>
      <c r="F188" s="906" t="s">
        <v>30</v>
      </c>
      <c r="G188" s="907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619">
        <f>SUM(C189:D189)</f>
        <v>0</v>
      </c>
      <c r="C189" s="620"/>
      <c r="D189" s="908"/>
      <c r="E189" s="619">
        <f>SUM(F189:G189)</f>
        <v>0</v>
      </c>
      <c r="F189" s="620"/>
      <c r="G189" s="908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902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156" t="s">
        <v>264</v>
      </c>
      <c r="B192" s="4157" t="s">
        <v>265</v>
      </c>
      <c r="C192" s="4158" t="s">
        <v>266</v>
      </c>
      <c r="D192" s="4159"/>
      <c r="E192" s="4134"/>
      <c r="F192" s="4146" t="s">
        <v>238</v>
      </c>
      <c r="G192" s="4149" t="s">
        <v>267</v>
      </c>
      <c r="H192" s="4150"/>
      <c r="I192" s="4150"/>
      <c r="J192" s="4150"/>
      <c r="K192" s="4150"/>
      <c r="L192" s="4151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160" t="s">
        <v>268</v>
      </c>
      <c r="H193" s="4161"/>
      <c r="I193" s="4161"/>
      <c r="J193" s="4161"/>
      <c r="K193" s="4161"/>
      <c r="L193" s="4162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909" t="s">
        <v>269</v>
      </c>
      <c r="D194" s="909" t="s">
        <v>240</v>
      </c>
      <c r="E194" s="909" t="s">
        <v>270</v>
      </c>
      <c r="F194" s="3892"/>
      <c r="G194" s="910" t="s">
        <v>271</v>
      </c>
      <c r="H194" s="911" t="s">
        <v>272</v>
      </c>
      <c r="I194" s="911" t="s">
        <v>273</v>
      </c>
      <c r="J194" s="911" t="s">
        <v>274</v>
      </c>
      <c r="K194" s="911" t="s">
        <v>275</v>
      </c>
      <c r="L194" s="912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609">
        <f>SUM(G195:L195)</f>
        <v>0</v>
      </c>
      <c r="G195" s="600"/>
      <c r="H195" s="626"/>
      <c r="I195" s="626"/>
      <c r="J195" s="626"/>
      <c r="K195" s="626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913">
        <f>SUM(C196:E196)</f>
        <v>0</v>
      </c>
      <c r="C196" s="831"/>
      <c r="D196" s="831"/>
      <c r="E196" s="73"/>
      <c r="F196" s="900">
        <f>SUM(G196:L196)</f>
        <v>0</v>
      </c>
      <c r="G196" s="831"/>
      <c r="H196" s="914"/>
      <c r="I196" s="914"/>
      <c r="J196" s="914"/>
      <c r="K196" s="914"/>
      <c r="L196" s="830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902" t="s">
        <v>279</v>
      </c>
      <c r="B197" s="282">
        <f>SUM(C197:D197)</f>
        <v>0</v>
      </c>
      <c r="C197" s="883"/>
      <c r="D197" s="883"/>
      <c r="E197" s="915"/>
      <c r="F197" s="259">
        <f>SUM(G197:L197)</f>
        <v>0</v>
      </c>
      <c r="G197" s="883"/>
      <c r="H197" s="916"/>
      <c r="I197" s="916"/>
      <c r="J197" s="916"/>
      <c r="K197" s="916"/>
      <c r="L197" s="804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163" t="s">
        <v>281</v>
      </c>
      <c r="B199" s="4164"/>
      <c r="C199" s="4137" t="s">
        <v>265</v>
      </c>
      <c r="D199" s="4165" t="s">
        <v>266</v>
      </c>
      <c r="E199" s="4166"/>
      <c r="F199" s="4166"/>
      <c r="G199" s="4166"/>
      <c r="H199" s="4166"/>
      <c r="I199" s="4166"/>
      <c r="J199" s="4167"/>
      <c r="K199" s="4140" t="s">
        <v>282</v>
      </c>
      <c r="L199" s="4140"/>
      <c r="M199" s="4140"/>
      <c r="N199" s="4141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909" t="s">
        <v>269</v>
      </c>
      <c r="E200" s="909" t="s">
        <v>283</v>
      </c>
      <c r="F200" s="909" t="s">
        <v>284</v>
      </c>
      <c r="G200" s="909" t="s">
        <v>285</v>
      </c>
      <c r="H200" s="909" t="s">
        <v>286</v>
      </c>
      <c r="I200" s="909" t="s">
        <v>287</v>
      </c>
      <c r="J200" s="909" t="s">
        <v>288</v>
      </c>
      <c r="K200" s="917" t="s">
        <v>289</v>
      </c>
      <c r="L200" s="918" t="s">
        <v>290</v>
      </c>
      <c r="M200" s="918" t="s">
        <v>291</v>
      </c>
      <c r="N200" s="919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137" t="s">
        <v>293</v>
      </c>
      <c r="B201" s="634" t="s">
        <v>294</v>
      </c>
      <c r="C201" s="609">
        <f>SUM(E201+G201)</f>
        <v>0</v>
      </c>
      <c r="D201" s="635"/>
      <c r="E201" s="831"/>
      <c r="F201" s="610"/>
      <c r="G201" s="831"/>
      <c r="H201" s="609">
        <f>+K201+L201+M201</f>
        <v>0</v>
      </c>
      <c r="I201" s="610"/>
      <c r="J201" s="610"/>
      <c r="K201" s="920"/>
      <c r="L201" s="914"/>
      <c r="M201" s="914"/>
      <c r="N201" s="921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922" t="s">
        <v>295</v>
      </c>
      <c r="C202" s="880">
        <f>SUM(D202+E202+G202)</f>
        <v>0</v>
      </c>
      <c r="D202" s="831"/>
      <c r="E202" s="829"/>
      <c r="F202" s="280"/>
      <c r="G202" s="831"/>
      <c r="H202" s="880">
        <f>SUM(I202:M202)</f>
        <v>0</v>
      </c>
      <c r="I202" s="73"/>
      <c r="J202" s="164"/>
      <c r="K202" s="920"/>
      <c r="L202" s="914"/>
      <c r="M202" s="914"/>
      <c r="N202" s="921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922" t="s">
        <v>296</v>
      </c>
      <c r="C203" s="880">
        <f>+F203+G203</f>
        <v>0</v>
      </c>
      <c r="D203" s="280"/>
      <c r="E203" s="280"/>
      <c r="F203" s="831"/>
      <c r="G203" s="831"/>
      <c r="H203" s="880">
        <f>SUM(I203:M203)</f>
        <v>0</v>
      </c>
      <c r="I203" s="831"/>
      <c r="J203" s="829"/>
      <c r="K203" s="920"/>
      <c r="L203" s="914"/>
      <c r="M203" s="914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923" t="s">
        <v>297</v>
      </c>
      <c r="C204" s="291">
        <f>SUM(D204:G204)</f>
        <v>0</v>
      </c>
      <c r="D204" s="883"/>
      <c r="E204" s="883"/>
      <c r="F204" s="883"/>
      <c r="G204" s="903"/>
      <c r="H204" s="260">
        <f>+N204</f>
        <v>0</v>
      </c>
      <c r="I204" s="915"/>
      <c r="J204" s="915"/>
      <c r="K204" s="924"/>
      <c r="L204" s="925"/>
      <c r="M204" s="925"/>
      <c r="N204" s="804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168" t="s">
        <v>264</v>
      </c>
      <c r="B206" s="4169" t="s">
        <v>299</v>
      </c>
      <c r="C206" s="4170" t="s">
        <v>300</v>
      </c>
      <c r="D206" s="4171" t="s">
        <v>301</v>
      </c>
      <c r="E206" s="4172"/>
      <c r="F206" s="4173" t="s">
        <v>302</v>
      </c>
      <c r="G206" s="4174"/>
      <c r="H206" s="4174"/>
      <c r="I206" s="4174"/>
      <c r="J206" s="4174"/>
      <c r="K206" s="4174"/>
      <c r="L206" s="4174"/>
      <c r="M206" s="4174"/>
      <c r="N206" s="4174"/>
      <c r="O206" s="4174"/>
      <c r="P206" s="4174"/>
      <c r="Q206" s="4174"/>
      <c r="R206" s="4174"/>
      <c r="S206" s="4175"/>
      <c r="T206" s="4176" t="s">
        <v>287</v>
      </c>
      <c r="U206" s="4170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168"/>
      <c r="B207" s="4169"/>
      <c r="C207" s="3925"/>
      <c r="D207" s="926" t="s">
        <v>305</v>
      </c>
      <c r="E207" s="927" t="s">
        <v>306</v>
      </c>
      <c r="F207" s="926" t="s">
        <v>307</v>
      </c>
      <c r="G207" s="928" t="s">
        <v>308</v>
      </c>
      <c r="H207" s="928" t="s">
        <v>309</v>
      </c>
      <c r="I207" s="928" t="s">
        <v>310</v>
      </c>
      <c r="J207" s="928" t="s">
        <v>311</v>
      </c>
      <c r="K207" s="928" t="s">
        <v>312</v>
      </c>
      <c r="L207" s="928" t="s">
        <v>313</v>
      </c>
      <c r="M207" s="928" t="s">
        <v>314</v>
      </c>
      <c r="N207" s="928" t="s">
        <v>315</v>
      </c>
      <c r="O207" s="928" t="s">
        <v>316</v>
      </c>
      <c r="P207" s="928" t="s">
        <v>317</v>
      </c>
      <c r="Q207" s="928" t="s">
        <v>318</v>
      </c>
      <c r="R207" s="928" t="s">
        <v>319</v>
      </c>
      <c r="S207" s="929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930" t="s">
        <v>321</v>
      </c>
      <c r="B208" s="931"/>
      <c r="C208" s="647">
        <f>SUM(D208:S208)</f>
        <v>0</v>
      </c>
      <c r="D208" s="931"/>
      <c r="E208" s="932"/>
      <c r="F208" s="931"/>
      <c r="G208" s="933"/>
      <c r="H208" s="933"/>
      <c r="I208" s="933"/>
      <c r="J208" s="933"/>
      <c r="K208" s="933"/>
      <c r="L208" s="933"/>
      <c r="M208" s="933"/>
      <c r="N208" s="933"/>
      <c r="O208" s="933"/>
      <c r="P208" s="933"/>
      <c r="Q208" s="933"/>
      <c r="R208" s="933"/>
      <c r="S208" s="934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930" t="s">
        <v>322</v>
      </c>
      <c r="B209" s="931"/>
      <c r="C209" s="935">
        <f>SUM(D209:S209)</f>
        <v>0</v>
      </c>
      <c r="D209" s="931"/>
      <c r="E209" s="932"/>
      <c r="F209" s="931"/>
      <c r="G209" s="933"/>
      <c r="H209" s="933"/>
      <c r="I209" s="933"/>
      <c r="J209" s="933"/>
      <c r="K209" s="933"/>
      <c r="L209" s="933"/>
      <c r="M209" s="933"/>
      <c r="N209" s="933"/>
      <c r="O209" s="933"/>
      <c r="P209" s="933"/>
      <c r="Q209" s="933"/>
      <c r="R209" s="933"/>
      <c r="S209" s="934"/>
      <c r="T209" s="932"/>
      <c r="U209" s="936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937" t="s">
        <v>323</v>
      </c>
      <c r="B210" s="938"/>
      <c r="C210" s="305">
        <f>SUM(D210:S210)</f>
        <v>0</v>
      </c>
      <c r="D210" s="939"/>
      <c r="E210" s="940"/>
      <c r="F210" s="939"/>
      <c r="G210" s="941"/>
      <c r="H210" s="941"/>
      <c r="I210" s="941"/>
      <c r="J210" s="941"/>
      <c r="K210" s="941"/>
      <c r="L210" s="941"/>
      <c r="M210" s="941"/>
      <c r="N210" s="941"/>
      <c r="O210" s="941"/>
      <c r="P210" s="941"/>
      <c r="Q210" s="941"/>
      <c r="R210" s="941"/>
      <c r="S210" s="942"/>
      <c r="T210" s="940"/>
      <c r="U210" s="938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169" t="s">
        <v>325</v>
      </c>
      <c r="B212" s="4169" t="s">
        <v>326</v>
      </c>
      <c r="C212" s="4171" t="s">
        <v>327</v>
      </c>
      <c r="D212" s="4172"/>
      <c r="E212" s="4173" t="s">
        <v>328</v>
      </c>
      <c r="F212" s="4174"/>
      <c r="G212" s="4174"/>
      <c r="H212" s="4174"/>
      <c r="I212" s="4174"/>
      <c r="J212" s="4175"/>
      <c r="K212" s="4170" t="s">
        <v>287</v>
      </c>
      <c r="L212" s="4170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169"/>
      <c r="B213" s="4169"/>
      <c r="C213" s="943" t="s">
        <v>305</v>
      </c>
      <c r="D213" s="927" t="s">
        <v>306</v>
      </c>
      <c r="E213" s="943" t="s">
        <v>307</v>
      </c>
      <c r="F213" s="928" t="s">
        <v>308</v>
      </c>
      <c r="G213" s="928" t="s">
        <v>309</v>
      </c>
      <c r="H213" s="928" t="s">
        <v>310</v>
      </c>
      <c r="I213" s="928" t="s">
        <v>311</v>
      </c>
      <c r="J213" s="944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930" t="s">
        <v>330</v>
      </c>
      <c r="B214" s="660">
        <f>SUM(C214:J214)</f>
        <v>0</v>
      </c>
      <c r="C214" s="831"/>
      <c r="D214" s="878"/>
      <c r="E214" s="831"/>
      <c r="F214" s="914"/>
      <c r="G214" s="914"/>
      <c r="H214" s="914"/>
      <c r="I214" s="914"/>
      <c r="J214" s="878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937" t="s">
        <v>331</v>
      </c>
      <c r="B215" s="309">
        <f>SUM(C215:J215)</f>
        <v>0</v>
      </c>
      <c r="C215" s="883"/>
      <c r="D215" s="884"/>
      <c r="E215" s="883"/>
      <c r="F215" s="916"/>
      <c r="G215" s="916"/>
      <c r="H215" s="916"/>
      <c r="I215" s="916"/>
      <c r="J215" s="884"/>
      <c r="K215" s="903"/>
      <c r="L215" s="903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183" t="s">
        <v>227</v>
      </c>
      <c r="B217" s="4184" t="s">
        <v>5</v>
      </c>
      <c r="C217" s="4185"/>
      <c r="D217" s="4186"/>
      <c r="E217" s="4187" t="s">
        <v>333</v>
      </c>
      <c r="F217" s="4188"/>
      <c r="G217" s="4188"/>
      <c r="H217" s="4188"/>
      <c r="I217" s="4188"/>
      <c r="J217" s="4188"/>
      <c r="K217" s="4188"/>
      <c r="L217" s="4188"/>
      <c r="M217" s="4188"/>
      <c r="N217" s="4188"/>
      <c r="O217" s="4188"/>
      <c r="P217" s="4188"/>
      <c r="Q217" s="4188"/>
      <c r="R217" s="4188"/>
      <c r="S217" s="4188"/>
      <c r="T217" s="4188"/>
      <c r="U217" s="4188"/>
      <c r="V217" s="4188"/>
      <c r="W217" s="4188"/>
      <c r="X217" s="4188"/>
      <c r="Y217" s="4188"/>
      <c r="Z217" s="4188"/>
      <c r="AA217" s="4188"/>
      <c r="AB217" s="4188"/>
      <c r="AC217" s="4188"/>
      <c r="AD217" s="4188"/>
      <c r="AE217" s="4188"/>
      <c r="AF217" s="4189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187" t="s">
        <v>51</v>
      </c>
      <c r="F218" s="4189"/>
      <c r="G218" s="4182" t="s">
        <v>17</v>
      </c>
      <c r="H218" s="4178"/>
      <c r="I218" s="4182" t="s">
        <v>18</v>
      </c>
      <c r="J218" s="4178"/>
      <c r="K218" s="4177" t="s">
        <v>19</v>
      </c>
      <c r="L218" s="4178"/>
      <c r="M218" s="4182" t="s">
        <v>20</v>
      </c>
      <c r="N218" s="4178"/>
      <c r="O218" s="4182" t="s">
        <v>21</v>
      </c>
      <c r="P218" s="4178"/>
      <c r="Q218" s="4182" t="s">
        <v>22</v>
      </c>
      <c r="R218" s="4178"/>
      <c r="S218" s="4182" t="s">
        <v>23</v>
      </c>
      <c r="T218" s="4178"/>
      <c r="U218" s="4177" t="s">
        <v>24</v>
      </c>
      <c r="V218" s="4178"/>
      <c r="W218" s="4182" t="s">
        <v>25</v>
      </c>
      <c r="X218" s="4178"/>
      <c r="Y218" s="4177" t="s">
        <v>26</v>
      </c>
      <c r="Z218" s="4178"/>
      <c r="AA218" s="4177" t="s">
        <v>27</v>
      </c>
      <c r="AB218" s="4178"/>
      <c r="AC218" s="4177" t="s">
        <v>28</v>
      </c>
      <c r="AD218" s="4178"/>
      <c r="AE218" s="4177" t="s">
        <v>29</v>
      </c>
      <c r="AF218" s="417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945" t="s">
        <v>44</v>
      </c>
      <c r="C219" s="946" t="s">
        <v>30</v>
      </c>
      <c r="D219" s="947" t="s">
        <v>31</v>
      </c>
      <c r="E219" s="948" t="s">
        <v>30</v>
      </c>
      <c r="F219" s="947" t="s">
        <v>31</v>
      </c>
      <c r="G219" s="946" t="s">
        <v>30</v>
      </c>
      <c r="H219" s="947" t="s">
        <v>31</v>
      </c>
      <c r="I219" s="946" t="s">
        <v>30</v>
      </c>
      <c r="J219" s="947" t="s">
        <v>31</v>
      </c>
      <c r="K219" s="948" t="s">
        <v>30</v>
      </c>
      <c r="L219" s="947" t="s">
        <v>31</v>
      </c>
      <c r="M219" s="946" t="s">
        <v>30</v>
      </c>
      <c r="N219" s="947" t="s">
        <v>31</v>
      </c>
      <c r="O219" s="946" t="s">
        <v>30</v>
      </c>
      <c r="P219" s="947" t="s">
        <v>31</v>
      </c>
      <c r="Q219" s="946" t="s">
        <v>30</v>
      </c>
      <c r="R219" s="947" t="s">
        <v>31</v>
      </c>
      <c r="S219" s="946" t="s">
        <v>30</v>
      </c>
      <c r="T219" s="947" t="s">
        <v>31</v>
      </c>
      <c r="U219" s="946" t="s">
        <v>30</v>
      </c>
      <c r="V219" s="947" t="s">
        <v>31</v>
      </c>
      <c r="W219" s="946" t="s">
        <v>30</v>
      </c>
      <c r="X219" s="947" t="s">
        <v>31</v>
      </c>
      <c r="Y219" s="948" t="s">
        <v>30</v>
      </c>
      <c r="Z219" s="947" t="s">
        <v>31</v>
      </c>
      <c r="AA219" s="948" t="s">
        <v>30</v>
      </c>
      <c r="AB219" s="947" t="s">
        <v>31</v>
      </c>
      <c r="AC219" s="948" t="s">
        <v>30</v>
      </c>
      <c r="AD219" s="947" t="s">
        <v>31</v>
      </c>
      <c r="AE219" s="948" t="s">
        <v>30</v>
      </c>
      <c r="AF219" s="947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949" t="s">
        <v>334</v>
      </c>
      <c r="B220" s="950">
        <f>SUM(C220:D220)</f>
        <v>0</v>
      </c>
      <c r="C220" s="951">
        <f t="shared" ref="C220:D222" si="76">SUM(E220+G220+I220+K220+M220+O220+Q220+S220+U220+W220+Y220+AA220+AC220+AE220)</f>
        <v>0</v>
      </c>
      <c r="D220" s="952">
        <f t="shared" si="76"/>
        <v>0</v>
      </c>
      <c r="E220" s="953"/>
      <c r="F220" s="954"/>
      <c r="G220" s="955"/>
      <c r="H220" s="954"/>
      <c r="I220" s="955"/>
      <c r="J220" s="954"/>
      <c r="K220" s="953"/>
      <c r="L220" s="954"/>
      <c r="M220" s="955"/>
      <c r="N220" s="954"/>
      <c r="O220" s="955"/>
      <c r="P220" s="954"/>
      <c r="Q220" s="955"/>
      <c r="R220" s="954"/>
      <c r="S220" s="955"/>
      <c r="T220" s="954"/>
      <c r="U220" s="955"/>
      <c r="V220" s="954"/>
      <c r="W220" s="955"/>
      <c r="X220" s="956"/>
      <c r="Y220" s="956"/>
      <c r="Z220" s="956"/>
      <c r="AA220" s="956"/>
      <c r="AB220" s="956"/>
      <c r="AC220" s="956"/>
      <c r="AD220" s="956"/>
      <c r="AE220" s="956"/>
      <c r="AF220" s="954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949" t="s">
        <v>335</v>
      </c>
      <c r="B221" s="950">
        <f>SUM(C221:D221)</f>
        <v>0</v>
      </c>
      <c r="C221" s="951">
        <f t="shared" si="76"/>
        <v>0</v>
      </c>
      <c r="D221" s="952">
        <f t="shared" si="76"/>
        <v>0</v>
      </c>
      <c r="E221" s="953"/>
      <c r="F221" s="954"/>
      <c r="G221" s="955"/>
      <c r="H221" s="954"/>
      <c r="I221" s="955"/>
      <c r="J221" s="954"/>
      <c r="K221" s="953"/>
      <c r="L221" s="954"/>
      <c r="M221" s="955"/>
      <c r="N221" s="954"/>
      <c r="O221" s="955"/>
      <c r="P221" s="954"/>
      <c r="Q221" s="955"/>
      <c r="R221" s="954"/>
      <c r="S221" s="955"/>
      <c r="T221" s="954"/>
      <c r="U221" s="955"/>
      <c r="V221" s="954"/>
      <c r="W221" s="955"/>
      <c r="X221" s="956"/>
      <c r="Y221" s="956"/>
      <c r="Z221" s="956"/>
      <c r="AA221" s="956"/>
      <c r="AB221" s="956"/>
      <c r="AC221" s="956"/>
      <c r="AD221" s="956"/>
      <c r="AE221" s="956"/>
      <c r="AF221" s="954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>
        <f>SUM(C222:D222)</f>
        <v>0</v>
      </c>
      <c r="C222" s="326">
        <f t="shared" si="76"/>
        <v>0</v>
      </c>
      <c r="D222" s="327">
        <f t="shared" si="76"/>
        <v>0</v>
      </c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157" t="s">
        <v>338</v>
      </c>
      <c r="B224" s="4157" t="s">
        <v>208</v>
      </c>
      <c r="C224" s="4179" t="s">
        <v>339</v>
      </c>
      <c r="D224" s="4180"/>
      <c r="E224" s="4180"/>
      <c r="F224" s="4180"/>
      <c r="G224" s="4181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917" t="s">
        <v>13</v>
      </c>
      <c r="D225" s="957" t="s">
        <v>14</v>
      </c>
      <c r="E225" s="918" t="s">
        <v>50</v>
      </c>
      <c r="F225" s="918" t="s">
        <v>51</v>
      </c>
      <c r="G225" s="958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959" t="s">
        <v>340</v>
      </c>
      <c r="B226" s="960">
        <f>SUM(C226:G226)</f>
        <v>0</v>
      </c>
      <c r="C226" s="961"/>
      <c r="D226" s="962"/>
      <c r="E226" s="962"/>
      <c r="F226" s="963"/>
      <c r="G226" s="96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138" t="s">
        <v>342</v>
      </c>
      <c r="B228" s="4143" t="s">
        <v>343</v>
      </c>
      <c r="C228" s="4152"/>
      <c r="D228" s="4144"/>
    </row>
    <row r="229" spans="1:103" s="92" customFormat="1" ht="10.5" customHeight="1" x14ac:dyDescent="0.15">
      <c r="A229" s="3874"/>
      <c r="B229" s="965" t="s">
        <v>344</v>
      </c>
      <c r="C229" s="4139" t="s">
        <v>345</v>
      </c>
      <c r="D229" s="4141"/>
    </row>
    <row r="230" spans="1:103" s="92" customFormat="1" ht="10.5" x14ac:dyDescent="0.15">
      <c r="A230" s="3875"/>
      <c r="B230" s="891" t="s">
        <v>346</v>
      </c>
      <c r="C230" s="893" t="s">
        <v>347</v>
      </c>
      <c r="D230" s="966" t="s">
        <v>348</v>
      </c>
    </row>
    <row r="231" spans="1:103" s="92" customFormat="1" ht="10.5" x14ac:dyDescent="0.15">
      <c r="A231" s="967" t="s">
        <v>349</v>
      </c>
      <c r="B231" s="968"/>
      <c r="C231" s="969"/>
      <c r="D231" s="970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124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134" priority="9" operator="equal">
      <formula>1</formula>
    </cfRule>
  </conditionalFormatting>
  <conditionalFormatting sqref="CN14:CO14">
    <cfRule type="cellIs" dxfId="133" priority="8" operator="equal">
      <formula>1</formula>
    </cfRule>
  </conditionalFormatting>
  <conditionalFormatting sqref="CM14:CM18">
    <cfRule type="cellIs" dxfId="132" priority="7" operator="equal">
      <formula>1</formula>
    </cfRule>
  </conditionalFormatting>
  <conditionalFormatting sqref="CN15:CO18">
    <cfRule type="cellIs" dxfId="131" priority="6" operator="equal">
      <formula>1</formula>
    </cfRule>
  </conditionalFormatting>
  <conditionalFormatting sqref="CK24:CN24">
    <cfRule type="cellIs" dxfId="130" priority="5" operator="equal">
      <formula>1</formula>
    </cfRule>
  </conditionalFormatting>
  <conditionalFormatting sqref="CK25:CN26">
    <cfRule type="cellIs" dxfId="129" priority="4" operator="equal">
      <formula>1</formula>
    </cfRule>
  </conditionalFormatting>
  <conditionalFormatting sqref="CL31:CM31">
    <cfRule type="cellIs" dxfId="128" priority="3" operator="equal">
      <formula>1</formula>
    </cfRule>
  </conditionalFormatting>
  <conditionalFormatting sqref="CQ37:CR37">
    <cfRule type="cellIs" dxfId="127" priority="2" operator="equal">
      <formula>1</formula>
    </cfRule>
  </conditionalFormatting>
  <conditionalFormatting sqref="CQ38:CR96">
    <cfRule type="cellIs" dxfId="126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4" sqref="A4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",[4]NOMBRE!B2," - ","( ",[4]NOMBRE!C2,[4]NOMBRE!D2,[4]NOMBRE!E2,[4]NOMBRE!F2,[4]NOMBRE!G2,"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",[4]NOMBRE!B6," - ","( ",[4]NOMBRE!C6,[4]NOMBRE!D6," )")</f>
        <v>MES: MARZO - ( 03 )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",[4]NOMBRE!B7)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990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190" t="s">
        <v>4</v>
      </c>
      <c r="B12" s="4191" t="s">
        <v>5</v>
      </c>
      <c r="C12" s="4192" t="s">
        <v>6</v>
      </c>
      <c r="D12" s="4193"/>
      <c r="E12" s="4193"/>
      <c r="F12" s="4193"/>
      <c r="G12" s="4193"/>
      <c r="H12" s="4193"/>
      <c r="I12" s="4193"/>
      <c r="J12" s="4193"/>
      <c r="K12" s="4193"/>
      <c r="L12" s="4193"/>
      <c r="M12" s="4193"/>
      <c r="N12" s="4193"/>
      <c r="O12" s="4193"/>
      <c r="P12" s="4193"/>
      <c r="Q12" s="4193"/>
      <c r="R12" s="4193"/>
      <c r="S12" s="4194"/>
      <c r="T12" s="4195" t="s">
        <v>7</v>
      </c>
      <c r="U12" s="4196"/>
      <c r="V12" s="4130" t="s">
        <v>8</v>
      </c>
      <c r="W12" s="4130" t="s">
        <v>9</v>
      </c>
      <c r="X12" s="4013" t="s">
        <v>10</v>
      </c>
      <c r="Y12" s="4013" t="s">
        <v>11</v>
      </c>
      <c r="Z12" s="4013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190"/>
      <c r="B13" s="3774"/>
      <c r="C13" s="991" t="s">
        <v>13</v>
      </c>
      <c r="D13" s="992" t="s">
        <v>14</v>
      </c>
      <c r="E13" s="993" t="s">
        <v>15</v>
      </c>
      <c r="F13" s="992" t="s">
        <v>16</v>
      </c>
      <c r="G13" s="994" t="s">
        <v>17</v>
      </c>
      <c r="H13" s="994" t="s">
        <v>18</v>
      </c>
      <c r="I13" s="994" t="s">
        <v>19</v>
      </c>
      <c r="J13" s="994" t="s">
        <v>20</v>
      </c>
      <c r="K13" s="994" t="s">
        <v>21</v>
      </c>
      <c r="L13" s="994" t="s">
        <v>22</v>
      </c>
      <c r="M13" s="994" t="s">
        <v>23</v>
      </c>
      <c r="N13" s="994" t="s">
        <v>24</v>
      </c>
      <c r="O13" s="994" t="s">
        <v>25</v>
      </c>
      <c r="P13" s="994" t="s">
        <v>26</v>
      </c>
      <c r="Q13" s="994" t="s">
        <v>27</v>
      </c>
      <c r="R13" s="994" t="s">
        <v>28</v>
      </c>
      <c r="S13" s="995" t="s">
        <v>29</v>
      </c>
      <c r="T13" s="996" t="s">
        <v>30</v>
      </c>
      <c r="U13" s="997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704" t="s">
        <v>32</v>
      </c>
      <c r="B14" s="23">
        <f t="shared" ref="B14:B19" si="0">SUM(C14:S14)</f>
        <v>0</v>
      </c>
      <c r="C14" s="998"/>
      <c r="D14" s="999"/>
      <c r="E14" s="707"/>
      <c r="F14" s="626"/>
      <c r="G14" s="626"/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01"/>
      <c r="T14" s="603"/>
      <c r="U14" s="369"/>
      <c r="V14" s="888"/>
      <c r="W14" s="888"/>
      <c r="X14" s="888"/>
      <c r="Y14" s="888"/>
      <c r="Z14" s="888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1000" t="s">
        <v>33</v>
      </c>
      <c r="B15" s="23">
        <f t="shared" si="0"/>
        <v>0</v>
      </c>
      <c r="C15" s="998"/>
      <c r="D15" s="999"/>
      <c r="E15" s="1001"/>
      <c r="F15" s="999"/>
      <c r="G15" s="999"/>
      <c r="H15" s="999"/>
      <c r="I15" s="999"/>
      <c r="J15" s="999"/>
      <c r="K15" s="999"/>
      <c r="L15" s="999"/>
      <c r="M15" s="999"/>
      <c r="N15" s="999"/>
      <c r="O15" s="999"/>
      <c r="P15" s="999"/>
      <c r="Q15" s="999"/>
      <c r="R15" s="999"/>
      <c r="S15" s="1002"/>
      <c r="T15" s="1003"/>
      <c r="U15" s="1004"/>
      <c r="V15" s="1005"/>
      <c r="W15" s="1005"/>
      <c r="X15" s="1005"/>
      <c r="Y15" s="1005"/>
      <c r="Z15" s="1005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1006" t="s">
        <v>34</v>
      </c>
      <c r="B16" s="23">
        <f>SUM(E16:S16)</f>
        <v>0</v>
      </c>
      <c r="C16" s="1007"/>
      <c r="D16" s="1008"/>
      <c r="E16" s="1001"/>
      <c r="F16" s="999"/>
      <c r="G16" s="999"/>
      <c r="H16" s="999"/>
      <c r="I16" s="999"/>
      <c r="J16" s="999"/>
      <c r="K16" s="999"/>
      <c r="L16" s="999"/>
      <c r="M16" s="999"/>
      <c r="N16" s="999"/>
      <c r="O16" s="999"/>
      <c r="P16" s="999"/>
      <c r="Q16" s="999"/>
      <c r="R16" s="999"/>
      <c r="S16" s="1002"/>
      <c r="T16" s="1003"/>
      <c r="U16" s="1004"/>
      <c r="V16" s="1005"/>
      <c r="W16" s="1005"/>
      <c r="X16" s="1005"/>
      <c r="Y16" s="1005"/>
      <c r="Z16" s="1005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1000" t="s">
        <v>35</v>
      </c>
      <c r="B17" s="23">
        <f t="shared" si="0"/>
        <v>0</v>
      </c>
      <c r="C17" s="998"/>
      <c r="D17" s="999"/>
      <c r="E17" s="1001"/>
      <c r="F17" s="999"/>
      <c r="G17" s="999"/>
      <c r="H17" s="999"/>
      <c r="I17" s="999"/>
      <c r="J17" s="999"/>
      <c r="K17" s="999"/>
      <c r="L17" s="999"/>
      <c r="M17" s="999"/>
      <c r="N17" s="999"/>
      <c r="O17" s="1009"/>
      <c r="P17" s="1009"/>
      <c r="Q17" s="1009"/>
      <c r="R17" s="1009"/>
      <c r="S17" s="1010"/>
      <c r="T17" s="1003"/>
      <c r="U17" s="1004"/>
      <c r="V17" s="1005"/>
      <c r="W17" s="1005"/>
      <c r="X17" s="1005"/>
      <c r="Y17" s="1005"/>
      <c r="Z17" s="1005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998"/>
      <c r="D18" s="999"/>
      <c r="E18" s="1001"/>
      <c r="F18" s="999"/>
      <c r="G18" s="999"/>
      <c r="H18" s="999"/>
      <c r="I18" s="999"/>
      <c r="J18" s="999"/>
      <c r="K18" s="999"/>
      <c r="L18" s="999"/>
      <c r="M18" s="999"/>
      <c r="N18" s="999"/>
      <c r="O18" s="999"/>
      <c r="P18" s="999"/>
      <c r="Q18" s="999"/>
      <c r="R18" s="999"/>
      <c r="S18" s="1002"/>
      <c r="T18" s="1003"/>
      <c r="U18" s="1004"/>
      <c r="V18" s="1005"/>
      <c r="W18" s="1005"/>
      <c r="X18" s="1005"/>
      <c r="Y18" s="1005"/>
      <c r="Z18" s="1005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1011" t="s">
        <v>37</v>
      </c>
      <c r="B19" s="1012">
        <f t="shared" si="0"/>
        <v>0</v>
      </c>
      <c r="C19" s="1013">
        <f t="shared" ref="C19:S19" si="4">SUM(C14:C18)</f>
        <v>0</v>
      </c>
      <c r="D19" s="1014">
        <f t="shared" si="4"/>
        <v>0</v>
      </c>
      <c r="E19" s="1014">
        <f t="shared" si="4"/>
        <v>0</v>
      </c>
      <c r="F19" s="1015">
        <f t="shared" si="4"/>
        <v>0</v>
      </c>
      <c r="G19" s="1015">
        <f t="shared" si="4"/>
        <v>0</v>
      </c>
      <c r="H19" s="1015">
        <f t="shared" si="4"/>
        <v>0</v>
      </c>
      <c r="I19" s="1015">
        <f t="shared" si="4"/>
        <v>0</v>
      </c>
      <c r="J19" s="1015">
        <f t="shared" si="4"/>
        <v>0</v>
      </c>
      <c r="K19" s="1015">
        <f t="shared" si="4"/>
        <v>0</v>
      </c>
      <c r="L19" s="1015">
        <f t="shared" si="4"/>
        <v>0</v>
      </c>
      <c r="M19" s="1015">
        <f t="shared" si="4"/>
        <v>0</v>
      </c>
      <c r="N19" s="1015">
        <f t="shared" si="4"/>
        <v>0</v>
      </c>
      <c r="O19" s="1015">
        <f t="shared" si="4"/>
        <v>0</v>
      </c>
      <c r="P19" s="1015">
        <f t="shared" si="4"/>
        <v>0</v>
      </c>
      <c r="Q19" s="1015">
        <f t="shared" si="4"/>
        <v>0</v>
      </c>
      <c r="R19" s="1015">
        <f t="shared" si="4"/>
        <v>0</v>
      </c>
      <c r="S19" s="1016">
        <f t="shared" si="4"/>
        <v>0</v>
      </c>
      <c r="T19" s="1012">
        <f>SUM(T14:T18)</f>
        <v>0</v>
      </c>
      <c r="U19" s="1017">
        <f t="shared" ref="U19:Z19" si="5">SUM(U14:U18)</f>
        <v>0</v>
      </c>
      <c r="V19" s="1018">
        <f t="shared" si="5"/>
        <v>0</v>
      </c>
      <c r="W19" s="1018">
        <f t="shared" si="5"/>
        <v>0</v>
      </c>
      <c r="X19" s="1018">
        <f t="shared" si="5"/>
        <v>0</v>
      </c>
      <c r="Y19" s="1018">
        <f t="shared" si="5"/>
        <v>0</v>
      </c>
      <c r="Z19" s="1018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197" t="s">
        <v>39</v>
      </c>
      <c r="B21" s="4198" t="s">
        <v>5</v>
      </c>
      <c r="C21" s="4198"/>
      <c r="D21" s="4198"/>
      <c r="E21" s="4199" t="s">
        <v>40</v>
      </c>
      <c r="F21" s="4200"/>
      <c r="G21" s="4200"/>
      <c r="H21" s="4201"/>
      <c r="I21" s="4202" t="s">
        <v>32</v>
      </c>
      <c r="J21" s="4203" t="s">
        <v>41</v>
      </c>
      <c r="K21" s="4198" t="s">
        <v>10</v>
      </c>
      <c r="L21" s="4198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197"/>
      <c r="B22" s="4198"/>
      <c r="C22" s="4198"/>
      <c r="D22" s="4198"/>
      <c r="E22" s="4197" t="s">
        <v>42</v>
      </c>
      <c r="F22" s="4197"/>
      <c r="G22" s="4197" t="s">
        <v>43</v>
      </c>
      <c r="H22" s="3972"/>
      <c r="I22" s="4202"/>
      <c r="J22" s="4203"/>
      <c r="K22" s="4198"/>
      <c r="L22" s="4198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197"/>
      <c r="B23" s="1019" t="s">
        <v>44</v>
      </c>
      <c r="C23" s="1020" t="s">
        <v>30</v>
      </c>
      <c r="D23" s="1020" t="s">
        <v>31</v>
      </c>
      <c r="E23" s="1020" t="s">
        <v>30</v>
      </c>
      <c r="F23" s="1020" t="s">
        <v>31</v>
      </c>
      <c r="G23" s="1020" t="s">
        <v>30</v>
      </c>
      <c r="H23" s="386" t="s">
        <v>31</v>
      </c>
      <c r="I23" s="4202"/>
      <c r="J23" s="4203"/>
      <c r="K23" s="4198"/>
      <c r="L23" s="4198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730" t="s">
        <v>45</v>
      </c>
      <c r="B24" s="731">
        <f>SUM(C24:D24)</f>
        <v>0</v>
      </c>
      <c r="C24" s="731">
        <f t="shared" ref="C24:D26" si="6">+E24+G24</f>
        <v>0</v>
      </c>
      <c r="D24" s="731">
        <f t="shared" si="6"/>
        <v>0</v>
      </c>
      <c r="E24" s="732"/>
      <c r="F24" s="732"/>
      <c r="G24" s="732"/>
      <c r="H24" s="479"/>
      <c r="I24" s="1021"/>
      <c r="J24" s="734"/>
      <c r="K24" s="732"/>
      <c r="L24" s="732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1022" t="s">
        <v>46</v>
      </c>
      <c r="B25" s="1023">
        <f>SUM(C25:D25)</f>
        <v>0</v>
      </c>
      <c r="C25" s="1023">
        <f t="shared" si="6"/>
        <v>0</v>
      </c>
      <c r="D25" s="1023">
        <f t="shared" si="6"/>
        <v>0</v>
      </c>
      <c r="E25" s="1024"/>
      <c r="F25" s="1024"/>
      <c r="G25" s="1024"/>
      <c r="H25" s="1025"/>
      <c r="I25" s="1026"/>
      <c r="J25" s="1027"/>
      <c r="K25" s="1024"/>
      <c r="L25" s="1024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1028" t="s">
        <v>47</v>
      </c>
      <c r="B26" s="1029">
        <f>SUM(C26:D26)</f>
        <v>0</v>
      </c>
      <c r="C26" s="1029">
        <f t="shared" si="6"/>
        <v>0</v>
      </c>
      <c r="D26" s="1029">
        <f t="shared" si="6"/>
        <v>0</v>
      </c>
      <c r="E26" s="1030"/>
      <c r="F26" s="1030"/>
      <c r="G26" s="1030"/>
      <c r="H26" s="1031"/>
      <c r="I26" s="1032"/>
      <c r="J26" s="1033"/>
      <c r="K26" s="1030"/>
      <c r="L26" s="1030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1011" t="s">
        <v>5</v>
      </c>
      <c r="B27" s="1020">
        <f>SUM(B24:B26)</f>
        <v>0</v>
      </c>
      <c r="C27" s="1020">
        <f>SUM(C24:C26)</f>
        <v>0</v>
      </c>
      <c r="D27" s="1020">
        <f>SUM(D24:D26)</f>
        <v>0</v>
      </c>
      <c r="E27" s="1020">
        <f>SUM(E24:E26)</f>
        <v>0</v>
      </c>
      <c r="F27" s="1020">
        <f t="shared" ref="F27:L27" si="9">SUM(F24:F26)</f>
        <v>0</v>
      </c>
      <c r="G27" s="1020">
        <f t="shared" si="9"/>
        <v>0</v>
      </c>
      <c r="H27" s="386">
        <f t="shared" si="9"/>
        <v>0</v>
      </c>
      <c r="I27" s="1034">
        <f t="shared" si="9"/>
        <v>0</v>
      </c>
      <c r="J27" s="1020">
        <f t="shared" si="9"/>
        <v>0</v>
      </c>
      <c r="K27" s="1020">
        <f t="shared" si="9"/>
        <v>0</v>
      </c>
      <c r="L27" s="1020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1035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191"/>
      <c r="B29" s="4191" t="s">
        <v>5</v>
      </c>
      <c r="C29" s="4214" t="s">
        <v>6</v>
      </c>
      <c r="D29" s="4215"/>
      <c r="E29" s="4215"/>
      <c r="F29" s="4215"/>
      <c r="G29" s="4215"/>
      <c r="H29" s="4215"/>
      <c r="I29" s="4215"/>
      <c r="J29" s="4215"/>
      <c r="K29" s="4215"/>
      <c r="L29" s="4215"/>
      <c r="M29" s="4215"/>
      <c r="N29" s="4215"/>
      <c r="O29" s="4215"/>
      <c r="P29" s="4215"/>
      <c r="Q29" s="4215"/>
      <c r="R29" s="4215"/>
      <c r="S29" s="4216"/>
      <c r="T29" s="4217" t="s">
        <v>49</v>
      </c>
      <c r="U29" s="3990"/>
      <c r="V29" s="4213" t="s">
        <v>10</v>
      </c>
      <c r="W29" s="4218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991" t="s">
        <v>13</v>
      </c>
      <c r="D30" s="992" t="s">
        <v>14</v>
      </c>
      <c r="E30" s="992" t="s">
        <v>50</v>
      </c>
      <c r="F30" s="993" t="s">
        <v>51</v>
      </c>
      <c r="G30" s="992" t="s">
        <v>17</v>
      </c>
      <c r="H30" s="992" t="s">
        <v>18</v>
      </c>
      <c r="I30" s="992" t="s">
        <v>19</v>
      </c>
      <c r="J30" s="992" t="s">
        <v>20</v>
      </c>
      <c r="K30" s="992" t="s">
        <v>21</v>
      </c>
      <c r="L30" s="992" t="s">
        <v>22</v>
      </c>
      <c r="M30" s="992" t="s">
        <v>23</v>
      </c>
      <c r="N30" s="992" t="s">
        <v>24</v>
      </c>
      <c r="O30" s="992" t="s">
        <v>25</v>
      </c>
      <c r="P30" s="992" t="s">
        <v>26</v>
      </c>
      <c r="Q30" s="992" t="s">
        <v>27</v>
      </c>
      <c r="R30" s="389" t="s">
        <v>28</v>
      </c>
      <c r="S30" s="1036" t="s">
        <v>29</v>
      </c>
      <c r="T30" s="996" t="s">
        <v>30</v>
      </c>
      <c r="U30" s="997" t="s">
        <v>31</v>
      </c>
      <c r="V30" s="4213"/>
      <c r="W30" s="4218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1037" t="s">
        <v>52</v>
      </c>
      <c r="B31" s="1038">
        <f>SUM(C31:S31)</f>
        <v>0</v>
      </c>
      <c r="C31" s="1039"/>
      <c r="D31" s="1040"/>
      <c r="E31" s="1040"/>
      <c r="F31" s="1040"/>
      <c r="G31" s="1040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40"/>
      <c r="S31" s="970"/>
      <c r="T31" s="968"/>
      <c r="U31" s="395"/>
      <c r="V31" s="1041"/>
      <c r="W31" s="968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1042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204" t="s">
        <v>55</v>
      </c>
      <c r="B34" s="4205" t="s">
        <v>56</v>
      </c>
      <c r="C34" s="4206" t="s">
        <v>57</v>
      </c>
      <c r="D34" s="4207"/>
      <c r="E34" s="4207"/>
      <c r="F34" s="4207"/>
      <c r="G34" s="4207"/>
      <c r="H34" s="4207"/>
      <c r="I34" s="4207"/>
      <c r="J34" s="4207"/>
      <c r="K34" s="4207"/>
      <c r="L34" s="4207"/>
      <c r="M34" s="4207"/>
      <c r="N34" s="4207"/>
      <c r="O34" s="4207"/>
      <c r="P34" s="4207"/>
      <c r="Q34" s="4207"/>
      <c r="R34" s="4207"/>
      <c r="S34" s="4207"/>
      <c r="T34" s="4207"/>
      <c r="U34" s="4208"/>
      <c r="V34" s="4209" t="s">
        <v>58</v>
      </c>
      <c r="W34" s="4210"/>
      <c r="X34" s="4128" t="s">
        <v>59</v>
      </c>
      <c r="Y34" s="4130"/>
      <c r="Z34" s="4211" t="s">
        <v>60</v>
      </c>
      <c r="AA34" s="4212"/>
      <c r="AB34" s="4212"/>
      <c r="AC34" s="4212"/>
      <c r="AD34" s="4212"/>
      <c r="AE34" s="4212"/>
      <c r="AF34" s="4212"/>
      <c r="AG34" s="4212"/>
      <c r="AH34" s="4212"/>
      <c r="AI34" s="4213"/>
      <c r="AJ34" s="3984" t="s">
        <v>61</v>
      </c>
      <c r="AK34" s="4129"/>
      <c r="AL34" s="4130"/>
      <c r="AM34" s="4130" t="s">
        <v>62</v>
      </c>
      <c r="AN34" s="4130" t="s">
        <v>63</v>
      </c>
      <c r="AO34" s="4013" t="s">
        <v>10</v>
      </c>
      <c r="AP34" s="4130" t="s">
        <v>11</v>
      </c>
      <c r="AQ34" s="4130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204"/>
      <c r="B35" s="3802"/>
      <c r="C35" s="4222" t="s">
        <v>6</v>
      </c>
      <c r="D35" s="4222"/>
      <c r="E35" s="4222"/>
      <c r="F35" s="4222"/>
      <c r="G35" s="4222"/>
      <c r="H35" s="4222"/>
      <c r="I35" s="4222"/>
      <c r="J35" s="4222"/>
      <c r="K35" s="4222"/>
      <c r="L35" s="4222"/>
      <c r="M35" s="4222"/>
      <c r="N35" s="4222"/>
      <c r="O35" s="4222"/>
      <c r="P35" s="4222"/>
      <c r="Q35" s="4222"/>
      <c r="R35" s="4222"/>
      <c r="S35" s="4222"/>
      <c r="T35" s="4223" t="s">
        <v>49</v>
      </c>
      <c r="U35" s="4224"/>
      <c r="V35" s="3809"/>
      <c r="W35" s="3810"/>
      <c r="X35" s="3812"/>
      <c r="Y35" s="3786"/>
      <c r="Z35" s="4220" t="s">
        <v>65</v>
      </c>
      <c r="AA35" s="4221"/>
      <c r="AB35" s="4221"/>
      <c r="AC35" s="4221"/>
      <c r="AD35" s="4225"/>
      <c r="AE35" s="4220" t="s">
        <v>66</v>
      </c>
      <c r="AF35" s="4221"/>
      <c r="AG35" s="4221"/>
      <c r="AH35" s="4221"/>
      <c r="AI35" s="4225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204"/>
      <c r="B36" s="3803"/>
      <c r="C36" s="893" t="s">
        <v>13</v>
      </c>
      <c r="D36" s="1043" t="s">
        <v>14</v>
      </c>
      <c r="E36" s="1043" t="s">
        <v>50</v>
      </c>
      <c r="F36" s="1043" t="s">
        <v>51</v>
      </c>
      <c r="G36" s="1043" t="s">
        <v>17</v>
      </c>
      <c r="H36" s="1043" t="s">
        <v>18</v>
      </c>
      <c r="I36" s="1043" t="s">
        <v>19</v>
      </c>
      <c r="J36" s="1043" t="s">
        <v>20</v>
      </c>
      <c r="K36" s="1043" t="s">
        <v>21</v>
      </c>
      <c r="L36" s="1043" t="s">
        <v>22</v>
      </c>
      <c r="M36" s="1043" t="s">
        <v>23</v>
      </c>
      <c r="N36" s="1043" t="s">
        <v>24</v>
      </c>
      <c r="O36" s="1043" t="s">
        <v>25</v>
      </c>
      <c r="P36" s="1043" t="s">
        <v>26</v>
      </c>
      <c r="Q36" s="1043" t="s">
        <v>27</v>
      </c>
      <c r="R36" s="1043" t="s">
        <v>28</v>
      </c>
      <c r="S36" s="1044" t="s">
        <v>29</v>
      </c>
      <c r="T36" s="1045" t="s">
        <v>30</v>
      </c>
      <c r="U36" s="1046" t="s">
        <v>31</v>
      </c>
      <c r="V36" s="893" t="s">
        <v>67</v>
      </c>
      <c r="W36" s="1047" t="s">
        <v>68</v>
      </c>
      <c r="X36" s="893" t="s">
        <v>69</v>
      </c>
      <c r="Y36" s="1044" t="s">
        <v>70</v>
      </c>
      <c r="Z36" s="1048" t="s">
        <v>5</v>
      </c>
      <c r="AA36" s="1049" t="s">
        <v>71</v>
      </c>
      <c r="AB36" s="1043" t="s">
        <v>72</v>
      </c>
      <c r="AC36" s="1043" t="s">
        <v>73</v>
      </c>
      <c r="AD36" s="1047" t="s">
        <v>74</v>
      </c>
      <c r="AE36" s="67" t="s">
        <v>56</v>
      </c>
      <c r="AF36" s="1049" t="s">
        <v>71</v>
      </c>
      <c r="AG36" s="1043" t="s">
        <v>72</v>
      </c>
      <c r="AH36" s="1043" t="s">
        <v>73</v>
      </c>
      <c r="AI36" s="1047" t="s">
        <v>74</v>
      </c>
      <c r="AJ36" s="401" t="s">
        <v>75</v>
      </c>
      <c r="AK36" s="891" t="s">
        <v>76</v>
      </c>
      <c r="AL36" s="891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600"/>
      <c r="D37" s="626"/>
      <c r="E37" s="626"/>
      <c r="F37" s="626"/>
      <c r="G37" s="761"/>
      <c r="H37" s="761"/>
      <c r="I37" s="761"/>
      <c r="J37" s="761"/>
      <c r="K37" s="761"/>
      <c r="L37" s="761"/>
      <c r="M37" s="761"/>
      <c r="N37" s="761"/>
      <c r="O37" s="761"/>
      <c r="P37" s="761"/>
      <c r="Q37" s="761"/>
      <c r="R37" s="761"/>
      <c r="S37" s="762"/>
      <c r="T37" s="600"/>
      <c r="U37" s="601"/>
      <c r="V37" s="600"/>
      <c r="W37" s="601"/>
      <c r="X37" s="600"/>
      <c r="Y37" s="601"/>
      <c r="Z37" s="1050">
        <f>SUM(AA37+AB37+AC37+AD37)</f>
        <v>0</v>
      </c>
      <c r="AA37" s="600"/>
      <c r="AB37" s="626"/>
      <c r="AC37" s="626"/>
      <c r="AD37" s="601"/>
      <c r="AE37" s="1050">
        <f>SUM(AF37+AG37+AH37+AI37)</f>
        <v>0</v>
      </c>
      <c r="AF37" s="600"/>
      <c r="AG37" s="626"/>
      <c r="AH37" s="626"/>
      <c r="AI37" s="499"/>
      <c r="AJ37" s="1051"/>
      <c r="AK37" s="1051"/>
      <c r="AL37" s="1051"/>
      <c r="AM37" s="1051"/>
      <c r="AN37" s="1051"/>
      <c r="AO37" s="1051"/>
      <c r="AP37" s="1051"/>
      <c r="AQ37" s="1051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1050" t="s">
        <v>79</v>
      </c>
      <c r="B38" s="23">
        <f t="shared" ref="B38:B96" si="23">SUM(C38:S38)</f>
        <v>0</v>
      </c>
      <c r="C38" s="1052"/>
      <c r="D38" s="1053"/>
      <c r="E38" s="1053"/>
      <c r="F38" s="1053"/>
      <c r="G38" s="1053"/>
      <c r="H38" s="1053"/>
      <c r="I38" s="1053"/>
      <c r="J38" s="1053"/>
      <c r="K38" s="1053"/>
      <c r="L38" s="1053"/>
      <c r="M38" s="1053"/>
      <c r="N38" s="1053"/>
      <c r="O38" s="1053"/>
      <c r="P38" s="1053"/>
      <c r="Q38" s="1053"/>
      <c r="R38" s="1053"/>
      <c r="S38" s="1054"/>
      <c r="T38" s="73"/>
      <c r="U38" s="74"/>
      <c r="V38" s="73"/>
      <c r="W38" s="74"/>
      <c r="X38" s="73"/>
      <c r="Y38" s="74"/>
      <c r="Z38" s="1050">
        <f t="shared" ref="Z38:Z96" si="24">SUM(AA38+AB38+AC38+AD38)</f>
        <v>0</v>
      </c>
      <c r="AA38" s="73"/>
      <c r="AB38" s="75"/>
      <c r="AC38" s="75"/>
      <c r="AD38" s="74"/>
      <c r="AE38" s="1050">
        <f t="shared" ref="AE38:AE96" si="25">SUM(AF38+AG38+AH38+AI38)</f>
        <v>0</v>
      </c>
      <c r="AF38" s="73"/>
      <c r="AG38" s="75"/>
      <c r="AH38" s="75"/>
      <c r="AI38" s="76"/>
      <c r="AJ38" s="1051"/>
      <c r="AK38" s="1051"/>
      <c r="AL38" s="1051"/>
      <c r="AM38" s="1051"/>
      <c r="AN38" s="1051"/>
      <c r="AO38" s="1051"/>
      <c r="AP38" s="1051"/>
      <c r="AQ38" s="1051"/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1050" t="s">
        <v>80</v>
      </c>
      <c r="B39" s="23">
        <f>SUM(C39)</f>
        <v>0</v>
      </c>
      <c r="C39" s="1052"/>
      <c r="D39" s="1055"/>
      <c r="E39" s="1055"/>
      <c r="F39" s="1055"/>
      <c r="G39" s="1055"/>
      <c r="H39" s="1055"/>
      <c r="I39" s="1055"/>
      <c r="J39" s="1055"/>
      <c r="K39" s="1055"/>
      <c r="L39" s="1055"/>
      <c r="M39" s="1055"/>
      <c r="N39" s="1055"/>
      <c r="O39" s="1055"/>
      <c r="P39" s="1055"/>
      <c r="Q39" s="1055"/>
      <c r="R39" s="1055"/>
      <c r="S39" s="1056"/>
      <c r="T39" s="73"/>
      <c r="U39" s="74"/>
      <c r="V39" s="73"/>
      <c r="W39" s="74"/>
      <c r="X39" s="73"/>
      <c r="Y39" s="74"/>
      <c r="Z39" s="1050">
        <f t="shared" si="24"/>
        <v>0</v>
      </c>
      <c r="AA39" s="73"/>
      <c r="AB39" s="75"/>
      <c r="AC39" s="75"/>
      <c r="AD39" s="74"/>
      <c r="AE39" s="1050">
        <f t="shared" si="25"/>
        <v>0</v>
      </c>
      <c r="AF39" s="73"/>
      <c r="AG39" s="75"/>
      <c r="AH39" s="75"/>
      <c r="AI39" s="76"/>
      <c r="AJ39" s="1051"/>
      <c r="AK39" s="1051"/>
      <c r="AL39" s="1051"/>
      <c r="AM39" s="1051"/>
      <c r="AN39" s="1051"/>
      <c r="AO39" s="1051"/>
      <c r="AP39" s="1051"/>
      <c r="AQ39" s="1051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1050" t="s">
        <v>81</v>
      </c>
      <c r="B40" s="23">
        <f t="shared" si="23"/>
        <v>0</v>
      </c>
      <c r="C40" s="1052"/>
      <c r="D40" s="1053"/>
      <c r="E40" s="1053"/>
      <c r="F40" s="1053"/>
      <c r="G40" s="1053"/>
      <c r="H40" s="1053"/>
      <c r="I40" s="1053"/>
      <c r="J40" s="1053"/>
      <c r="K40" s="1053"/>
      <c r="L40" s="1053"/>
      <c r="M40" s="1053"/>
      <c r="N40" s="1053"/>
      <c r="O40" s="1053"/>
      <c r="P40" s="1053"/>
      <c r="Q40" s="1053"/>
      <c r="R40" s="1053"/>
      <c r="S40" s="1054"/>
      <c r="T40" s="73"/>
      <c r="U40" s="74"/>
      <c r="V40" s="73"/>
      <c r="W40" s="74"/>
      <c r="X40" s="73"/>
      <c r="Y40" s="74"/>
      <c r="Z40" s="1050">
        <f t="shared" si="24"/>
        <v>0</v>
      </c>
      <c r="AA40" s="73"/>
      <c r="AB40" s="75"/>
      <c r="AC40" s="75"/>
      <c r="AD40" s="74"/>
      <c r="AE40" s="1050">
        <f t="shared" si="25"/>
        <v>0</v>
      </c>
      <c r="AF40" s="73"/>
      <c r="AG40" s="75"/>
      <c r="AH40" s="75"/>
      <c r="AI40" s="76"/>
      <c r="AJ40" s="1051"/>
      <c r="AK40" s="1051"/>
      <c r="AL40" s="1051"/>
      <c r="AM40" s="1051"/>
      <c r="AN40" s="1051"/>
      <c r="AO40" s="1051"/>
      <c r="AP40" s="1051"/>
      <c r="AQ40" s="1051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1050" t="s">
        <v>82</v>
      </c>
      <c r="B41" s="23">
        <f t="shared" si="23"/>
        <v>0</v>
      </c>
      <c r="C41" s="1052"/>
      <c r="D41" s="1053"/>
      <c r="E41" s="1053"/>
      <c r="F41" s="1053"/>
      <c r="G41" s="1053"/>
      <c r="H41" s="1053"/>
      <c r="I41" s="1053"/>
      <c r="J41" s="1053"/>
      <c r="K41" s="1053"/>
      <c r="L41" s="1053"/>
      <c r="M41" s="1053"/>
      <c r="N41" s="1053"/>
      <c r="O41" s="1053"/>
      <c r="P41" s="1053"/>
      <c r="Q41" s="1053"/>
      <c r="R41" s="1053"/>
      <c r="S41" s="1054"/>
      <c r="T41" s="73"/>
      <c r="U41" s="74"/>
      <c r="V41" s="73"/>
      <c r="W41" s="74"/>
      <c r="X41" s="73"/>
      <c r="Y41" s="74"/>
      <c r="Z41" s="1050">
        <f t="shared" si="24"/>
        <v>0</v>
      </c>
      <c r="AA41" s="73"/>
      <c r="AB41" s="75"/>
      <c r="AC41" s="75"/>
      <c r="AD41" s="74"/>
      <c r="AE41" s="1050">
        <f t="shared" si="25"/>
        <v>0</v>
      </c>
      <c r="AF41" s="73"/>
      <c r="AG41" s="75"/>
      <c r="AH41" s="75"/>
      <c r="AI41" s="76"/>
      <c r="AJ41" s="1051"/>
      <c r="AK41" s="1051"/>
      <c r="AL41" s="1051"/>
      <c r="AM41" s="1051"/>
      <c r="AN41" s="1051"/>
      <c r="AO41" s="1051"/>
      <c r="AP41" s="1051"/>
      <c r="AQ41" s="1051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1050" t="s">
        <v>83</v>
      </c>
      <c r="B42" s="23">
        <f t="shared" si="23"/>
        <v>0</v>
      </c>
      <c r="C42" s="1052"/>
      <c r="D42" s="1053"/>
      <c r="E42" s="1053"/>
      <c r="F42" s="1053"/>
      <c r="G42" s="1053"/>
      <c r="H42" s="1053"/>
      <c r="I42" s="1053"/>
      <c r="J42" s="1053"/>
      <c r="K42" s="1053"/>
      <c r="L42" s="1053"/>
      <c r="M42" s="1053"/>
      <c r="N42" s="1053"/>
      <c r="O42" s="1053"/>
      <c r="P42" s="1053"/>
      <c r="Q42" s="1053"/>
      <c r="R42" s="1053"/>
      <c r="S42" s="1054"/>
      <c r="T42" s="73"/>
      <c r="U42" s="74"/>
      <c r="V42" s="73"/>
      <c r="W42" s="74"/>
      <c r="X42" s="73"/>
      <c r="Y42" s="74"/>
      <c r="Z42" s="1050">
        <f t="shared" si="24"/>
        <v>0</v>
      </c>
      <c r="AA42" s="73"/>
      <c r="AB42" s="75"/>
      <c r="AC42" s="75"/>
      <c r="AD42" s="74"/>
      <c r="AE42" s="1050">
        <f t="shared" si="25"/>
        <v>0</v>
      </c>
      <c r="AF42" s="73"/>
      <c r="AG42" s="75"/>
      <c r="AH42" s="75"/>
      <c r="AI42" s="76"/>
      <c r="AJ42" s="1051"/>
      <c r="AK42" s="1051"/>
      <c r="AL42" s="1051"/>
      <c r="AM42" s="1051"/>
      <c r="AN42" s="1051"/>
      <c r="AO42" s="1051"/>
      <c r="AP42" s="1051"/>
      <c r="AQ42" s="1051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1050" t="s">
        <v>84</v>
      </c>
      <c r="B43" s="23">
        <f t="shared" si="23"/>
        <v>0</v>
      </c>
      <c r="C43" s="1052"/>
      <c r="D43" s="1053"/>
      <c r="E43" s="1053"/>
      <c r="F43" s="1053"/>
      <c r="G43" s="1053"/>
      <c r="H43" s="1053"/>
      <c r="I43" s="1053"/>
      <c r="J43" s="1053"/>
      <c r="K43" s="1053"/>
      <c r="L43" s="1053"/>
      <c r="M43" s="1053"/>
      <c r="N43" s="1053"/>
      <c r="O43" s="1053"/>
      <c r="P43" s="1053"/>
      <c r="Q43" s="1053"/>
      <c r="R43" s="1053"/>
      <c r="S43" s="1054"/>
      <c r="T43" s="73"/>
      <c r="U43" s="74"/>
      <c r="V43" s="73"/>
      <c r="W43" s="74"/>
      <c r="X43" s="73"/>
      <c r="Y43" s="74"/>
      <c r="Z43" s="1050">
        <f t="shared" si="24"/>
        <v>0</v>
      </c>
      <c r="AA43" s="73"/>
      <c r="AB43" s="75"/>
      <c r="AC43" s="75"/>
      <c r="AD43" s="74"/>
      <c r="AE43" s="1050">
        <f t="shared" si="25"/>
        <v>0</v>
      </c>
      <c r="AF43" s="73"/>
      <c r="AG43" s="75"/>
      <c r="AH43" s="75"/>
      <c r="AI43" s="76"/>
      <c r="AJ43" s="1051"/>
      <c r="AK43" s="1051"/>
      <c r="AL43" s="1051"/>
      <c r="AM43" s="1051"/>
      <c r="AN43" s="1051"/>
      <c r="AO43" s="1051"/>
      <c r="AP43" s="1051"/>
      <c r="AQ43" s="1051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1050" t="s">
        <v>85</v>
      </c>
      <c r="B44" s="23">
        <f t="shared" si="23"/>
        <v>0</v>
      </c>
      <c r="C44" s="1052"/>
      <c r="D44" s="1053"/>
      <c r="E44" s="1053"/>
      <c r="F44" s="1053"/>
      <c r="G44" s="1053"/>
      <c r="H44" s="1053"/>
      <c r="I44" s="1053"/>
      <c r="J44" s="1053"/>
      <c r="K44" s="1053"/>
      <c r="L44" s="1053"/>
      <c r="M44" s="1053"/>
      <c r="N44" s="1053"/>
      <c r="O44" s="1053"/>
      <c r="P44" s="1053"/>
      <c r="Q44" s="1053"/>
      <c r="R44" s="1053"/>
      <c r="S44" s="1054"/>
      <c r="T44" s="73"/>
      <c r="U44" s="74"/>
      <c r="V44" s="73"/>
      <c r="W44" s="74"/>
      <c r="X44" s="73"/>
      <c r="Y44" s="74"/>
      <c r="Z44" s="1050">
        <f t="shared" si="24"/>
        <v>0</v>
      </c>
      <c r="AA44" s="73"/>
      <c r="AB44" s="75"/>
      <c r="AC44" s="75"/>
      <c r="AD44" s="74"/>
      <c r="AE44" s="1050">
        <f t="shared" si="25"/>
        <v>0</v>
      </c>
      <c r="AF44" s="73"/>
      <c r="AG44" s="75"/>
      <c r="AH44" s="75"/>
      <c r="AI44" s="76"/>
      <c r="AJ44" s="1051"/>
      <c r="AK44" s="1051"/>
      <c r="AL44" s="1051"/>
      <c r="AM44" s="1051"/>
      <c r="AN44" s="1051"/>
      <c r="AO44" s="1051"/>
      <c r="AP44" s="1051"/>
      <c r="AQ44" s="1051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1050" t="s">
        <v>86</v>
      </c>
      <c r="B45" s="23">
        <f t="shared" si="23"/>
        <v>0</v>
      </c>
      <c r="C45" s="1052"/>
      <c r="D45" s="1053"/>
      <c r="E45" s="1053"/>
      <c r="F45" s="1053"/>
      <c r="G45" s="1053"/>
      <c r="H45" s="1053"/>
      <c r="I45" s="1053"/>
      <c r="J45" s="1053"/>
      <c r="K45" s="1053"/>
      <c r="L45" s="1053"/>
      <c r="M45" s="1053"/>
      <c r="N45" s="1053"/>
      <c r="O45" s="1053"/>
      <c r="P45" s="1053"/>
      <c r="Q45" s="1053"/>
      <c r="R45" s="1053"/>
      <c r="S45" s="1054"/>
      <c r="T45" s="73"/>
      <c r="U45" s="74"/>
      <c r="V45" s="73"/>
      <c r="W45" s="74"/>
      <c r="X45" s="73"/>
      <c r="Y45" s="74"/>
      <c r="Z45" s="1050">
        <f t="shared" si="24"/>
        <v>0</v>
      </c>
      <c r="AA45" s="73"/>
      <c r="AB45" s="75"/>
      <c r="AC45" s="75"/>
      <c r="AD45" s="74"/>
      <c r="AE45" s="1050">
        <f t="shared" si="25"/>
        <v>0</v>
      </c>
      <c r="AF45" s="73"/>
      <c r="AG45" s="75"/>
      <c r="AH45" s="75"/>
      <c r="AI45" s="76"/>
      <c r="AJ45" s="1051"/>
      <c r="AK45" s="1051"/>
      <c r="AL45" s="1051"/>
      <c r="AM45" s="1051"/>
      <c r="AN45" s="1051"/>
      <c r="AO45" s="1051"/>
      <c r="AP45" s="1051"/>
      <c r="AQ45" s="1051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1050" t="s">
        <v>87</v>
      </c>
      <c r="B46" s="23">
        <f t="shared" si="23"/>
        <v>0</v>
      </c>
      <c r="C46" s="1052"/>
      <c r="D46" s="1053"/>
      <c r="E46" s="1053"/>
      <c r="F46" s="1053"/>
      <c r="G46" s="1053"/>
      <c r="H46" s="1053"/>
      <c r="I46" s="1053"/>
      <c r="J46" s="1053"/>
      <c r="K46" s="1053"/>
      <c r="L46" s="1053"/>
      <c r="M46" s="1053"/>
      <c r="N46" s="1053"/>
      <c r="O46" s="1053"/>
      <c r="P46" s="1053"/>
      <c r="Q46" s="1053"/>
      <c r="R46" s="1053"/>
      <c r="S46" s="1054"/>
      <c r="T46" s="73"/>
      <c r="U46" s="74"/>
      <c r="V46" s="73"/>
      <c r="W46" s="74"/>
      <c r="X46" s="73"/>
      <c r="Y46" s="74"/>
      <c r="Z46" s="1050">
        <f t="shared" si="24"/>
        <v>0</v>
      </c>
      <c r="AA46" s="73"/>
      <c r="AB46" s="75"/>
      <c r="AC46" s="75"/>
      <c r="AD46" s="74"/>
      <c r="AE46" s="1050">
        <f t="shared" si="25"/>
        <v>0</v>
      </c>
      <c r="AF46" s="73"/>
      <c r="AG46" s="75"/>
      <c r="AH46" s="75"/>
      <c r="AI46" s="76"/>
      <c r="AJ46" s="1051"/>
      <c r="AK46" s="1051"/>
      <c r="AL46" s="1051"/>
      <c r="AM46" s="1051"/>
      <c r="AN46" s="1051"/>
      <c r="AO46" s="1051"/>
      <c r="AP46" s="1051"/>
      <c r="AQ46" s="1051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1050" t="s">
        <v>88</v>
      </c>
      <c r="B47" s="23">
        <f t="shared" si="23"/>
        <v>0</v>
      </c>
      <c r="C47" s="1052"/>
      <c r="D47" s="1053"/>
      <c r="E47" s="1053"/>
      <c r="F47" s="1053"/>
      <c r="G47" s="1053"/>
      <c r="H47" s="1053"/>
      <c r="I47" s="1053"/>
      <c r="J47" s="1053"/>
      <c r="K47" s="1053"/>
      <c r="L47" s="1053"/>
      <c r="M47" s="1053"/>
      <c r="N47" s="1053"/>
      <c r="O47" s="1053"/>
      <c r="P47" s="1053"/>
      <c r="Q47" s="1053"/>
      <c r="R47" s="1053"/>
      <c r="S47" s="1054"/>
      <c r="T47" s="73"/>
      <c r="U47" s="74"/>
      <c r="V47" s="73"/>
      <c r="W47" s="74"/>
      <c r="X47" s="73"/>
      <c r="Y47" s="74"/>
      <c r="Z47" s="1050">
        <f t="shared" si="24"/>
        <v>0</v>
      </c>
      <c r="AA47" s="73"/>
      <c r="AB47" s="75"/>
      <c r="AC47" s="75"/>
      <c r="AD47" s="74"/>
      <c r="AE47" s="1050">
        <f t="shared" si="25"/>
        <v>0</v>
      </c>
      <c r="AF47" s="73"/>
      <c r="AG47" s="75"/>
      <c r="AH47" s="75"/>
      <c r="AI47" s="76"/>
      <c r="AJ47" s="1051"/>
      <c r="AK47" s="1051"/>
      <c r="AL47" s="1051"/>
      <c r="AM47" s="1051"/>
      <c r="AN47" s="1051"/>
      <c r="AO47" s="1051"/>
      <c r="AP47" s="1051"/>
      <c r="AQ47" s="1051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1050" t="s">
        <v>89</v>
      </c>
      <c r="B48" s="23">
        <f t="shared" si="23"/>
        <v>0</v>
      </c>
      <c r="C48" s="1052"/>
      <c r="D48" s="1053"/>
      <c r="E48" s="1053"/>
      <c r="F48" s="1053"/>
      <c r="G48" s="1053"/>
      <c r="H48" s="1053"/>
      <c r="I48" s="1053"/>
      <c r="J48" s="1053"/>
      <c r="K48" s="1053"/>
      <c r="L48" s="1053"/>
      <c r="M48" s="1053"/>
      <c r="N48" s="1053"/>
      <c r="O48" s="1053"/>
      <c r="P48" s="1053"/>
      <c r="Q48" s="1053"/>
      <c r="R48" s="1053"/>
      <c r="S48" s="1054"/>
      <c r="T48" s="73"/>
      <c r="U48" s="74"/>
      <c r="V48" s="73"/>
      <c r="W48" s="74"/>
      <c r="X48" s="73"/>
      <c r="Y48" s="74"/>
      <c r="Z48" s="1050">
        <f t="shared" si="24"/>
        <v>0</v>
      </c>
      <c r="AA48" s="73"/>
      <c r="AB48" s="75"/>
      <c r="AC48" s="75"/>
      <c r="AD48" s="74"/>
      <c r="AE48" s="1050">
        <f t="shared" si="25"/>
        <v>0</v>
      </c>
      <c r="AF48" s="73"/>
      <c r="AG48" s="75"/>
      <c r="AH48" s="75"/>
      <c r="AI48" s="76"/>
      <c r="AJ48" s="1051"/>
      <c r="AK48" s="1051"/>
      <c r="AL48" s="1051"/>
      <c r="AM48" s="1051"/>
      <c r="AN48" s="1051"/>
      <c r="AO48" s="1051"/>
      <c r="AP48" s="1051"/>
      <c r="AQ48" s="1051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1050" t="s">
        <v>90</v>
      </c>
      <c r="B49" s="23">
        <f t="shared" si="23"/>
        <v>0</v>
      </c>
      <c r="C49" s="1052"/>
      <c r="D49" s="1053"/>
      <c r="E49" s="1053"/>
      <c r="F49" s="1053"/>
      <c r="G49" s="1053"/>
      <c r="H49" s="1053"/>
      <c r="I49" s="1053"/>
      <c r="J49" s="1053"/>
      <c r="K49" s="1053"/>
      <c r="L49" s="1053"/>
      <c r="M49" s="1053"/>
      <c r="N49" s="1053"/>
      <c r="O49" s="1053"/>
      <c r="P49" s="1053"/>
      <c r="Q49" s="1053"/>
      <c r="R49" s="1053"/>
      <c r="S49" s="1054"/>
      <c r="T49" s="73"/>
      <c r="U49" s="74"/>
      <c r="V49" s="73"/>
      <c r="W49" s="74"/>
      <c r="X49" s="73"/>
      <c r="Y49" s="74"/>
      <c r="Z49" s="1050">
        <f t="shared" si="24"/>
        <v>0</v>
      </c>
      <c r="AA49" s="73"/>
      <c r="AB49" s="75"/>
      <c r="AC49" s="75"/>
      <c r="AD49" s="74"/>
      <c r="AE49" s="1050">
        <f t="shared" si="25"/>
        <v>0</v>
      </c>
      <c r="AF49" s="73"/>
      <c r="AG49" s="75"/>
      <c r="AH49" s="75"/>
      <c r="AI49" s="76"/>
      <c r="AJ49" s="1051"/>
      <c r="AK49" s="1051"/>
      <c r="AL49" s="1051"/>
      <c r="AM49" s="1051"/>
      <c r="AN49" s="1051"/>
      <c r="AO49" s="1051"/>
      <c r="AP49" s="1051"/>
      <c r="AQ49" s="1051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1050" t="s">
        <v>91</v>
      </c>
      <c r="B50" s="23">
        <f t="shared" si="23"/>
        <v>0</v>
      </c>
      <c r="C50" s="1052"/>
      <c r="D50" s="1053"/>
      <c r="E50" s="1053"/>
      <c r="F50" s="1053"/>
      <c r="G50" s="1053"/>
      <c r="H50" s="1053"/>
      <c r="I50" s="1053"/>
      <c r="J50" s="1053"/>
      <c r="K50" s="1053"/>
      <c r="L50" s="1053"/>
      <c r="M50" s="1053"/>
      <c r="N50" s="1053"/>
      <c r="O50" s="1053"/>
      <c r="P50" s="1053"/>
      <c r="Q50" s="1053"/>
      <c r="R50" s="1053"/>
      <c r="S50" s="1054"/>
      <c r="T50" s="73"/>
      <c r="U50" s="74"/>
      <c r="V50" s="73"/>
      <c r="W50" s="74"/>
      <c r="X50" s="73"/>
      <c r="Y50" s="74"/>
      <c r="Z50" s="1050">
        <f t="shared" si="24"/>
        <v>0</v>
      </c>
      <c r="AA50" s="73"/>
      <c r="AB50" s="75"/>
      <c r="AC50" s="75"/>
      <c r="AD50" s="74"/>
      <c r="AE50" s="1050">
        <f t="shared" si="25"/>
        <v>0</v>
      </c>
      <c r="AF50" s="73"/>
      <c r="AG50" s="75"/>
      <c r="AH50" s="75"/>
      <c r="AI50" s="76"/>
      <c r="AJ50" s="1051"/>
      <c r="AK50" s="1051"/>
      <c r="AL50" s="1051"/>
      <c r="AM50" s="1051"/>
      <c r="AN50" s="1051"/>
      <c r="AO50" s="1051"/>
      <c r="AP50" s="1051"/>
      <c r="AQ50" s="1051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1050" t="s">
        <v>92</v>
      </c>
      <c r="B51" s="23">
        <f t="shared" si="23"/>
        <v>0</v>
      </c>
      <c r="C51" s="1052"/>
      <c r="D51" s="1053"/>
      <c r="E51" s="1053"/>
      <c r="F51" s="1053"/>
      <c r="G51" s="1053"/>
      <c r="H51" s="1053"/>
      <c r="I51" s="1053"/>
      <c r="J51" s="1053"/>
      <c r="K51" s="1053"/>
      <c r="L51" s="1053"/>
      <c r="M51" s="1053"/>
      <c r="N51" s="1053"/>
      <c r="O51" s="1053"/>
      <c r="P51" s="1053"/>
      <c r="Q51" s="1053"/>
      <c r="R51" s="1053"/>
      <c r="S51" s="1054"/>
      <c r="T51" s="73"/>
      <c r="U51" s="74"/>
      <c r="V51" s="73"/>
      <c r="W51" s="74"/>
      <c r="X51" s="73"/>
      <c r="Y51" s="74"/>
      <c r="Z51" s="1050">
        <f t="shared" si="24"/>
        <v>0</v>
      </c>
      <c r="AA51" s="73"/>
      <c r="AB51" s="75"/>
      <c r="AC51" s="75"/>
      <c r="AD51" s="74"/>
      <c r="AE51" s="1050">
        <f t="shared" si="25"/>
        <v>0</v>
      </c>
      <c r="AF51" s="73"/>
      <c r="AG51" s="75"/>
      <c r="AH51" s="75"/>
      <c r="AI51" s="76"/>
      <c r="AJ51" s="1051"/>
      <c r="AK51" s="1051"/>
      <c r="AL51" s="1051"/>
      <c r="AM51" s="1051"/>
      <c r="AN51" s="1051"/>
      <c r="AO51" s="1051"/>
      <c r="AP51" s="1051"/>
      <c r="AQ51" s="1051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1050" t="s">
        <v>93</v>
      </c>
      <c r="B52" s="23">
        <f t="shared" si="23"/>
        <v>0</v>
      </c>
      <c r="C52" s="1052"/>
      <c r="D52" s="1053"/>
      <c r="E52" s="1053"/>
      <c r="F52" s="1053"/>
      <c r="G52" s="1053"/>
      <c r="H52" s="1053"/>
      <c r="I52" s="1053"/>
      <c r="J52" s="1053"/>
      <c r="K52" s="1053"/>
      <c r="L52" s="1053"/>
      <c r="M52" s="1053"/>
      <c r="N52" s="1053"/>
      <c r="O52" s="1053"/>
      <c r="P52" s="1053"/>
      <c r="Q52" s="1053"/>
      <c r="R52" s="1053"/>
      <c r="S52" s="1054"/>
      <c r="T52" s="73"/>
      <c r="U52" s="74"/>
      <c r="V52" s="73"/>
      <c r="W52" s="74"/>
      <c r="X52" s="73"/>
      <c r="Y52" s="74"/>
      <c r="Z52" s="1050">
        <f t="shared" si="24"/>
        <v>0</v>
      </c>
      <c r="AA52" s="73"/>
      <c r="AB52" s="75"/>
      <c r="AC52" s="75"/>
      <c r="AD52" s="74"/>
      <c r="AE52" s="1050">
        <f t="shared" si="25"/>
        <v>0</v>
      </c>
      <c r="AF52" s="73"/>
      <c r="AG52" s="75"/>
      <c r="AH52" s="75"/>
      <c r="AI52" s="76"/>
      <c r="AJ52" s="1051"/>
      <c r="AK52" s="1051"/>
      <c r="AL52" s="1051"/>
      <c r="AM52" s="1051"/>
      <c r="AN52" s="1051"/>
      <c r="AO52" s="1051"/>
      <c r="AP52" s="1051"/>
      <c r="AQ52" s="1051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1050" t="s">
        <v>94</v>
      </c>
      <c r="B53" s="23">
        <f t="shared" si="23"/>
        <v>0</v>
      </c>
      <c r="C53" s="1052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4"/>
      <c r="T53" s="73"/>
      <c r="U53" s="74"/>
      <c r="V53" s="73"/>
      <c r="W53" s="74"/>
      <c r="X53" s="73"/>
      <c r="Y53" s="74"/>
      <c r="Z53" s="1050">
        <f t="shared" si="24"/>
        <v>0</v>
      </c>
      <c r="AA53" s="73"/>
      <c r="AB53" s="75"/>
      <c r="AC53" s="75"/>
      <c r="AD53" s="74"/>
      <c r="AE53" s="1050">
        <f t="shared" si="25"/>
        <v>0</v>
      </c>
      <c r="AF53" s="73"/>
      <c r="AG53" s="75"/>
      <c r="AH53" s="75"/>
      <c r="AI53" s="76"/>
      <c r="AJ53" s="1051"/>
      <c r="AK53" s="1051"/>
      <c r="AL53" s="1051"/>
      <c r="AM53" s="1051"/>
      <c r="AN53" s="1051"/>
      <c r="AO53" s="1051"/>
      <c r="AP53" s="1051"/>
      <c r="AQ53" s="1051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1050" t="s">
        <v>95</v>
      </c>
      <c r="B54" s="23">
        <f t="shared" si="23"/>
        <v>0</v>
      </c>
      <c r="C54" s="1052"/>
      <c r="D54" s="1053"/>
      <c r="E54" s="1053"/>
      <c r="F54" s="1053"/>
      <c r="G54" s="1053"/>
      <c r="H54" s="1053"/>
      <c r="I54" s="1053"/>
      <c r="J54" s="1053"/>
      <c r="K54" s="1053"/>
      <c r="L54" s="1053"/>
      <c r="M54" s="1053"/>
      <c r="N54" s="1053"/>
      <c r="O54" s="1053"/>
      <c r="P54" s="1053"/>
      <c r="Q54" s="1053"/>
      <c r="R54" s="1053"/>
      <c r="S54" s="1054"/>
      <c r="T54" s="73"/>
      <c r="U54" s="74"/>
      <c r="V54" s="73"/>
      <c r="W54" s="74"/>
      <c r="X54" s="73"/>
      <c r="Y54" s="74"/>
      <c r="Z54" s="1050">
        <f t="shared" si="24"/>
        <v>0</v>
      </c>
      <c r="AA54" s="73"/>
      <c r="AB54" s="75"/>
      <c r="AC54" s="75"/>
      <c r="AD54" s="74"/>
      <c r="AE54" s="1050">
        <f t="shared" si="25"/>
        <v>0</v>
      </c>
      <c r="AF54" s="73"/>
      <c r="AG54" s="75"/>
      <c r="AH54" s="75"/>
      <c r="AI54" s="76"/>
      <c r="AJ54" s="1051"/>
      <c r="AK54" s="1051"/>
      <c r="AL54" s="1051"/>
      <c r="AM54" s="1051"/>
      <c r="AN54" s="1051"/>
      <c r="AO54" s="1051"/>
      <c r="AP54" s="1051"/>
      <c r="AQ54" s="1051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1050" t="s">
        <v>96</v>
      </c>
      <c r="B55" s="23">
        <f t="shared" si="23"/>
        <v>0</v>
      </c>
      <c r="C55" s="1052"/>
      <c r="D55" s="1053"/>
      <c r="E55" s="1053"/>
      <c r="F55" s="1053"/>
      <c r="G55" s="1053"/>
      <c r="H55" s="1053"/>
      <c r="I55" s="1053"/>
      <c r="J55" s="1053"/>
      <c r="K55" s="1053"/>
      <c r="L55" s="1053"/>
      <c r="M55" s="1053"/>
      <c r="N55" s="1053"/>
      <c r="O55" s="1053"/>
      <c r="P55" s="1053"/>
      <c r="Q55" s="1053"/>
      <c r="R55" s="1053"/>
      <c r="S55" s="1054"/>
      <c r="T55" s="73"/>
      <c r="U55" s="74"/>
      <c r="V55" s="73"/>
      <c r="W55" s="74"/>
      <c r="X55" s="73"/>
      <c r="Y55" s="74"/>
      <c r="Z55" s="1050">
        <f t="shared" si="24"/>
        <v>0</v>
      </c>
      <c r="AA55" s="73"/>
      <c r="AB55" s="75"/>
      <c r="AC55" s="75"/>
      <c r="AD55" s="74"/>
      <c r="AE55" s="1050">
        <f t="shared" si="25"/>
        <v>0</v>
      </c>
      <c r="AF55" s="73"/>
      <c r="AG55" s="75"/>
      <c r="AH55" s="75"/>
      <c r="AI55" s="76"/>
      <c r="AJ55" s="1051"/>
      <c r="AK55" s="1051"/>
      <c r="AL55" s="1051"/>
      <c r="AM55" s="1051"/>
      <c r="AN55" s="1051"/>
      <c r="AO55" s="1051"/>
      <c r="AP55" s="1051"/>
      <c r="AQ55" s="1051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1050" t="s">
        <v>97</v>
      </c>
      <c r="B56" s="23">
        <f t="shared" si="23"/>
        <v>0</v>
      </c>
      <c r="C56" s="1052"/>
      <c r="D56" s="1053"/>
      <c r="E56" s="1053"/>
      <c r="F56" s="1053"/>
      <c r="G56" s="1053"/>
      <c r="H56" s="1053"/>
      <c r="I56" s="1053"/>
      <c r="J56" s="1053"/>
      <c r="K56" s="1053"/>
      <c r="L56" s="1053"/>
      <c r="M56" s="1053"/>
      <c r="N56" s="1053"/>
      <c r="O56" s="1053"/>
      <c r="P56" s="1053"/>
      <c r="Q56" s="1053"/>
      <c r="R56" s="1053"/>
      <c r="S56" s="1054"/>
      <c r="T56" s="73"/>
      <c r="U56" s="74"/>
      <c r="V56" s="73"/>
      <c r="W56" s="74"/>
      <c r="X56" s="73"/>
      <c r="Y56" s="74"/>
      <c r="Z56" s="1050">
        <f t="shared" si="24"/>
        <v>0</v>
      </c>
      <c r="AA56" s="73"/>
      <c r="AB56" s="75"/>
      <c r="AC56" s="75"/>
      <c r="AD56" s="74"/>
      <c r="AE56" s="1050">
        <f t="shared" si="25"/>
        <v>0</v>
      </c>
      <c r="AF56" s="73"/>
      <c r="AG56" s="75"/>
      <c r="AH56" s="75"/>
      <c r="AI56" s="76"/>
      <c r="AJ56" s="1051"/>
      <c r="AK56" s="1051"/>
      <c r="AL56" s="1051"/>
      <c r="AM56" s="1051"/>
      <c r="AN56" s="1051"/>
      <c r="AO56" s="1051"/>
      <c r="AP56" s="1051"/>
      <c r="AQ56" s="1051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1050" t="s">
        <v>98</v>
      </c>
      <c r="B57" s="23">
        <f t="shared" si="23"/>
        <v>0</v>
      </c>
      <c r="C57" s="1052"/>
      <c r="D57" s="1053"/>
      <c r="E57" s="1053"/>
      <c r="F57" s="1053"/>
      <c r="G57" s="1053"/>
      <c r="H57" s="1053"/>
      <c r="I57" s="1053"/>
      <c r="J57" s="1053"/>
      <c r="K57" s="1053"/>
      <c r="L57" s="1053"/>
      <c r="M57" s="1053"/>
      <c r="N57" s="1053"/>
      <c r="O57" s="1053"/>
      <c r="P57" s="1053"/>
      <c r="Q57" s="1053"/>
      <c r="R57" s="1053"/>
      <c r="S57" s="1054"/>
      <c r="T57" s="73"/>
      <c r="U57" s="74"/>
      <c r="V57" s="73"/>
      <c r="W57" s="74"/>
      <c r="X57" s="73"/>
      <c r="Y57" s="74"/>
      <c r="Z57" s="1050">
        <f t="shared" si="24"/>
        <v>0</v>
      </c>
      <c r="AA57" s="73"/>
      <c r="AB57" s="75"/>
      <c r="AC57" s="75"/>
      <c r="AD57" s="74"/>
      <c r="AE57" s="1050">
        <f t="shared" si="25"/>
        <v>0</v>
      </c>
      <c r="AF57" s="73"/>
      <c r="AG57" s="75"/>
      <c r="AH57" s="75"/>
      <c r="AI57" s="76"/>
      <c r="AJ57" s="1051"/>
      <c r="AK57" s="1051"/>
      <c r="AL57" s="1051"/>
      <c r="AM57" s="1051"/>
      <c r="AN57" s="1051"/>
      <c r="AO57" s="1051"/>
      <c r="AP57" s="1051"/>
      <c r="AQ57" s="1051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1050" t="s">
        <v>99</v>
      </c>
      <c r="B58" s="23">
        <f t="shared" si="23"/>
        <v>0</v>
      </c>
      <c r="C58" s="1052"/>
      <c r="D58" s="1053"/>
      <c r="E58" s="1053"/>
      <c r="F58" s="1053"/>
      <c r="G58" s="1053"/>
      <c r="H58" s="1053"/>
      <c r="I58" s="1053"/>
      <c r="J58" s="1053"/>
      <c r="K58" s="1053"/>
      <c r="L58" s="1053"/>
      <c r="M58" s="1053"/>
      <c r="N58" s="1053"/>
      <c r="O58" s="1053"/>
      <c r="P58" s="1053"/>
      <c r="Q58" s="1053"/>
      <c r="R58" s="1053"/>
      <c r="S58" s="1054"/>
      <c r="T58" s="73"/>
      <c r="U58" s="74"/>
      <c r="V58" s="73"/>
      <c r="W58" s="74"/>
      <c r="X58" s="73"/>
      <c r="Y58" s="74"/>
      <c r="Z58" s="1050">
        <f t="shared" si="24"/>
        <v>0</v>
      </c>
      <c r="AA58" s="73"/>
      <c r="AB58" s="75"/>
      <c r="AC58" s="75"/>
      <c r="AD58" s="74"/>
      <c r="AE58" s="1050">
        <f t="shared" si="25"/>
        <v>0</v>
      </c>
      <c r="AF58" s="73"/>
      <c r="AG58" s="75"/>
      <c r="AH58" s="75"/>
      <c r="AI58" s="76"/>
      <c r="AJ58" s="1051"/>
      <c r="AK58" s="1051"/>
      <c r="AL58" s="1051"/>
      <c r="AM58" s="1051"/>
      <c r="AN58" s="1051"/>
      <c r="AO58" s="1051"/>
      <c r="AP58" s="1051"/>
      <c r="AQ58" s="1051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1050" t="s">
        <v>100</v>
      </c>
      <c r="B59" s="23">
        <f t="shared" si="23"/>
        <v>0</v>
      </c>
      <c r="C59" s="1052"/>
      <c r="D59" s="1053"/>
      <c r="E59" s="1053"/>
      <c r="F59" s="1053"/>
      <c r="G59" s="1053"/>
      <c r="H59" s="1053"/>
      <c r="I59" s="1053"/>
      <c r="J59" s="1053"/>
      <c r="K59" s="1053"/>
      <c r="L59" s="1053"/>
      <c r="M59" s="1053"/>
      <c r="N59" s="1053"/>
      <c r="O59" s="1053"/>
      <c r="P59" s="1053"/>
      <c r="Q59" s="1053"/>
      <c r="R59" s="1053"/>
      <c r="S59" s="1054"/>
      <c r="T59" s="73"/>
      <c r="U59" s="74"/>
      <c r="V59" s="73"/>
      <c r="W59" s="74"/>
      <c r="X59" s="73"/>
      <c r="Y59" s="74"/>
      <c r="Z59" s="1050">
        <f t="shared" si="24"/>
        <v>0</v>
      </c>
      <c r="AA59" s="73"/>
      <c r="AB59" s="75"/>
      <c r="AC59" s="75"/>
      <c r="AD59" s="74"/>
      <c r="AE59" s="1050">
        <f t="shared" si="25"/>
        <v>0</v>
      </c>
      <c r="AF59" s="73"/>
      <c r="AG59" s="75"/>
      <c r="AH59" s="75"/>
      <c r="AI59" s="76"/>
      <c r="AJ59" s="1051"/>
      <c r="AK59" s="1051"/>
      <c r="AL59" s="1051"/>
      <c r="AM59" s="1051"/>
      <c r="AN59" s="1051"/>
      <c r="AO59" s="1051"/>
      <c r="AP59" s="1051"/>
      <c r="AQ59" s="1051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1050" t="s">
        <v>101</v>
      </c>
      <c r="B60" s="23">
        <f t="shared" si="23"/>
        <v>0</v>
      </c>
      <c r="C60" s="1052"/>
      <c r="D60" s="1053"/>
      <c r="E60" s="1053"/>
      <c r="F60" s="1053"/>
      <c r="G60" s="1053"/>
      <c r="H60" s="1053"/>
      <c r="I60" s="1053"/>
      <c r="J60" s="1053"/>
      <c r="K60" s="1053"/>
      <c r="L60" s="1053"/>
      <c r="M60" s="1053"/>
      <c r="N60" s="1053"/>
      <c r="O60" s="1053"/>
      <c r="P60" s="1053"/>
      <c r="Q60" s="1053"/>
      <c r="R60" s="1053"/>
      <c r="S60" s="1054"/>
      <c r="T60" s="73"/>
      <c r="U60" s="74"/>
      <c r="V60" s="73"/>
      <c r="W60" s="74"/>
      <c r="X60" s="73"/>
      <c r="Y60" s="74"/>
      <c r="Z60" s="1050">
        <f t="shared" si="24"/>
        <v>0</v>
      </c>
      <c r="AA60" s="73"/>
      <c r="AB60" s="75"/>
      <c r="AC60" s="75"/>
      <c r="AD60" s="74"/>
      <c r="AE60" s="1050">
        <f t="shared" si="25"/>
        <v>0</v>
      </c>
      <c r="AF60" s="73"/>
      <c r="AG60" s="75"/>
      <c r="AH60" s="75"/>
      <c r="AI60" s="76"/>
      <c r="AJ60" s="1051"/>
      <c r="AK60" s="1051"/>
      <c r="AL60" s="1051"/>
      <c r="AM60" s="1051"/>
      <c r="AN60" s="1051"/>
      <c r="AO60" s="1051"/>
      <c r="AP60" s="1051"/>
      <c r="AQ60" s="1051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1050" t="s">
        <v>102</v>
      </c>
      <c r="B61" s="23">
        <f t="shared" si="23"/>
        <v>0</v>
      </c>
      <c r="C61" s="1057"/>
      <c r="D61" s="1055"/>
      <c r="E61" s="1055"/>
      <c r="F61" s="1055"/>
      <c r="G61" s="1055"/>
      <c r="H61" s="1055"/>
      <c r="I61" s="1055"/>
      <c r="J61" s="1055"/>
      <c r="K61" s="1055"/>
      <c r="L61" s="1055"/>
      <c r="M61" s="1055"/>
      <c r="N61" s="1055"/>
      <c r="O61" s="1053"/>
      <c r="P61" s="1053"/>
      <c r="Q61" s="1053"/>
      <c r="R61" s="1053"/>
      <c r="S61" s="1054"/>
      <c r="T61" s="73"/>
      <c r="U61" s="74"/>
      <c r="V61" s="73"/>
      <c r="W61" s="74"/>
      <c r="X61" s="73"/>
      <c r="Y61" s="74"/>
      <c r="Z61" s="1050">
        <f t="shared" si="24"/>
        <v>0</v>
      </c>
      <c r="AA61" s="73"/>
      <c r="AB61" s="75"/>
      <c r="AC61" s="75"/>
      <c r="AD61" s="74"/>
      <c r="AE61" s="1050">
        <f t="shared" si="25"/>
        <v>0</v>
      </c>
      <c r="AF61" s="73"/>
      <c r="AG61" s="75"/>
      <c r="AH61" s="75"/>
      <c r="AI61" s="76"/>
      <c r="AJ61" s="1051"/>
      <c r="AK61" s="1051"/>
      <c r="AL61" s="1051"/>
      <c r="AM61" s="1051"/>
      <c r="AN61" s="1051"/>
      <c r="AO61" s="1051"/>
      <c r="AP61" s="1051"/>
      <c r="AQ61" s="1051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1050" t="s">
        <v>103</v>
      </c>
      <c r="B62" s="23">
        <f t="shared" si="23"/>
        <v>0</v>
      </c>
      <c r="C62" s="1052"/>
      <c r="D62" s="1053"/>
      <c r="E62" s="1053"/>
      <c r="F62" s="1058"/>
      <c r="G62" s="1058"/>
      <c r="H62" s="1058"/>
      <c r="I62" s="1058"/>
      <c r="J62" s="1058"/>
      <c r="K62" s="1058"/>
      <c r="L62" s="1053"/>
      <c r="M62" s="1053"/>
      <c r="N62" s="1053"/>
      <c r="O62" s="1053"/>
      <c r="P62" s="1053"/>
      <c r="Q62" s="1053"/>
      <c r="R62" s="1053"/>
      <c r="S62" s="1054"/>
      <c r="T62" s="73"/>
      <c r="U62" s="74"/>
      <c r="V62" s="73"/>
      <c r="W62" s="74"/>
      <c r="X62" s="73"/>
      <c r="Y62" s="74"/>
      <c r="Z62" s="1050">
        <f t="shared" si="24"/>
        <v>0</v>
      </c>
      <c r="AA62" s="73"/>
      <c r="AB62" s="75"/>
      <c r="AC62" s="75"/>
      <c r="AD62" s="74"/>
      <c r="AE62" s="1050">
        <f t="shared" si="25"/>
        <v>0</v>
      </c>
      <c r="AF62" s="73"/>
      <c r="AG62" s="75"/>
      <c r="AH62" s="75"/>
      <c r="AI62" s="76"/>
      <c r="AJ62" s="1051"/>
      <c r="AK62" s="1051"/>
      <c r="AL62" s="1051"/>
      <c r="AM62" s="1051"/>
      <c r="AN62" s="1051"/>
      <c r="AO62" s="1051"/>
      <c r="AP62" s="1051"/>
      <c r="AQ62" s="1051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1050" t="s">
        <v>104</v>
      </c>
      <c r="B63" s="23">
        <f t="shared" si="23"/>
        <v>0</v>
      </c>
      <c r="C63" s="1059"/>
      <c r="D63" s="1058"/>
      <c r="E63" s="1058"/>
      <c r="F63" s="1058"/>
      <c r="G63" s="1053"/>
      <c r="H63" s="1053"/>
      <c r="I63" s="1053"/>
      <c r="J63" s="1053"/>
      <c r="K63" s="1053"/>
      <c r="L63" s="1053"/>
      <c r="M63" s="1053"/>
      <c r="N63" s="1053"/>
      <c r="O63" s="1053"/>
      <c r="P63" s="1053"/>
      <c r="Q63" s="1053"/>
      <c r="R63" s="1053"/>
      <c r="S63" s="1054"/>
      <c r="T63" s="73"/>
      <c r="U63" s="74"/>
      <c r="V63" s="73"/>
      <c r="W63" s="74"/>
      <c r="X63" s="73"/>
      <c r="Y63" s="74"/>
      <c r="Z63" s="1050">
        <f t="shared" si="24"/>
        <v>0</v>
      </c>
      <c r="AA63" s="73"/>
      <c r="AB63" s="75"/>
      <c r="AC63" s="75"/>
      <c r="AD63" s="74"/>
      <c r="AE63" s="1050">
        <f t="shared" si="25"/>
        <v>0</v>
      </c>
      <c r="AF63" s="73"/>
      <c r="AG63" s="75"/>
      <c r="AH63" s="75"/>
      <c r="AI63" s="76"/>
      <c r="AJ63" s="1051"/>
      <c r="AK63" s="1051"/>
      <c r="AL63" s="1051"/>
      <c r="AM63" s="1051"/>
      <c r="AN63" s="1051"/>
      <c r="AO63" s="1051"/>
      <c r="AP63" s="1051"/>
      <c r="AQ63" s="1051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1050" t="s">
        <v>105</v>
      </c>
      <c r="B64" s="23">
        <f t="shared" si="23"/>
        <v>0</v>
      </c>
      <c r="C64" s="1059"/>
      <c r="D64" s="1058"/>
      <c r="E64" s="1058"/>
      <c r="F64" s="1058"/>
      <c r="G64" s="1058"/>
      <c r="H64" s="1058"/>
      <c r="I64" s="1058"/>
      <c r="J64" s="1058"/>
      <c r="K64" s="1058"/>
      <c r="L64" s="1053"/>
      <c r="M64" s="1053"/>
      <c r="N64" s="1053"/>
      <c r="O64" s="1053"/>
      <c r="P64" s="1053"/>
      <c r="Q64" s="1053"/>
      <c r="R64" s="1053"/>
      <c r="S64" s="1054"/>
      <c r="T64" s="73"/>
      <c r="U64" s="74"/>
      <c r="V64" s="73"/>
      <c r="W64" s="74"/>
      <c r="X64" s="73"/>
      <c r="Y64" s="74"/>
      <c r="Z64" s="1050">
        <f t="shared" si="24"/>
        <v>0</v>
      </c>
      <c r="AA64" s="73"/>
      <c r="AB64" s="75"/>
      <c r="AC64" s="75"/>
      <c r="AD64" s="74"/>
      <c r="AE64" s="1050">
        <f t="shared" si="25"/>
        <v>0</v>
      </c>
      <c r="AF64" s="73"/>
      <c r="AG64" s="75"/>
      <c r="AH64" s="75"/>
      <c r="AI64" s="76"/>
      <c r="AJ64" s="1051"/>
      <c r="AK64" s="1051"/>
      <c r="AL64" s="1051"/>
      <c r="AM64" s="1051"/>
      <c r="AN64" s="1051"/>
      <c r="AO64" s="1051"/>
      <c r="AP64" s="1051"/>
      <c r="AQ64" s="1051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1050" t="s">
        <v>106</v>
      </c>
      <c r="B65" s="23">
        <f t="shared" si="23"/>
        <v>0</v>
      </c>
      <c r="C65" s="1059"/>
      <c r="D65" s="1058"/>
      <c r="E65" s="1058"/>
      <c r="F65" s="1053"/>
      <c r="G65" s="1053"/>
      <c r="H65" s="1053"/>
      <c r="I65" s="1053"/>
      <c r="J65" s="1053"/>
      <c r="K65" s="1053"/>
      <c r="L65" s="1053"/>
      <c r="M65" s="1053"/>
      <c r="N65" s="1053"/>
      <c r="O65" s="1053"/>
      <c r="P65" s="1053"/>
      <c r="Q65" s="1053"/>
      <c r="R65" s="1053"/>
      <c r="S65" s="1054"/>
      <c r="T65" s="73"/>
      <c r="U65" s="74"/>
      <c r="V65" s="73"/>
      <c r="W65" s="74"/>
      <c r="X65" s="73"/>
      <c r="Y65" s="74"/>
      <c r="Z65" s="1050">
        <f t="shared" si="24"/>
        <v>0</v>
      </c>
      <c r="AA65" s="73"/>
      <c r="AB65" s="75"/>
      <c r="AC65" s="75"/>
      <c r="AD65" s="74"/>
      <c r="AE65" s="1050">
        <f t="shared" si="25"/>
        <v>0</v>
      </c>
      <c r="AF65" s="73"/>
      <c r="AG65" s="75"/>
      <c r="AH65" s="75"/>
      <c r="AI65" s="76"/>
      <c r="AJ65" s="1051"/>
      <c r="AK65" s="1051"/>
      <c r="AL65" s="1051"/>
      <c r="AM65" s="1051"/>
      <c r="AN65" s="1051"/>
      <c r="AO65" s="1051"/>
      <c r="AP65" s="1051"/>
      <c r="AQ65" s="1051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1050" t="s">
        <v>107</v>
      </c>
      <c r="B66" s="23">
        <f t="shared" si="23"/>
        <v>0</v>
      </c>
      <c r="C66" s="1059"/>
      <c r="D66" s="1058"/>
      <c r="E66" s="1058"/>
      <c r="F66" s="1053"/>
      <c r="G66" s="1053"/>
      <c r="H66" s="1053"/>
      <c r="I66" s="1053"/>
      <c r="J66" s="1053"/>
      <c r="K66" s="1053"/>
      <c r="L66" s="1053"/>
      <c r="M66" s="1053"/>
      <c r="N66" s="1053"/>
      <c r="O66" s="1053"/>
      <c r="P66" s="1053"/>
      <c r="Q66" s="1053"/>
      <c r="R66" s="1053"/>
      <c r="S66" s="1054"/>
      <c r="T66" s="73"/>
      <c r="U66" s="74"/>
      <c r="V66" s="73"/>
      <c r="W66" s="74"/>
      <c r="X66" s="73"/>
      <c r="Y66" s="74"/>
      <c r="Z66" s="1050">
        <f t="shared" si="24"/>
        <v>0</v>
      </c>
      <c r="AA66" s="73"/>
      <c r="AB66" s="75"/>
      <c r="AC66" s="75"/>
      <c r="AD66" s="74"/>
      <c r="AE66" s="1050">
        <f t="shared" si="25"/>
        <v>0</v>
      </c>
      <c r="AF66" s="73"/>
      <c r="AG66" s="75"/>
      <c r="AH66" s="75"/>
      <c r="AI66" s="76"/>
      <c r="AJ66" s="1051"/>
      <c r="AK66" s="1051"/>
      <c r="AL66" s="1051"/>
      <c r="AM66" s="1051"/>
      <c r="AN66" s="1051"/>
      <c r="AO66" s="1051"/>
      <c r="AP66" s="1051"/>
      <c r="AQ66" s="1051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1050" t="s">
        <v>108</v>
      </c>
      <c r="B67" s="23">
        <f t="shared" si="23"/>
        <v>0</v>
      </c>
      <c r="C67" s="1059"/>
      <c r="D67" s="1058"/>
      <c r="E67" s="1058"/>
      <c r="F67" s="1053"/>
      <c r="G67" s="1053"/>
      <c r="H67" s="1053"/>
      <c r="I67" s="1053"/>
      <c r="J67" s="1053"/>
      <c r="K67" s="1053"/>
      <c r="L67" s="1053"/>
      <c r="M67" s="1053"/>
      <c r="N67" s="1053"/>
      <c r="O67" s="1053"/>
      <c r="P67" s="1053"/>
      <c r="Q67" s="1053"/>
      <c r="R67" s="1053"/>
      <c r="S67" s="1054"/>
      <c r="T67" s="73"/>
      <c r="U67" s="74"/>
      <c r="V67" s="73"/>
      <c r="W67" s="74"/>
      <c r="X67" s="73"/>
      <c r="Y67" s="74"/>
      <c r="Z67" s="1050">
        <f t="shared" si="24"/>
        <v>0</v>
      </c>
      <c r="AA67" s="73"/>
      <c r="AB67" s="75"/>
      <c r="AC67" s="75"/>
      <c r="AD67" s="74"/>
      <c r="AE67" s="1050">
        <f t="shared" si="25"/>
        <v>0</v>
      </c>
      <c r="AF67" s="73"/>
      <c r="AG67" s="75"/>
      <c r="AH67" s="75"/>
      <c r="AI67" s="76"/>
      <c r="AJ67" s="1051"/>
      <c r="AK67" s="1051"/>
      <c r="AL67" s="1051"/>
      <c r="AM67" s="1051"/>
      <c r="AN67" s="1051"/>
      <c r="AO67" s="1051"/>
      <c r="AP67" s="1051"/>
      <c r="AQ67" s="1051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1050" t="s">
        <v>109</v>
      </c>
      <c r="B68" s="23">
        <f t="shared" si="23"/>
        <v>0</v>
      </c>
      <c r="C68" s="1052"/>
      <c r="D68" s="1053"/>
      <c r="E68" s="1053"/>
      <c r="F68" s="1053"/>
      <c r="G68" s="1053"/>
      <c r="H68" s="1053"/>
      <c r="I68" s="1053"/>
      <c r="J68" s="1053"/>
      <c r="K68" s="1053"/>
      <c r="L68" s="1053"/>
      <c r="M68" s="1053"/>
      <c r="N68" s="1053"/>
      <c r="O68" s="1053"/>
      <c r="P68" s="1053"/>
      <c r="Q68" s="1053"/>
      <c r="R68" s="1053"/>
      <c r="S68" s="1054"/>
      <c r="T68" s="73"/>
      <c r="U68" s="74"/>
      <c r="V68" s="73"/>
      <c r="W68" s="74"/>
      <c r="X68" s="73"/>
      <c r="Y68" s="74"/>
      <c r="Z68" s="1050">
        <f t="shared" si="24"/>
        <v>0</v>
      </c>
      <c r="AA68" s="73"/>
      <c r="AB68" s="75"/>
      <c r="AC68" s="75"/>
      <c r="AD68" s="74"/>
      <c r="AE68" s="1050">
        <f t="shared" si="25"/>
        <v>0</v>
      </c>
      <c r="AF68" s="73"/>
      <c r="AG68" s="75"/>
      <c r="AH68" s="75"/>
      <c r="AI68" s="76"/>
      <c r="AJ68" s="1051"/>
      <c r="AK68" s="1051"/>
      <c r="AL68" s="1051"/>
      <c r="AM68" s="1051"/>
      <c r="AN68" s="1051"/>
      <c r="AO68" s="1051"/>
      <c r="AP68" s="1051"/>
      <c r="AQ68" s="1051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1050" t="s">
        <v>110</v>
      </c>
      <c r="B69" s="23">
        <f t="shared" si="23"/>
        <v>0</v>
      </c>
      <c r="C69" s="1052"/>
      <c r="D69" s="1053"/>
      <c r="E69" s="1053"/>
      <c r="F69" s="1053"/>
      <c r="G69" s="1053"/>
      <c r="H69" s="1053"/>
      <c r="I69" s="1053"/>
      <c r="J69" s="1053"/>
      <c r="K69" s="1053"/>
      <c r="L69" s="1053"/>
      <c r="M69" s="1053"/>
      <c r="N69" s="1053"/>
      <c r="O69" s="1053"/>
      <c r="P69" s="1053"/>
      <c r="Q69" s="1053"/>
      <c r="R69" s="1053"/>
      <c r="S69" s="1054"/>
      <c r="T69" s="73"/>
      <c r="U69" s="74"/>
      <c r="V69" s="73"/>
      <c r="W69" s="74"/>
      <c r="X69" s="73"/>
      <c r="Y69" s="74"/>
      <c r="Z69" s="1050">
        <f t="shared" si="24"/>
        <v>0</v>
      </c>
      <c r="AA69" s="73"/>
      <c r="AB69" s="75"/>
      <c r="AC69" s="75"/>
      <c r="AD69" s="74"/>
      <c r="AE69" s="1050">
        <f t="shared" si="25"/>
        <v>0</v>
      </c>
      <c r="AF69" s="73"/>
      <c r="AG69" s="75"/>
      <c r="AH69" s="75"/>
      <c r="AI69" s="76"/>
      <c r="AJ69" s="1051"/>
      <c r="AK69" s="1051"/>
      <c r="AL69" s="1051"/>
      <c r="AM69" s="1051"/>
      <c r="AN69" s="1051"/>
      <c r="AO69" s="1051"/>
      <c r="AP69" s="1051"/>
      <c r="AQ69" s="1051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1050" t="s">
        <v>111</v>
      </c>
      <c r="B70" s="23">
        <f t="shared" si="23"/>
        <v>0</v>
      </c>
      <c r="C70" s="1052"/>
      <c r="D70" s="1053"/>
      <c r="E70" s="1053"/>
      <c r="F70" s="1053"/>
      <c r="G70" s="1053"/>
      <c r="H70" s="1053"/>
      <c r="I70" s="1053"/>
      <c r="J70" s="1053"/>
      <c r="K70" s="1053"/>
      <c r="L70" s="1053"/>
      <c r="M70" s="1053"/>
      <c r="N70" s="1053"/>
      <c r="O70" s="1053"/>
      <c r="P70" s="1053"/>
      <c r="Q70" s="1053"/>
      <c r="R70" s="1053"/>
      <c r="S70" s="1054"/>
      <c r="T70" s="73"/>
      <c r="U70" s="74"/>
      <c r="V70" s="73"/>
      <c r="W70" s="74"/>
      <c r="X70" s="73"/>
      <c r="Y70" s="74"/>
      <c r="Z70" s="1050">
        <f t="shared" si="24"/>
        <v>0</v>
      </c>
      <c r="AA70" s="73"/>
      <c r="AB70" s="75"/>
      <c r="AC70" s="75"/>
      <c r="AD70" s="74"/>
      <c r="AE70" s="1050">
        <f t="shared" si="25"/>
        <v>0</v>
      </c>
      <c r="AF70" s="73"/>
      <c r="AG70" s="75"/>
      <c r="AH70" s="75"/>
      <c r="AI70" s="76"/>
      <c r="AJ70" s="1051"/>
      <c r="AK70" s="1051"/>
      <c r="AL70" s="1051"/>
      <c r="AM70" s="1051"/>
      <c r="AN70" s="1051"/>
      <c r="AO70" s="1051"/>
      <c r="AP70" s="1051"/>
      <c r="AQ70" s="1051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1059"/>
      <c r="D71" s="1058"/>
      <c r="E71" s="1058"/>
      <c r="F71" s="1058"/>
      <c r="G71" s="1053"/>
      <c r="H71" s="1053"/>
      <c r="I71" s="1053"/>
      <c r="J71" s="1053"/>
      <c r="K71" s="1053"/>
      <c r="L71" s="1053"/>
      <c r="M71" s="1053"/>
      <c r="N71" s="1053"/>
      <c r="O71" s="1053"/>
      <c r="P71" s="1053"/>
      <c r="Q71" s="1053"/>
      <c r="R71" s="1053"/>
      <c r="S71" s="1054"/>
      <c r="T71" s="73"/>
      <c r="U71" s="74"/>
      <c r="V71" s="73"/>
      <c r="W71" s="74"/>
      <c r="X71" s="73"/>
      <c r="Y71" s="74"/>
      <c r="Z71" s="1050">
        <f t="shared" si="24"/>
        <v>0</v>
      </c>
      <c r="AA71" s="73"/>
      <c r="AB71" s="75"/>
      <c r="AC71" s="75"/>
      <c r="AD71" s="74"/>
      <c r="AE71" s="1050">
        <f t="shared" si="25"/>
        <v>0</v>
      </c>
      <c r="AF71" s="73"/>
      <c r="AG71" s="75"/>
      <c r="AH71" s="75"/>
      <c r="AI71" s="76"/>
      <c r="AJ71" s="1051"/>
      <c r="AK71" s="1051"/>
      <c r="AL71" s="1051"/>
      <c r="AM71" s="1051"/>
      <c r="AN71" s="1051"/>
      <c r="AO71" s="1051"/>
      <c r="AP71" s="1051"/>
      <c r="AQ71" s="1051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1060" t="s">
        <v>113</v>
      </c>
      <c r="B72" s="23">
        <f t="shared" si="23"/>
        <v>0</v>
      </c>
      <c r="C72" s="1059"/>
      <c r="D72" s="1058"/>
      <c r="E72" s="1058"/>
      <c r="F72" s="1058"/>
      <c r="G72" s="1053"/>
      <c r="H72" s="1053"/>
      <c r="I72" s="1053"/>
      <c r="J72" s="1053"/>
      <c r="K72" s="1053"/>
      <c r="L72" s="1053"/>
      <c r="M72" s="1053"/>
      <c r="N72" s="1053"/>
      <c r="O72" s="1053"/>
      <c r="P72" s="1053"/>
      <c r="Q72" s="1053"/>
      <c r="R72" s="1053"/>
      <c r="S72" s="1054"/>
      <c r="T72" s="73"/>
      <c r="U72" s="74"/>
      <c r="V72" s="73"/>
      <c r="W72" s="74"/>
      <c r="X72" s="73"/>
      <c r="Y72" s="74"/>
      <c r="Z72" s="1050">
        <f t="shared" si="24"/>
        <v>0</v>
      </c>
      <c r="AA72" s="73"/>
      <c r="AB72" s="75"/>
      <c r="AC72" s="75"/>
      <c r="AD72" s="74"/>
      <c r="AE72" s="1050">
        <f t="shared" si="25"/>
        <v>0</v>
      </c>
      <c r="AF72" s="73"/>
      <c r="AG72" s="75"/>
      <c r="AH72" s="75"/>
      <c r="AI72" s="76"/>
      <c r="AJ72" s="1051"/>
      <c r="AK72" s="1051"/>
      <c r="AL72" s="1051"/>
      <c r="AM72" s="1051"/>
      <c r="AN72" s="1051"/>
      <c r="AO72" s="1051"/>
      <c r="AP72" s="1051"/>
      <c r="AQ72" s="1051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1050" t="s">
        <v>114</v>
      </c>
      <c r="B73" s="23">
        <f t="shared" si="23"/>
        <v>0</v>
      </c>
      <c r="C73" s="1059"/>
      <c r="D73" s="1058"/>
      <c r="E73" s="1058"/>
      <c r="F73" s="1058"/>
      <c r="G73" s="1058"/>
      <c r="H73" s="1058"/>
      <c r="I73" s="1058"/>
      <c r="J73" s="1058"/>
      <c r="K73" s="1058"/>
      <c r="L73" s="1053"/>
      <c r="M73" s="1053"/>
      <c r="N73" s="1053"/>
      <c r="O73" s="1053"/>
      <c r="P73" s="1053"/>
      <c r="Q73" s="1053"/>
      <c r="R73" s="1053"/>
      <c r="S73" s="1054"/>
      <c r="T73" s="73"/>
      <c r="U73" s="74"/>
      <c r="V73" s="73"/>
      <c r="W73" s="74"/>
      <c r="X73" s="73"/>
      <c r="Y73" s="74"/>
      <c r="Z73" s="1050">
        <f t="shared" si="24"/>
        <v>0</v>
      </c>
      <c r="AA73" s="73"/>
      <c r="AB73" s="75"/>
      <c r="AC73" s="75"/>
      <c r="AD73" s="74"/>
      <c r="AE73" s="1050">
        <f t="shared" si="25"/>
        <v>0</v>
      </c>
      <c r="AF73" s="73"/>
      <c r="AG73" s="75"/>
      <c r="AH73" s="75"/>
      <c r="AI73" s="76"/>
      <c r="AJ73" s="1051"/>
      <c r="AK73" s="1051"/>
      <c r="AL73" s="1051"/>
      <c r="AM73" s="1051"/>
      <c r="AN73" s="1051"/>
      <c r="AO73" s="1051"/>
      <c r="AP73" s="1051"/>
      <c r="AQ73" s="1051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1050" t="s">
        <v>115</v>
      </c>
      <c r="B74" s="23">
        <f t="shared" si="23"/>
        <v>0</v>
      </c>
      <c r="C74" s="1059"/>
      <c r="D74" s="1058"/>
      <c r="E74" s="1058"/>
      <c r="F74" s="1058"/>
      <c r="G74" s="1053"/>
      <c r="H74" s="1053"/>
      <c r="I74" s="1053"/>
      <c r="J74" s="1053"/>
      <c r="K74" s="1053"/>
      <c r="L74" s="1053"/>
      <c r="M74" s="1053"/>
      <c r="N74" s="1053"/>
      <c r="O74" s="1053"/>
      <c r="P74" s="1053"/>
      <c r="Q74" s="1053"/>
      <c r="R74" s="1053"/>
      <c r="S74" s="1054"/>
      <c r="T74" s="73"/>
      <c r="U74" s="74"/>
      <c r="V74" s="73"/>
      <c r="W74" s="74"/>
      <c r="X74" s="73"/>
      <c r="Y74" s="74"/>
      <c r="Z74" s="1050">
        <f t="shared" si="24"/>
        <v>0</v>
      </c>
      <c r="AA74" s="73"/>
      <c r="AB74" s="75"/>
      <c r="AC74" s="75"/>
      <c r="AD74" s="74"/>
      <c r="AE74" s="1050">
        <f t="shared" si="25"/>
        <v>0</v>
      </c>
      <c r="AF74" s="73"/>
      <c r="AG74" s="75"/>
      <c r="AH74" s="75"/>
      <c r="AI74" s="76"/>
      <c r="AJ74" s="1051"/>
      <c r="AK74" s="1051"/>
      <c r="AL74" s="1051"/>
      <c r="AM74" s="1051"/>
      <c r="AN74" s="1051"/>
      <c r="AO74" s="1051"/>
      <c r="AP74" s="1051"/>
      <c r="AQ74" s="1051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1050" t="s">
        <v>116</v>
      </c>
      <c r="B75" s="23">
        <f t="shared" si="23"/>
        <v>0</v>
      </c>
      <c r="C75" s="1052"/>
      <c r="D75" s="1053"/>
      <c r="E75" s="1053"/>
      <c r="F75" s="1053"/>
      <c r="G75" s="1053"/>
      <c r="H75" s="1053"/>
      <c r="I75" s="1053"/>
      <c r="J75" s="1053"/>
      <c r="K75" s="1053"/>
      <c r="L75" s="1053"/>
      <c r="M75" s="1053"/>
      <c r="N75" s="1053"/>
      <c r="O75" s="1053"/>
      <c r="P75" s="1053"/>
      <c r="Q75" s="1053"/>
      <c r="R75" s="1053"/>
      <c r="S75" s="1054"/>
      <c r="T75" s="73"/>
      <c r="U75" s="74"/>
      <c r="V75" s="73"/>
      <c r="W75" s="74"/>
      <c r="X75" s="73"/>
      <c r="Y75" s="74"/>
      <c r="Z75" s="1050">
        <f t="shared" si="24"/>
        <v>0</v>
      </c>
      <c r="AA75" s="73"/>
      <c r="AB75" s="75"/>
      <c r="AC75" s="75"/>
      <c r="AD75" s="74"/>
      <c r="AE75" s="1050">
        <f t="shared" si="25"/>
        <v>0</v>
      </c>
      <c r="AF75" s="73"/>
      <c r="AG75" s="75"/>
      <c r="AH75" s="75"/>
      <c r="AI75" s="76"/>
      <c r="AJ75" s="1051"/>
      <c r="AK75" s="1051"/>
      <c r="AL75" s="1051"/>
      <c r="AM75" s="1051"/>
      <c r="AN75" s="1051"/>
      <c r="AO75" s="1051"/>
      <c r="AP75" s="1051"/>
      <c r="AQ75" s="1051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1050" t="s">
        <v>117</v>
      </c>
      <c r="B76" s="23">
        <f t="shared" si="23"/>
        <v>0</v>
      </c>
      <c r="C76" s="1052"/>
      <c r="D76" s="1053"/>
      <c r="E76" s="1053"/>
      <c r="F76" s="1053"/>
      <c r="G76" s="1053"/>
      <c r="H76" s="1053"/>
      <c r="I76" s="1053"/>
      <c r="J76" s="1053"/>
      <c r="K76" s="1053"/>
      <c r="L76" s="1053"/>
      <c r="M76" s="1053"/>
      <c r="N76" s="1053"/>
      <c r="O76" s="1053"/>
      <c r="P76" s="1053"/>
      <c r="Q76" s="1053"/>
      <c r="R76" s="1053"/>
      <c r="S76" s="1054"/>
      <c r="T76" s="73"/>
      <c r="U76" s="74"/>
      <c r="V76" s="73"/>
      <c r="W76" s="74"/>
      <c r="X76" s="73"/>
      <c r="Y76" s="74"/>
      <c r="Z76" s="1050">
        <f t="shared" si="24"/>
        <v>0</v>
      </c>
      <c r="AA76" s="73"/>
      <c r="AB76" s="75"/>
      <c r="AC76" s="75"/>
      <c r="AD76" s="74"/>
      <c r="AE76" s="1050">
        <f t="shared" si="25"/>
        <v>0</v>
      </c>
      <c r="AF76" s="73"/>
      <c r="AG76" s="75"/>
      <c r="AH76" s="75"/>
      <c r="AI76" s="76"/>
      <c r="AJ76" s="1051"/>
      <c r="AK76" s="1051"/>
      <c r="AL76" s="1051"/>
      <c r="AM76" s="1051"/>
      <c r="AN76" s="1051"/>
      <c r="AO76" s="1051"/>
      <c r="AP76" s="1051"/>
      <c r="AQ76" s="1051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1050" t="s">
        <v>118</v>
      </c>
      <c r="B77" s="23">
        <f t="shared" si="23"/>
        <v>0</v>
      </c>
      <c r="C77" s="1052"/>
      <c r="D77" s="1053"/>
      <c r="E77" s="1053"/>
      <c r="F77" s="1053"/>
      <c r="G77" s="1053"/>
      <c r="H77" s="1053"/>
      <c r="I77" s="1053"/>
      <c r="J77" s="1053"/>
      <c r="K77" s="1053"/>
      <c r="L77" s="1053"/>
      <c r="M77" s="1053"/>
      <c r="N77" s="1053"/>
      <c r="O77" s="1053"/>
      <c r="P77" s="1053"/>
      <c r="Q77" s="1053"/>
      <c r="R77" s="1053"/>
      <c r="S77" s="1054"/>
      <c r="T77" s="73"/>
      <c r="U77" s="74"/>
      <c r="V77" s="73"/>
      <c r="W77" s="74"/>
      <c r="X77" s="73"/>
      <c r="Y77" s="74"/>
      <c r="Z77" s="1050">
        <f t="shared" si="24"/>
        <v>0</v>
      </c>
      <c r="AA77" s="73"/>
      <c r="AB77" s="75"/>
      <c r="AC77" s="75"/>
      <c r="AD77" s="74"/>
      <c r="AE77" s="1050">
        <f t="shared" si="25"/>
        <v>0</v>
      </c>
      <c r="AF77" s="73"/>
      <c r="AG77" s="75"/>
      <c r="AH77" s="75"/>
      <c r="AI77" s="76"/>
      <c r="AJ77" s="1051"/>
      <c r="AK77" s="1051"/>
      <c r="AL77" s="1051"/>
      <c r="AM77" s="1051"/>
      <c r="AN77" s="1051"/>
      <c r="AO77" s="1051"/>
      <c r="AP77" s="1051"/>
      <c r="AQ77" s="1051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1050" t="s">
        <v>119</v>
      </c>
      <c r="B78" s="23">
        <f t="shared" si="23"/>
        <v>0</v>
      </c>
      <c r="C78" s="1052"/>
      <c r="D78" s="1053"/>
      <c r="E78" s="1053"/>
      <c r="F78" s="1053"/>
      <c r="G78" s="1053"/>
      <c r="H78" s="1053"/>
      <c r="I78" s="1053"/>
      <c r="J78" s="1053"/>
      <c r="K78" s="1053"/>
      <c r="L78" s="1053"/>
      <c r="M78" s="1053"/>
      <c r="N78" s="1053"/>
      <c r="O78" s="1053"/>
      <c r="P78" s="1053"/>
      <c r="Q78" s="1053"/>
      <c r="R78" s="1053"/>
      <c r="S78" s="1054"/>
      <c r="T78" s="1052"/>
      <c r="U78" s="1054"/>
      <c r="V78" s="1052"/>
      <c r="W78" s="1054"/>
      <c r="X78" s="1052"/>
      <c r="Y78" s="1054"/>
      <c r="Z78" s="1050">
        <f t="shared" si="24"/>
        <v>0</v>
      </c>
      <c r="AA78" s="1052"/>
      <c r="AB78" s="1053"/>
      <c r="AC78" s="1053"/>
      <c r="AD78" s="1054"/>
      <c r="AE78" s="1050">
        <f t="shared" si="25"/>
        <v>0</v>
      </c>
      <c r="AF78" s="1052"/>
      <c r="AG78" s="1053"/>
      <c r="AH78" s="1053"/>
      <c r="AI78" s="1061"/>
      <c r="AJ78" s="1051"/>
      <c r="AK78" s="1051"/>
      <c r="AL78" s="1051"/>
      <c r="AM78" s="1051"/>
      <c r="AN78" s="1051"/>
      <c r="AO78" s="1051"/>
      <c r="AP78" s="1051"/>
      <c r="AQ78" s="1051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1050" t="s">
        <v>120</v>
      </c>
      <c r="B79" s="23">
        <f t="shared" si="23"/>
        <v>0</v>
      </c>
      <c r="C79" s="1052"/>
      <c r="D79" s="1053"/>
      <c r="E79" s="1053"/>
      <c r="F79" s="1053"/>
      <c r="G79" s="1053"/>
      <c r="H79" s="1053"/>
      <c r="I79" s="1053"/>
      <c r="J79" s="1053"/>
      <c r="K79" s="1053"/>
      <c r="L79" s="1053"/>
      <c r="M79" s="1053"/>
      <c r="N79" s="1053"/>
      <c r="O79" s="1053"/>
      <c r="P79" s="1053"/>
      <c r="Q79" s="1053"/>
      <c r="R79" s="1053"/>
      <c r="S79" s="1054"/>
      <c r="T79" s="1052"/>
      <c r="U79" s="1054"/>
      <c r="V79" s="1052"/>
      <c r="W79" s="1054"/>
      <c r="X79" s="1052"/>
      <c r="Y79" s="1054"/>
      <c r="Z79" s="1050">
        <f t="shared" si="24"/>
        <v>0</v>
      </c>
      <c r="AA79" s="1052"/>
      <c r="AB79" s="1053"/>
      <c r="AC79" s="1053"/>
      <c r="AD79" s="1054"/>
      <c r="AE79" s="1050">
        <f t="shared" si="25"/>
        <v>0</v>
      </c>
      <c r="AF79" s="1052"/>
      <c r="AG79" s="1053"/>
      <c r="AH79" s="1053"/>
      <c r="AI79" s="1061"/>
      <c r="AJ79" s="1051"/>
      <c r="AK79" s="1051"/>
      <c r="AL79" s="1051"/>
      <c r="AM79" s="1051"/>
      <c r="AN79" s="1051"/>
      <c r="AO79" s="1051"/>
      <c r="AP79" s="1051"/>
      <c r="AQ79" s="1051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6</v>
      </c>
      <c r="C80" s="1052"/>
      <c r="D80" s="1053"/>
      <c r="E80" s="1053"/>
      <c r="F80" s="1053"/>
      <c r="G80" s="1053"/>
      <c r="H80" s="1053"/>
      <c r="I80" s="1053">
        <v>1</v>
      </c>
      <c r="J80" s="1053"/>
      <c r="K80" s="1053"/>
      <c r="L80" s="1053"/>
      <c r="M80" s="1053"/>
      <c r="N80" s="1053"/>
      <c r="O80" s="1053">
        <v>2</v>
      </c>
      <c r="P80" s="1053">
        <v>1</v>
      </c>
      <c r="Q80" s="1053">
        <v>2</v>
      </c>
      <c r="R80" s="1053"/>
      <c r="S80" s="1054"/>
      <c r="T80" s="1052">
        <v>5</v>
      </c>
      <c r="U80" s="1054">
        <v>1</v>
      </c>
      <c r="V80" s="1052"/>
      <c r="W80" s="1054"/>
      <c r="X80" s="1052"/>
      <c r="Y80" s="1054"/>
      <c r="Z80" s="1050">
        <f t="shared" si="24"/>
        <v>0</v>
      </c>
      <c r="AA80" s="1052"/>
      <c r="AB80" s="1053"/>
      <c r="AC80" s="1053"/>
      <c r="AD80" s="1054"/>
      <c r="AE80" s="1050">
        <f t="shared" si="25"/>
        <v>0</v>
      </c>
      <c r="AF80" s="1052"/>
      <c r="AG80" s="1053"/>
      <c r="AH80" s="1053"/>
      <c r="AI80" s="1061"/>
      <c r="AJ80" s="1051"/>
      <c r="AK80" s="1051">
        <v>6</v>
      </c>
      <c r="AL80" s="1051"/>
      <c r="AM80" s="1051">
        <v>0</v>
      </c>
      <c r="AN80" s="1051">
        <v>0</v>
      </c>
      <c r="AO80" s="1051">
        <v>0</v>
      </c>
      <c r="AP80" s="1051">
        <v>0</v>
      </c>
      <c r="AQ80" s="1051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1060" t="s">
        <v>122</v>
      </c>
      <c r="B81" s="23">
        <f t="shared" si="23"/>
        <v>0</v>
      </c>
      <c r="C81" s="1052"/>
      <c r="D81" s="1053"/>
      <c r="E81" s="1053"/>
      <c r="F81" s="1053"/>
      <c r="G81" s="1053"/>
      <c r="H81" s="1053"/>
      <c r="I81" s="1053"/>
      <c r="J81" s="1053"/>
      <c r="K81" s="1053"/>
      <c r="L81" s="1053"/>
      <c r="M81" s="1053"/>
      <c r="N81" s="1053"/>
      <c r="O81" s="1053"/>
      <c r="P81" s="1053"/>
      <c r="Q81" s="1053"/>
      <c r="R81" s="1053"/>
      <c r="S81" s="1054"/>
      <c r="T81" s="1052"/>
      <c r="U81" s="1054"/>
      <c r="V81" s="1052"/>
      <c r="W81" s="1054"/>
      <c r="X81" s="1052"/>
      <c r="Y81" s="1054"/>
      <c r="Z81" s="1050">
        <f t="shared" si="24"/>
        <v>0</v>
      </c>
      <c r="AA81" s="1052"/>
      <c r="AB81" s="1053"/>
      <c r="AC81" s="1053"/>
      <c r="AD81" s="1054"/>
      <c r="AE81" s="1050">
        <f t="shared" si="25"/>
        <v>0</v>
      </c>
      <c r="AF81" s="1052"/>
      <c r="AG81" s="1053"/>
      <c r="AH81" s="1053"/>
      <c r="AI81" s="1061"/>
      <c r="AJ81" s="1051"/>
      <c r="AK81" s="1051"/>
      <c r="AL81" s="1051"/>
      <c r="AM81" s="1051"/>
      <c r="AN81" s="1051"/>
      <c r="AO81" s="1051"/>
      <c r="AP81" s="1051"/>
      <c r="AQ81" s="1051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1060" t="s">
        <v>123</v>
      </c>
      <c r="B82" s="23">
        <f t="shared" si="23"/>
        <v>0</v>
      </c>
      <c r="C82" s="1052"/>
      <c r="D82" s="1053"/>
      <c r="E82" s="1053"/>
      <c r="F82" s="1053"/>
      <c r="G82" s="1053"/>
      <c r="H82" s="1053"/>
      <c r="I82" s="1053"/>
      <c r="J82" s="1053"/>
      <c r="K82" s="1053"/>
      <c r="L82" s="1053"/>
      <c r="M82" s="1053"/>
      <c r="N82" s="1053"/>
      <c r="O82" s="1053"/>
      <c r="P82" s="1053"/>
      <c r="Q82" s="1053"/>
      <c r="R82" s="1053"/>
      <c r="S82" s="1054"/>
      <c r="T82" s="1052"/>
      <c r="U82" s="1054"/>
      <c r="V82" s="1052"/>
      <c r="W82" s="1054"/>
      <c r="X82" s="1052"/>
      <c r="Y82" s="1054"/>
      <c r="Z82" s="1050">
        <f t="shared" si="24"/>
        <v>0</v>
      </c>
      <c r="AA82" s="1052"/>
      <c r="AB82" s="1053"/>
      <c r="AC82" s="1053"/>
      <c r="AD82" s="1054"/>
      <c r="AE82" s="1050">
        <f t="shared" si="25"/>
        <v>0</v>
      </c>
      <c r="AF82" s="1052"/>
      <c r="AG82" s="1053"/>
      <c r="AH82" s="1053"/>
      <c r="AI82" s="1061"/>
      <c r="AJ82" s="1051"/>
      <c r="AK82" s="1051"/>
      <c r="AL82" s="1051"/>
      <c r="AM82" s="1051"/>
      <c r="AN82" s="1051"/>
      <c r="AO82" s="1051"/>
      <c r="AP82" s="1051"/>
      <c r="AQ82" s="1051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1060" t="s">
        <v>124</v>
      </c>
      <c r="B83" s="23">
        <f t="shared" si="23"/>
        <v>1</v>
      </c>
      <c r="C83" s="1052"/>
      <c r="D83" s="1053"/>
      <c r="E83" s="1053"/>
      <c r="F83" s="1053"/>
      <c r="G83" s="1053"/>
      <c r="H83" s="1053"/>
      <c r="I83" s="1053"/>
      <c r="J83" s="1053"/>
      <c r="K83" s="1053"/>
      <c r="L83" s="1053">
        <v>1</v>
      </c>
      <c r="M83" s="1053"/>
      <c r="N83" s="1053"/>
      <c r="O83" s="1053"/>
      <c r="P83" s="1053"/>
      <c r="Q83" s="1053"/>
      <c r="R83" s="1053"/>
      <c r="S83" s="1054"/>
      <c r="T83" s="1052"/>
      <c r="U83" s="1054">
        <v>1</v>
      </c>
      <c r="V83" s="1052"/>
      <c r="W83" s="1054"/>
      <c r="X83" s="1052"/>
      <c r="Y83" s="1054"/>
      <c r="Z83" s="1050">
        <f t="shared" si="24"/>
        <v>0</v>
      </c>
      <c r="AA83" s="1052"/>
      <c r="AB83" s="1053"/>
      <c r="AC83" s="1053"/>
      <c r="AD83" s="1054"/>
      <c r="AE83" s="1050">
        <f t="shared" si="25"/>
        <v>0</v>
      </c>
      <c r="AF83" s="1052"/>
      <c r="AG83" s="1053"/>
      <c r="AH83" s="1053"/>
      <c r="AI83" s="1061"/>
      <c r="AJ83" s="1051"/>
      <c r="AK83" s="1051">
        <v>1</v>
      </c>
      <c r="AL83" s="1051"/>
      <c r="AM83" s="1051">
        <v>0</v>
      </c>
      <c r="AN83" s="1051"/>
      <c r="AO83" s="1051">
        <v>0</v>
      </c>
      <c r="AP83" s="1051">
        <v>0</v>
      </c>
      <c r="AQ83" s="1051">
        <v>0</v>
      </c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1050" t="s">
        <v>125</v>
      </c>
      <c r="B84" s="23">
        <f t="shared" si="23"/>
        <v>0</v>
      </c>
      <c r="C84" s="1052"/>
      <c r="D84" s="1053"/>
      <c r="E84" s="1053"/>
      <c r="F84" s="1053"/>
      <c r="G84" s="1053"/>
      <c r="H84" s="1053"/>
      <c r="I84" s="1053"/>
      <c r="J84" s="1053"/>
      <c r="K84" s="1053"/>
      <c r="L84" s="1053"/>
      <c r="M84" s="1053"/>
      <c r="N84" s="1053"/>
      <c r="O84" s="1053"/>
      <c r="P84" s="1053"/>
      <c r="Q84" s="1053"/>
      <c r="R84" s="1053"/>
      <c r="S84" s="1054"/>
      <c r="T84" s="1052"/>
      <c r="U84" s="1054"/>
      <c r="V84" s="1052"/>
      <c r="W84" s="1054"/>
      <c r="X84" s="1052"/>
      <c r="Y84" s="1054"/>
      <c r="Z84" s="1050">
        <f t="shared" si="24"/>
        <v>0</v>
      </c>
      <c r="AA84" s="1052"/>
      <c r="AB84" s="1053"/>
      <c r="AC84" s="1053"/>
      <c r="AD84" s="1054"/>
      <c r="AE84" s="1050">
        <f t="shared" si="25"/>
        <v>0</v>
      </c>
      <c r="AF84" s="1052"/>
      <c r="AG84" s="1053"/>
      <c r="AH84" s="1053"/>
      <c r="AI84" s="1061"/>
      <c r="AJ84" s="1051"/>
      <c r="AK84" s="1051"/>
      <c r="AL84" s="1051"/>
      <c r="AM84" s="1051"/>
      <c r="AN84" s="1051"/>
      <c r="AO84" s="1051"/>
      <c r="AP84" s="1051"/>
      <c r="AQ84" s="1051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1050" t="s">
        <v>126</v>
      </c>
      <c r="B85" s="23">
        <f t="shared" si="23"/>
        <v>0</v>
      </c>
      <c r="C85" s="1052"/>
      <c r="D85" s="1053"/>
      <c r="E85" s="1053"/>
      <c r="F85" s="1053"/>
      <c r="G85" s="1053"/>
      <c r="H85" s="1053"/>
      <c r="I85" s="1053"/>
      <c r="J85" s="1053"/>
      <c r="K85" s="1053"/>
      <c r="L85" s="1053"/>
      <c r="M85" s="1053"/>
      <c r="N85" s="1053"/>
      <c r="O85" s="1053"/>
      <c r="P85" s="1053"/>
      <c r="Q85" s="1053"/>
      <c r="R85" s="1053"/>
      <c r="S85" s="1054"/>
      <c r="T85" s="1052"/>
      <c r="U85" s="1054"/>
      <c r="V85" s="1052"/>
      <c r="W85" s="1054"/>
      <c r="X85" s="1052"/>
      <c r="Y85" s="1054"/>
      <c r="Z85" s="1050">
        <f t="shared" si="24"/>
        <v>0</v>
      </c>
      <c r="AA85" s="1052"/>
      <c r="AB85" s="1053"/>
      <c r="AC85" s="1053"/>
      <c r="AD85" s="1054"/>
      <c r="AE85" s="1050">
        <f t="shared" si="25"/>
        <v>0</v>
      </c>
      <c r="AF85" s="1052"/>
      <c r="AG85" s="1053"/>
      <c r="AH85" s="1053"/>
      <c r="AI85" s="1061"/>
      <c r="AJ85" s="1051"/>
      <c r="AK85" s="1051"/>
      <c r="AL85" s="1051"/>
      <c r="AM85" s="1051"/>
      <c r="AN85" s="1051"/>
      <c r="AO85" s="1051"/>
      <c r="AP85" s="1051"/>
      <c r="AQ85" s="1051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1050" t="s">
        <v>127</v>
      </c>
      <c r="B86" s="23">
        <f t="shared" si="23"/>
        <v>0</v>
      </c>
      <c r="C86" s="1052"/>
      <c r="D86" s="1053"/>
      <c r="E86" s="1053"/>
      <c r="F86" s="1053"/>
      <c r="G86" s="1053"/>
      <c r="H86" s="1053"/>
      <c r="I86" s="1053"/>
      <c r="J86" s="1053"/>
      <c r="K86" s="1053"/>
      <c r="L86" s="1053"/>
      <c r="M86" s="1053"/>
      <c r="N86" s="1053"/>
      <c r="O86" s="1053"/>
      <c r="P86" s="1053"/>
      <c r="Q86" s="1053"/>
      <c r="R86" s="1053"/>
      <c r="S86" s="1054"/>
      <c r="T86" s="1052"/>
      <c r="U86" s="1054"/>
      <c r="V86" s="1052"/>
      <c r="W86" s="1054"/>
      <c r="X86" s="1052"/>
      <c r="Y86" s="1054"/>
      <c r="Z86" s="1050">
        <f t="shared" si="24"/>
        <v>0</v>
      </c>
      <c r="AA86" s="1052"/>
      <c r="AB86" s="1053"/>
      <c r="AC86" s="1053"/>
      <c r="AD86" s="1054"/>
      <c r="AE86" s="1050">
        <f t="shared" si="25"/>
        <v>0</v>
      </c>
      <c r="AF86" s="1052"/>
      <c r="AG86" s="1053"/>
      <c r="AH86" s="1053"/>
      <c r="AI86" s="1061"/>
      <c r="AJ86" s="1051"/>
      <c r="AK86" s="1051"/>
      <c r="AL86" s="1051"/>
      <c r="AM86" s="1051"/>
      <c r="AN86" s="1051"/>
      <c r="AO86" s="1051"/>
      <c r="AP86" s="1051"/>
      <c r="AQ86" s="1051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1050" t="s">
        <v>128</v>
      </c>
      <c r="B87" s="23">
        <f t="shared" si="23"/>
        <v>0</v>
      </c>
      <c r="C87" s="1052"/>
      <c r="D87" s="1053"/>
      <c r="E87" s="1053"/>
      <c r="F87" s="1053"/>
      <c r="G87" s="1053"/>
      <c r="H87" s="1053"/>
      <c r="I87" s="1053"/>
      <c r="J87" s="1053"/>
      <c r="K87" s="1053"/>
      <c r="L87" s="1053"/>
      <c r="M87" s="1053"/>
      <c r="N87" s="1053"/>
      <c r="O87" s="1053"/>
      <c r="P87" s="1053"/>
      <c r="Q87" s="1053"/>
      <c r="R87" s="1053"/>
      <c r="S87" s="1054"/>
      <c r="T87" s="1052"/>
      <c r="U87" s="1054"/>
      <c r="V87" s="1052"/>
      <c r="W87" s="1054"/>
      <c r="X87" s="1052"/>
      <c r="Y87" s="1054"/>
      <c r="Z87" s="1050">
        <f t="shared" si="24"/>
        <v>0</v>
      </c>
      <c r="AA87" s="1052"/>
      <c r="AB87" s="1053"/>
      <c r="AC87" s="1053"/>
      <c r="AD87" s="1054"/>
      <c r="AE87" s="1050">
        <f t="shared" si="25"/>
        <v>0</v>
      </c>
      <c r="AF87" s="1052"/>
      <c r="AG87" s="1053"/>
      <c r="AH87" s="1053"/>
      <c r="AI87" s="1061"/>
      <c r="AJ87" s="1051"/>
      <c r="AK87" s="1051"/>
      <c r="AL87" s="1051"/>
      <c r="AM87" s="1051"/>
      <c r="AN87" s="1051"/>
      <c r="AO87" s="1051"/>
      <c r="AP87" s="1051"/>
      <c r="AQ87" s="1051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1050" t="s">
        <v>129</v>
      </c>
      <c r="B88" s="23">
        <f t="shared" si="23"/>
        <v>0</v>
      </c>
      <c r="C88" s="1052"/>
      <c r="D88" s="1053"/>
      <c r="E88" s="1053"/>
      <c r="F88" s="1053"/>
      <c r="G88" s="1053"/>
      <c r="H88" s="1053"/>
      <c r="I88" s="1053"/>
      <c r="J88" s="1053"/>
      <c r="K88" s="1053"/>
      <c r="L88" s="1053"/>
      <c r="M88" s="1053"/>
      <c r="N88" s="1053"/>
      <c r="O88" s="1053"/>
      <c r="P88" s="1053"/>
      <c r="Q88" s="1053"/>
      <c r="R88" s="1053"/>
      <c r="S88" s="1054"/>
      <c r="T88" s="1052"/>
      <c r="U88" s="1054"/>
      <c r="V88" s="1052"/>
      <c r="W88" s="1054"/>
      <c r="X88" s="1052"/>
      <c r="Y88" s="1054"/>
      <c r="Z88" s="1050">
        <f t="shared" si="24"/>
        <v>0</v>
      </c>
      <c r="AA88" s="1052"/>
      <c r="AB88" s="1053"/>
      <c r="AC88" s="1053"/>
      <c r="AD88" s="1054"/>
      <c r="AE88" s="1050">
        <f t="shared" si="25"/>
        <v>0</v>
      </c>
      <c r="AF88" s="1052"/>
      <c r="AG88" s="1053"/>
      <c r="AH88" s="1053"/>
      <c r="AI88" s="1061"/>
      <c r="AJ88" s="1051"/>
      <c r="AK88" s="1051"/>
      <c r="AL88" s="1051"/>
      <c r="AM88" s="1051"/>
      <c r="AN88" s="1051"/>
      <c r="AO88" s="1051"/>
      <c r="AP88" s="1051"/>
      <c r="AQ88" s="1051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1050" t="s">
        <v>130</v>
      </c>
      <c r="B89" s="23">
        <f t="shared" si="23"/>
        <v>0</v>
      </c>
      <c r="C89" s="1052"/>
      <c r="D89" s="1053"/>
      <c r="E89" s="1053"/>
      <c r="F89" s="1053"/>
      <c r="G89" s="1053"/>
      <c r="H89" s="1053"/>
      <c r="I89" s="1053"/>
      <c r="J89" s="1053"/>
      <c r="K89" s="1053"/>
      <c r="L89" s="1053"/>
      <c r="M89" s="1053"/>
      <c r="N89" s="1053"/>
      <c r="O89" s="1053"/>
      <c r="P89" s="1053"/>
      <c r="Q89" s="1053"/>
      <c r="R89" s="1053"/>
      <c r="S89" s="1054"/>
      <c r="T89" s="1052"/>
      <c r="U89" s="1054"/>
      <c r="V89" s="1052"/>
      <c r="W89" s="1054"/>
      <c r="X89" s="1052"/>
      <c r="Y89" s="1054"/>
      <c r="Z89" s="1050">
        <f t="shared" si="24"/>
        <v>0</v>
      </c>
      <c r="AA89" s="1052"/>
      <c r="AB89" s="1053"/>
      <c r="AC89" s="1053"/>
      <c r="AD89" s="1054"/>
      <c r="AE89" s="1050">
        <f t="shared" si="25"/>
        <v>0</v>
      </c>
      <c r="AF89" s="1052"/>
      <c r="AG89" s="1053"/>
      <c r="AH89" s="1053"/>
      <c r="AI89" s="1061"/>
      <c r="AJ89" s="1051"/>
      <c r="AK89" s="1051"/>
      <c r="AL89" s="1051"/>
      <c r="AM89" s="1051"/>
      <c r="AN89" s="1051"/>
      <c r="AO89" s="1051"/>
      <c r="AP89" s="1051"/>
      <c r="AQ89" s="1051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1050" t="s">
        <v>131</v>
      </c>
      <c r="B90" s="23">
        <f t="shared" si="23"/>
        <v>0</v>
      </c>
      <c r="C90" s="1052"/>
      <c r="D90" s="1053"/>
      <c r="E90" s="1053"/>
      <c r="F90" s="1053"/>
      <c r="G90" s="1053"/>
      <c r="H90" s="1053"/>
      <c r="I90" s="1053"/>
      <c r="J90" s="1053"/>
      <c r="K90" s="1053"/>
      <c r="L90" s="1053"/>
      <c r="M90" s="1053"/>
      <c r="N90" s="1053"/>
      <c r="O90" s="1053"/>
      <c r="P90" s="1053"/>
      <c r="Q90" s="1053"/>
      <c r="R90" s="1053"/>
      <c r="S90" s="1054"/>
      <c r="T90" s="1052"/>
      <c r="U90" s="1054"/>
      <c r="V90" s="1052"/>
      <c r="W90" s="1054"/>
      <c r="X90" s="1052"/>
      <c r="Y90" s="1054"/>
      <c r="Z90" s="1050">
        <f t="shared" si="24"/>
        <v>0</v>
      </c>
      <c r="AA90" s="1052"/>
      <c r="AB90" s="1053"/>
      <c r="AC90" s="1053"/>
      <c r="AD90" s="1054"/>
      <c r="AE90" s="1050">
        <f t="shared" si="25"/>
        <v>0</v>
      </c>
      <c r="AF90" s="1052"/>
      <c r="AG90" s="1053"/>
      <c r="AH90" s="1053"/>
      <c r="AI90" s="1061"/>
      <c r="AJ90" s="1051"/>
      <c r="AK90" s="1051"/>
      <c r="AL90" s="1051"/>
      <c r="AM90" s="1051"/>
      <c r="AN90" s="1051"/>
      <c r="AO90" s="1051"/>
      <c r="AP90" s="1051"/>
      <c r="AQ90" s="1051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1050" t="s">
        <v>132</v>
      </c>
      <c r="B91" s="23">
        <f t="shared" si="23"/>
        <v>0</v>
      </c>
      <c r="C91" s="1052"/>
      <c r="D91" s="1053"/>
      <c r="E91" s="1053"/>
      <c r="F91" s="1053"/>
      <c r="G91" s="1053"/>
      <c r="H91" s="1053"/>
      <c r="I91" s="1053"/>
      <c r="J91" s="1053"/>
      <c r="K91" s="1053"/>
      <c r="L91" s="1053"/>
      <c r="M91" s="1053"/>
      <c r="N91" s="1053"/>
      <c r="O91" s="1053"/>
      <c r="P91" s="1053"/>
      <c r="Q91" s="1053"/>
      <c r="R91" s="1053"/>
      <c r="S91" s="1054"/>
      <c r="T91" s="1052"/>
      <c r="U91" s="1054"/>
      <c r="V91" s="1052"/>
      <c r="W91" s="1054"/>
      <c r="X91" s="1052"/>
      <c r="Y91" s="1054"/>
      <c r="Z91" s="1050">
        <f t="shared" si="24"/>
        <v>0</v>
      </c>
      <c r="AA91" s="1052"/>
      <c r="AB91" s="1053"/>
      <c r="AC91" s="1053"/>
      <c r="AD91" s="1054"/>
      <c r="AE91" s="1050">
        <f t="shared" si="25"/>
        <v>0</v>
      </c>
      <c r="AF91" s="1052"/>
      <c r="AG91" s="1053"/>
      <c r="AH91" s="1053"/>
      <c r="AI91" s="1061"/>
      <c r="AJ91" s="1051"/>
      <c r="AK91" s="1051"/>
      <c r="AL91" s="1051"/>
      <c r="AM91" s="1051"/>
      <c r="AN91" s="1051"/>
      <c r="AO91" s="1051"/>
      <c r="AP91" s="1051"/>
      <c r="AQ91" s="1051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1050" t="s">
        <v>133</v>
      </c>
      <c r="B92" s="23">
        <f t="shared" si="23"/>
        <v>0</v>
      </c>
      <c r="C92" s="1062"/>
      <c r="D92" s="1063"/>
      <c r="E92" s="1063"/>
      <c r="F92" s="1063"/>
      <c r="G92" s="1063"/>
      <c r="H92" s="1063"/>
      <c r="I92" s="1063"/>
      <c r="J92" s="1063"/>
      <c r="K92" s="1063"/>
      <c r="L92" s="1053"/>
      <c r="M92" s="1053"/>
      <c r="N92" s="1053"/>
      <c r="O92" s="1053"/>
      <c r="P92" s="1053"/>
      <c r="Q92" s="1053"/>
      <c r="R92" s="1053"/>
      <c r="S92" s="1054"/>
      <c r="T92" s="1052"/>
      <c r="U92" s="1054"/>
      <c r="V92" s="1052"/>
      <c r="W92" s="1054"/>
      <c r="X92" s="1052"/>
      <c r="Y92" s="1054"/>
      <c r="Z92" s="1050">
        <f t="shared" si="24"/>
        <v>0</v>
      </c>
      <c r="AA92" s="1052"/>
      <c r="AB92" s="1053"/>
      <c r="AC92" s="1053"/>
      <c r="AD92" s="1054"/>
      <c r="AE92" s="1050">
        <f t="shared" si="25"/>
        <v>0</v>
      </c>
      <c r="AF92" s="1052"/>
      <c r="AG92" s="1053"/>
      <c r="AH92" s="1053"/>
      <c r="AI92" s="1061"/>
      <c r="AJ92" s="1051"/>
      <c r="AK92" s="1051"/>
      <c r="AL92" s="1051"/>
      <c r="AM92" s="1051"/>
      <c r="AN92" s="1051"/>
      <c r="AO92" s="1051"/>
      <c r="AP92" s="1051"/>
      <c r="AQ92" s="1051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1050" t="s">
        <v>134</v>
      </c>
      <c r="B93" s="23">
        <f t="shared" si="23"/>
        <v>0</v>
      </c>
      <c r="C93" s="1052"/>
      <c r="D93" s="1053"/>
      <c r="E93" s="1053"/>
      <c r="F93" s="1053"/>
      <c r="G93" s="1053"/>
      <c r="H93" s="1053"/>
      <c r="I93" s="1053"/>
      <c r="J93" s="1053"/>
      <c r="K93" s="1053"/>
      <c r="L93" s="1053"/>
      <c r="M93" s="1053"/>
      <c r="N93" s="1053"/>
      <c r="O93" s="1053"/>
      <c r="P93" s="1053"/>
      <c r="Q93" s="1053"/>
      <c r="R93" s="1053"/>
      <c r="S93" s="1054"/>
      <c r="T93" s="1052"/>
      <c r="U93" s="1054"/>
      <c r="V93" s="1052"/>
      <c r="W93" s="1054"/>
      <c r="X93" s="1052"/>
      <c r="Y93" s="1054"/>
      <c r="Z93" s="1050">
        <f t="shared" si="24"/>
        <v>0</v>
      </c>
      <c r="AA93" s="1052"/>
      <c r="AB93" s="1053"/>
      <c r="AC93" s="1053"/>
      <c r="AD93" s="1054"/>
      <c r="AE93" s="1050">
        <f t="shared" si="25"/>
        <v>0</v>
      </c>
      <c r="AF93" s="1052"/>
      <c r="AG93" s="1053"/>
      <c r="AH93" s="1053"/>
      <c r="AI93" s="1061"/>
      <c r="AJ93" s="1051"/>
      <c r="AK93" s="1051"/>
      <c r="AL93" s="1051"/>
      <c r="AM93" s="1051"/>
      <c r="AN93" s="1051"/>
      <c r="AO93" s="1051"/>
      <c r="AP93" s="1051"/>
      <c r="AQ93" s="1051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1050" t="s">
        <v>135</v>
      </c>
      <c r="B94" s="23">
        <f t="shared" si="23"/>
        <v>0</v>
      </c>
      <c r="C94" s="1052"/>
      <c r="D94" s="1053"/>
      <c r="E94" s="1053"/>
      <c r="F94" s="1053"/>
      <c r="G94" s="1053"/>
      <c r="H94" s="1053"/>
      <c r="I94" s="1053"/>
      <c r="J94" s="1053"/>
      <c r="K94" s="1053"/>
      <c r="L94" s="1053"/>
      <c r="M94" s="1053"/>
      <c r="N94" s="1053"/>
      <c r="O94" s="1053"/>
      <c r="P94" s="1053"/>
      <c r="Q94" s="1053"/>
      <c r="R94" s="1053"/>
      <c r="S94" s="1054"/>
      <c r="T94" s="1052"/>
      <c r="U94" s="1054"/>
      <c r="V94" s="1052"/>
      <c r="W94" s="1054"/>
      <c r="X94" s="1052"/>
      <c r="Y94" s="1054"/>
      <c r="Z94" s="1050">
        <f t="shared" si="24"/>
        <v>0</v>
      </c>
      <c r="AA94" s="1052"/>
      <c r="AB94" s="1053"/>
      <c r="AC94" s="1053"/>
      <c r="AD94" s="1054"/>
      <c r="AE94" s="1050">
        <f t="shared" si="25"/>
        <v>0</v>
      </c>
      <c r="AF94" s="1052"/>
      <c r="AG94" s="1053"/>
      <c r="AH94" s="1053"/>
      <c r="AI94" s="1061"/>
      <c r="AJ94" s="1051"/>
      <c r="AK94" s="1051"/>
      <c r="AL94" s="1051"/>
      <c r="AM94" s="1051"/>
      <c r="AN94" s="1051"/>
      <c r="AO94" s="1051"/>
      <c r="AP94" s="1051"/>
      <c r="AQ94" s="1051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1052"/>
      <c r="D95" s="1053"/>
      <c r="E95" s="1053"/>
      <c r="F95" s="1053"/>
      <c r="G95" s="1053"/>
      <c r="H95" s="1053"/>
      <c r="I95" s="1053"/>
      <c r="J95" s="1053"/>
      <c r="K95" s="1053"/>
      <c r="L95" s="1053"/>
      <c r="M95" s="1053"/>
      <c r="N95" s="1053"/>
      <c r="O95" s="1053"/>
      <c r="P95" s="1053"/>
      <c r="Q95" s="1053"/>
      <c r="R95" s="1053"/>
      <c r="S95" s="1054"/>
      <c r="T95" s="1052"/>
      <c r="U95" s="1054"/>
      <c r="V95" s="1052"/>
      <c r="W95" s="1054"/>
      <c r="X95" s="1052"/>
      <c r="Y95" s="1054"/>
      <c r="Z95" s="1050">
        <f t="shared" si="24"/>
        <v>0</v>
      </c>
      <c r="AA95" s="1052"/>
      <c r="AB95" s="1053"/>
      <c r="AC95" s="1053"/>
      <c r="AD95" s="1054"/>
      <c r="AE95" s="1050">
        <f t="shared" si="25"/>
        <v>0</v>
      </c>
      <c r="AF95" s="1052"/>
      <c r="AG95" s="1053"/>
      <c r="AH95" s="1053"/>
      <c r="AI95" s="1061"/>
      <c r="AJ95" s="1051"/>
      <c r="AK95" s="1051"/>
      <c r="AL95" s="1051"/>
      <c r="AM95" s="1051"/>
      <c r="AN95" s="1051"/>
      <c r="AO95" s="1051"/>
      <c r="AP95" s="1051"/>
      <c r="AQ95" s="1051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1064"/>
      <c r="D96" s="1065"/>
      <c r="E96" s="1065"/>
      <c r="F96" s="1065"/>
      <c r="G96" s="1065"/>
      <c r="H96" s="1065"/>
      <c r="I96" s="1065"/>
      <c r="J96" s="1065"/>
      <c r="K96" s="1065"/>
      <c r="L96" s="1065"/>
      <c r="M96" s="1065"/>
      <c r="N96" s="1065"/>
      <c r="O96" s="1065"/>
      <c r="P96" s="1065"/>
      <c r="Q96" s="1065"/>
      <c r="R96" s="1065"/>
      <c r="S96" s="1066"/>
      <c r="T96" s="1052"/>
      <c r="U96" s="1054"/>
      <c r="V96" s="1052"/>
      <c r="W96" s="1054"/>
      <c r="X96" s="1052"/>
      <c r="Y96" s="1054"/>
      <c r="Z96" s="1050">
        <f t="shared" si="24"/>
        <v>0</v>
      </c>
      <c r="AA96" s="1052"/>
      <c r="AB96" s="1053"/>
      <c r="AC96" s="1053"/>
      <c r="AD96" s="1054"/>
      <c r="AE96" s="1050">
        <f t="shared" si="25"/>
        <v>0</v>
      </c>
      <c r="AF96" s="1052"/>
      <c r="AG96" s="1053"/>
      <c r="AH96" s="1053"/>
      <c r="AI96" s="1061"/>
      <c r="AJ96" s="1051"/>
      <c r="AK96" s="1051"/>
      <c r="AL96" s="1051"/>
      <c r="AM96" s="1051"/>
      <c r="AN96" s="1051"/>
      <c r="AO96" s="1051"/>
      <c r="AP96" s="1051"/>
      <c r="AQ96" s="1051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1067" t="s">
        <v>5</v>
      </c>
      <c r="B97" s="1068">
        <f>SUM(C97:S97)</f>
        <v>7</v>
      </c>
      <c r="C97" s="1069">
        <f>SUM(C37:C96)</f>
        <v>0</v>
      </c>
      <c r="D97" s="1070">
        <f>SUM(D37:D96)</f>
        <v>0</v>
      </c>
      <c r="E97" s="1070">
        <f t="shared" ref="E97:AP97" si="28">SUM(E37:E96)</f>
        <v>0</v>
      </c>
      <c r="F97" s="1070">
        <f t="shared" si="28"/>
        <v>0</v>
      </c>
      <c r="G97" s="1070">
        <f t="shared" si="28"/>
        <v>0</v>
      </c>
      <c r="H97" s="1071">
        <f t="shared" si="28"/>
        <v>0</v>
      </c>
      <c r="I97" s="1070">
        <f t="shared" si="28"/>
        <v>1</v>
      </c>
      <c r="J97" s="1070">
        <f t="shared" si="28"/>
        <v>0</v>
      </c>
      <c r="K97" s="1070">
        <f t="shared" si="28"/>
        <v>0</v>
      </c>
      <c r="L97" s="1070">
        <f t="shared" si="28"/>
        <v>1</v>
      </c>
      <c r="M97" s="1070">
        <f t="shared" si="28"/>
        <v>0</v>
      </c>
      <c r="N97" s="1070">
        <f t="shared" si="28"/>
        <v>0</v>
      </c>
      <c r="O97" s="1070">
        <f t="shared" si="28"/>
        <v>2</v>
      </c>
      <c r="P97" s="1070">
        <f t="shared" si="28"/>
        <v>1</v>
      </c>
      <c r="Q97" s="1070">
        <f t="shared" si="28"/>
        <v>2</v>
      </c>
      <c r="R97" s="1070">
        <f t="shared" si="28"/>
        <v>0</v>
      </c>
      <c r="S97" s="1072">
        <f t="shared" si="28"/>
        <v>0</v>
      </c>
      <c r="T97" s="1069">
        <f t="shared" si="28"/>
        <v>5</v>
      </c>
      <c r="U97" s="1072">
        <f t="shared" si="28"/>
        <v>2</v>
      </c>
      <c r="V97" s="1069">
        <f t="shared" si="28"/>
        <v>0</v>
      </c>
      <c r="W97" s="1072">
        <f t="shared" si="28"/>
        <v>0</v>
      </c>
      <c r="X97" s="1069">
        <f t="shared" si="28"/>
        <v>0</v>
      </c>
      <c r="Y97" s="1072">
        <f t="shared" si="28"/>
        <v>0</v>
      </c>
      <c r="Z97" s="1073">
        <f t="shared" si="28"/>
        <v>0</v>
      </c>
      <c r="AA97" s="1069">
        <f t="shared" si="28"/>
        <v>0</v>
      </c>
      <c r="AB97" s="1070">
        <f t="shared" si="28"/>
        <v>0</v>
      </c>
      <c r="AC97" s="1070">
        <f t="shared" si="28"/>
        <v>0</v>
      </c>
      <c r="AD97" s="1071">
        <f t="shared" si="28"/>
        <v>0</v>
      </c>
      <c r="AE97" s="1073">
        <f t="shared" si="28"/>
        <v>0</v>
      </c>
      <c r="AF97" s="1069">
        <f t="shared" si="28"/>
        <v>0</v>
      </c>
      <c r="AG97" s="1070">
        <f t="shared" si="28"/>
        <v>0</v>
      </c>
      <c r="AH97" s="1070">
        <f t="shared" si="28"/>
        <v>0</v>
      </c>
      <c r="AI97" s="1074">
        <f t="shared" si="28"/>
        <v>0</v>
      </c>
      <c r="AJ97" s="1072">
        <f>SUM(AJ37:AJ96)</f>
        <v>0</v>
      </c>
      <c r="AK97" s="1072">
        <f>SUM(AK37:AK96)</f>
        <v>7</v>
      </c>
      <c r="AL97" s="1075">
        <f>SUM(AL37:AL96)</f>
        <v>0</v>
      </c>
      <c r="AM97" s="1072">
        <f t="shared" si="28"/>
        <v>0</v>
      </c>
      <c r="AN97" s="1072">
        <f t="shared" si="28"/>
        <v>0</v>
      </c>
      <c r="AO97" s="1072">
        <f t="shared" si="28"/>
        <v>0</v>
      </c>
      <c r="AP97" s="1072">
        <f t="shared" si="28"/>
        <v>0</v>
      </c>
      <c r="AQ97" s="1072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1076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163" t="s">
        <v>4</v>
      </c>
      <c r="B99" s="4164"/>
      <c r="C99" s="4163" t="s">
        <v>37</v>
      </c>
      <c r="D99" s="4219"/>
      <c r="E99" s="4164"/>
      <c r="F99" s="4220" t="s">
        <v>139</v>
      </c>
      <c r="G99" s="4221"/>
      <c r="H99" s="4221"/>
      <c r="I99" s="4221"/>
      <c r="J99" s="4221"/>
      <c r="K99" s="4221"/>
      <c r="L99" s="4221"/>
      <c r="M99" s="4221"/>
      <c r="N99" s="4221"/>
      <c r="O99" s="4221"/>
      <c r="P99" s="4221"/>
      <c r="Q99" s="4221"/>
      <c r="R99" s="4221"/>
      <c r="S99" s="4221"/>
      <c r="T99" s="4221"/>
      <c r="U99" s="4221"/>
      <c r="V99" s="4221"/>
      <c r="W99" s="4221"/>
      <c r="X99" s="4221"/>
      <c r="Y99" s="4221"/>
      <c r="Z99" s="4221"/>
      <c r="AA99" s="4221"/>
      <c r="AB99" s="4221"/>
      <c r="AC99" s="4221"/>
      <c r="AD99" s="4221"/>
      <c r="AE99" s="4221"/>
      <c r="AF99" s="4221"/>
      <c r="AG99" s="4221"/>
      <c r="AH99" s="4221"/>
      <c r="AI99" s="4221"/>
      <c r="AJ99" s="4221"/>
      <c r="AK99" s="4221"/>
      <c r="AL99" s="4221"/>
      <c r="AM99" s="4145"/>
      <c r="AN99" s="3984" t="s">
        <v>140</v>
      </c>
      <c r="AO99" s="4130"/>
      <c r="AP99" s="3998" t="s">
        <v>141</v>
      </c>
      <c r="AQ99" s="4130" t="s">
        <v>142</v>
      </c>
      <c r="AR99" s="4013" t="s">
        <v>10</v>
      </c>
      <c r="AS99" s="4130" t="s">
        <v>11</v>
      </c>
      <c r="AT99" s="4013" t="s">
        <v>143</v>
      </c>
      <c r="AU99" s="4130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211" t="s">
        <v>13</v>
      </c>
      <c r="G100" s="4213"/>
      <c r="H100" s="4211" t="s">
        <v>14</v>
      </c>
      <c r="I100" s="4213"/>
      <c r="J100" s="4211" t="s">
        <v>50</v>
      </c>
      <c r="K100" s="4213"/>
      <c r="L100" s="4211" t="s">
        <v>51</v>
      </c>
      <c r="M100" s="4213"/>
      <c r="N100" s="4211" t="s">
        <v>17</v>
      </c>
      <c r="O100" s="4213"/>
      <c r="P100" s="4220" t="s">
        <v>18</v>
      </c>
      <c r="Q100" s="4225"/>
      <c r="R100" s="4220" t="s">
        <v>19</v>
      </c>
      <c r="S100" s="4225"/>
      <c r="T100" s="4220" t="s">
        <v>20</v>
      </c>
      <c r="U100" s="4225"/>
      <c r="V100" s="4220" t="s">
        <v>21</v>
      </c>
      <c r="W100" s="4225"/>
      <c r="X100" s="4220" t="s">
        <v>22</v>
      </c>
      <c r="Y100" s="4225"/>
      <c r="Z100" s="4220" t="s">
        <v>23</v>
      </c>
      <c r="AA100" s="4225"/>
      <c r="AB100" s="4220" t="s">
        <v>24</v>
      </c>
      <c r="AC100" s="4225"/>
      <c r="AD100" s="4220" t="s">
        <v>25</v>
      </c>
      <c r="AE100" s="4225"/>
      <c r="AF100" s="4220" t="s">
        <v>26</v>
      </c>
      <c r="AG100" s="4225"/>
      <c r="AH100" s="4220" t="s">
        <v>27</v>
      </c>
      <c r="AI100" s="4225"/>
      <c r="AJ100" s="4220" t="s">
        <v>28</v>
      </c>
      <c r="AK100" s="4225"/>
      <c r="AL100" s="4220" t="s">
        <v>29</v>
      </c>
      <c r="AM100" s="4145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1049" t="s">
        <v>44</v>
      </c>
      <c r="D101" s="1077" t="s">
        <v>30</v>
      </c>
      <c r="E101" s="1078" t="s">
        <v>31</v>
      </c>
      <c r="F101" s="516" t="s">
        <v>30</v>
      </c>
      <c r="G101" s="871" t="s">
        <v>31</v>
      </c>
      <c r="H101" s="516" t="s">
        <v>30</v>
      </c>
      <c r="I101" s="871" t="s">
        <v>31</v>
      </c>
      <c r="J101" s="516" t="s">
        <v>30</v>
      </c>
      <c r="K101" s="871" t="s">
        <v>31</v>
      </c>
      <c r="L101" s="516" t="s">
        <v>30</v>
      </c>
      <c r="M101" s="871" t="s">
        <v>31</v>
      </c>
      <c r="N101" s="516" t="s">
        <v>30</v>
      </c>
      <c r="O101" s="871" t="s">
        <v>31</v>
      </c>
      <c r="P101" s="516" t="s">
        <v>30</v>
      </c>
      <c r="Q101" s="871" t="s">
        <v>31</v>
      </c>
      <c r="R101" s="516" t="s">
        <v>30</v>
      </c>
      <c r="S101" s="871" t="s">
        <v>31</v>
      </c>
      <c r="T101" s="516" t="s">
        <v>30</v>
      </c>
      <c r="U101" s="871" t="s">
        <v>31</v>
      </c>
      <c r="V101" s="516" t="s">
        <v>30</v>
      </c>
      <c r="W101" s="871" t="s">
        <v>31</v>
      </c>
      <c r="X101" s="516" t="s">
        <v>30</v>
      </c>
      <c r="Y101" s="871" t="s">
        <v>31</v>
      </c>
      <c r="Z101" s="516" t="s">
        <v>30</v>
      </c>
      <c r="AA101" s="871" t="s">
        <v>31</v>
      </c>
      <c r="AB101" s="516" t="s">
        <v>30</v>
      </c>
      <c r="AC101" s="871" t="s">
        <v>31</v>
      </c>
      <c r="AD101" s="516" t="s">
        <v>30</v>
      </c>
      <c r="AE101" s="871" t="s">
        <v>31</v>
      </c>
      <c r="AF101" s="516" t="s">
        <v>30</v>
      </c>
      <c r="AG101" s="871" t="s">
        <v>31</v>
      </c>
      <c r="AH101" s="516" t="s">
        <v>30</v>
      </c>
      <c r="AI101" s="871" t="s">
        <v>31</v>
      </c>
      <c r="AJ101" s="516" t="s">
        <v>30</v>
      </c>
      <c r="AK101" s="871" t="s">
        <v>31</v>
      </c>
      <c r="AL101" s="516" t="s">
        <v>30</v>
      </c>
      <c r="AM101" s="351" t="s">
        <v>31</v>
      </c>
      <c r="AN101" s="1079" t="s">
        <v>145</v>
      </c>
      <c r="AO101" s="517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232" t="s">
        <v>149</v>
      </c>
      <c r="B102" s="4233"/>
      <c r="C102" s="1080">
        <f>SUM(D102+E102)</f>
        <v>52</v>
      </c>
      <c r="D102" s="518">
        <f>SUM(F102+H102+J102+L102+N102+P102+R102+T102+V102+X102+Z102+AB102+AD102+AF102+AH102+AJ102+AL102)</f>
        <v>25</v>
      </c>
      <c r="E102" s="1081">
        <f>SUM(G102+I102+K102+M102+O102+Q102+S102+U102+W102+Y102+AA102+AC102+AE102+AG102+AI102+AK102+AM102)</f>
        <v>27</v>
      </c>
      <c r="F102" s="519"/>
      <c r="G102" s="1082"/>
      <c r="H102" s="519"/>
      <c r="I102" s="1082"/>
      <c r="J102" s="519"/>
      <c r="K102" s="1082"/>
      <c r="L102" s="519"/>
      <c r="M102" s="1082"/>
      <c r="N102" s="519">
        <v>1</v>
      </c>
      <c r="O102" s="1082">
        <v>1</v>
      </c>
      <c r="P102" s="519"/>
      <c r="Q102" s="1082"/>
      <c r="R102" s="519">
        <v>1</v>
      </c>
      <c r="S102" s="1082">
        <v>2</v>
      </c>
      <c r="T102" s="519"/>
      <c r="U102" s="1082">
        <v>1</v>
      </c>
      <c r="V102" s="519">
        <v>1</v>
      </c>
      <c r="W102" s="1082">
        <v>3</v>
      </c>
      <c r="X102" s="519">
        <v>1</v>
      </c>
      <c r="Y102" s="1082"/>
      <c r="Z102" s="519">
        <v>1</v>
      </c>
      <c r="AA102" s="1082">
        <v>4</v>
      </c>
      <c r="AB102" s="519">
        <v>1</v>
      </c>
      <c r="AC102" s="1082">
        <v>3</v>
      </c>
      <c r="AD102" s="519">
        <v>2</v>
      </c>
      <c r="AE102" s="1082">
        <v>5</v>
      </c>
      <c r="AF102" s="519">
        <v>3</v>
      </c>
      <c r="AG102" s="1082">
        <v>1</v>
      </c>
      <c r="AH102" s="519">
        <v>7</v>
      </c>
      <c r="AI102" s="1082">
        <v>3</v>
      </c>
      <c r="AJ102" s="519">
        <v>4</v>
      </c>
      <c r="AK102" s="1082">
        <v>1</v>
      </c>
      <c r="AL102" s="519">
        <v>3</v>
      </c>
      <c r="AM102" s="354">
        <v>3</v>
      </c>
      <c r="AN102" s="969">
        <v>13</v>
      </c>
      <c r="AO102" s="970"/>
      <c r="AP102" s="969">
        <v>52</v>
      </c>
      <c r="AQ102" s="970">
        <v>13</v>
      </c>
      <c r="AR102" s="969">
        <v>0</v>
      </c>
      <c r="AS102" s="970">
        <v>0</v>
      </c>
      <c r="AT102" s="1041">
        <v>39</v>
      </c>
      <c r="AU102" s="1041"/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013" t="s">
        <v>150</v>
      </c>
      <c r="B103" s="609" t="s">
        <v>151</v>
      </c>
      <c r="C103" s="105">
        <f>SUM(D103:E103)</f>
        <v>0</v>
      </c>
      <c r="D103" s="793"/>
      <c r="E103" s="1081">
        <f>SUM(K103+M103+O103+Q103+S103+U103+W103+Y103+AA103+AC103+AE103+AG103+AI103+AK103+AM103)</f>
        <v>0</v>
      </c>
      <c r="F103" s="794"/>
      <c r="G103" s="1083"/>
      <c r="H103" s="794"/>
      <c r="I103" s="1083"/>
      <c r="J103" s="794"/>
      <c r="K103" s="888"/>
      <c r="L103" s="794"/>
      <c r="M103" s="888"/>
      <c r="N103" s="794"/>
      <c r="O103" s="888"/>
      <c r="P103" s="794"/>
      <c r="Q103" s="888"/>
      <c r="R103" s="794"/>
      <c r="S103" s="888"/>
      <c r="T103" s="794"/>
      <c r="U103" s="888"/>
      <c r="V103" s="794"/>
      <c r="W103" s="888"/>
      <c r="X103" s="794"/>
      <c r="Y103" s="888"/>
      <c r="Z103" s="794"/>
      <c r="AA103" s="888"/>
      <c r="AB103" s="794"/>
      <c r="AC103" s="601"/>
      <c r="AD103" s="794"/>
      <c r="AE103" s="888"/>
      <c r="AF103" s="794"/>
      <c r="AG103" s="888"/>
      <c r="AH103" s="794"/>
      <c r="AI103" s="888"/>
      <c r="AJ103" s="794"/>
      <c r="AK103" s="888"/>
      <c r="AL103" s="794"/>
      <c r="AM103" s="499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1060" t="s">
        <v>152</v>
      </c>
      <c r="C104" s="1084">
        <f t="shared" ref="C104:C110" si="35">SUM(D104+E104)</f>
        <v>0</v>
      </c>
      <c r="D104" s="1085">
        <f>SUM(F104+H104+J104+L104+N104+P104+R104+T104+V104+X104+Z104+AB104+AD104+AF104+AH104+AJ104+AL104)</f>
        <v>0</v>
      </c>
      <c r="E104" s="1086">
        <f>SUM(G104+I104+K104+M104+O104+Q104+S104+U104+W104+Y104+AA104+AC104+AE104+AG104+AI104+AK104+AM104)</f>
        <v>0</v>
      </c>
      <c r="F104" s="1052"/>
      <c r="G104" s="1051"/>
      <c r="H104" s="1052"/>
      <c r="I104" s="1051"/>
      <c r="J104" s="1052"/>
      <c r="K104" s="1051"/>
      <c r="L104" s="1052"/>
      <c r="M104" s="1051"/>
      <c r="N104" s="1052"/>
      <c r="O104" s="1051"/>
      <c r="P104" s="1052"/>
      <c r="Q104" s="1054"/>
      <c r="R104" s="1052"/>
      <c r="S104" s="1054"/>
      <c r="T104" s="1052"/>
      <c r="U104" s="1054"/>
      <c r="V104" s="1052"/>
      <c r="W104" s="1054"/>
      <c r="X104" s="1052"/>
      <c r="Y104" s="1054"/>
      <c r="Z104" s="1052"/>
      <c r="AA104" s="1054"/>
      <c r="AB104" s="1052"/>
      <c r="AC104" s="1054"/>
      <c r="AD104" s="1052"/>
      <c r="AE104" s="1054"/>
      <c r="AF104" s="1052"/>
      <c r="AG104" s="1054"/>
      <c r="AH104" s="1052"/>
      <c r="AI104" s="1054"/>
      <c r="AJ104" s="1052"/>
      <c r="AK104" s="1054"/>
      <c r="AL104" s="1087"/>
      <c r="AM104" s="1088"/>
      <c r="AN104" s="1089"/>
      <c r="AO104" s="1054"/>
      <c r="AP104" s="1089"/>
      <c r="AQ104" s="1054"/>
      <c r="AR104" s="1089"/>
      <c r="AS104" s="1054"/>
      <c r="AT104" s="1051"/>
      <c r="AU104" s="1051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1090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1091"/>
      <c r="G105" s="1092"/>
      <c r="H105" s="1091"/>
      <c r="I105" s="1092"/>
      <c r="J105" s="1091"/>
      <c r="K105" s="1092"/>
      <c r="L105" s="1091"/>
      <c r="M105" s="1092"/>
      <c r="N105" s="1064"/>
      <c r="O105" s="1066"/>
      <c r="P105" s="1064"/>
      <c r="Q105" s="1066"/>
      <c r="R105" s="1064"/>
      <c r="S105" s="1066"/>
      <c r="T105" s="1064"/>
      <c r="U105" s="1066"/>
      <c r="V105" s="1064"/>
      <c r="W105" s="1066"/>
      <c r="X105" s="1064"/>
      <c r="Y105" s="1066"/>
      <c r="Z105" s="1064"/>
      <c r="AA105" s="1093"/>
      <c r="AB105" s="1064"/>
      <c r="AC105" s="1066"/>
      <c r="AD105" s="1091"/>
      <c r="AE105" s="1092"/>
      <c r="AF105" s="1091"/>
      <c r="AG105" s="1092"/>
      <c r="AH105" s="1091"/>
      <c r="AI105" s="1092"/>
      <c r="AJ105" s="1091"/>
      <c r="AK105" s="1092"/>
      <c r="AL105" s="1091"/>
      <c r="AM105" s="1094"/>
      <c r="AN105" s="1089"/>
      <c r="AO105" s="1054"/>
      <c r="AP105" s="1089"/>
      <c r="AQ105" s="1054"/>
      <c r="AR105" s="1089"/>
      <c r="AS105" s="1054"/>
      <c r="AT105" s="1051"/>
      <c r="AU105" s="1051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1089"/>
      <c r="AO106" s="1054"/>
      <c r="AP106" s="1089"/>
      <c r="AQ106" s="1054"/>
      <c r="AR106" s="1089"/>
      <c r="AS106" s="1054"/>
      <c r="AT106" s="1051"/>
      <c r="AU106" s="1051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226" t="s">
        <v>155</v>
      </c>
      <c r="B107" s="4227"/>
      <c r="C107" s="1095">
        <f t="shared" si="35"/>
        <v>0</v>
      </c>
      <c r="D107" s="1085">
        <f t="shared" si="36"/>
        <v>0</v>
      </c>
      <c r="E107" s="1086">
        <f t="shared" si="36"/>
        <v>0</v>
      </c>
      <c r="F107" s="1052"/>
      <c r="G107" s="1051"/>
      <c r="H107" s="1052"/>
      <c r="I107" s="1051"/>
      <c r="J107" s="1052"/>
      <c r="K107" s="1054"/>
      <c r="L107" s="1052"/>
      <c r="M107" s="1054"/>
      <c r="N107" s="1052"/>
      <c r="O107" s="1054"/>
      <c r="P107" s="1052"/>
      <c r="Q107" s="1054"/>
      <c r="R107" s="1052"/>
      <c r="S107" s="1054"/>
      <c r="T107" s="1052"/>
      <c r="U107" s="1054"/>
      <c r="V107" s="1052"/>
      <c r="W107" s="1054"/>
      <c r="X107" s="1052"/>
      <c r="Y107" s="1054"/>
      <c r="Z107" s="1052"/>
      <c r="AA107" s="1054"/>
      <c r="AB107" s="1052"/>
      <c r="AC107" s="1051"/>
      <c r="AD107" s="1052"/>
      <c r="AE107" s="1051"/>
      <c r="AF107" s="1052"/>
      <c r="AG107" s="1051"/>
      <c r="AH107" s="1052"/>
      <c r="AI107" s="1051"/>
      <c r="AJ107" s="1052"/>
      <c r="AK107" s="1051"/>
      <c r="AL107" s="1087"/>
      <c r="AM107" s="1088"/>
      <c r="AN107" s="1089"/>
      <c r="AO107" s="1054"/>
      <c r="AP107" s="1089"/>
      <c r="AQ107" s="1054"/>
      <c r="AR107" s="1089"/>
      <c r="AS107" s="1054"/>
      <c r="AT107" s="1051"/>
      <c r="AU107" s="1051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228" t="s">
        <v>156</v>
      </c>
      <c r="B108" s="4229"/>
      <c r="C108" s="1096">
        <f t="shared" si="35"/>
        <v>0</v>
      </c>
      <c r="D108" s="1097">
        <f t="shared" si="36"/>
        <v>0</v>
      </c>
      <c r="E108" s="1086">
        <f t="shared" si="36"/>
        <v>0</v>
      </c>
      <c r="F108" s="1052"/>
      <c r="G108" s="1051"/>
      <c r="H108" s="1052"/>
      <c r="I108" s="1051"/>
      <c r="J108" s="1052"/>
      <c r="K108" s="1054"/>
      <c r="L108" s="1052"/>
      <c r="M108" s="1054"/>
      <c r="N108" s="1052"/>
      <c r="O108" s="1054"/>
      <c r="P108" s="1052"/>
      <c r="Q108" s="1054"/>
      <c r="R108" s="1052"/>
      <c r="S108" s="1054"/>
      <c r="T108" s="1052"/>
      <c r="U108" s="1054"/>
      <c r="V108" s="1052"/>
      <c r="W108" s="1054"/>
      <c r="X108" s="1052"/>
      <c r="Y108" s="1054"/>
      <c r="Z108" s="1052"/>
      <c r="AA108" s="1054"/>
      <c r="AB108" s="1052"/>
      <c r="AC108" s="1051"/>
      <c r="AD108" s="1052"/>
      <c r="AE108" s="1051"/>
      <c r="AF108" s="1052"/>
      <c r="AG108" s="1051"/>
      <c r="AH108" s="1052"/>
      <c r="AI108" s="1051"/>
      <c r="AJ108" s="1052"/>
      <c r="AK108" s="1051"/>
      <c r="AL108" s="1087"/>
      <c r="AM108" s="1088"/>
      <c r="AN108" s="1089"/>
      <c r="AO108" s="1054"/>
      <c r="AP108" s="1089"/>
      <c r="AQ108" s="1054"/>
      <c r="AR108" s="1089"/>
      <c r="AS108" s="1054"/>
      <c r="AT108" s="1051"/>
      <c r="AU108" s="1051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226" t="s">
        <v>157</v>
      </c>
      <c r="B109" s="4227"/>
      <c r="C109" s="1095">
        <f t="shared" si="35"/>
        <v>0</v>
      </c>
      <c r="D109" s="1085">
        <f t="shared" si="36"/>
        <v>0</v>
      </c>
      <c r="E109" s="1086">
        <f t="shared" si="36"/>
        <v>0</v>
      </c>
      <c r="F109" s="1052"/>
      <c r="G109" s="1051"/>
      <c r="H109" s="1052"/>
      <c r="I109" s="1051"/>
      <c r="J109" s="1052"/>
      <c r="K109" s="1054"/>
      <c r="L109" s="1052"/>
      <c r="M109" s="1054"/>
      <c r="N109" s="1052"/>
      <c r="O109" s="1054"/>
      <c r="P109" s="1052"/>
      <c r="Q109" s="1054"/>
      <c r="R109" s="1052"/>
      <c r="S109" s="1054"/>
      <c r="T109" s="1052"/>
      <c r="U109" s="1054"/>
      <c r="V109" s="1052"/>
      <c r="W109" s="1054"/>
      <c r="X109" s="1052"/>
      <c r="Y109" s="1054"/>
      <c r="Z109" s="1052"/>
      <c r="AA109" s="1054"/>
      <c r="AB109" s="1052"/>
      <c r="AC109" s="1054"/>
      <c r="AD109" s="1052"/>
      <c r="AE109" s="1054"/>
      <c r="AF109" s="1052"/>
      <c r="AG109" s="1054"/>
      <c r="AH109" s="1052"/>
      <c r="AI109" s="1051"/>
      <c r="AJ109" s="1052"/>
      <c r="AK109" s="1051"/>
      <c r="AL109" s="1087"/>
      <c r="AM109" s="1088"/>
      <c r="AN109" s="1089"/>
      <c r="AO109" s="1054"/>
      <c r="AP109" s="1089"/>
      <c r="AQ109" s="1054"/>
      <c r="AR109" s="1089"/>
      <c r="AS109" s="1054"/>
      <c r="AT109" s="1051"/>
      <c r="AU109" s="1051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230" t="s">
        <v>158</v>
      </c>
      <c r="B110" s="4231"/>
      <c r="C110" s="1098">
        <f t="shared" si="35"/>
        <v>0</v>
      </c>
      <c r="D110" s="1099">
        <f t="shared" si="36"/>
        <v>0</v>
      </c>
      <c r="E110" s="1100">
        <f t="shared" si="36"/>
        <v>0</v>
      </c>
      <c r="F110" s="1064"/>
      <c r="G110" s="1093"/>
      <c r="H110" s="1064"/>
      <c r="I110" s="1093"/>
      <c r="J110" s="1064"/>
      <c r="K110" s="1066"/>
      <c r="L110" s="1064"/>
      <c r="M110" s="1066"/>
      <c r="N110" s="1064"/>
      <c r="O110" s="1066"/>
      <c r="P110" s="1064"/>
      <c r="Q110" s="1066"/>
      <c r="R110" s="1064"/>
      <c r="S110" s="1066"/>
      <c r="T110" s="1064"/>
      <c r="U110" s="1066"/>
      <c r="V110" s="1064"/>
      <c r="W110" s="1066"/>
      <c r="X110" s="1064"/>
      <c r="Y110" s="1066"/>
      <c r="Z110" s="1064"/>
      <c r="AA110" s="1066"/>
      <c r="AB110" s="1064"/>
      <c r="AC110" s="1066"/>
      <c r="AD110" s="1064"/>
      <c r="AE110" s="1066"/>
      <c r="AF110" s="1064"/>
      <c r="AG110" s="1066"/>
      <c r="AH110" s="1064"/>
      <c r="AI110" s="1066"/>
      <c r="AJ110" s="1064"/>
      <c r="AK110" s="1066"/>
      <c r="AL110" s="1101"/>
      <c r="AM110" s="1102"/>
      <c r="AN110" s="1103"/>
      <c r="AO110" s="1066"/>
      <c r="AP110" s="1103"/>
      <c r="AQ110" s="1066"/>
      <c r="AR110" s="1103"/>
      <c r="AS110" s="1066"/>
      <c r="AT110" s="1093"/>
      <c r="AU110" s="1093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211" t="s">
        <v>5</v>
      </c>
      <c r="B111" s="4213"/>
      <c r="C111" s="126">
        <f t="shared" ref="C111:AU111" si="37">SUM(C102:C110)</f>
        <v>52</v>
      </c>
      <c r="D111" s="127">
        <f t="shared" si="37"/>
        <v>25</v>
      </c>
      <c r="E111" s="115">
        <f t="shared" si="37"/>
        <v>27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1104">
        <f t="shared" si="37"/>
        <v>0</v>
      </c>
      <c r="K111" s="1105">
        <f t="shared" si="37"/>
        <v>0</v>
      </c>
      <c r="L111" s="1104">
        <f t="shared" si="37"/>
        <v>0</v>
      </c>
      <c r="M111" s="1105">
        <f t="shared" si="37"/>
        <v>0</v>
      </c>
      <c r="N111" s="1104">
        <f t="shared" si="37"/>
        <v>1</v>
      </c>
      <c r="O111" s="1105">
        <f t="shared" si="37"/>
        <v>1</v>
      </c>
      <c r="P111" s="1104">
        <f t="shared" si="37"/>
        <v>0</v>
      </c>
      <c r="Q111" s="1105">
        <f t="shared" si="37"/>
        <v>0</v>
      </c>
      <c r="R111" s="1104">
        <f t="shared" si="37"/>
        <v>1</v>
      </c>
      <c r="S111" s="1105">
        <f t="shared" si="37"/>
        <v>2</v>
      </c>
      <c r="T111" s="1104">
        <f t="shared" si="37"/>
        <v>0</v>
      </c>
      <c r="U111" s="1105">
        <f t="shared" si="37"/>
        <v>1</v>
      </c>
      <c r="V111" s="1104">
        <f t="shared" si="37"/>
        <v>1</v>
      </c>
      <c r="W111" s="1105">
        <f t="shared" si="37"/>
        <v>3</v>
      </c>
      <c r="X111" s="1104">
        <f t="shared" si="37"/>
        <v>1</v>
      </c>
      <c r="Y111" s="1105">
        <f t="shared" si="37"/>
        <v>0</v>
      </c>
      <c r="Z111" s="1104">
        <f t="shared" si="37"/>
        <v>1</v>
      </c>
      <c r="AA111" s="1105">
        <f t="shared" si="37"/>
        <v>4</v>
      </c>
      <c r="AB111" s="1104">
        <f t="shared" si="37"/>
        <v>1</v>
      </c>
      <c r="AC111" s="1105">
        <f t="shared" si="37"/>
        <v>3</v>
      </c>
      <c r="AD111" s="1104">
        <f t="shared" si="37"/>
        <v>2</v>
      </c>
      <c r="AE111" s="1105">
        <f t="shared" si="37"/>
        <v>5</v>
      </c>
      <c r="AF111" s="1104">
        <f t="shared" si="37"/>
        <v>3</v>
      </c>
      <c r="AG111" s="1105">
        <f t="shared" si="37"/>
        <v>1</v>
      </c>
      <c r="AH111" s="1104">
        <f t="shared" si="37"/>
        <v>7</v>
      </c>
      <c r="AI111" s="1105">
        <f t="shared" si="37"/>
        <v>3</v>
      </c>
      <c r="AJ111" s="1104">
        <f t="shared" si="37"/>
        <v>4</v>
      </c>
      <c r="AK111" s="1105">
        <f t="shared" si="37"/>
        <v>1</v>
      </c>
      <c r="AL111" s="1106">
        <f t="shared" si="37"/>
        <v>3</v>
      </c>
      <c r="AM111" s="419">
        <f t="shared" si="37"/>
        <v>3</v>
      </c>
      <c r="AN111" s="420">
        <f>SUM(AN102:AN110)</f>
        <v>13</v>
      </c>
      <c r="AO111" s="129">
        <f>SUM(AO102:AO110)</f>
        <v>0</v>
      </c>
      <c r="AP111" s="420">
        <f t="shared" si="37"/>
        <v>52</v>
      </c>
      <c r="AQ111" s="129">
        <f t="shared" si="37"/>
        <v>13</v>
      </c>
      <c r="AR111" s="135">
        <f t="shared" si="37"/>
        <v>0</v>
      </c>
      <c r="AS111" s="129">
        <f t="shared" si="37"/>
        <v>0</v>
      </c>
      <c r="AT111" s="129">
        <f t="shared" si="37"/>
        <v>39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1107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009" t="s">
        <v>161</v>
      </c>
      <c r="B114" s="4211" t="s">
        <v>5</v>
      </c>
      <c r="C114" s="4212"/>
      <c r="D114" s="4213"/>
      <c r="E114" s="4211" t="s">
        <v>162</v>
      </c>
      <c r="F114" s="4212"/>
      <c r="G114" s="4212"/>
      <c r="H114" s="4212"/>
      <c r="I114" s="4212"/>
      <c r="J114" s="4212"/>
      <c r="K114" s="4212"/>
      <c r="L114" s="4212"/>
      <c r="M114" s="4212"/>
      <c r="N114" s="4212"/>
      <c r="O114" s="4212"/>
      <c r="P114" s="4133"/>
      <c r="Q114" s="4016" t="s">
        <v>163</v>
      </c>
      <c r="R114" s="4017" t="s">
        <v>164</v>
      </c>
      <c r="S114" s="4017" t="s">
        <v>165</v>
      </c>
      <c r="T114" s="4017" t="s">
        <v>166</v>
      </c>
      <c r="U114" s="4017" t="s">
        <v>167</v>
      </c>
      <c r="V114" s="4014" t="s">
        <v>10</v>
      </c>
      <c r="W114" s="4130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1108" t="s">
        <v>44</v>
      </c>
      <c r="C115" s="1109" t="s">
        <v>30</v>
      </c>
      <c r="D115" s="891" t="s">
        <v>31</v>
      </c>
      <c r="E115" s="893" t="s">
        <v>177</v>
      </c>
      <c r="F115" s="1043" t="s">
        <v>178</v>
      </c>
      <c r="G115" s="1043" t="s">
        <v>179</v>
      </c>
      <c r="H115" s="1043" t="s">
        <v>180</v>
      </c>
      <c r="I115" s="1043" t="s">
        <v>181</v>
      </c>
      <c r="J115" s="1043" t="s">
        <v>182</v>
      </c>
      <c r="K115" s="1043" t="s">
        <v>183</v>
      </c>
      <c r="L115" s="1043" t="s">
        <v>184</v>
      </c>
      <c r="M115" s="1043" t="s">
        <v>185</v>
      </c>
      <c r="N115" s="1043" t="s">
        <v>186</v>
      </c>
      <c r="O115" s="1043" t="s">
        <v>187</v>
      </c>
      <c r="P115" s="423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1110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1110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1110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1111" t="s">
        <v>5</v>
      </c>
      <c r="B119" s="1112">
        <f t="shared" ref="B119:W119" si="42">SUM(B116:B118)</f>
        <v>0</v>
      </c>
      <c r="C119" s="1113">
        <f t="shared" si="42"/>
        <v>0</v>
      </c>
      <c r="D119" s="1114">
        <f t="shared" si="42"/>
        <v>0</v>
      </c>
      <c r="E119" s="1080">
        <f t="shared" si="42"/>
        <v>0</v>
      </c>
      <c r="F119" s="1115">
        <f t="shared" si="42"/>
        <v>0</v>
      </c>
      <c r="G119" s="1115">
        <f t="shared" si="42"/>
        <v>0</v>
      </c>
      <c r="H119" s="1115">
        <f t="shared" si="42"/>
        <v>0</v>
      </c>
      <c r="I119" s="1115">
        <f t="shared" si="42"/>
        <v>0</v>
      </c>
      <c r="J119" s="1115">
        <f t="shared" si="42"/>
        <v>0</v>
      </c>
      <c r="K119" s="1115">
        <f t="shared" si="42"/>
        <v>0</v>
      </c>
      <c r="L119" s="1115">
        <f t="shared" si="42"/>
        <v>0</v>
      </c>
      <c r="M119" s="1115">
        <f t="shared" si="42"/>
        <v>0</v>
      </c>
      <c r="N119" s="1115">
        <f t="shared" si="42"/>
        <v>0</v>
      </c>
      <c r="O119" s="1115">
        <f t="shared" si="42"/>
        <v>0</v>
      </c>
      <c r="P119" s="428">
        <f t="shared" si="42"/>
        <v>0</v>
      </c>
      <c r="Q119" s="429">
        <f t="shared" si="42"/>
        <v>0</v>
      </c>
      <c r="R119" s="1116">
        <f t="shared" si="42"/>
        <v>0</v>
      </c>
      <c r="S119" s="1116">
        <f t="shared" si="42"/>
        <v>0</v>
      </c>
      <c r="T119" s="1116">
        <f>SUM(T116:T118)</f>
        <v>0</v>
      </c>
      <c r="U119" s="1116">
        <f t="shared" si="42"/>
        <v>0</v>
      </c>
      <c r="V119" s="1117">
        <f t="shared" si="42"/>
        <v>0</v>
      </c>
      <c r="W119" s="1117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1118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1119"/>
      <c r="N120" s="1119"/>
      <c r="O120" s="1119"/>
      <c r="P120" s="1119"/>
      <c r="Q120" s="1119"/>
      <c r="R120" s="1120"/>
      <c r="S120" s="1121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009" t="s">
        <v>161</v>
      </c>
      <c r="B121" s="4211" t="s">
        <v>5</v>
      </c>
      <c r="C121" s="4212"/>
      <c r="D121" s="4213"/>
      <c r="E121" s="4211" t="s">
        <v>162</v>
      </c>
      <c r="F121" s="4212"/>
      <c r="G121" s="4212"/>
      <c r="H121" s="4212"/>
      <c r="I121" s="4212"/>
      <c r="J121" s="4212"/>
      <c r="K121" s="4212"/>
      <c r="L121" s="4133"/>
      <c r="M121" s="4016" t="s">
        <v>193</v>
      </c>
      <c r="N121" s="4017" t="s">
        <v>163</v>
      </c>
      <c r="O121" s="4017" t="s">
        <v>141</v>
      </c>
      <c r="P121" s="4017" t="s">
        <v>194</v>
      </c>
      <c r="Q121" s="4017" t="s">
        <v>195</v>
      </c>
      <c r="R121" s="4017" t="s">
        <v>196</v>
      </c>
      <c r="S121" s="4017" t="s">
        <v>10</v>
      </c>
      <c r="T121" s="4130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692" t="s">
        <v>44</v>
      </c>
      <c r="C122" s="692" t="s">
        <v>30</v>
      </c>
      <c r="D122" s="688" t="s">
        <v>31</v>
      </c>
      <c r="E122" s="893" t="s">
        <v>198</v>
      </c>
      <c r="F122" s="1043" t="s">
        <v>183</v>
      </c>
      <c r="G122" s="1043" t="s">
        <v>199</v>
      </c>
      <c r="H122" s="1043" t="s">
        <v>200</v>
      </c>
      <c r="I122" s="1043" t="s">
        <v>186</v>
      </c>
      <c r="J122" s="1043" t="s">
        <v>201</v>
      </c>
      <c r="K122" s="1043" t="s">
        <v>202</v>
      </c>
      <c r="L122" s="423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1110" t="s">
        <v>204</v>
      </c>
      <c r="B124" s="163">
        <f>SUM(E124:L124)</f>
        <v>0</v>
      </c>
      <c r="C124" s="1122"/>
      <c r="D124" s="1123"/>
      <c r="E124" s="1124"/>
      <c r="F124" s="1125"/>
      <c r="G124" s="1125"/>
      <c r="H124" s="1125"/>
      <c r="I124" s="1125"/>
      <c r="J124" s="1125"/>
      <c r="K124" s="1125"/>
      <c r="L124" s="1126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1111" t="s">
        <v>5</v>
      </c>
      <c r="B125" s="1112">
        <f t="shared" ref="B125:L125" si="45">SUM(B123:B124)</f>
        <v>0</v>
      </c>
      <c r="C125" s="1127">
        <f t="shared" si="45"/>
        <v>0</v>
      </c>
      <c r="D125" s="1128">
        <f t="shared" si="45"/>
        <v>0</v>
      </c>
      <c r="E125" s="1080">
        <f t="shared" si="45"/>
        <v>0</v>
      </c>
      <c r="F125" s="1115">
        <f t="shared" si="45"/>
        <v>0</v>
      </c>
      <c r="G125" s="1115">
        <f t="shared" si="45"/>
        <v>0</v>
      </c>
      <c r="H125" s="1115">
        <f t="shared" si="45"/>
        <v>0</v>
      </c>
      <c r="I125" s="1115">
        <f t="shared" si="45"/>
        <v>0</v>
      </c>
      <c r="J125" s="1115">
        <f t="shared" si="45"/>
        <v>0</v>
      </c>
      <c r="K125" s="1115">
        <f t="shared" si="45"/>
        <v>0</v>
      </c>
      <c r="L125" s="428">
        <f t="shared" si="45"/>
        <v>0</v>
      </c>
      <c r="M125" s="429">
        <f t="shared" ref="M125:T125" si="46">SUM(M123:M124)</f>
        <v>0</v>
      </c>
      <c r="N125" s="1115">
        <f t="shared" si="46"/>
        <v>0</v>
      </c>
      <c r="O125" s="1115">
        <f t="shared" si="46"/>
        <v>0</v>
      </c>
      <c r="P125" s="1116">
        <f t="shared" si="46"/>
        <v>0</v>
      </c>
      <c r="Q125" s="1116">
        <f t="shared" si="46"/>
        <v>0</v>
      </c>
      <c r="R125" s="1116">
        <f>SUM(R123:R124)</f>
        <v>0</v>
      </c>
      <c r="S125" s="1116">
        <f t="shared" si="46"/>
        <v>0</v>
      </c>
      <c r="T125" s="1117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1129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220" t="s">
        <v>209</v>
      </c>
      <c r="D128" s="4221"/>
      <c r="E128" s="4221"/>
      <c r="F128" s="4221"/>
      <c r="G128" s="4221"/>
      <c r="H128" s="4221"/>
      <c r="I128" s="4221"/>
      <c r="J128" s="4221"/>
      <c r="K128" s="4221"/>
      <c r="L128" s="4221"/>
      <c r="M128" s="4221"/>
      <c r="N128" s="4221"/>
      <c r="O128" s="4221"/>
      <c r="P128" s="4221"/>
      <c r="Q128" s="4221"/>
      <c r="R128" s="4221"/>
      <c r="S128" s="4225"/>
      <c r="T128" s="4234" t="s">
        <v>49</v>
      </c>
      <c r="U128" s="4020"/>
      <c r="V128" s="4021" t="s">
        <v>210</v>
      </c>
      <c r="W128" s="3998" t="s">
        <v>211</v>
      </c>
      <c r="X128" s="4017" t="s">
        <v>10</v>
      </c>
      <c r="Y128" s="4017" t="s">
        <v>11</v>
      </c>
      <c r="Z128" s="4014" t="s">
        <v>212</v>
      </c>
      <c r="AA128" s="4014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893" t="s">
        <v>13</v>
      </c>
      <c r="D129" s="1043" t="s">
        <v>14</v>
      </c>
      <c r="E129" s="1043" t="s">
        <v>50</v>
      </c>
      <c r="F129" s="1043" t="s">
        <v>51</v>
      </c>
      <c r="G129" s="1043" t="s">
        <v>17</v>
      </c>
      <c r="H129" s="1043" t="s">
        <v>18</v>
      </c>
      <c r="I129" s="1043" t="s">
        <v>19</v>
      </c>
      <c r="J129" s="1043" t="s">
        <v>20</v>
      </c>
      <c r="K129" s="1043" t="s">
        <v>21</v>
      </c>
      <c r="L129" s="1043" t="s">
        <v>22</v>
      </c>
      <c r="M129" s="1043" t="s">
        <v>23</v>
      </c>
      <c r="N129" s="1043" t="s">
        <v>24</v>
      </c>
      <c r="O129" s="1043" t="s">
        <v>25</v>
      </c>
      <c r="P129" s="1043" t="s">
        <v>26</v>
      </c>
      <c r="Q129" s="1043" t="s">
        <v>27</v>
      </c>
      <c r="R129" s="1043" t="s">
        <v>28</v>
      </c>
      <c r="S129" s="1047" t="s">
        <v>29</v>
      </c>
      <c r="T129" s="1045" t="s">
        <v>30</v>
      </c>
      <c r="U129" s="1130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434" t="s">
        <v>214</v>
      </c>
      <c r="B130" s="838">
        <f>SUM(C130:S130)</f>
        <v>1</v>
      </c>
      <c r="C130" s="1131"/>
      <c r="D130" s="1132"/>
      <c r="E130" s="1132"/>
      <c r="F130" s="1132">
        <v>1</v>
      </c>
      <c r="G130" s="1132"/>
      <c r="H130" s="1132"/>
      <c r="I130" s="1132"/>
      <c r="J130" s="1132"/>
      <c r="K130" s="1132"/>
      <c r="L130" s="1132"/>
      <c r="M130" s="1132"/>
      <c r="N130" s="1132"/>
      <c r="O130" s="1132"/>
      <c r="P130" s="1132"/>
      <c r="Q130" s="1132"/>
      <c r="R130" s="1132"/>
      <c r="S130" s="1133"/>
      <c r="T130" s="173"/>
      <c r="U130" s="174">
        <v>1</v>
      </c>
      <c r="V130" s="1134">
        <v>0</v>
      </c>
      <c r="W130" s="1135">
        <v>0</v>
      </c>
      <c r="X130" s="1132">
        <v>0</v>
      </c>
      <c r="Y130" s="1132">
        <v>0</v>
      </c>
      <c r="Z130" s="1133">
        <v>0</v>
      </c>
      <c r="AA130" s="1133">
        <v>0</v>
      </c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1136" t="s">
        <v>207</v>
      </c>
      <c r="B131" s="1137">
        <f>SUM(C131:S131)</f>
        <v>0</v>
      </c>
      <c r="C131" s="1131"/>
      <c r="D131" s="1132"/>
      <c r="E131" s="1132"/>
      <c r="F131" s="1132"/>
      <c r="G131" s="1132"/>
      <c r="H131" s="1132"/>
      <c r="I131" s="1132"/>
      <c r="J131" s="1132"/>
      <c r="K131" s="1132"/>
      <c r="L131" s="1132"/>
      <c r="M131" s="1132"/>
      <c r="N131" s="1132"/>
      <c r="O131" s="1132"/>
      <c r="P131" s="1132"/>
      <c r="Q131" s="1132"/>
      <c r="R131" s="1132"/>
      <c r="S131" s="1133"/>
      <c r="T131" s="1131"/>
      <c r="U131" s="1138"/>
      <c r="V131" s="1134"/>
      <c r="W131" s="1135"/>
      <c r="X131" s="1132"/>
      <c r="Y131" s="1132"/>
      <c r="Z131" s="1133"/>
      <c r="AA131" s="1133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1139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022" t="s">
        <v>55</v>
      </c>
      <c r="B134" s="4023" t="s">
        <v>4</v>
      </c>
      <c r="C134" s="4128" t="s">
        <v>5</v>
      </c>
      <c r="D134" s="4129"/>
      <c r="E134" s="4130"/>
      <c r="F134" s="4220" t="s">
        <v>217</v>
      </c>
      <c r="G134" s="4221"/>
      <c r="H134" s="4221"/>
      <c r="I134" s="4221"/>
      <c r="J134" s="4221"/>
      <c r="K134" s="4221"/>
      <c r="L134" s="4221"/>
      <c r="M134" s="4221"/>
      <c r="N134" s="4221"/>
      <c r="O134" s="4221"/>
      <c r="P134" s="4221"/>
      <c r="Q134" s="4221"/>
      <c r="R134" s="4221"/>
      <c r="S134" s="4221"/>
      <c r="T134" s="4221"/>
      <c r="U134" s="4221"/>
      <c r="V134" s="4221"/>
      <c r="W134" s="4221"/>
      <c r="X134" s="4221"/>
      <c r="Y134" s="4221"/>
      <c r="Z134" s="4221"/>
      <c r="AA134" s="4221"/>
      <c r="AB134" s="4221"/>
      <c r="AC134" s="4221"/>
      <c r="AD134" s="4221"/>
      <c r="AE134" s="4221"/>
      <c r="AF134" s="4221"/>
      <c r="AG134" s="4221"/>
      <c r="AH134" s="4221"/>
      <c r="AI134" s="4221"/>
      <c r="AJ134" s="4221"/>
      <c r="AK134" s="4221"/>
      <c r="AL134" s="4221"/>
      <c r="AM134" s="4225"/>
      <c r="AN134" s="4013" t="s">
        <v>167</v>
      </c>
      <c r="AO134" s="4013" t="s">
        <v>10</v>
      </c>
      <c r="AP134" s="4013" t="s">
        <v>11</v>
      </c>
      <c r="AQ134" s="4013" t="s">
        <v>212</v>
      </c>
      <c r="AR134" s="4013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218" t="s">
        <v>13</v>
      </c>
      <c r="G135" s="4218"/>
      <c r="H135" s="4213" t="s">
        <v>14</v>
      </c>
      <c r="I135" s="4218"/>
      <c r="J135" s="4213" t="s">
        <v>50</v>
      </c>
      <c r="K135" s="4218"/>
      <c r="L135" s="4212" t="s">
        <v>51</v>
      </c>
      <c r="M135" s="4235"/>
      <c r="N135" s="4025" t="s">
        <v>17</v>
      </c>
      <c r="O135" s="4213"/>
      <c r="P135" s="4211" t="s">
        <v>18</v>
      </c>
      <c r="Q135" s="4213"/>
      <c r="R135" s="4129" t="s">
        <v>19</v>
      </c>
      <c r="S135" s="4130"/>
      <c r="T135" s="4212" t="s">
        <v>20</v>
      </c>
      <c r="U135" s="4213"/>
      <c r="V135" s="4211" t="s">
        <v>21</v>
      </c>
      <c r="W135" s="4213"/>
      <c r="X135" s="4212" t="s">
        <v>22</v>
      </c>
      <c r="Y135" s="4213"/>
      <c r="Z135" s="4212" t="s">
        <v>23</v>
      </c>
      <c r="AA135" s="4213"/>
      <c r="AB135" s="4235" t="s">
        <v>24</v>
      </c>
      <c r="AC135" s="4236"/>
      <c r="AD135" s="4212" t="s">
        <v>25</v>
      </c>
      <c r="AE135" s="4213"/>
      <c r="AF135" s="4212" t="s">
        <v>26</v>
      </c>
      <c r="AG135" s="4213"/>
      <c r="AH135" s="4212" t="s">
        <v>27</v>
      </c>
      <c r="AI135" s="4213"/>
      <c r="AJ135" s="4212" t="s">
        <v>28</v>
      </c>
      <c r="AK135" s="4213"/>
      <c r="AL135" s="4212" t="s">
        <v>29</v>
      </c>
      <c r="AM135" s="4213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1049" t="s">
        <v>44</v>
      </c>
      <c r="D136" s="1140" t="s">
        <v>30</v>
      </c>
      <c r="E136" s="1047" t="s">
        <v>31</v>
      </c>
      <c r="F136" s="893" t="s">
        <v>30</v>
      </c>
      <c r="G136" s="1047" t="s">
        <v>31</v>
      </c>
      <c r="H136" s="893" t="s">
        <v>30</v>
      </c>
      <c r="I136" s="1047" t="s">
        <v>31</v>
      </c>
      <c r="J136" s="893" t="s">
        <v>30</v>
      </c>
      <c r="K136" s="1047" t="s">
        <v>31</v>
      </c>
      <c r="L136" s="1140" t="s">
        <v>30</v>
      </c>
      <c r="M136" s="1043" t="s">
        <v>31</v>
      </c>
      <c r="N136" s="1043" t="s">
        <v>30</v>
      </c>
      <c r="O136" s="1044" t="s">
        <v>31</v>
      </c>
      <c r="P136" s="893" t="s">
        <v>30</v>
      </c>
      <c r="Q136" s="1044" t="s">
        <v>31</v>
      </c>
      <c r="R136" s="1140" t="s">
        <v>30</v>
      </c>
      <c r="S136" s="1044" t="s">
        <v>31</v>
      </c>
      <c r="T136" s="1140" t="s">
        <v>30</v>
      </c>
      <c r="U136" s="1044" t="s">
        <v>31</v>
      </c>
      <c r="V136" s="893" t="s">
        <v>30</v>
      </c>
      <c r="W136" s="1044" t="s">
        <v>31</v>
      </c>
      <c r="X136" s="1140" t="s">
        <v>30</v>
      </c>
      <c r="Y136" s="1044" t="s">
        <v>31</v>
      </c>
      <c r="Z136" s="1140" t="s">
        <v>30</v>
      </c>
      <c r="AA136" s="1044" t="s">
        <v>31</v>
      </c>
      <c r="AB136" s="1140" t="s">
        <v>30</v>
      </c>
      <c r="AC136" s="1044" t="s">
        <v>31</v>
      </c>
      <c r="AD136" s="1140" t="s">
        <v>30</v>
      </c>
      <c r="AE136" s="1044" t="s">
        <v>31</v>
      </c>
      <c r="AF136" s="1140" t="s">
        <v>30</v>
      </c>
      <c r="AG136" s="1044" t="s">
        <v>31</v>
      </c>
      <c r="AH136" s="1140" t="s">
        <v>30</v>
      </c>
      <c r="AI136" s="1044" t="s">
        <v>31</v>
      </c>
      <c r="AJ136" s="1140" t="s">
        <v>30</v>
      </c>
      <c r="AK136" s="1044" t="s">
        <v>31</v>
      </c>
      <c r="AL136" s="1140" t="s">
        <v>30</v>
      </c>
      <c r="AM136" s="1044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013" t="s">
        <v>218</v>
      </c>
      <c r="B137" s="563" t="s">
        <v>32</v>
      </c>
      <c r="C137" s="849">
        <f t="shared" ref="C137:C158" si="49">SUM(D137:E137)</f>
        <v>0</v>
      </c>
      <c r="D137" s="850">
        <f t="shared" ref="D137:D146" si="50">SUM(F137+H137+J137+L137+N137+P137+R137+T137+V137+X137+Z137+AB137+AD137+AF137+AH137+AJ137+AL137)</f>
        <v>0</v>
      </c>
      <c r="E137" s="887">
        <f t="shared" ref="E137:E146" si="51">SUM(G137+I137+K137+M137+O137+Q137+S137+U137+W137+Y137+AA137+AC137+AE137+AG137+AI137+AK137+AM137)</f>
        <v>0</v>
      </c>
      <c r="F137" s="852"/>
      <c r="G137" s="1141"/>
      <c r="H137" s="852"/>
      <c r="I137" s="1141"/>
      <c r="J137" s="852"/>
      <c r="K137" s="1141"/>
      <c r="L137" s="569"/>
      <c r="M137" s="854"/>
      <c r="N137" s="854"/>
      <c r="O137" s="855"/>
      <c r="P137" s="852"/>
      <c r="Q137" s="855"/>
      <c r="R137" s="569"/>
      <c r="S137" s="855"/>
      <c r="T137" s="569"/>
      <c r="U137" s="855"/>
      <c r="V137" s="852"/>
      <c r="W137" s="1141"/>
      <c r="X137" s="569"/>
      <c r="Y137" s="1141"/>
      <c r="Z137" s="569"/>
      <c r="AA137" s="855"/>
      <c r="AB137" s="569"/>
      <c r="AC137" s="855"/>
      <c r="AD137" s="569"/>
      <c r="AE137" s="855"/>
      <c r="AF137" s="569"/>
      <c r="AG137" s="855"/>
      <c r="AH137" s="569"/>
      <c r="AI137" s="855"/>
      <c r="AJ137" s="569"/>
      <c r="AK137" s="855"/>
      <c r="AL137" s="569"/>
      <c r="AM137" s="855"/>
      <c r="AN137" s="855"/>
      <c r="AO137" s="855"/>
      <c r="AP137" s="855"/>
      <c r="AQ137" s="855"/>
      <c r="AR137" s="855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1142" t="s">
        <v>219</v>
      </c>
      <c r="C138" s="1143">
        <f t="shared" si="49"/>
        <v>2</v>
      </c>
      <c r="D138" s="1144">
        <f t="shared" si="50"/>
        <v>0</v>
      </c>
      <c r="E138" s="1145">
        <f t="shared" si="51"/>
        <v>2</v>
      </c>
      <c r="F138" s="1131"/>
      <c r="G138" s="1133"/>
      <c r="H138" s="1131"/>
      <c r="I138" s="1133"/>
      <c r="J138" s="1131"/>
      <c r="K138" s="1133"/>
      <c r="L138" s="1135"/>
      <c r="M138" s="1132"/>
      <c r="N138" s="1132"/>
      <c r="O138" s="1146"/>
      <c r="P138" s="1131">
        <v>0</v>
      </c>
      <c r="Q138" s="1146">
        <v>2</v>
      </c>
      <c r="R138" s="1135"/>
      <c r="S138" s="1146"/>
      <c r="T138" s="1135"/>
      <c r="U138" s="1146"/>
      <c r="V138" s="1131"/>
      <c r="W138" s="1133"/>
      <c r="X138" s="1135"/>
      <c r="Y138" s="1133"/>
      <c r="Z138" s="1135"/>
      <c r="AA138" s="1146"/>
      <c r="AB138" s="1135"/>
      <c r="AC138" s="1146"/>
      <c r="AD138" s="1135"/>
      <c r="AE138" s="1146"/>
      <c r="AF138" s="1135"/>
      <c r="AG138" s="1146"/>
      <c r="AH138" s="1135"/>
      <c r="AI138" s="1146"/>
      <c r="AJ138" s="1135"/>
      <c r="AK138" s="1146"/>
      <c r="AL138" s="1135"/>
      <c r="AM138" s="1146"/>
      <c r="AN138" s="1146">
        <v>0</v>
      </c>
      <c r="AO138" s="1146">
        <v>0</v>
      </c>
      <c r="AP138" s="1146">
        <v>0</v>
      </c>
      <c r="AQ138" s="1146">
        <v>0</v>
      </c>
      <c r="AR138" s="1146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1142" t="s">
        <v>33</v>
      </c>
      <c r="C139" s="1143">
        <f t="shared" si="49"/>
        <v>0</v>
      </c>
      <c r="D139" s="1144">
        <f t="shared" si="50"/>
        <v>0</v>
      </c>
      <c r="E139" s="1145">
        <f t="shared" si="51"/>
        <v>0</v>
      </c>
      <c r="F139" s="1131"/>
      <c r="G139" s="1133"/>
      <c r="H139" s="1131"/>
      <c r="I139" s="1133"/>
      <c r="J139" s="1131"/>
      <c r="K139" s="1133"/>
      <c r="L139" s="1135"/>
      <c r="M139" s="1132"/>
      <c r="N139" s="1132"/>
      <c r="O139" s="1146"/>
      <c r="P139" s="1131"/>
      <c r="Q139" s="1146"/>
      <c r="R139" s="1135"/>
      <c r="S139" s="1146"/>
      <c r="T139" s="1135"/>
      <c r="U139" s="1146"/>
      <c r="V139" s="1131"/>
      <c r="W139" s="1133"/>
      <c r="X139" s="1135"/>
      <c r="Y139" s="1133"/>
      <c r="Z139" s="1135"/>
      <c r="AA139" s="1146"/>
      <c r="AB139" s="1135"/>
      <c r="AC139" s="1146"/>
      <c r="AD139" s="1135"/>
      <c r="AE139" s="1146"/>
      <c r="AF139" s="1135"/>
      <c r="AG139" s="1146"/>
      <c r="AH139" s="1135"/>
      <c r="AI139" s="1146"/>
      <c r="AJ139" s="1135"/>
      <c r="AK139" s="1146"/>
      <c r="AL139" s="1135"/>
      <c r="AM139" s="1146"/>
      <c r="AN139" s="1146"/>
      <c r="AO139" s="1146"/>
      <c r="AP139" s="1146"/>
      <c r="AQ139" s="1146"/>
      <c r="AR139" s="1146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1142" t="s">
        <v>34</v>
      </c>
      <c r="C140" s="1143">
        <f t="shared" si="49"/>
        <v>0</v>
      </c>
      <c r="D140" s="1144">
        <f t="shared" si="50"/>
        <v>0</v>
      </c>
      <c r="E140" s="1145">
        <f t="shared" si="51"/>
        <v>0</v>
      </c>
      <c r="F140" s="1131"/>
      <c r="G140" s="1133"/>
      <c r="H140" s="1131"/>
      <c r="I140" s="1133"/>
      <c r="J140" s="1131"/>
      <c r="K140" s="1133"/>
      <c r="L140" s="1135"/>
      <c r="M140" s="1132"/>
      <c r="N140" s="1132"/>
      <c r="O140" s="1146"/>
      <c r="P140" s="1131"/>
      <c r="Q140" s="1146"/>
      <c r="R140" s="1135"/>
      <c r="S140" s="1146"/>
      <c r="T140" s="1135"/>
      <c r="U140" s="1146"/>
      <c r="V140" s="1131"/>
      <c r="W140" s="1133"/>
      <c r="X140" s="1135"/>
      <c r="Y140" s="1133"/>
      <c r="Z140" s="1135"/>
      <c r="AA140" s="1146"/>
      <c r="AB140" s="1135"/>
      <c r="AC140" s="1146"/>
      <c r="AD140" s="1135"/>
      <c r="AE140" s="1146"/>
      <c r="AF140" s="1135"/>
      <c r="AG140" s="1146"/>
      <c r="AH140" s="1135"/>
      <c r="AI140" s="1146"/>
      <c r="AJ140" s="1135"/>
      <c r="AK140" s="1146"/>
      <c r="AL140" s="1135"/>
      <c r="AM140" s="1146"/>
      <c r="AN140" s="1146"/>
      <c r="AO140" s="1146"/>
      <c r="AP140" s="1146"/>
      <c r="AQ140" s="1146"/>
      <c r="AR140" s="1146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1142" t="s">
        <v>220</v>
      </c>
      <c r="C141" s="1143">
        <f t="shared" si="49"/>
        <v>0</v>
      </c>
      <c r="D141" s="1144">
        <f t="shared" si="50"/>
        <v>0</v>
      </c>
      <c r="E141" s="1145">
        <f t="shared" si="51"/>
        <v>0</v>
      </c>
      <c r="F141" s="1131"/>
      <c r="G141" s="1133"/>
      <c r="H141" s="1131"/>
      <c r="I141" s="1133"/>
      <c r="J141" s="1131"/>
      <c r="K141" s="1133"/>
      <c r="L141" s="1135"/>
      <c r="M141" s="1132"/>
      <c r="N141" s="1132"/>
      <c r="O141" s="1146"/>
      <c r="P141" s="1131"/>
      <c r="Q141" s="1146"/>
      <c r="R141" s="1135"/>
      <c r="S141" s="1146"/>
      <c r="T141" s="1135"/>
      <c r="U141" s="1146"/>
      <c r="V141" s="1131"/>
      <c r="W141" s="1133"/>
      <c r="X141" s="1135"/>
      <c r="Y141" s="1133"/>
      <c r="Z141" s="1135"/>
      <c r="AA141" s="1146"/>
      <c r="AB141" s="1135"/>
      <c r="AC141" s="1146"/>
      <c r="AD141" s="1135"/>
      <c r="AE141" s="1146"/>
      <c r="AF141" s="1135"/>
      <c r="AG141" s="1146"/>
      <c r="AH141" s="1135"/>
      <c r="AI141" s="1146"/>
      <c r="AJ141" s="1135"/>
      <c r="AK141" s="1146"/>
      <c r="AL141" s="1135"/>
      <c r="AM141" s="1146"/>
      <c r="AN141" s="1146"/>
      <c r="AO141" s="1146"/>
      <c r="AP141" s="1146"/>
      <c r="AQ141" s="1146"/>
      <c r="AR141" s="1146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1142" t="s">
        <v>36</v>
      </c>
      <c r="C142" s="1143">
        <f t="shared" si="49"/>
        <v>0</v>
      </c>
      <c r="D142" s="1144">
        <f t="shared" si="50"/>
        <v>0</v>
      </c>
      <c r="E142" s="1145">
        <f t="shared" si="51"/>
        <v>0</v>
      </c>
      <c r="F142" s="1131"/>
      <c r="G142" s="1133"/>
      <c r="H142" s="1131"/>
      <c r="I142" s="1133"/>
      <c r="J142" s="1131"/>
      <c r="K142" s="1133"/>
      <c r="L142" s="1135"/>
      <c r="M142" s="1132"/>
      <c r="N142" s="1132"/>
      <c r="O142" s="1146"/>
      <c r="P142" s="1131"/>
      <c r="Q142" s="1146"/>
      <c r="R142" s="1135"/>
      <c r="S142" s="1146"/>
      <c r="T142" s="1135"/>
      <c r="U142" s="1146"/>
      <c r="V142" s="1131"/>
      <c r="W142" s="1133"/>
      <c r="X142" s="1135"/>
      <c r="Y142" s="1133"/>
      <c r="Z142" s="1135"/>
      <c r="AA142" s="1146"/>
      <c r="AB142" s="1135"/>
      <c r="AC142" s="1146"/>
      <c r="AD142" s="1135"/>
      <c r="AE142" s="1146"/>
      <c r="AF142" s="1135"/>
      <c r="AG142" s="1146"/>
      <c r="AH142" s="1135"/>
      <c r="AI142" s="1146"/>
      <c r="AJ142" s="1135"/>
      <c r="AK142" s="1146"/>
      <c r="AL142" s="1135"/>
      <c r="AM142" s="1146"/>
      <c r="AN142" s="1146"/>
      <c r="AO142" s="1146"/>
      <c r="AP142" s="1146"/>
      <c r="AQ142" s="1146"/>
      <c r="AR142" s="1146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1142" t="s">
        <v>221</v>
      </c>
      <c r="C143" s="1143">
        <f t="shared" si="49"/>
        <v>0</v>
      </c>
      <c r="D143" s="1144">
        <f t="shared" si="50"/>
        <v>0</v>
      </c>
      <c r="E143" s="1145">
        <f t="shared" si="51"/>
        <v>0</v>
      </c>
      <c r="F143" s="1131"/>
      <c r="G143" s="1133"/>
      <c r="H143" s="1131"/>
      <c r="I143" s="1133"/>
      <c r="J143" s="1131"/>
      <c r="K143" s="1133"/>
      <c r="L143" s="1135"/>
      <c r="M143" s="1132"/>
      <c r="N143" s="1132"/>
      <c r="O143" s="1146"/>
      <c r="P143" s="1131"/>
      <c r="Q143" s="1146"/>
      <c r="R143" s="1135"/>
      <c r="S143" s="1146"/>
      <c r="T143" s="1135"/>
      <c r="U143" s="1146"/>
      <c r="V143" s="1131"/>
      <c r="W143" s="1133"/>
      <c r="X143" s="1135"/>
      <c r="Y143" s="1133"/>
      <c r="Z143" s="1135"/>
      <c r="AA143" s="1146"/>
      <c r="AB143" s="1135"/>
      <c r="AC143" s="1146"/>
      <c r="AD143" s="1135"/>
      <c r="AE143" s="1146"/>
      <c r="AF143" s="1135"/>
      <c r="AG143" s="1146"/>
      <c r="AH143" s="1135"/>
      <c r="AI143" s="1146"/>
      <c r="AJ143" s="1135"/>
      <c r="AK143" s="1146"/>
      <c r="AL143" s="1135"/>
      <c r="AM143" s="1146"/>
      <c r="AN143" s="1146"/>
      <c r="AO143" s="1146"/>
      <c r="AP143" s="1146"/>
      <c r="AQ143" s="1146"/>
      <c r="AR143" s="1146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1142" t="s">
        <v>222</v>
      </c>
      <c r="C144" s="1143">
        <f t="shared" si="49"/>
        <v>0</v>
      </c>
      <c r="D144" s="1144">
        <f t="shared" si="50"/>
        <v>0</v>
      </c>
      <c r="E144" s="1145">
        <f t="shared" si="51"/>
        <v>0</v>
      </c>
      <c r="F144" s="1131"/>
      <c r="G144" s="1133"/>
      <c r="H144" s="1131"/>
      <c r="I144" s="1133"/>
      <c r="J144" s="1131"/>
      <c r="K144" s="1133"/>
      <c r="L144" s="1135"/>
      <c r="M144" s="1132"/>
      <c r="N144" s="1132"/>
      <c r="O144" s="1146"/>
      <c r="P144" s="1131"/>
      <c r="Q144" s="1146"/>
      <c r="R144" s="1135"/>
      <c r="S144" s="1146"/>
      <c r="T144" s="1135"/>
      <c r="U144" s="1146"/>
      <c r="V144" s="1131"/>
      <c r="W144" s="1133"/>
      <c r="X144" s="1135"/>
      <c r="Y144" s="1133"/>
      <c r="Z144" s="1135"/>
      <c r="AA144" s="1146"/>
      <c r="AB144" s="1135"/>
      <c r="AC144" s="1146"/>
      <c r="AD144" s="1135"/>
      <c r="AE144" s="1146"/>
      <c r="AF144" s="1135"/>
      <c r="AG144" s="1146"/>
      <c r="AH144" s="1135"/>
      <c r="AI144" s="1146"/>
      <c r="AJ144" s="1135"/>
      <c r="AK144" s="1146"/>
      <c r="AL144" s="1135"/>
      <c r="AM144" s="1146"/>
      <c r="AN144" s="1146"/>
      <c r="AO144" s="1146"/>
      <c r="AP144" s="1146"/>
      <c r="AQ144" s="1146"/>
      <c r="AR144" s="1146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1142" t="s">
        <v>223</v>
      </c>
      <c r="C145" s="1143">
        <f t="shared" si="49"/>
        <v>0</v>
      </c>
      <c r="D145" s="1144">
        <f t="shared" si="50"/>
        <v>0</v>
      </c>
      <c r="E145" s="1145">
        <f t="shared" si="51"/>
        <v>0</v>
      </c>
      <c r="F145" s="1131"/>
      <c r="G145" s="1133"/>
      <c r="H145" s="1131"/>
      <c r="I145" s="1133"/>
      <c r="J145" s="1131"/>
      <c r="K145" s="1133"/>
      <c r="L145" s="1135"/>
      <c r="M145" s="1132"/>
      <c r="N145" s="1132"/>
      <c r="O145" s="1146"/>
      <c r="P145" s="1131"/>
      <c r="Q145" s="1146"/>
      <c r="R145" s="1135"/>
      <c r="S145" s="1146"/>
      <c r="T145" s="1135"/>
      <c r="U145" s="1146"/>
      <c r="V145" s="1131"/>
      <c r="W145" s="1133"/>
      <c r="X145" s="1135"/>
      <c r="Y145" s="1133"/>
      <c r="Z145" s="1135"/>
      <c r="AA145" s="1146"/>
      <c r="AB145" s="1135"/>
      <c r="AC145" s="1146"/>
      <c r="AD145" s="1135"/>
      <c r="AE145" s="1146"/>
      <c r="AF145" s="1135"/>
      <c r="AG145" s="1146"/>
      <c r="AH145" s="1135"/>
      <c r="AI145" s="1146"/>
      <c r="AJ145" s="1135"/>
      <c r="AK145" s="1146"/>
      <c r="AL145" s="1135"/>
      <c r="AM145" s="1146"/>
      <c r="AN145" s="1146"/>
      <c r="AO145" s="1146"/>
      <c r="AP145" s="1146"/>
      <c r="AQ145" s="1146"/>
      <c r="AR145" s="1146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1147" t="s">
        <v>224</v>
      </c>
      <c r="C146" s="1148">
        <f t="shared" si="49"/>
        <v>0</v>
      </c>
      <c r="D146" s="1149">
        <f t="shared" si="50"/>
        <v>0</v>
      </c>
      <c r="E146" s="1150">
        <f t="shared" si="51"/>
        <v>0</v>
      </c>
      <c r="F146" s="1151"/>
      <c r="G146" s="1152"/>
      <c r="H146" s="1151"/>
      <c r="I146" s="1152"/>
      <c r="J146" s="1151"/>
      <c r="K146" s="1152"/>
      <c r="L146" s="1153"/>
      <c r="M146" s="1154"/>
      <c r="N146" s="1154"/>
      <c r="O146" s="1155"/>
      <c r="P146" s="1151"/>
      <c r="Q146" s="1155"/>
      <c r="R146" s="1153"/>
      <c r="S146" s="1155"/>
      <c r="T146" s="1153"/>
      <c r="U146" s="1155"/>
      <c r="V146" s="1151"/>
      <c r="W146" s="1152"/>
      <c r="X146" s="1153"/>
      <c r="Y146" s="1152"/>
      <c r="Z146" s="1153"/>
      <c r="AA146" s="1155"/>
      <c r="AB146" s="1153"/>
      <c r="AC146" s="1155"/>
      <c r="AD146" s="1153"/>
      <c r="AE146" s="1155"/>
      <c r="AF146" s="1153"/>
      <c r="AG146" s="1155"/>
      <c r="AH146" s="1153"/>
      <c r="AI146" s="1155"/>
      <c r="AJ146" s="1153"/>
      <c r="AK146" s="1155"/>
      <c r="AL146" s="1153"/>
      <c r="AM146" s="1155"/>
      <c r="AN146" s="1155"/>
      <c r="AO146" s="1155"/>
      <c r="AP146" s="1155"/>
      <c r="AQ146" s="1155"/>
      <c r="AR146" s="1155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2</v>
      </c>
      <c r="D147" s="200">
        <f t="shared" ref="D147:AQ147" si="60">SUM(D137:D146)</f>
        <v>0</v>
      </c>
      <c r="E147" s="201">
        <f t="shared" si="60"/>
        <v>2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2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563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1142" t="s">
        <v>219</v>
      </c>
      <c r="C149" s="1143">
        <f t="shared" si="49"/>
        <v>0</v>
      </c>
      <c r="D149" s="1144">
        <f t="shared" si="61"/>
        <v>0</v>
      </c>
      <c r="E149" s="1145">
        <f t="shared" si="62"/>
        <v>0</v>
      </c>
      <c r="F149" s="1131"/>
      <c r="G149" s="1133"/>
      <c r="H149" s="1131"/>
      <c r="I149" s="1133"/>
      <c r="J149" s="1131"/>
      <c r="K149" s="1133"/>
      <c r="L149" s="1135"/>
      <c r="M149" s="1132"/>
      <c r="N149" s="1132"/>
      <c r="O149" s="1146"/>
      <c r="P149" s="1131"/>
      <c r="Q149" s="1146"/>
      <c r="R149" s="1135"/>
      <c r="S149" s="1146"/>
      <c r="T149" s="1135"/>
      <c r="U149" s="1146"/>
      <c r="V149" s="1131"/>
      <c r="W149" s="1133"/>
      <c r="X149" s="1135"/>
      <c r="Y149" s="1133"/>
      <c r="Z149" s="1135"/>
      <c r="AA149" s="1146"/>
      <c r="AB149" s="1135"/>
      <c r="AC149" s="1146"/>
      <c r="AD149" s="1135"/>
      <c r="AE149" s="1146"/>
      <c r="AF149" s="1135"/>
      <c r="AG149" s="1146"/>
      <c r="AH149" s="1135"/>
      <c r="AI149" s="1146"/>
      <c r="AJ149" s="1135"/>
      <c r="AK149" s="1146"/>
      <c r="AL149" s="1135"/>
      <c r="AM149" s="1146"/>
      <c r="AN149" s="1146"/>
      <c r="AO149" s="1146"/>
      <c r="AP149" s="1146"/>
      <c r="AQ149" s="1146"/>
      <c r="AR149" s="1146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1142" t="s">
        <v>33</v>
      </c>
      <c r="C150" s="1143">
        <f t="shared" si="49"/>
        <v>0</v>
      </c>
      <c r="D150" s="1144">
        <f t="shared" si="61"/>
        <v>0</v>
      </c>
      <c r="E150" s="1145">
        <f t="shared" si="62"/>
        <v>0</v>
      </c>
      <c r="F150" s="1131"/>
      <c r="G150" s="1133"/>
      <c r="H150" s="1131"/>
      <c r="I150" s="1133"/>
      <c r="J150" s="1131"/>
      <c r="K150" s="1133"/>
      <c r="L150" s="1135"/>
      <c r="M150" s="1132"/>
      <c r="N150" s="1132"/>
      <c r="O150" s="1146"/>
      <c r="P150" s="1131"/>
      <c r="Q150" s="1146"/>
      <c r="R150" s="1135"/>
      <c r="S150" s="1146"/>
      <c r="T150" s="1135"/>
      <c r="U150" s="1146"/>
      <c r="V150" s="1131"/>
      <c r="W150" s="1133"/>
      <c r="X150" s="1135"/>
      <c r="Y150" s="1133"/>
      <c r="Z150" s="1135"/>
      <c r="AA150" s="1146"/>
      <c r="AB150" s="1135"/>
      <c r="AC150" s="1146"/>
      <c r="AD150" s="1135"/>
      <c r="AE150" s="1146"/>
      <c r="AF150" s="1135"/>
      <c r="AG150" s="1146"/>
      <c r="AH150" s="1135"/>
      <c r="AI150" s="1146"/>
      <c r="AJ150" s="1135"/>
      <c r="AK150" s="1146"/>
      <c r="AL150" s="1135"/>
      <c r="AM150" s="1146"/>
      <c r="AN150" s="1146"/>
      <c r="AO150" s="1146"/>
      <c r="AP150" s="1146"/>
      <c r="AQ150" s="1146"/>
      <c r="AR150" s="1146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1142" t="s">
        <v>34</v>
      </c>
      <c r="C151" s="1143">
        <f t="shared" si="49"/>
        <v>0</v>
      </c>
      <c r="D151" s="1144">
        <f t="shared" si="61"/>
        <v>0</v>
      </c>
      <c r="E151" s="1145">
        <f t="shared" si="62"/>
        <v>0</v>
      </c>
      <c r="F151" s="1131"/>
      <c r="G151" s="1133"/>
      <c r="H151" s="1131"/>
      <c r="I151" s="1133"/>
      <c r="J151" s="1131"/>
      <c r="K151" s="1133"/>
      <c r="L151" s="1135"/>
      <c r="M151" s="1132"/>
      <c r="N151" s="1132"/>
      <c r="O151" s="1146"/>
      <c r="P151" s="1131"/>
      <c r="Q151" s="1146"/>
      <c r="R151" s="1135"/>
      <c r="S151" s="1146"/>
      <c r="T151" s="1135"/>
      <c r="U151" s="1146"/>
      <c r="V151" s="1131"/>
      <c r="W151" s="1133"/>
      <c r="X151" s="1135"/>
      <c r="Y151" s="1133"/>
      <c r="Z151" s="1135"/>
      <c r="AA151" s="1146"/>
      <c r="AB151" s="1135"/>
      <c r="AC151" s="1146"/>
      <c r="AD151" s="1135"/>
      <c r="AE151" s="1146"/>
      <c r="AF151" s="1135"/>
      <c r="AG151" s="1146"/>
      <c r="AH151" s="1135"/>
      <c r="AI151" s="1146"/>
      <c r="AJ151" s="1135"/>
      <c r="AK151" s="1146"/>
      <c r="AL151" s="1135"/>
      <c r="AM151" s="1146"/>
      <c r="AN151" s="1146"/>
      <c r="AO151" s="1146"/>
      <c r="AP151" s="1146"/>
      <c r="AQ151" s="1146"/>
      <c r="AR151" s="1146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1142" t="s">
        <v>220</v>
      </c>
      <c r="C152" s="1143">
        <f t="shared" si="49"/>
        <v>0</v>
      </c>
      <c r="D152" s="1144">
        <f t="shared" si="61"/>
        <v>0</v>
      </c>
      <c r="E152" s="1145">
        <f t="shared" si="62"/>
        <v>0</v>
      </c>
      <c r="F152" s="1131"/>
      <c r="G152" s="1133"/>
      <c r="H152" s="1131"/>
      <c r="I152" s="1133"/>
      <c r="J152" s="1131"/>
      <c r="K152" s="1133"/>
      <c r="L152" s="1135"/>
      <c r="M152" s="1132"/>
      <c r="N152" s="1132"/>
      <c r="O152" s="1146"/>
      <c r="P152" s="1131"/>
      <c r="Q152" s="1146"/>
      <c r="R152" s="1135"/>
      <c r="S152" s="1146"/>
      <c r="T152" s="1135"/>
      <c r="U152" s="1146"/>
      <c r="V152" s="1131"/>
      <c r="W152" s="1133"/>
      <c r="X152" s="1135"/>
      <c r="Y152" s="1133"/>
      <c r="Z152" s="1135"/>
      <c r="AA152" s="1146"/>
      <c r="AB152" s="1135"/>
      <c r="AC152" s="1146"/>
      <c r="AD152" s="1135"/>
      <c r="AE152" s="1146"/>
      <c r="AF152" s="1135"/>
      <c r="AG152" s="1146"/>
      <c r="AH152" s="1135"/>
      <c r="AI152" s="1146"/>
      <c r="AJ152" s="1135"/>
      <c r="AK152" s="1146"/>
      <c r="AL152" s="1135"/>
      <c r="AM152" s="1146"/>
      <c r="AN152" s="1146"/>
      <c r="AO152" s="1146"/>
      <c r="AP152" s="1146"/>
      <c r="AQ152" s="1146"/>
      <c r="AR152" s="1146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1142" t="s">
        <v>36</v>
      </c>
      <c r="C153" s="1143">
        <f t="shared" si="49"/>
        <v>0</v>
      </c>
      <c r="D153" s="1144">
        <f t="shared" si="61"/>
        <v>0</v>
      </c>
      <c r="E153" s="1145">
        <f t="shared" si="62"/>
        <v>0</v>
      </c>
      <c r="F153" s="1131"/>
      <c r="G153" s="1133"/>
      <c r="H153" s="1131"/>
      <c r="I153" s="1133"/>
      <c r="J153" s="1131"/>
      <c r="K153" s="1133"/>
      <c r="L153" s="1135"/>
      <c r="M153" s="1132"/>
      <c r="N153" s="1132"/>
      <c r="O153" s="1146"/>
      <c r="P153" s="1131"/>
      <c r="Q153" s="1146"/>
      <c r="R153" s="1135"/>
      <c r="S153" s="1146"/>
      <c r="T153" s="1135"/>
      <c r="U153" s="1146"/>
      <c r="V153" s="1131"/>
      <c r="W153" s="1133"/>
      <c r="X153" s="1135"/>
      <c r="Y153" s="1133"/>
      <c r="Z153" s="1135"/>
      <c r="AA153" s="1146"/>
      <c r="AB153" s="1135"/>
      <c r="AC153" s="1146"/>
      <c r="AD153" s="1135"/>
      <c r="AE153" s="1146"/>
      <c r="AF153" s="1135"/>
      <c r="AG153" s="1146"/>
      <c r="AH153" s="1135"/>
      <c r="AI153" s="1146"/>
      <c r="AJ153" s="1135"/>
      <c r="AK153" s="1146"/>
      <c r="AL153" s="1135"/>
      <c r="AM153" s="1146"/>
      <c r="AN153" s="1146"/>
      <c r="AO153" s="1146"/>
      <c r="AP153" s="1146"/>
      <c r="AQ153" s="1146"/>
      <c r="AR153" s="1146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1142" t="s">
        <v>221</v>
      </c>
      <c r="C154" s="1143">
        <f t="shared" si="49"/>
        <v>0</v>
      </c>
      <c r="D154" s="1144">
        <f t="shared" si="61"/>
        <v>0</v>
      </c>
      <c r="E154" s="1145">
        <f t="shared" si="62"/>
        <v>0</v>
      </c>
      <c r="F154" s="1131"/>
      <c r="G154" s="1133"/>
      <c r="H154" s="1131"/>
      <c r="I154" s="1133"/>
      <c r="J154" s="1131"/>
      <c r="K154" s="1133"/>
      <c r="L154" s="1135"/>
      <c r="M154" s="1132"/>
      <c r="N154" s="1132"/>
      <c r="O154" s="1146"/>
      <c r="P154" s="1131"/>
      <c r="Q154" s="1146"/>
      <c r="R154" s="1135"/>
      <c r="S154" s="1146"/>
      <c r="T154" s="1135"/>
      <c r="U154" s="1146"/>
      <c r="V154" s="1131"/>
      <c r="W154" s="1133"/>
      <c r="X154" s="1135"/>
      <c r="Y154" s="1133"/>
      <c r="Z154" s="1135"/>
      <c r="AA154" s="1146"/>
      <c r="AB154" s="1135"/>
      <c r="AC154" s="1146"/>
      <c r="AD154" s="1135"/>
      <c r="AE154" s="1146"/>
      <c r="AF154" s="1135"/>
      <c r="AG154" s="1146"/>
      <c r="AH154" s="1135"/>
      <c r="AI154" s="1146"/>
      <c r="AJ154" s="1135"/>
      <c r="AK154" s="1146"/>
      <c r="AL154" s="1135"/>
      <c r="AM154" s="1146"/>
      <c r="AN154" s="1146"/>
      <c r="AO154" s="1146"/>
      <c r="AP154" s="1146"/>
      <c r="AQ154" s="1146"/>
      <c r="AR154" s="1146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1142" t="s">
        <v>222</v>
      </c>
      <c r="C155" s="1143">
        <f t="shared" si="49"/>
        <v>0</v>
      </c>
      <c r="D155" s="1144">
        <f t="shared" si="61"/>
        <v>0</v>
      </c>
      <c r="E155" s="1145">
        <f t="shared" si="62"/>
        <v>0</v>
      </c>
      <c r="F155" s="1131"/>
      <c r="G155" s="1133"/>
      <c r="H155" s="1131"/>
      <c r="I155" s="1133"/>
      <c r="J155" s="1131"/>
      <c r="K155" s="1133"/>
      <c r="L155" s="1135"/>
      <c r="M155" s="1132"/>
      <c r="N155" s="1132"/>
      <c r="O155" s="1146"/>
      <c r="P155" s="1131"/>
      <c r="Q155" s="1146"/>
      <c r="R155" s="1135"/>
      <c r="S155" s="1146"/>
      <c r="T155" s="1135"/>
      <c r="U155" s="1146"/>
      <c r="V155" s="1131"/>
      <c r="W155" s="1133"/>
      <c r="X155" s="1135"/>
      <c r="Y155" s="1133"/>
      <c r="Z155" s="1135"/>
      <c r="AA155" s="1146"/>
      <c r="AB155" s="1135"/>
      <c r="AC155" s="1146"/>
      <c r="AD155" s="1135"/>
      <c r="AE155" s="1146"/>
      <c r="AF155" s="1135"/>
      <c r="AG155" s="1146"/>
      <c r="AH155" s="1135"/>
      <c r="AI155" s="1146"/>
      <c r="AJ155" s="1135"/>
      <c r="AK155" s="1146"/>
      <c r="AL155" s="1135"/>
      <c r="AM155" s="1146"/>
      <c r="AN155" s="1146"/>
      <c r="AO155" s="1146"/>
      <c r="AP155" s="1146"/>
      <c r="AQ155" s="1146"/>
      <c r="AR155" s="1146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1142" t="s">
        <v>223</v>
      </c>
      <c r="C156" s="1143">
        <f t="shared" si="49"/>
        <v>0</v>
      </c>
      <c r="D156" s="1144">
        <f t="shared" si="61"/>
        <v>0</v>
      </c>
      <c r="E156" s="1145">
        <f t="shared" si="62"/>
        <v>0</v>
      </c>
      <c r="F156" s="1131"/>
      <c r="G156" s="1133"/>
      <c r="H156" s="1131"/>
      <c r="I156" s="1133"/>
      <c r="J156" s="1131"/>
      <c r="K156" s="1133"/>
      <c r="L156" s="1135"/>
      <c r="M156" s="1132"/>
      <c r="N156" s="1132"/>
      <c r="O156" s="1146"/>
      <c r="P156" s="1131"/>
      <c r="Q156" s="1146"/>
      <c r="R156" s="1135"/>
      <c r="S156" s="1146"/>
      <c r="T156" s="1135"/>
      <c r="U156" s="1146"/>
      <c r="V156" s="1131"/>
      <c r="W156" s="1133"/>
      <c r="X156" s="1135"/>
      <c r="Y156" s="1133"/>
      <c r="Z156" s="1135"/>
      <c r="AA156" s="1146"/>
      <c r="AB156" s="1135"/>
      <c r="AC156" s="1146"/>
      <c r="AD156" s="1135"/>
      <c r="AE156" s="1146"/>
      <c r="AF156" s="1135"/>
      <c r="AG156" s="1146"/>
      <c r="AH156" s="1135"/>
      <c r="AI156" s="1146"/>
      <c r="AJ156" s="1135"/>
      <c r="AK156" s="1146"/>
      <c r="AL156" s="1135"/>
      <c r="AM156" s="1146"/>
      <c r="AN156" s="1146"/>
      <c r="AO156" s="1146"/>
      <c r="AP156" s="1146"/>
      <c r="AQ156" s="1146"/>
      <c r="AR156" s="1146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1156" t="s">
        <v>224</v>
      </c>
      <c r="C157" s="1148">
        <f t="shared" si="49"/>
        <v>0</v>
      </c>
      <c r="D157" s="1149">
        <f t="shared" si="61"/>
        <v>0</v>
      </c>
      <c r="E157" s="1150">
        <f t="shared" si="62"/>
        <v>0</v>
      </c>
      <c r="F157" s="1151"/>
      <c r="G157" s="1152"/>
      <c r="H157" s="1151"/>
      <c r="I157" s="1152"/>
      <c r="J157" s="1151"/>
      <c r="K157" s="1152"/>
      <c r="L157" s="1153"/>
      <c r="M157" s="1154"/>
      <c r="N157" s="1154"/>
      <c r="O157" s="1155"/>
      <c r="P157" s="1151"/>
      <c r="Q157" s="1155"/>
      <c r="R157" s="1153"/>
      <c r="S157" s="1155"/>
      <c r="T157" s="1153"/>
      <c r="U157" s="1155"/>
      <c r="V157" s="1151"/>
      <c r="W157" s="1152"/>
      <c r="X157" s="1153"/>
      <c r="Y157" s="1152"/>
      <c r="Z157" s="1153"/>
      <c r="AA157" s="1155"/>
      <c r="AB157" s="1153"/>
      <c r="AC157" s="1155"/>
      <c r="AD157" s="1153"/>
      <c r="AE157" s="1155"/>
      <c r="AF157" s="1153"/>
      <c r="AG157" s="1155"/>
      <c r="AH157" s="1153"/>
      <c r="AI157" s="1155"/>
      <c r="AJ157" s="1153"/>
      <c r="AK157" s="1155"/>
      <c r="AL157" s="1153"/>
      <c r="AM157" s="1155"/>
      <c r="AN157" s="1155"/>
      <c r="AO157" s="1155"/>
      <c r="AP157" s="1155"/>
      <c r="AQ157" s="1155"/>
      <c r="AR157" s="1155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688">
        <f t="shared" si="63"/>
        <v>0</v>
      </c>
      <c r="H158" s="220">
        <f t="shared" si="63"/>
        <v>0</v>
      </c>
      <c r="I158" s="688">
        <f t="shared" si="63"/>
        <v>0</v>
      </c>
      <c r="J158" s="220">
        <f t="shared" si="63"/>
        <v>0</v>
      </c>
      <c r="K158" s="688">
        <f t="shared" si="63"/>
        <v>0</v>
      </c>
      <c r="L158" s="691">
        <f t="shared" si="63"/>
        <v>0</v>
      </c>
      <c r="M158" s="694">
        <f t="shared" si="63"/>
        <v>0</v>
      </c>
      <c r="N158" s="694">
        <f t="shared" si="63"/>
        <v>0</v>
      </c>
      <c r="O158" s="693">
        <f t="shared" si="63"/>
        <v>0</v>
      </c>
      <c r="P158" s="220">
        <f t="shared" si="63"/>
        <v>0</v>
      </c>
      <c r="Q158" s="693">
        <f t="shared" si="63"/>
        <v>0</v>
      </c>
      <c r="R158" s="695">
        <f t="shared" si="63"/>
        <v>0</v>
      </c>
      <c r="S158" s="693">
        <f t="shared" si="63"/>
        <v>0</v>
      </c>
      <c r="T158" s="220">
        <f t="shared" si="63"/>
        <v>0</v>
      </c>
      <c r="U158" s="688">
        <f t="shared" si="63"/>
        <v>0</v>
      </c>
      <c r="V158" s="694">
        <f t="shared" si="63"/>
        <v>0</v>
      </c>
      <c r="W158" s="693">
        <f t="shared" si="63"/>
        <v>0</v>
      </c>
      <c r="X158" s="691">
        <f t="shared" si="63"/>
        <v>0</v>
      </c>
      <c r="Y158" s="688">
        <f t="shared" si="63"/>
        <v>0</v>
      </c>
      <c r="Z158" s="694">
        <f t="shared" si="63"/>
        <v>0</v>
      </c>
      <c r="AA158" s="688">
        <f t="shared" si="63"/>
        <v>0</v>
      </c>
      <c r="AB158" s="694">
        <f t="shared" si="63"/>
        <v>0</v>
      </c>
      <c r="AC158" s="688">
        <f t="shared" si="63"/>
        <v>0</v>
      </c>
      <c r="AD158" s="694">
        <f t="shared" si="63"/>
        <v>0</v>
      </c>
      <c r="AE158" s="688">
        <f t="shared" si="63"/>
        <v>0</v>
      </c>
      <c r="AF158" s="694">
        <f t="shared" si="63"/>
        <v>0</v>
      </c>
      <c r="AG158" s="688">
        <f t="shared" si="63"/>
        <v>0</v>
      </c>
      <c r="AH158" s="694">
        <f t="shared" si="63"/>
        <v>0</v>
      </c>
      <c r="AI158" s="688">
        <f t="shared" si="63"/>
        <v>0</v>
      </c>
      <c r="AJ158" s="694">
        <f t="shared" si="63"/>
        <v>0</v>
      </c>
      <c r="AK158" s="688">
        <f t="shared" si="63"/>
        <v>0</v>
      </c>
      <c r="AL158" s="694">
        <f t="shared" si="63"/>
        <v>0</v>
      </c>
      <c r="AM158" s="688">
        <f t="shared" si="63"/>
        <v>0</v>
      </c>
      <c r="AN158" s="688">
        <f t="shared" si="63"/>
        <v>0</v>
      </c>
      <c r="AO158" s="688">
        <f t="shared" si="63"/>
        <v>0</v>
      </c>
      <c r="AP158" s="688">
        <f t="shared" si="63"/>
        <v>0</v>
      </c>
      <c r="AQ158" s="688">
        <f t="shared" si="63"/>
        <v>0</v>
      </c>
      <c r="AR158" s="688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023" t="s">
        <v>227</v>
      </c>
      <c r="B160" s="4023" t="s">
        <v>4</v>
      </c>
      <c r="C160" s="4128" t="s">
        <v>5</v>
      </c>
      <c r="D160" s="4129"/>
      <c r="E160" s="4130"/>
      <c r="F160" s="4211" t="s">
        <v>40</v>
      </c>
      <c r="G160" s="4212"/>
      <c r="H160" s="4212"/>
      <c r="I160" s="4212"/>
      <c r="J160" s="4212"/>
      <c r="K160" s="4212"/>
      <c r="L160" s="4212"/>
      <c r="M160" s="4212"/>
      <c r="N160" s="4212"/>
      <c r="O160" s="4212"/>
      <c r="P160" s="4212"/>
      <c r="Q160" s="4212"/>
      <c r="R160" s="4212"/>
      <c r="S160" s="4212"/>
      <c r="T160" s="4212"/>
      <c r="U160" s="4212"/>
      <c r="V160" s="4212"/>
      <c r="W160" s="4212"/>
      <c r="X160" s="4212"/>
      <c r="Y160" s="4212"/>
      <c r="Z160" s="4212"/>
      <c r="AA160" s="4212"/>
      <c r="AB160" s="4212"/>
      <c r="AC160" s="4212"/>
      <c r="AD160" s="4212"/>
      <c r="AE160" s="4212"/>
      <c r="AF160" s="4212"/>
      <c r="AG160" s="4133"/>
      <c r="AH160" s="4134" t="s">
        <v>10</v>
      </c>
      <c r="AI160" s="4134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211" t="s">
        <v>16</v>
      </c>
      <c r="G161" s="4213"/>
      <c r="H161" s="4220" t="s">
        <v>17</v>
      </c>
      <c r="I161" s="4225"/>
      <c r="J161" s="4220" t="s">
        <v>18</v>
      </c>
      <c r="K161" s="4225"/>
      <c r="L161" s="4220" t="s">
        <v>19</v>
      </c>
      <c r="M161" s="4225"/>
      <c r="N161" s="4220" t="s">
        <v>20</v>
      </c>
      <c r="O161" s="4225"/>
      <c r="P161" s="4220" t="s">
        <v>21</v>
      </c>
      <c r="Q161" s="4225"/>
      <c r="R161" s="4220" t="s">
        <v>22</v>
      </c>
      <c r="S161" s="4225"/>
      <c r="T161" s="4220" t="s">
        <v>23</v>
      </c>
      <c r="U161" s="4225"/>
      <c r="V161" s="4220" t="s">
        <v>24</v>
      </c>
      <c r="W161" s="4225"/>
      <c r="X161" s="4220" t="s">
        <v>25</v>
      </c>
      <c r="Y161" s="4225"/>
      <c r="Z161" s="4220" t="s">
        <v>26</v>
      </c>
      <c r="AA161" s="4225"/>
      <c r="AB161" s="4220" t="s">
        <v>27</v>
      </c>
      <c r="AC161" s="4225"/>
      <c r="AD161" s="4220" t="s">
        <v>28</v>
      </c>
      <c r="AE161" s="4225"/>
      <c r="AF161" s="4220" t="s">
        <v>29</v>
      </c>
      <c r="AG161" s="4145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1049" t="s">
        <v>44</v>
      </c>
      <c r="D162" s="1140" t="s">
        <v>30</v>
      </c>
      <c r="E162" s="1047" t="s">
        <v>31</v>
      </c>
      <c r="F162" s="893" t="s">
        <v>30</v>
      </c>
      <c r="G162" s="1047" t="s">
        <v>31</v>
      </c>
      <c r="H162" s="893" t="s">
        <v>30</v>
      </c>
      <c r="I162" s="1047" t="s">
        <v>31</v>
      </c>
      <c r="J162" s="893" t="s">
        <v>30</v>
      </c>
      <c r="K162" s="1047" t="s">
        <v>31</v>
      </c>
      <c r="L162" s="893" t="s">
        <v>30</v>
      </c>
      <c r="M162" s="1047" t="s">
        <v>31</v>
      </c>
      <c r="N162" s="893" t="s">
        <v>30</v>
      </c>
      <c r="O162" s="1047" t="s">
        <v>31</v>
      </c>
      <c r="P162" s="893" t="s">
        <v>30</v>
      </c>
      <c r="Q162" s="1047" t="s">
        <v>31</v>
      </c>
      <c r="R162" s="893" t="s">
        <v>30</v>
      </c>
      <c r="S162" s="1047" t="s">
        <v>31</v>
      </c>
      <c r="T162" s="893" t="s">
        <v>30</v>
      </c>
      <c r="U162" s="1047" t="s">
        <v>31</v>
      </c>
      <c r="V162" s="893" t="s">
        <v>30</v>
      </c>
      <c r="W162" s="1047" t="s">
        <v>31</v>
      </c>
      <c r="X162" s="893" t="s">
        <v>30</v>
      </c>
      <c r="Y162" s="1047" t="s">
        <v>31</v>
      </c>
      <c r="Z162" s="893" t="s">
        <v>30</v>
      </c>
      <c r="AA162" s="1047" t="s">
        <v>31</v>
      </c>
      <c r="AB162" s="893" t="s">
        <v>30</v>
      </c>
      <c r="AC162" s="1047" t="s">
        <v>31</v>
      </c>
      <c r="AD162" s="893" t="s">
        <v>30</v>
      </c>
      <c r="AE162" s="1047" t="s">
        <v>31</v>
      </c>
      <c r="AF162" s="893" t="s">
        <v>30</v>
      </c>
      <c r="AG162" s="874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013" t="s">
        <v>228</v>
      </c>
      <c r="B163" s="609" t="s">
        <v>32</v>
      </c>
      <c r="C163" s="1157">
        <f t="shared" ref="C163:C170" si="64">SUM(D163:E163)</f>
        <v>0</v>
      </c>
      <c r="D163" s="850">
        <f t="shared" ref="D163:E170" si="65">SUM(F163+H163+J163+L163+N163+P163+R163+T163+V163+X163+Z163+AB163+AD163+AF163)</f>
        <v>0</v>
      </c>
      <c r="E163" s="887">
        <f t="shared" si="65"/>
        <v>0</v>
      </c>
      <c r="F163" s="600"/>
      <c r="G163" s="601"/>
      <c r="H163" s="600"/>
      <c r="I163" s="601"/>
      <c r="J163" s="600"/>
      <c r="K163" s="601"/>
      <c r="L163" s="600"/>
      <c r="M163" s="601"/>
      <c r="N163" s="600"/>
      <c r="O163" s="601"/>
      <c r="P163" s="600"/>
      <c r="Q163" s="601"/>
      <c r="R163" s="600"/>
      <c r="S163" s="601"/>
      <c r="T163" s="600"/>
      <c r="U163" s="601"/>
      <c r="V163" s="600"/>
      <c r="W163" s="601"/>
      <c r="X163" s="600"/>
      <c r="Y163" s="601"/>
      <c r="Z163" s="600"/>
      <c r="AA163" s="601"/>
      <c r="AB163" s="600"/>
      <c r="AC163" s="601"/>
      <c r="AD163" s="600"/>
      <c r="AE163" s="601"/>
      <c r="AF163" s="600"/>
      <c r="AG163" s="499"/>
      <c r="AH163" s="888"/>
      <c r="AI163" s="888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1158" t="s">
        <v>33</v>
      </c>
      <c r="C164" s="366">
        <f t="shared" si="64"/>
        <v>0</v>
      </c>
      <c r="D164" s="1144">
        <f t="shared" si="65"/>
        <v>0</v>
      </c>
      <c r="E164" s="1145">
        <f t="shared" si="65"/>
        <v>0</v>
      </c>
      <c r="F164" s="1124"/>
      <c r="G164" s="1159"/>
      <c r="H164" s="1124"/>
      <c r="I164" s="1159"/>
      <c r="J164" s="1124"/>
      <c r="K164" s="1159"/>
      <c r="L164" s="1124"/>
      <c r="M164" s="1159"/>
      <c r="N164" s="1124"/>
      <c r="O164" s="1159"/>
      <c r="P164" s="1124"/>
      <c r="Q164" s="1159"/>
      <c r="R164" s="1124"/>
      <c r="S164" s="1159"/>
      <c r="T164" s="1124"/>
      <c r="U164" s="1159"/>
      <c r="V164" s="1124"/>
      <c r="W164" s="1159"/>
      <c r="X164" s="1124"/>
      <c r="Y164" s="1159"/>
      <c r="Z164" s="1124"/>
      <c r="AA164" s="1159"/>
      <c r="AB164" s="1124"/>
      <c r="AC164" s="1159"/>
      <c r="AD164" s="1124"/>
      <c r="AE164" s="1159"/>
      <c r="AF164" s="1124"/>
      <c r="AG164" s="1160"/>
      <c r="AH164" s="1123"/>
      <c r="AI164" s="1123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1161" t="s">
        <v>35</v>
      </c>
      <c r="C165" s="366">
        <f t="shared" si="64"/>
        <v>0</v>
      </c>
      <c r="D165" s="1144">
        <f t="shared" si="65"/>
        <v>0</v>
      </c>
      <c r="E165" s="1145">
        <f t="shared" si="65"/>
        <v>0</v>
      </c>
      <c r="F165" s="1124"/>
      <c r="G165" s="1159"/>
      <c r="H165" s="1124"/>
      <c r="I165" s="1159"/>
      <c r="J165" s="1124"/>
      <c r="K165" s="1159"/>
      <c r="L165" s="1124"/>
      <c r="M165" s="1159"/>
      <c r="N165" s="1124"/>
      <c r="O165" s="1159"/>
      <c r="P165" s="1124"/>
      <c r="Q165" s="1159"/>
      <c r="R165" s="1124"/>
      <c r="S165" s="1159"/>
      <c r="T165" s="1124"/>
      <c r="U165" s="1159"/>
      <c r="V165" s="1124"/>
      <c r="W165" s="1159"/>
      <c r="X165" s="1124"/>
      <c r="Y165" s="1159"/>
      <c r="Z165" s="1124"/>
      <c r="AA165" s="1159"/>
      <c r="AB165" s="1124"/>
      <c r="AC165" s="1159"/>
      <c r="AD165" s="1124"/>
      <c r="AE165" s="1159"/>
      <c r="AF165" s="1124"/>
      <c r="AG165" s="1160"/>
      <c r="AH165" s="1123"/>
      <c r="AI165" s="1123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1162" t="s">
        <v>229</v>
      </c>
      <c r="C166" s="1163">
        <f t="shared" si="64"/>
        <v>0</v>
      </c>
      <c r="D166" s="1149">
        <f t="shared" si="65"/>
        <v>0</v>
      </c>
      <c r="E166" s="1150">
        <f t="shared" si="65"/>
        <v>0</v>
      </c>
      <c r="F166" s="1164"/>
      <c r="G166" s="1165"/>
      <c r="H166" s="1164"/>
      <c r="I166" s="1165"/>
      <c r="J166" s="1164"/>
      <c r="K166" s="1165"/>
      <c r="L166" s="1164"/>
      <c r="M166" s="1165"/>
      <c r="N166" s="1164"/>
      <c r="O166" s="1165"/>
      <c r="P166" s="1164"/>
      <c r="Q166" s="1165"/>
      <c r="R166" s="1164"/>
      <c r="S166" s="1165"/>
      <c r="T166" s="1164"/>
      <c r="U166" s="1165"/>
      <c r="V166" s="1164"/>
      <c r="W166" s="1165"/>
      <c r="X166" s="1164"/>
      <c r="Y166" s="1165"/>
      <c r="Z166" s="1164"/>
      <c r="AA166" s="1165"/>
      <c r="AB166" s="1164"/>
      <c r="AC166" s="1165"/>
      <c r="AD166" s="1164"/>
      <c r="AE166" s="1165"/>
      <c r="AF166" s="1164"/>
      <c r="AG166" s="1166"/>
      <c r="AH166" s="1093"/>
      <c r="AI166" s="1093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237" t="s">
        <v>230</v>
      </c>
      <c r="B167" s="1167" t="s">
        <v>32</v>
      </c>
      <c r="C167" s="1168">
        <f t="shared" si="64"/>
        <v>0</v>
      </c>
      <c r="D167" s="1169">
        <f t="shared" si="65"/>
        <v>0</v>
      </c>
      <c r="E167" s="1170">
        <f t="shared" si="65"/>
        <v>0</v>
      </c>
      <c r="F167" s="1171"/>
      <c r="G167" s="1172"/>
      <c r="H167" s="1171"/>
      <c r="I167" s="1172"/>
      <c r="J167" s="1171"/>
      <c r="K167" s="1172"/>
      <c r="L167" s="1171"/>
      <c r="M167" s="1172"/>
      <c r="N167" s="1171"/>
      <c r="O167" s="1172"/>
      <c r="P167" s="1171"/>
      <c r="Q167" s="1172"/>
      <c r="R167" s="1171"/>
      <c r="S167" s="1172"/>
      <c r="T167" s="1171"/>
      <c r="U167" s="1172"/>
      <c r="V167" s="1171"/>
      <c r="W167" s="1172"/>
      <c r="X167" s="1171"/>
      <c r="Y167" s="1172"/>
      <c r="Z167" s="1171"/>
      <c r="AA167" s="1172"/>
      <c r="AB167" s="1171"/>
      <c r="AC167" s="1172"/>
      <c r="AD167" s="1171"/>
      <c r="AE167" s="1172"/>
      <c r="AF167" s="1171"/>
      <c r="AG167" s="1173"/>
      <c r="AH167" s="1174"/>
      <c r="AI167" s="1174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1158" t="s">
        <v>33</v>
      </c>
      <c r="C168" s="1175">
        <f t="shared" si="64"/>
        <v>0</v>
      </c>
      <c r="D168" s="1144">
        <f t="shared" si="65"/>
        <v>0</v>
      </c>
      <c r="E168" s="1145">
        <f t="shared" si="65"/>
        <v>0</v>
      </c>
      <c r="F168" s="1124"/>
      <c r="G168" s="1159"/>
      <c r="H168" s="1124"/>
      <c r="I168" s="1159"/>
      <c r="J168" s="1124"/>
      <c r="K168" s="1159"/>
      <c r="L168" s="1124"/>
      <c r="M168" s="1159"/>
      <c r="N168" s="1124"/>
      <c r="O168" s="1159"/>
      <c r="P168" s="1124"/>
      <c r="Q168" s="1159"/>
      <c r="R168" s="1124"/>
      <c r="S168" s="1159"/>
      <c r="T168" s="1124"/>
      <c r="U168" s="1159"/>
      <c r="V168" s="1124"/>
      <c r="W168" s="1159"/>
      <c r="X168" s="1124"/>
      <c r="Y168" s="1159"/>
      <c r="Z168" s="1124"/>
      <c r="AA168" s="1159"/>
      <c r="AB168" s="1124"/>
      <c r="AC168" s="1159"/>
      <c r="AD168" s="1124"/>
      <c r="AE168" s="1159"/>
      <c r="AF168" s="1124"/>
      <c r="AG168" s="1160"/>
      <c r="AH168" s="1123"/>
      <c r="AI168" s="1123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1161" t="s">
        <v>35</v>
      </c>
      <c r="C169" s="1175">
        <f t="shared" si="64"/>
        <v>0</v>
      </c>
      <c r="D169" s="1144">
        <f t="shared" si="65"/>
        <v>0</v>
      </c>
      <c r="E169" s="1145">
        <f t="shared" si="65"/>
        <v>0</v>
      </c>
      <c r="F169" s="1124"/>
      <c r="G169" s="1159"/>
      <c r="H169" s="1124"/>
      <c r="I169" s="1159"/>
      <c r="J169" s="1124"/>
      <c r="K169" s="1159"/>
      <c r="L169" s="1124"/>
      <c r="M169" s="1159"/>
      <c r="N169" s="1124"/>
      <c r="O169" s="1159"/>
      <c r="P169" s="1124"/>
      <c r="Q169" s="1159"/>
      <c r="R169" s="1124"/>
      <c r="S169" s="1159"/>
      <c r="T169" s="1124"/>
      <c r="U169" s="1159"/>
      <c r="V169" s="1124"/>
      <c r="W169" s="1159"/>
      <c r="X169" s="1124"/>
      <c r="Y169" s="1159"/>
      <c r="Z169" s="1124"/>
      <c r="AA169" s="1159"/>
      <c r="AB169" s="1124"/>
      <c r="AC169" s="1159"/>
      <c r="AD169" s="1124"/>
      <c r="AE169" s="1159"/>
      <c r="AF169" s="1124"/>
      <c r="AG169" s="1160"/>
      <c r="AH169" s="1123"/>
      <c r="AI169" s="1123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1162" t="s">
        <v>229</v>
      </c>
      <c r="C170" s="1176">
        <f t="shared" si="64"/>
        <v>0</v>
      </c>
      <c r="D170" s="1149">
        <f t="shared" si="65"/>
        <v>0</v>
      </c>
      <c r="E170" s="1150">
        <f t="shared" si="65"/>
        <v>0</v>
      </c>
      <c r="F170" s="1164"/>
      <c r="G170" s="1165"/>
      <c r="H170" s="1164"/>
      <c r="I170" s="1165"/>
      <c r="J170" s="1164"/>
      <c r="K170" s="1165"/>
      <c r="L170" s="1164"/>
      <c r="M170" s="1165"/>
      <c r="N170" s="1164"/>
      <c r="O170" s="1165"/>
      <c r="P170" s="1164"/>
      <c r="Q170" s="1165"/>
      <c r="R170" s="1164"/>
      <c r="S170" s="1165"/>
      <c r="T170" s="1164"/>
      <c r="U170" s="1165"/>
      <c r="V170" s="1164"/>
      <c r="W170" s="1165"/>
      <c r="X170" s="1164"/>
      <c r="Y170" s="1165"/>
      <c r="Z170" s="1164"/>
      <c r="AA170" s="1165"/>
      <c r="AB170" s="1164"/>
      <c r="AC170" s="1165"/>
      <c r="AD170" s="1164"/>
      <c r="AE170" s="1165"/>
      <c r="AF170" s="1164"/>
      <c r="AG170" s="1166"/>
      <c r="AH170" s="1093"/>
      <c r="AI170" s="1093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889"/>
      <c r="C171" s="689"/>
      <c r="D171" s="690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238" t="s">
        <v>39</v>
      </c>
      <c r="B172" s="4128" t="s">
        <v>5</v>
      </c>
      <c r="C172" s="4129"/>
      <c r="D172" s="4130"/>
      <c r="E172" s="4239" t="s">
        <v>40</v>
      </c>
      <c r="F172" s="4240"/>
      <c r="G172" s="4240"/>
      <c r="H172" s="4240"/>
      <c r="I172" s="4240"/>
      <c r="J172" s="4240"/>
      <c r="K172" s="4240"/>
      <c r="L172" s="4240"/>
      <c r="M172" s="4240"/>
      <c r="N172" s="4240"/>
      <c r="O172" s="4240"/>
      <c r="P172" s="4240"/>
      <c r="Q172" s="4240"/>
      <c r="R172" s="4240"/>
      <c r="S172" s="4240"/>
      <c r="T172" s="4240"/>
      <c r="U172" s="4240"/>
      <c r="V172" s="4240"/>
      <c r="W172" s="4240"/>
      <c r="X172" s="4240"/>
      <c r="Y172" s="4240"/>
      <c r="Z172" s="4240"/>
      <c r="AA172" s="4240"/>
      <c r="AB172" s="4240"/>
      <c r="AC172" s="4240"/>
      <c r="AD172" s="4240"/>
      <c r="AE172" s="4240"/>
      <c r="AF172" s="4241"/>
      <c r="AG172" s="4237" t="s">
        <v>232</v>
      </c>
      <c r="AH172" s="4142" t="s">
        <v>10</v>
      </c>
      <c r="AI172" s="4142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242" t="s">
        <v>51</v>
      </c>
      <c r="F173" s="4243"/>
      <c r="G173" s="4242" t="s">
        <v>17</v>
      </c>
      <c r="H173" s="4243"/>
      <c r="I173" s="4242" t="s">
        <v>18</v>
      </c>
      <c r="J173" s="4243"/>
      <c r="K173" s="4242" t="s">
        <v>19</v>
      </c>
      <c r="L173" s="4243"/>
      <c r="M173" s="4242" t="s">
        <v>20</v>
      </c>
      <c r="N173" s="4243"/>
      <c r="O173" s="4242" t="s">
        <v>21</v>
      </c>
      <c r="P173" s="4243"/>
      <c r="Q173" s="4242" t="s">
        <v>22</v>
      </c>
      <c r="R173" s="4243"/>
      <c r="S173" s="4242" t="s">
        <v>23</v>
      </c>
      <c r="T173" s="4243"/>
      <c r="U173" s="4242" t="s">
        <v>24</v>
      </c>
      <c r="V173" s="4243"/>
      <c r="W173" s="4242" t="s">
        <v>25</v>
      </c>
      <c r="X173" s="4243"/>
      <c r="Y173" s="4242" t="s">
        <v>26</v>
      </c>
      <c r="Z173" s="4243"/>
      <c r="AA173" s="4242" t="s">
        <v>27</v>
      </c>
      <c r="AB173" s="4243"/>
      <c r="AC173" s="4242" t="s">
        <v>28</v>
      </c>
      <c r="AD173" s="4243"/>
      <c r="AE173" s="4242" t="s">
        <v>29</v>
      </c>
      <c r="AF173" s="4250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1179" t="s">
        <v>44</v>
      </c>
      <c r="C174" s="1180" t="s">
        <v>30</v>
      </c>
      <c r="D174" s="1181" t="s">
        <v>31</v>
      </c>
      <c r="E174" s="1182" t="s">
        <v>30</v>
      </c>
      <c r="F174" s="1181" t="s">
        <v>31</v>
      </c>
      <c r="G174" s="1182" t="s">
        <v>30</v>
      </c>
      <c r="H174" s="1181" t="s">
        <v>31</v>
      </c>
      <c r="I174" s="1182" t="s">
        <v>30</v>
      </c>
      <c r="J174" s="1181" t="s">
        <v>31</v>
      </c>
      <c r="K174" s="1182" t="s">
        <v>30</v>
      </c>
      <c r="L174" s="1181" t="s">
        <v>31</v>
      </c>
      <c r="M174" s="1182" t="s">
        <v>30</v>
      </c>
      <c r="N174" s="1181" t="s">
        <v>31</v>
      </c>
      <c r="O174" s="1182" t="s">
        <v>30</v>
      </c>
      <c r="P174" s="1181" t="s">
        <v>31</v>
      </c>
      <c r="Q174" s="1182" t="s">
        <v>30</v>
      </c>
      <c r="R174" s="1181" t="s">
        <v>31</v>
      </c>
      <c r="S174" s="1182" t="s">
        <v>30</v>
      </c>
      <c r="T174" s="1181" t="s">
        <v>31</v>
      </c>
      <c r="U174" s="1182" t="s">
        <v>30</v>
      </c>
      <c r="V174" s="1181" t="s">
        <v>31</v>
      </c>
      <c r="W174" s="1182" t="s">
        <v>30</v>
      </c>
      <c r="X174" s="1181" t="s">
        <v>31</v>
      </c>
      <c r="Y174" s="1182" t="s">
        <v>30</v>
      </c>
      <c r="Z174" s="1181" t="s">
        <v>31</v>
      </c>
      <c r="AA174" s="1182" t="s">
        <v>30</v>
      </c>
      <c r="AB174" s="1181" t="s">
        <v>31</v>
      </c>
      <c r="AC174" s="1182" t="s">
        <v>30</v>
      </c>
      <c r="AD174" s="1181" t="s">
        <v>31</v>
      </c>
      <c r="AE174" s="1182" t="s">
        <v>30</v>
      </c>
      <c r="AF174" s="1183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1184">
        <f>SUM(C175:D175)</f>
        <v>0</v>
      </c>
      <c r="C175" s="1184">
        <f t="shared" ref="C175:D177" si="71">+E175+G175+I175+K175+M175+O175+Q175+S175+U175+W175+Y175+AA175+AC175+AE175</f>
        <v>0</v>
      </c>
      <c r="D175" s="1184">
        <f t="shared" si="71"/>
        <v>0</v>
      </c>
      <c r="E175" s="1171"/>
      <c r="F175" s="1172"/>
      <c r="G175" s="1171"/>
      <c r="H175" s="1172"/>
      <c r="I175" s="1171"/>
      <c r="J175" s="1172"/>
      <c r="K175" s="1171"/>
      <c r="L175" s="1172"/>
      <c r="M175" s="1171"/>
      <c r="N175" s="1172"/>
      <c r="O175" s="1171"/>
      <c r="P175" s="1172"/>
      <c r="Q175" s="1171"/>
      <c r="R175" s="1172"/>
      <c r="S175" s="1171"/>
      <c r="T175" s="1172"/>
      <c r="U175" s="1171"/>
      <c r="V175" s="1172"/>
      <c r="W175" s="1171"/>
      <c r="X175" s="1172"/>
      <c r="Y175" s="1171"/>
      <c r="Z175" s="1172"/>
      <c r="AA175" s="1171"/>
      <c r="AB175" s="1172"/>
      <c r="AC175" s="1171"/>
      <c r="AD175" s="1172"/>
      <c r="AE175" s="1171"/>
      <c r="AF175" s="1185"/>
      <c r="AG175" s="1186"/>
      <c r="AH175" s="1186"/>
      <c r="AI175" s="1186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1124"/>
      <c r="F176" s="1159"/>
      <c r="G176" s="1124"/>
      <c r="H176" s="1159"/>
      <c r="I176" s="1124"/>
      <c r="J176" s="1159"/>
      <c r="K176" s="1124"/>
      <c r="L176" s="1159"/>
      <c r="M176" s="1124"/>
      <c r="N176" s="1159"/>
      <c r="O176" s="1124"/>
      <c r="P176" s="1159"/>
      <c r="Q176" s="1124"/>
      <c r="R176" s="1159"/>
      <c r="S176" s="1124"/>
      <c r="T176" s="1159"/>
      <c r="U176" s="1124"/>
      <c r="V176" s="1159"/>
      <c r="W176" s="1124"/>
      <c r="X176" s="1159"/>
      <c r="Y176" s="1124"/>
      <c r="Z176" s="1159"/>
      <c r="AA176" s="1124"/>
      <c r="AB176" s="1159"/>
      <c r="AC176" s="1124"/>
      <c r="AD176" s="1159"/>
      <c r="AE176" s="1124"/>
      <c r="AF176" s="1187"/>
      <c r="AG176" s="1122"/>
      <c r="AH176" s="1122"/>
      <c r="AI176" s="1122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1188"/>
      <c r="C178" s="1188"/>
      <c r="D178" s="1188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1189" t="s">
        <v>235</v>
      </c>
      <c r="B179" s="1190"/>
    </row>
    <row r="180" spans="1:103" ht="11.25" customHeight="1" x14ac:dyDescent="0.2">
      <c r="A180" s="3891" t="s">
        <v>236</v>
      </c>
      <c r="B180" s="4244" t="s">
        <v>208</v>
      </c>
      <c r="C180" s="4245" t="s">
        <v>237</v>
      </c>
      <c r="D180" s="4246"/>
      <c r="E180" s="4244" t="s">
        <v>238</v>
      </c>
      <c r="F180" s="4247" t="s">
        <v>239</v>
      </c>
      <c r="G180" s="4248"/>
      <c r="H180" s="4248"/>
      <c r="I180" s="4248"/>
      <c r="J180" s="4248"/>
      <c r="K180" s="4248"/>
      <c r="L180" s="4248"/>
      <c r="M180" s="4248"/>
      <c r="N180" s="4248"/>
      <c r="O180" s="4248"/>
      <c r="P180" s="4248"/>
      <c r="Q180" s="4248"/>
      <c r="R180" s="4248"/>
      <c r="S180" s="4248"/>
      <c r="T180" s="4249"/>
      <c r="AF180" s="5"/>
      <c r="CY180" s="4"/>
    </row>
    <row r="181" spans="1:103" ht="21" x14ac:dyDescent="0.2">
      <c r="A181" s="3892"/>
      <c r="B181" s="3892"/>
      <c r="C181" s="1191" t="s">
        <v>214</v>
      </c>
      <c r="D181" s="1191" t="s">
        <v>240</v>
      </c>
      <c r="E181" s="3892"/>
      <c r="F181" s="1191" t="s">
        <v>241</v>
      </c>
      <c r="G181" s="1191" t="s">
        <v>242</v>
      </c>
      <c r="H181" s="1191" t="s">
        <v>243</v>
      </c>
      <c r="I181" s="1191" t="s">
        <v>244</v>
      </c>
      <c r="J181" s="1191" t="s">
        <v>245</v>
      </c>
      <c r="K181" s="1191" t="s">
        <v>246</v>
      </c>
      <c r="L181" s="1191" t="s">
        <v>247</v>
      </c>
      <c r="M181" s="1191" t="s">
        <v>248</v>
      </c>
      <c r="N181" s="1191" t="s">
        <v>249</v>
      </c>
      <c r="O181" s="1191" t="s">
        <v>250</v>
      </c>
      <c r="P181" s="1191" t="s">
        <v>251</v>
      </c>
      <c r="Q181" s="1191" t="s">
        <v>252</v>
      </c>
      <c r="R181" s="1191" t="s">
        <v>253</v>
      </c>
      <c r="S181" s="1191" t="s">
        <v>254</v>
      </c>
      <c r="T181" s="1191" t="s">
        <v>255</v>
      </c>
      <c r="AF181" s="5"/>
      <c r="CY181" s="4"/>
    </row>
    <row r="182" spans="1:103" x14ac:dyDescent="0.2">
      <c r="A182" s="243" t="s">
        <v>33</v>
      </c>
      <c r="B182" s="1167">
        <f>SUM(C182:D182)</f>
        <v>0</v>
      </c>
      <c r="C182" s="73"/>
      <c r="D182" s="73"/>
      <c r="E182" s="1167">
        <f>+F182+G182+H182+I182+K182+L182+M182+N182+O182+P182+Q182+R182+S182+T182</f>
        <v>0</v>
      </c>
      <c r="F182" s="1124"/>
      <c r="G182" s="1124"/>
      <c r="H182" s="1124"/>
      <c r="I182" s="1124"/>
      <c r="J182" s="1192"/>
      <c r="K182" s="1124"/>
      <c r="L182" s="1124"/>
      <c r="M182" s="1124"/>
      <c r="N182" s="1124"/>
      <c r="O182" s="1124"/>
      <c r="P182" s="1124"/>
      <c r="Q182" s="1124"/>
      <c r="R182" s="1124"/>
      <c r="S182" s="1124"/>
      <c r="T182" s="1122"/>
      <c r="AF182" s="5"/>
      <c r="CY182" s="4"/>
    </row>
    <row r="183" spans="1:103" x14ac:dyDescent="0.2">
      <c r="A183" s="243" t="s">
        <v>32</v>
      </c>
      <c r="B183" s="1193">
        <f>SUM(C183:D183)</f>
        <v>0</v>
      </c>
      <c r="C183" s="1124"/>
      <c r="D183" s="1124"/>
      <c r="E183" s="1161">
        <f>+F183+G183+H183+I183+K183+L183+M183+N183+O183+P183+Q183+R183+S183+T183</f>
        <v>0</v>
      </c>
      <c r="F183" s="1124"/>
      <c r="G183" s="1124"/>
      <c r="H183" s="1124"/>
      <c r="I183" s="1124"/>
      <c r="J183" s="1194"/>
      <c r="K183" s="1124"/>
      <c r="L183" s="1124"/>
      <c r="M183" s="1124"/>
      <c r="N183" s="1124"/>
      <c r="O183" s="1124"/>
      <c r="P183" s="1124"/>
      <c r="Q183" s="1124"/>
      <c r="R183" s="1124"/>
      <c r="S183" s="1124"/>
      <c r="T183" s="1122"/>
      <c r="AF183" s="5"/>
      <c r="CY183" s="4"/>
    </row>
    <row r="184" spans="1:103" x14ac:dyDescent="0.2">
      <c r="A184" s="243" t="s">
        <v>35</v>
      </c>
      <c r="B184" s="1193">
        <f>SUM(C184:D184)</f>
        <v>0</v>
      </c>
      <c r="C184" s="1124"/>
      <c r="D184" s="1124"/>
      <c r="E184" s="1161">
        <f>SUM(F184:T184)</f>
        <v>0</v>
      </c>
      <c r="F184" s="1124"/>
      <c r="G184" s="1124"/>
      <c r="H184" s="1124"/>
      <c r="I184" s="1124"/>
      <c r="J184" s="1122"/>
      <c r="K184" s="1124"/>
      <c r="L184" s="1124"/>
      <c r="M184" s="1124"/>
      <c r="N184" s="1124"/>
      <c r="O184" s="1124"/>
      <c r="P184" s="1124"/>
      <c r="Q184" s="1124"/>
      <c r="R184" s="1124"/>
      <c r="S184" s="1124"/>
      <c r="T184" s="1122"/>
      <c r="AF184" s="5"/>
      <c r="CY184" s="4"/>
    </row>
    <row r="185" spans="1:103" x14ac:dyDescent="0.2">
      <c r="A185" s="1195" t="s">
        <v>256</v>
      </c>
      <c r="B185" s="259">
        <f>SUM(C185:D185)</f>
        <v>0</v>
      </c>
      <c r="C185" s="1164"/>
      <c r="D185" s="1164"/>
      <c r="E185" s="260">
        <f>+F185+G185+H185+I185+K185+L185+M185+N185+O185+P185+Q185+R185+S185+T185</f>
        <v>0</v>
      </c>
      <c r="F185" s="1164"/>
      <c r="G185" s="1164"/>
      <c r="H185" s="1164"/>
      <c r="I185" s="1164"/>
      <c r="J185" s="261"/>
      <c r="K185" s="1164"/>
      <c r="L185" s="1164"/>
      <c r="M185" s="1164"/>
      <c r="N185" s="1164"/>
      <c r="O185" s="1164"/>
      <c r="P185" s="1164"/>
      <c r="Q185" s="1164"/>
      <c r="R185" s="1164"/>
      <c r="S185" s="1164"/>
      <c r="T185" s="1196"/>
      <c r="AF185" s="5"/>
      <c r="CY185" s="4"/>
    </row>
    <row r="186" spans="1:103" s="263" customFormat="1" ht="14.25" x14ac:dyDescent="0.2">
      <c r="A186" s="262" t="s">
        <v>257</v>
      </c>
      <c r="D186" s="1197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238" t="s">
        <v>258</v>
      </c>
      <c r="B187" s="4251" t="s">
        <v>259</v>
      </c>
      <c r="C187" s="4252"/>
      <c r="D187" s="4253"/>
      <c r="E187" s="4251" t="s">
        <v>260</v>
      </c>
      <c r="F187" s="4252"/>
      <c r="G187" s="4253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1198" t="s">
        <v>44</v>
      </c>
      <c r="C188" s="1199" t="s">
        <v>30</v>
      </c>
      <c r="D188" s="1200" t="s">
        <v>31</v>
      </c>
      <c r="E188" s="1198" t="s">
        <v>44</v>
      </c>
      <c r="F188" s="1199" t="s">
        <v>30</v>
      </c>
      <c r="G188" s="1200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1201">
        <f>SUM(C189:D189)</f>
        <v>0</v>
      </c>
      <c r="C189" s="1202"/>
      <c r="D189" s="1203"/>
      <c r="E189" s="1201">
        <f>SUM(F189:G189)</f>
        <v>0</v>
      </c>
      <c r="F189" s="1202"/>
      <c r="G189" s="1203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1195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156" t="s">
        <v>264</v>
      </c>
      <c r="B192" s="4254" t="s">
        <v>265</v>
      </c>
      <c r="C192" s="4158" t="s">
        <v>266</v>
      </c>
      <c r="D192" s="4159"/>
      <c r="E192" s="4134"/>
      <c r="F192" s="4244" t="s">
        <v>238</v>
      </c>
      <c r="G192" s="4247" t="s">
        <v>267</v>
      </c>
      <c r="H192" s="4248"/>
      <c r="I192" s="4248"/>
      <c r="J192" s="4248"/>
      <c r="K192" s="4248"/>
      <c r="L192" s="4249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255" t="s">
        <v>268</v>
      </c>
      <c r="H193" s="4256"/>
      <c r="I193" s="4256"/>
      <c r="J193" s="4256"/>
      <c r="K193" s="4256"/>
      <c r="L193" s="4257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1204" t="s">
        <v>269</v>
      </c>
      <c r="D194" s="1204" t="s">
        <v>240</v>
      </c>
      <c r="E194" s="1204" t="s">
        <v>270</v>
      </c>
      <c r="F194" s="3892"/>
      <c r="G194" s="1205" t="s">
        <v>271</v>
      </c>
      <c r="H194" s="1206" t="s">
        <v>272</v>
      </c>
      <c r="I194" s="1206" t="s">
        <v>273</v>
      </c>
      <c r="J194" s="1206" t="s">
        <v>274</v>
      </c>
      <c r="K194" s="1206" t="s">
        <v>275</v>
      </c>
      <c r="L194" s="1207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1167">
        <f>SUM(G195:L195)</f>
        <v>0</v>
      </c>
      <c r="G195" s="1171"/>
      <c r="H195" s="1208"/>
      <c r="I195" s="1208"/>
      <c r="J195" s="1208"/>
      <c r="K195" s="1208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1209">
        <f>SUM(C196:E196)</f>
        <v>0</v>
      </c>
      <c r="C196" s="1124"/>
      <c r="D196" s="1124"/>
      <c r="E196" s="73"/>
      <c r="F196" s="1193">
        <f>SUM(G196:L196)</f>
        <v>0</v>
      </c>
      <c r="G196" s="1124"/>
      <c r="H196" s="1210"/>
      <c r="I196" s="1210"/>
      <c r="J196" s="1210"/>
      <c r="K196" s="1210"/>
      <c r="L196" s="1123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1195" t="s">
        <v>279</v>
      </c>
      <c r="B197" s="282">
        <f>SUM(C197:D197)</f>
        <v>0</v>
      </c>
      <c r="C197" s="1164"/>
      <c r="D197" s="1164"/>
      <c r="E197" s="1211"/>
      <c r="F197" s="259">
        <f>SUM(G197:L197)</f>
        <v>0</v>
      </c>
      <c r="G197" s="1164"/>
      <c r="H197" s="1212"/>
      <c r="I197" s="1212"/>
      <c r="J197" s="1212"/>
      <c r="K197" s="1212"/>
      <c r="L197" s="1093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163" t="s">
        <v>281</v>
      </c>
      <c r="B199" s="4164"/>
      <c r="C199" s="4237" t="s">
        <v>265</v>
      </c>
      <c r="D199" s="4258" t="s">
        <v>266</v>
      </c>
      <c r="E199" s="4259"/>
      <c r="F199" s="4259"/>
      <c r="G199" s="4259"/>
      <c r="H199" s="4259"/>
      <c r="I199" s="4259"/>
      <c r="J199" s="4260"/>
      <c r="K199" s="4240" t="s">
        <v>282</v>
      </c>
      <c r="L199" s="4240"/>
      <c r="M199" s="4240"/>
      <c r="N199" s="4241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1204" t="s">
        <v>269</v>
      </c>
      <c r="E200" s="1204" t="s">
        <v>283</v>
      </c>
      <c r="F200" s="1204" t="s">
        <v>284</v>
      </c>
      <c r="G200" s="1204" t="s">
        <v>285</v>
      </c>
      <c r="H200" s="1204" t="s">
        <v>286</v>
      </c>
      <c r="I200" s="1204" t="s">
        <v>287</v>
      </c>
      <c r="J200" s="1204" t="s">
        <v>288</v>
      </c>
      <c r="K200" s="1213" t="s">
        <v>289</v>
      </c>
      <c r="L200" s="1214" t="s">
        <v>290</v>
      </c>
      <c r="M200" s="1214" t="s">
        <v>291</v>
      </c>
      <c r="N200" s="1215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237" t="s">
        <v>293</v>
      </c>
      <c r="B201" s="1216" t="s">
        <v>294</v>
      </c>
      <c r="C201" s="1167">
        <f>SUM(E201+G201)</f>
        <v>0</v>
      </c>
      <c r="D201" s="1217"/>
      <c r="E201" s="1124"/>
      <c r="F201" s="1192"/>
      <c r="G201" s="1124"/>
      <c r="H201" s="1167">
        <f>+K201+L201+M201</f>
        <v>0</v>
      </c>
      <c r="I201" s="1192"/>
      <c r="J201" s="1192"/>
      <c r="K201" s="1218"/>
      <c r="L201" s="1210"/>
      <c r="M201" s="1210"/>
      <c r="N201" s="1219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1220" t="s">
        <v>295</v>
      </c>
      <c r="C202" s="1161">
        <f>SUM(D202+E202+G202)</f>
        <v>0</v>
      </c>
      <c r="D202" s="1124"/>
      <c r="E202" s="1122"/>
      <c r="F202" s="280"/>
      <c r="G202" s="1124"/>
      <c r="H202" s="1161">
        <f>SUM(I202:M202)</f>
        <v>0</v>
      </c>
      <c r="I202" s="73"/>
      <c r="J202" s="164"/>
      <c r="K202" s="1218"/>
      <c r="L202" s="1210"/>
      <c r="M202" s="1210"/>
      <c r="N202" s="1219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1220" t="s">
        <v>296</v>
      </c>
      <c r="C203" s="1161">
        <f>+F203+G203</f>
        <v>0</v>
      </c>
      <c r="D203" s="280"/>
      <c r="E203" s="280"/>
      <c r="F203" s="1124"/>
      <c r="G203" s="1124"/>
      <c r="H203" s="1161">
        <f>SUM(I203:M203)</f>
        <v>0</v>
      </c>
      <c r="I203" s="1124"/>
      <c r="J203" s="1122"/>
      <c r="K203" s="1218"/>
      <c r="L203" s="1210"/>
      <c r="M203" s="1210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1221" t="s">
        <v>297</v>
      </c>
      <c r="C204" s="291">
        <f>SUM(D204:G204)</f>
        <v>0</v>
      </c>
      <c r="D204" s="1164"/>
      <c r="E204" s="1164"/>
      <c r="F204" s="1164"/>
      <c r="G204" s="1196"/>
      <c r="H204" s="260">
        <f>+N204</f>
        <v>0</v>
      </c>
      <c r="I204" s="1211"/>
      <c r="J204" s="1211"/>
      <c r="K204" s="1222"/>
      <c r="L204" s="1223"/>
      <c r="M204" s="1223"/>
      <c r="N204" s="1093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261" t="s">
        <v>264</v>
      </c>
      <c r="B206" s="4262" t="s">
        <v>299</v>
      </c>
      <c r="C206" s="4263" t="s">
        <v>300</v>
      </c>
      <c r="D206" s="4264" t="s">
        <v>301</v>
      </c>
      <c r="E206" s="4265"/>
      <c r="F206" s="4266" t="s">
        <v>302</v>
      </c>
      <c r="G206" s="4267"/>
      <c r="H206" s="4267"/>
      <c r="I206" s="4267"/>
      <c r="J206" s="4267"/>
      <c r="K206" s="4267"/>
      <c r="L206" s="4267"/>
      <c r="M206" s="4267"/>
      <c r="N206" s="4267"/>
      <c r="O206" s="4267"/>
      <c r="P206" s="4267"/>
      <c r="Q206" s="4267"/>
      <c r="R206" s="4267"/>
      <c r="S206" s="4268"/>
      <c r="T206" s="4176" t="s">
        <v>287</v>
      </c>
      <c r="U206" s="4263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261"/>
      <c r="B207" s="4262"/>
      <c r="C207" s="3925"/>
      <c r="D207" s="1224" t="s">
        <v>305</v>
      </c>
      <c r="E207" s="1225" t="s">
        <v>306</v>
      </c>
      <c r="F207" s="1224" t="s">
        <v>307</v>
      </c>
      <c r="G207" s="1226" t="s">
        <v>308</v>
      </c>
      <c r="H207" s="1226" t="s">
        <v>309</v>
      </c>
      <c r="I207" s="1226" t="s">
        <v>310</v>
      </c>
      <c r="J207" s="1226" t="s">
        <v>311</v>
      </c>
      <c r="K207" s="1226" t="s">
        <v>312</v>
      </c>
      <c r="L207" s="1226" t="s">
        <v>313</v>
      </c>
      <c r="M207" s="1226" t="s">
        <v>314</v>
      </c>
      <c r="N207" s="1226" t="s">
        <v>315</v>
      </c>
      <c r="O207" s="1226" t="s">
        <v>316</v>
      </c>
      <c r="P207" s="1226" t="s">
        <v>317</v>
      </c>
      <c r="Q207" s="1226" t="s">
        <v>318</v>
      </c>
      <c r="R207" s="1226" t="s">
        <v>319</v>
      </c>
      <c r="S207" s="1227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1228" t="s">
        <v>321</v>
      </c>
      <c r="B208" s="1229"/>
      <c r="C208" s="1230">
        <f>SUM(D208:S208)</f>
        <v>0</v>
      </c>
      <c r="D208" s="1229"/>
      <c r="E208" s="1231"/>
      <c r="F208" s="1229"/>
      <c r="G208" s="1232"/>
      <c r="H208" s="1232"/>
      <c r="I208" s="1232"/>
      <c r="J208" s="1232"/>
      <c r="K208" s="1232"/>
      <c r="L208" s="1232"/>
      <c r="M208" s="1232"/>
      <c r="N208" s="1232"/>
      <c r="O208" s="1232"/>
      <c r="P208" s="1232"/>
      <c r="Q208" s="1232"/>
      <c r="R208" s="1232"/>
      <c r="S208" s="1233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1228" t="s">
        <v>322</v>
      </c>
      <c r="B209" s="1229"/>
      <c r="C209" s="1234">
        <f>SUM(D209:S209)</f>
        <v>0</v>
      </c>
      <c r="D209" s="1229"/>
      <c r="E209" s="1231"/>
      <c r="F209" s="1229"/>
      <c r="G209" s="1232"/>
      <c r="H209" s="1232"/>
      <c r="I209" s="1232"/>
      <c r="J209" s="1232"/>
      <c r="K209" s="1232"/>
      <c r="L209" s="1232"/>
      <c r="M209" s="1232"/>
      <c r="N209" s="1232"/>
      <c r="O209" s="1232"/>
      <c r="P209" s="1232"/>
      <c r="Q209" s="1232"/>
      <c r="R209" s="1232"/>
      <c r="S209" s="1233"/>
      <c r="T209" s="1231"/>
      <c r="U209" s="1235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1236" t="s">
        <v>323</v>
      </c>
      <c r="B210" s="1237"/>
      <c r="C210" s="305">
        <f>SUM(D210:S210)</f>
        <v>0</v>
      </c>
      <c r="D210" s="1238"/>
      <c r="E210" s="1239"/>
      <c r="F210" s="1238"/>
      <c r="G210" s="1240"/>
      <c r="H210" s="1240"/>
      <c r="I210" s="1240"/>
      <c r="J210" s="1240"/>
      <c r="K210" s="1240"/>
      <c r="L210" s="1240"/>
      <c r="M210" s="1240"/>
      <c r="N210" s="1240"/>
      <c r="O210" s="1240"/>
      <c r="P210" s="1240"/>
      <c r="Q210" s="1240"/>
      <c r="R210" s="1240"/>
      <c r="S210" s="1241"/>
      <c r="T210" s="1239"/>
      <c r="U210" s="1237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262" t="s">
        <v>325</v>
      </c>
      <c r="B212" s="4262" t="s">
        <v>326</v>
      </c>
      <c r="C212" s="4264" t="s">
        <v>327</v>
      </c>
      <c r="D212" s="4265"/>
      <c r="E212" s="4266" t="s">
        <v>328</v>
      </c>
      <c r="F212" s="4267"/>
      <c r="G212" s="4267"/>
      <c r="H212" s="4267"/>
      <c r="I212" s="4267"/>
      <c r="J212" s="4268"/>
      <c r="K212" s="4263" t="s">
        <v>287</v>
      </c>
      <c r="L212" s="4263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262"/>
      <c r="B213" s="4262"/>
      <c r="C213" s="1242" t="s">
        <v>305</v>
      </c>
      <c r="D213" s="1225" t="s">
        <v>306</v>
      </c>
      <c r="E213" s="1242" t="s">
        <v>307</v>
      </c>
      <c r="F213" s="1226" t="s">
        <v>308</v>
      </c>
      <c r="G213" s="1226" t="s">
        <v>309</v>
      </c>
      <c r="H213" s="1226" t="s">
        <v>310</v>
      </c>
      <c r="I213" s="1226" t="s">
        <v>311</v>
      </c>
      <c r="J213" s="1243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1228" t="s">
        <v>330</v>
      </c>
      <c r="B214" s="1244">
        <f>SUM(C214:J214)</f>
        <v>0</v>
      </c>
      <c r="C214" s="1124"/>
      <c r="D214" s="1159"/>
      <c r="E214" s="1124"/>
      <c r="F214" s="1210"/>
      <c r="G214" s="1210"/>
      <c r="H214" s="1210"/>
      <c r="I214" s="1210"/>
      <c r="J214" s="1159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1236" t="s">
        <v>331</v>
      </c>
      <c r="B215" s="309">
        <f>SUM(C215:J215)</f>
        <v>0</v>
      </c>
      <c r="C215" s="1164"/>
      <c r="D215" s="1165"/>
      <c r="E215" s="1164"/>
      <c r="F215" s="1212"/>
      <c r="G215" s="1212"/>
      <c r="H215" s="1212"/>
      <c r="I215" s="1212"/>
      <c r="J215" s="1165"/>
      <c r="K215" s="1196"/>
      <c r="L215" s="1196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275" t="s">
        <v>227</v>
      </c>
      <c r="B217" s="4184" t="s">
        <v>5</v>
      </c>
      <c r="C217" s="4185"/>
      <c r="D217" s="4186"/>
      <c r="E217" s="4276" t="s">
        <v>333</v>
      </c>
      <c r="F217" s="4277"/>
      <c r="G217" s="4277"/>
      <c r="H217" s="4277"/>
      <c r="I217" s="4277"/>
      <c r="J217" s="4277"/>
      <c r="K217" s="4277"/>
      <c r="L217" s="4277"/>
      <c r="M217" s="4277"/>
      <c r="N217" s="4277"/>
      <c r="O217" s="4277"/>
      <c r="P217" s="4277"/>
      <c r="Q217" s="4277"/>
      <c r="R217" s="4277"/>
      <c r="S217" s="4277"/>
      <c r="T217" s="4277"/>
      <c r="U217" s="4277"/>
      <c r="V217" s="4277"/>
      <c r="W217" s="4277"/>
      <c r="X217" s="4277"/>
      <c r="Y217" s="4277"/>
      <c r="Z217" s="4277"/>
      <c r="AA217" s="4277"/>
      <c r="AB217" s="4277"/>
      <c r="AC217" s="4277"/>
      <c r="AD217" s="4277"/>
      <c r="AE217" s="4277"/>
      <c r="AF217" s="4278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276" t="s">
        <v>51</v>
      </c>
      <c r="F218" s="4278"/>
      <c r="G218" s="4274" t="s">
        <v>17</v>
      </c>
      <c r="H218" s="4270"/>
      <c r="I218" s="4274" t="s">
        <v>18</v>
      </c>
      <c r="J218" s="4270"/>
      <c r="K218" s="4269" t="s">
        <v>19</v>
      </c>
      <c r="L218" s="4270"/>
      <c r="M218" s="4274" t="s">
        <v>20</v>
      </c>
      <c r="N218" s="4270"/>
      <c r="O218" s="4274" t="s">
        <v>21</v>
      </c>
      <c r="P218" s="4270"/>
      <c r="Q218" s="4274" t="s">
        <v>22</v>
      </c>
      <c r="R218" s="4270"/>
      <c r="S218" s="4274" t="s">
        <v>23</v>
      </c>
      <c r="T218" s="4270"/>
      <c r="U218" s="4269" t="s">
        <v>24</v>
      </c>
      <c r="V218" s="4270"/>
      <c r="W218" s="4274" t="s">
        <v>25</v>
      </c>
      <c r="X218" s="4270"/>
      <c r="Y218" s="4269" t="s">
        <v>26</v>
      </c>
      <c r="Z218" s="4270"/>
      <c r="AA218" s="4269" t="s">
        <v>27</v>
      </c>
      <c r="AB218" s="4270"/>
      <c r="AC218" s="4269" t="s">
        <v>28</v>
      </c>
      <c r="AD218" s="4270"/>
      <c r="AE218" s="4269" t="s">
        <v>29</v>
      </c>
      <c r="AF218" s="4270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1245" t="s">
        <v>44</v>
      </c>
      <c r="C219" s="1246" t="s">
        <v>30</v>
      </c>
      <c r="D219" s="1247" t="s">
        <v>31</v>
      </c>
      <c r="E219" s="1248" t="s">
        <v>30</v>
      </c>
      <c r="F219" s="1247" t="s">
        <v>31</v>
      </c>
      <c r="G219" s="1246" t="s">
        <v>30</v>
      </c>
      <c r="H219" s="1247" t="s">
        <v>31</v>
      </c>
      <c r="I219" s="1246" t="s">
        <v>30</v>
      </c>
      <c r="J219" s="1247" t="s">
        <v>31</v>
      </c>
      <c r="K219" s="1248" t="s">
        <v>30</v>
      </c>
      <c r="L219" s="1247" t="s">
        <v>31</v>
      </c>
      <c r="M219" s="1246" t="s">
        <v>30</v>
      </c>
      <c r="N219" s="1247" t="s">
        <v>31</v>
      </c>
      <c r="O219" s="1246" t="s">
        <v>30</v>
      </c>
      <c r="P219" s="1247" t="s">
        <v>31</v>
      </c>
      <c r="Q219" s="1246" t="s">
        <v>30</v>
      </c>
      <c r="R219" s="1247" t="s">
        <v>31</v>
      </c>
      <c r="S219" s="1246" t="s">
        <v>30</v>
      </c>
      <c r="T219" s="1247" t="s">
        <v>31</v>
      </c>
      <c r="U219" s="1246" t="s">
        <v>30</v>
      </c>
      <c r="V219" s="1247" t="s">
        <v>31</v>
      </c>
      <c r="W219" s="1246" t="s">
        <v>30</v>
      </c>
      <c r="X219" s="1247" t="s">
        <v>31</v>
      </c>
      <c r="Y219" s="1248" t="s">
        <v>30</v>
      </c>
      <c r="Z219" s="1247" t="s">
        <v>31</v>
      </c>
      <c r="AA219" s="1248" t="s">
        <v>30</v>
      </c>
      <c r="AB219" s="1247" t="s">
        <v>31</v>
      </c>
      <c r="AC219" s="1248" t="s">
        <v>30</v>
      </c>
      <c r="AD219" s="1247" t="s">
        <v>31</v>
      </c>
      <c r="AE219" s="1248" t="s">
        <v>30</v>
      </c>
      <c r="AF219" s="1247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1249" t="s">
        <v>334</v>
      </c>
      <c r="B220" s="1250">
        <f>SUM(C220:D220)</f>
        <v>0</v>
      </c>
      <c r="C220" s="1251">
        <f t="shared" ref="C220:D222" si="76">SUM(E220+G220+I220+K220+M220+O220+Q220+S220+U220+W220+Y220+AA220+AC220+AE220)</f>
        <v>0</v>
      </c>
      <c r="D220" s="1252">
        <f t="shared" si="76"/>
        <v>0</v>
      </c>
      <c r="E220" s="1253"/>
      <c r="F220" s="1254"/>
      <c r="G220" s="1255"/>
      <c r="H220" s="1254"/>
      <c r="I220" s="1255"/>
      <c r="J220" s="1254"/>
      <c r="K220" s="1253"/>
      <c r="L220" s="1254"/>
      <c r="M220" s="1255"/>
      <c r="N220" s="1254"/>
      <c r="O220" s="1255"/>
      <c r="P220" s="1254"/>
      <c r="Q220" s="1255"/>
      <c r="R220" s="1254"/>
      <c r="S220" s="1255"/>
      <c r="T220" s="1254"/>
      <c r="U220" s="1255"/>
      <c r="V220" s="1254"/>
      <c r="W220" s="1255"/>
      <c r="X220" s="1256"/>
      <c r="Y220" s="1256"/>
      <c r="Z220" s="1256"/>
      <c r="AA220" s="1256"/>
      <c r="AB220" s="1256"/>
      <c r="AC220" s="1256"/>
      <c r="AD220" s="1256"/>
      <c r="AE220" s="1256"/>
      <c r="AF220" s="1254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1249" t="s">
        <v>335</v>
      </c>
      <c r="B221" s="1250">
        <f>SUM(C221:D221)</f>
        <v>0</v>
      </c>
      <c r="C221" s="1251">
        <f t="shared" si="76"/>
        <v>0</v>
      </c>
      <c r="D221" s="1252">
        <f t="shared" si="76"/>
        <v>0</v>
      </c>
      <c r="E221" s="1253"/>
      <c r="F221" s="1254"/>
      <c r="G221" s="1255"/>
      <c r="H221" s="1254"/>
      <c r="I221" s="1255"/>
      <c r="J221" s="1254"/>
      <c r="K221" s="1253"/>
      <c r="L221" s="1254"/>
      <c r="M221" s="1255"/>
      <c r="N221" s="1254"/>
      <c r="O221" s="1255"/>
      <c r="P221" s="1254"/>
      <c r="Q221" s="1255"/>
      <c r="R221" s="1254"/>
      <c r="S221" s="1255"/>
      <c r="T221" s="1254"/>
      <c r="U221" s="1255"/>
      <c r="V221" s="1254"/>
      <c r="W221" s="1255"/>
      <c r="X221" s="1256"/>
      <c r="Y221" s="1256"/>
      <c r="Z221" s="1256"/>
      <c r="AA221" s="1256"/>
      <c r="AB221" s="1256"/>
      <c r="AC221" s="1256"/>
      <c r="AD221" s="1256"/>
      <c r="AE221" s="1256"/>
      <c r="AF221" s="1254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>
        <f>SUM(C222:D222)</f>
        <v>0</v>
      </c>
      <c r="C222" s="326">
        <f t="shared" si="76"/>
        <v>0</v>
      </c>
      <c r="D222" s="327">
        <f t="shared" si="76"/>
        <v>0</v>
      </c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254" t="s">
        <v>338</v>
      </c>
      <c r="B224" s="4254" t="s">
        <v>208</v>
      </c>
      <c r="C224" s="4271" t="s">
        <v>339</v>
      </c>
      <c r="D224" s="4272"/>
      <c r="E224" s="4272"/>
      <c r="F224" s="4272"/>
      <c r="G224" s="4273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1213" t="s">
        <v>13</v>
      </c>
      <c r="D225" s="1257" t="s">
        <v>14</v>
      </c>
      <c r="E225" s="1214" t="s">
        <v>50</v>
      </c>
      <c r="F225" s="1214" t="s">
        <v>51</v>
      </c>
      <c r="G225" s="1258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1259" t="s">
        <v>340</v>
      </c>
      <c r="B226" s="1260">
        <f>SUM(C226:G226)</f>
        <v>0</v>
      </c>
      <c r="C226" s="1261"/>
      <c r="D226" s="1262"/>
      <c r="E226" s="1262"/>
      <c r="F226" s="1263"/>
      <c r="G226" s="126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238" t="s">
        <v>342</v>
      </c>
      <c r="B228" s="4242" t="s">
        <v>343</v>
      </c>
      <c r="C228" s="4250"/>
      <c r="D228" s="4243"/>
    </row>
    <row r="229" spans="1:103" s="92" customFormat="1" ht="10.5" customHeight="1" x14ac:dyDescent="0.15">
      <c r="A229" s="3874"/>
      <c r="B229" s="1265" t="s">
        <v>344</v>
      </c>
      <c r="C229" s="4239" t="s">
        <v>345</v>
      </c>
      <c r="D229" s="4241"/>
    </row>
    <row r="230" spans="1:103" s="92" customFormat="1" ht="10.5" x14ac:dyDescent="0.15">
      <c r="A230" s="3875"/>
      <c r="B230" s="1180" t="s">
        <v>346</v>
      </c>
      <c r="C230" s="1182" t="s">
        <v>347</v>
      </c>
      <c r="D230" s="1266" t="s">
        <v>348</v>
      </c>
    </row>
    <row r="231" spans="1:103" s="92" customFormat="1" ht="10.5" x14ac:dyDescent="0.15">
      <c r="A231" s="1267" t="s">
        <v>349</v>
      </c>
      <c r="B231" s="1268"/>
      <c r="C231" s="1269"/>
      <c r="D231" s="1270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62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125" priority="9" operator="equal">
      <formula>1</formula>
    </cfRule>
  </conditionalFormatting>
  <conditionalFormatting sqref="CN14:CO14">
    <cfRule type="cellIs" dxfId="124" priority="8" operator="equal">
      <formula>1</formula>
    </cfRule>
  </conditionalFormatting>
  <conditionalFormatting sqref="CM14:CM18">
    <cfRule type="cellIs" dxfId="123" priority="7" operator="equal">
      <formula>1</formula>
    </cfRule>
  </conditionalFormatting>
  <conditionalFormatting sqref="CN15:CO18">
    <cfRule type="cellIs" dxfId="122" priority="6" operator="equal">
      <formula>1</formula>
    </cfRule>
  </conditionalFormatting>
  <conditionalFormatting sqref="CK24:CN24">
    <cfRule type="cellIs" dxfId="121" priority="5" operator="equal">
      <formula>1</formula>
    </cfRule>
  </conditionalFormatting>
  <conditionalFormatting sqref="CK25:CN26">
    <cfRule type="cellIs" dxfId="120" priority="4" operator="equal">
      <formula>1</formula>
    </cfRule>
  </conditionalFormatting>
  <conditionalFormatting sqref="CL31:CM31">
    <cfRule type="cellIs" dxfId="119" priority="3" operator="equal">
      <formula>1</formula>
    </cfRule>
  </conditionalFormatting>
  <conditionalFormatting sqref="CQ37:CR37">
    <cfRule type="cellIs" dxfId="118" priority="2" operator="equal">
      <formula>1</formula>
    </cfRule>
  </conditionalFormatting>
  <conditionalFormatting sqref="CQ38:CR96">
    <cfRule type="cellIs" dxfId="117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",[5]NOMBRE!B2," - ","( ",[5]NOMBRE!C2,[5]NOMBRE!D2,[5]NOMBRE!E2,[5]NOMBRE!F2,[5]NOMBRE!G2,"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",[5]NOMBRE!B6," - ","( ",[5]NOMBRE!C6,[5]NOMBRE!D6," )")</f>
        <v>MES: ABRIL - ( 04 )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",[5]NOMBRE!B7)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1279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279" t="s">
        <v>4</v>
      </c>
      <c r="B12" s="4191" t="s">
        <v>5</v>
      </c>
      <c r="C12" s="4192" t="s">
        <v>6</v>
      </c>
      <c r="D12" s="4193"/>
      <c r="E12" s="4193"/>
      <c r="F12" s="4193"/>
      <c r="G12" s="4193"/>
      <c r="H12" s="4193"/>
      <c r="I12" s="4193"/>
      <c r="J12" s="4193"/>
      <c r="K12" s="4193"/>
      <c r="L12" s="4193"/>
      <c r="M12" s="4193"/>
      <c r="N12" s="4193"/>
      <c r="O12" s="4193"/>
      <c r="P12" s="4193"/>
      <c r="Q12" s="4193"/>
      <c r="R12" s="4193"/>
      <c r="S12" s="4194"/>
      <c r="T12" s="4280" t="s">
        <v>7</v>
      </c>
      <c r="U12" s="4281"/>
      <c r="V12" s="4130" t="s">
        <v>8</v>
      </c>
      <c r="W12" s="4130" t="s">
        <v>9</v>
      </c>
      <c r="X12" s="4013" t="s">
        <v>10</v>
      </c>
      <c r="Y12" s="4013" t="s">
        <v>11</v>
      </c>
      <c r="Z12" s="4013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279"/>
      <c r="B13" s="3774"/>
      <c r="C13" s="1280" t="s">
        <v>13</v>
      </c>
      <c r="D13" s="1281" t="s">
        <v>14</v>
      </c>
      <c r="E13" s="1282" t="s">
        <v>15</v>
      </c>
      <c r="F13" s="1281" t="s">
        <v>16</v>
      </c>
      <c r="G13" s="1283" t="s">
        <v>17</v>
      </c>
      <c r="H13" s="1283" t="s">
        <v>18</v>
      </c>
      <c r="I13" s="1283" t="s">
        <v>19</v>
      </c>
      <c r="J13" s="1283" t="s">
        <v>20</v>
      </c>
      <c r="K13" s="1283" t="s">
        <v>21</v>
      </c>
      <c r="L13" s="1283" t="s">
        <v>22</v>
      </c>
      <c r="M13" s="1283" t="s">
        <v>23</v>
      </c>
      <c r="N13" s="1283" t="s">
        <v>24</v>
      </c>
      <c r="O13" s="1283" t="s">
        <v>25</v>
      </c>
      <c r="P13" s="1283" t="s">
        <v>26</v>
      </c>
      <c r="Q13" s="1283" t="s">
        <v>27</v>
      </c>
      <c r="R13" s="1283" t="s">
        <v>28</v>
      </c>
      <c r="S13" s="1284" t="s">
        <v>29</v>
      </c>
      <c r="T13" s="1285" t="s">
        <v>30</v>
      </c>
      <c r="U13" s="1286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1287" t="s">
        <v>32</v>
      </c>
      <c r="B14" s="23">
        <f t="shared" ref="B14:B19" si="0">SUM(C14:S14)</f>
        <v>0</v>
      </c>
      <c r="C14" s="1288"/>
      <c r="D14" s="1289"/>
      <c r="E14" s="1290"/>
      <c r="F14" s="1291"/>
      <c r="G14" s="1291"/>
      <c r="H14" s="1291"/>
      <c r="I14" s="1291"/>
      <c r="J14" s="1291"/>
      <c r="K14" s="1291"/>
      <c r="L14" s="1291"/>
      <c r="M14" s="1291"/>
      <c r="N14" s="1291"/>
      <c r="O14" s="1291"/>
      <c r="P14" s="1291"/>
      <c r="Q14" s="1291"/>
      <c r="R14" s="1291"/>
      <c r="S14" s="1292"/>
      <c r="T14" s="1293"/>
      <c r="U14" s="1294"/>
      <c r="V14" s="1295"/>
      <c r="W14" s="1295"/>
      <c r="X14" s="1295"/>
      <c r="Y14" s="1295"/>
      <c r="Z14" s="1295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1296" t="s">
        <v>33</v>
      </c>
      <c r="B15" s="23">
        <f t="shared" si="0"/>
        <v>0</v>
      </c>
      <c r="C15" s="1288"/>
      <c r="D15" s="1289"/>
      <c r="E15" s="1297"/>
      <c r="F15" s="1289"/>
      <c r="G15" s="1289"/>
      <c r="H15" s="1289"/>
      <c r="I15" s="1289"/>
      <c r="J15" s="1289"/>
      <c r="K15" s="1289"/>
      <c r="L15" s="1289"/>
      <c r="M15" s="1289"/>
      <c r="N15" s="1289"/>
      <c r="O15" s="1289"/>
      <c r="P15" s="1289"/>
      <c r="Q15" s="1289"/>
      <c r="R15" s="1289"/>
      <c r="S15" s="1298"/>
      <c r="T15" s="1299"/>
      <c r="U15" s="1300"/>
      <c r="V15" s="1301"/>
      <c r="W15" s="1301"/>
      <c r="X15" s="1301"/>
      <c r="Y15" s="1301"/>
      <c r="Z15" s="1301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1302" t="s">
        <v>34</v>
      </c>
      <c r="B16" s="23">
        <f>SUM(E16:S16)</f>
        <v>0</v>
      </c>
      <c r="C16" s="1303"/>
      <c r="D16" s="1304"/>
      <c r="E16" s="1297"/>
      <c r="F16" s="1289"/>
      <c r="G16" s="1289"/>
      <c r="H16" s="1289"/>
      <c r="I16" s="1289"/>
      <c r="J16" s="1289"/>
      <c r="K16" s="1289"/>
      <c r="L16" s="1289"/>
      <c r="M16" s="1289"/>
      <c r="N16" s="1289"/>
      <c r="O16" s="1289"/>
      <c r="P16" s="1289"/>
      <c r="Q16" s="1289"/>
      <c r="R16" s="1289"/>
      <c r="S16" s="1298"/>
      <c r="T16" s="1299"/>
      <c r="U16" s="1300"/>
      <c r="V16" s="1301"/>
      <c r="W16" s="1301"/>
      <c r="X16" s="1301"/>
      <c r="Y16" s="1301"/>
      <c r="Z16" s="1301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1296" t="s">
        <v>35</v>
      </c>
      <c r="B17" s="23">
        <f t="shared" si="0"/>
        <v>0</v>
      </c>
      <c r="C17" s="1288"/>
      <c r="D17" s="1289"/>
      <c r="E17" s="1297"/>
      <c r="F17" s="1289"/>
      <c r="G17" s="1289"/>
      <c r="H17" s="1289"/>
      <c r="I17" s="1289"/>
      <c r="J17" s="1289"/>
      <c r="K17" s="1289"/>
      <c r="L17" s="1289"/>
      <c r="M17" s="1289"/>
      <c r="N17" s="1289"/>
      <c r="O17" s="1289"/>
      <c r="P17" s="1289"/>
      <c r="Q17" s="1289"/>
      <c r="R17" s="1289"/>
      <c r="S17" s="1298"/>
      <c r="T17" s="1299"/>
      <c r="U17" s="1300"/>
      <c r="V17" s="1301"/>
      <c r="W17" s="1301"/>
      <c r="X17" s="1301"/>
      <c r="Y17" s="1301"/>
      <c r="Z17" s="1301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1288"/>
      <c r="D18" s="1289"/>
      <c r="E18" s="1297"/>
      <c r="F18" s="1289"/>
      <c r="G18" s="1289"/>
      <c r="H18" s="1289"/>
      <c r="I18" s="1289"/>
      <c r="J18" s="1289"/>
      <c r="K18" s="1289"/>
      <c r="L18" s="1289"/>
      <c r="M18" s="1289"/>
      <c r="N18" s="1289"/>
      <c r="O18" s="1289"/>
      <c r="P18" s="1289"/>
      <c r="Q18" s="1289"/>
      <c r="R18" s="1289"/>
      <c r="S18" s="1298"/>
      <c r="T18" s="1299"/>
      <c r="U18" s="1300"/>
      <c r="V18" s="1301"/>
      <c r="W18" s="1301"/>
      <c r="X18" s="1301"/>
      <c r="Y18" s="1301"/>
      <c r="Z18" s="1301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1305" t="s">
        <v>37</v>
      </c>
      <c r="B19" s="1306">
        <f t="shared" si="0"/>
        <v>0</v>
      </c>
      <c r="C19" s="1307">
        <f t="shared" ref="C19:S19" si="4">SUM(C14:C18)</f>
        <v>0</v>
      </c>
      <c r="D19" s="1308">
        <f t="shared" si="4"/>
        <v>0</v>
      </c>
      <c r="E19" s="1308">
        <f t="shared" si="4"/>
        <v>0</v>
      </c>
      <c r="F19" s="1309">
        <f t="shared" si="4"/>
        <v>0</v>
      </c>
      <c r="G19" s="1309">
        <f t="shared" si="4"/>
        <v>0</v>
      </c>
      <c r="H19" s="1309">
        <f t="shared" si="4"/>
        <v>0</v>
      </c>
      <c r="I19" s="1309">
        <f t="shared" si="4"/>
        <v>0</v>
      </c>
      <c r="J19" s="1309">
        <f t="shared" si="4"/>
        <v>0</v>
      </c>
      <c r="K19" s="1309">
        <f t="shared" si="4"/>
        <v>0</v>
      </c>
      <c r="L19" s="1309">
        <f t="shared" si="4"/>
        <v>0</v>
      </c>
      <c r="M19" s="1309">
        <f t="shared" si="4"/>
        <v>0</v>
      </c>
      <c r="N19" s="1309">
        <f t="shared" si="4"/>
        <v>0</v>
      </c>
      <c r="O19" s="1309">
        <f t="shared" si="4"/>
        <v>0</v>
      </c>
      <c r="P19" s="1309">
        <f t="shared" si="4"/>
        <v>0</v>
      </c>
      <c r="Q19" s="1309">
        <f t="shared" si="4"/>
        <v>0</v>
      </c>
      <c r="R19" s="1309">
        <f t="shared" si="4"/>
        <v>0</v>
      </c>
      <c r="S19" s="1310">
        <f t="shared" si="4"/>
        <v>0</v>
      </c>
      <c r="T19" s="1306">
        <f>SUM(T14:T18)</f>
        <v>0</v>
      </c>
      <c r="U19" s="1311">
        <f t="shared" ref="U19:Z19" si="5">SUM(U14:U18)</f>
        <v>0</v>
      </c>
      <c r="V19" s="1312">
        <f t="shared" si="5"/>
        <v>0</v>
      </c>
      <c r="W19" s="1312">
        <f t="shared" si="5"/>
        <v>0</v>
      </c>
      <c r="X19" s="1312">
        <f t="shared" si="5"/>
        <v>0</v>
      </c>
      <c r="Y19" s="1312">
        <f t="shared" si="5"/>
        <v>0</v>
      </c>
      <c r="Z19" s="1312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282" t="s">
        <v>39</v>
      </c>
      <c r="B21" s="4283" t="s">
        <v>5</v>
      </c>
      <c r="C21" s="4283"/>
      <c r="D21" s="4283"/>
      <c r="E21" s="4284" t="s">
        <v>40</v>
      </c>
      <c r="F21" s="4285"/>
      <c r="G21" s="4285"/>
      <c r="H21" s="4201"/>
      <c r="I21" s="4286" t="s">
        <v>32</v>
      </c>
      <c r="J21" s="4287" t="s">
        <v>41</v>
      </c>
      <c r="K21" s="4283" t="s">
        <v>10</v>
      </c>
      <c r="L21" s="4283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282"/>
      <c r="B22" s="4283"/>
      <c r="C22" s="4283"/>
      <c r="D22" s="4283"/>
      <c r="E22" s="4282" t="s">
        <v>42</v>
      </c>
      <c r="F22" s="4282"/>
      <c r="G22" s="4282" t="s">
        <v>43</v>
      </c>
      <c r="H22" s="4288"/>
      <c r="I22" s="4286"/>
      <c r="J22" s="4287"/>
      <c r="K22" s="4283"/>
      <c r="L22" s="428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282"/>
      <c r="B23" s="1313" t="s">
        <v>44</v>
      </c>
      <c r="C23" s="1314" t="s">
        <v>30</v>
      </c>
      <c r="D23" s="1314" t="s">
        <v>31</v>
      </c>
      <c r="E23" s="1314" t="s">
        <v>30</v>
      </c>
      <c r="F23" s="1314" t="s">
        <v>31</v>
      </c>
      <c r="G23" s="1314" t="s">
        <v>30</v>
      </c>
      <c r="H23" s="1315" t="s">
        <v>31</v>
      </c>
      <c r="I23" s="4286"/>
      <c r="J23" s="4287"/>
      <c r="K23" s="4283"/>
      <c r="L23" s="428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1316" t="s">
        <v>45</v>
      </c>
      <c r="B24" s="1317">
        <f>SUM(C24:D24)</f>
        <v>0</v>
      </c>
      <c r="C24" s="1317">
        <f t="shared" ref="C24:D26" si="6">+E24+G24</f>
        <v>0</v>
      </c>
      <c r="D24" s="1317">
        <f t="shared" si="6"/>
        <v>0</v>
      </c>
      <c r="E24" s="1318"/>
      <c r="F24" s="1318"/>
      <c r="G24" s="1318"/>
      <c r="H24" s="1319"/>
      <c r="I24" s="1320"/>
      <c r="J24" s="1321"/>
      <c r="K24" s="1318"/>
      <c r="L24" s="1318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1322" t="s">
        <v>46</v>
      </c>
      <c r="B25" s="1323">
        <f>SUM(C25:D25)</f>
        <v>0</v>
      </c>
      <c r="C25" s="1323">
        <f t="shared" si="6"/>
        <v>0</v>
      </c>
      <c r="D25" s="1323">
        <f t="shared" si="6"/>
        <v>0</v>
      </c>
      <c r="E25" s="1324"/>
      <c r="F25" s="1324"/>
      <c r="G25" s="1324"/>
      <c r="H25" s="1325"/>
      <c r="I25" s="1326"/>
      <c r="J25" s="1327"/>
      <c r="K25" s="1324"/>
      <c r="L25" s="1324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1328" t="s">
        <v>47</v>
      </c>
      <c r="B26" s="1329">
        <f>SUM(C26:D26)</f>
        <v>0</v>
      </c>
      <c r="C26" s="1329">
        <f t="shared" si="6"/>
        <v>0</v>
      </c>
      <c r="D26" s="1329">
        <f t="shared" si="6"/>
        <v>0</v>
      </c>
      <c r="E26" s="1330"/>
      <c r="F26" s="1330"/>
      <c r="G26" s="1330"/>
      <c r="H26" s="1331"/>
      <c r="I26" s="1332"/>
      <c r="J26" s="1333"/>
      <c r="K26" s="1330"/>
      <c r="L26" s="1330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1305" t="s">
        <v>5</v>
      </c>
      <c r="B27" s="1314">
        <f>SUM(B24:B26)</f>
        <v>0</v>
      </c>
      <c r="C27" s="1314">
        <f>SUM(C24:C26)</f>
        <v>0</v>
      </c>
      <c r="D27" s="1314">
        <f>SUM(D24:D26)</f>
        <v>0</v>
      </c>
      <c r="E27" s="1314">
        <f>SUM(E24:E26)</f>
        <v>0</v>
      </c>
      <c r="F27" s="1314">
        <f t="shared" ref="F27:L27" si="9">SUM(F24:F26)</f>
        <v>0</v>
      </c>
      <c r="G27" s="1314">
        <f t="shared" si="9"/>
        <v>0</v>
      </c>
      <c r="H27" s="1315">
        <f t="shared" si="9"/>
        <v>0</v>
      </c>
      <c r="I27" s="1334">
        <f t="shared" si="9"/>
        <v>0</v>
      </c>
      <c r="J27" s="1314">
        <f t="shared" si="9"/>
        <v>0</v>
      </c>
      <c r="K27" s="1314">
        <f t="shared" si="9"/>
        <v>0</v>
      </c>
      <c r="L27" s="1314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1279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191"/>
      <c r="B29" s="4191" t="s">
        <v>5</v>
      </c>
      <c r="C29" s="4294" t="s">
        <v>6</v>
      </c>
      <c r="D29" s="4295"/>
      <c r="E29" s="4295"/>
      <c r="F29" s="4295"/>
      <c r="G29" s="4295"/>
      <c r="H29" s="4295"/>
      <c r="I29" s="4295"/>
      <c r="J29" s="4295"/>
      <c r="K29" s="4295"/>
      <c r="L29" s="4295"/>
      <c r="M29" s="4295"/>
      <c r="N29" s="4295"/>
      <c r="O29" s="4295"/>
      <c r="P29" s="4295"/>
      <c r="Q29" s="4295"/>
      <c r="R29" s="4295"/>
      <c r="S29" s="4296"/>
      <c r="T29" s="4297" t="s">
        <v>49</v>
      </c>
      <c r="U29" s="4298"/>
      <c r="V29" s="4241" t="s">
        <v>10</v>
      </c>
      <c r="W29" s="4299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1280" t="s">
        <v>13</v>
      </c>
      <c r="D30" s="1281" t="s">
        <v>14</v>
      </c>
      <c r="E30" s="1281" t="s">
        <v>50</v>
      </c>
      <c r="F30" s="1282" t="s">
        <v>51</v>
      </c>
      <c r="G30" s="1281" t="s">
        <v>17</v>
      </c>
      <c r="H30" s="1281" t="s">
        <v>18</v>
      </c>
      <c r="I30" s="1281" t="s">
        <v>19</v>
      </c>
      <c r="J30" s="1281" t="s">
        <v>20</v>
      </c>
      <c r="K30" s="1281" t="s">
        <v>21</v>
      </c>
      <c r="L30" s="1281" t="s">
        <v>22</v>
      </c>
      <c r="M30" s="1281" t="s">
        <v>23</v>
      </c>
      <c r="N30" s="1281" t="s">
        <v>24</v>
      </c>
      <c r="O30" s="1281" t="s">
        <v>25</v>
      </c>
      <c r="P30" s="1281" t="s">
        <v>26</v>
      </c>
      <c r="Q30" s="1281" t="s">
        <v>27</v>
      </c>
      <c r="R30" s="1335" t="s">
        <v>28</v>
      </c>
      <c r="S30" s="1336" t="s">
        <v>29</v>
      </c>
      <c r="T30" s="1285" t="s">
        <v>30</v>
      </c>
      <c r="U30" s="1286" t="s">
        <v>31</v>
      </c>
      <c r="V30" s="4241"/>
      <c r="W30" s="4299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1337" t="s">
        <v>52</v>
      </c>
      <c r="B31" s="1338">
        <f>SUM(C31:S31)</f>
        <v>0</v>
      </c>
      <c r="C31" s="1339"/>
      <c r="D31" s="1340"/>
      <c r="E31" s="1340"/>
      <c r="F31" s="1340"/>
      <c r="G31" s="1340"/>
      <c r="H31" s="1340"/>
      <c r="I31" s="1340"/>
      <c r="J31" s="1340"/>
      <c r="K31" s="1340"/>
      <c r="L31" s="1340"/>
      <c r="M31" s="1340"/>
      <c r="N31" s="1340"/>
      <c r="O31" s="1340"/>
      <c r="P31" s="1340"/>
      <c r="Q31" s="1340"/>
      <c r="R31" s="1340"/>
      <c r="S31" s="1270"/>
      <c r="T31" s="1268"/>
      <c r="U31" s="1341"/>
      <c r="V31" s="1342"/>
      <c r="W31" s="1268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1343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289" t="s">
        <v>55</v>
      </c>
      <c r="B34" s="4205" t="s">
        <v>56</v>
      </c>
      <c r="C34" s="4290" t="s">
        <v>57</v>
      </c>
      <c r="D34" s="4291"/>
      <c r="E34" s="4291"/>
      <c r="F34" s="4291"/>
      <c r="G34" s="4291"/>
      <c r="H34" s="4291"/>
      <c r="I34" s="4291"/>
      <c r="J34" s="4291"/>
      <c r="K34" s="4291"/>
      <c r="L34" s="4291"/>
      <c r="M34" s="4291"/>
      <c r="N34" s="4291"/>
      <c r="O34" s="4291"/>
      <c r="P34" s="4291"/>
      <c r="Q34" s="4291"/>
      <c r="R34" s="4291"/>
      <c r="S34" s="4291"/>
      <c r="T34" s="4291"/>
      <c r="U34" s="4292"/>
      <c r="V34" s="4209" t="s">
        <v>58</v>
      </c>
      <c r="W34" s="4210"/>
      <c r="X34" s="4128" t="s">
        <v>59</v>
      </c>
      <c r="Y34" s="4130"/>
      <c r="Z34" s="4239" t="s">
        <v>60</v>
      </c>
      <c r="AA34" s="4240"/>
      <c r="AB34" s="4240"/>
      <c r="AC34" s="4240"/>
      <c r="AD34" s="4240"/>
      <c r="AE34" s="4240"/>
      <c r="AF34" s="4240"/>
      <c r="AG34" s="4240"/>
      <c r="AH34" s="4240"/>
      <c r="AI34" s="4241"/>
      <c r="AJ34" s="4293" t="s">
        <v>61</v>
      </c>
      <c r="AK34" s="4129"/>
      <c r="AL34" s="4130"/>
      <c r="AM34" s="4130" t="s">
        <v>62</v>
      </c>
      <c r="AN34" s="4130" t="s">
        <v>63</v>
      </c>
      <c r="AO34" s="4013" t="s">
        <v>10</v>
      </c>
      <c r="AP34" s="4130" t="s">
        <v>11</v>
      </c>
      <c r="AQ34" s="4130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289"/>
      <c r="B35" s="3802"/>
      <c r="C35" s="4302" t="s">
        <v>6</v>
      </c>
      <c r="D35" s="4302"/>
      <c r="E35" s="4302"/>
      <c r="F35" s="4302"/>
      <c r="G35" s="4302"/>
      <c r="H35" s="4302"/>
      <c r="I35" s="4302"/>
      <c r="J35" s="4302"/>
      <c r="K35" s="4302"/>
      <c r="L35" s="4302"/>
      <c r="M35" s="4302"/>
      <c r="N35" s="4302"/>
      <c r="O35" s="4302"/>
      <c r="P35" s="4302"/>
      <c r="Q35" s="4302"/>
      <c r="R35" s="4302"/>
      <c r="S35" s="4302"/>
      <c r="T35" s="4303" t="s">
        <v>49</v>
      </c>
      <c r="U35" s="4304"/>
      <c r="V35" s="3809"/>
      <c r="W35" s="3810"/>
      <c r="X35" s="3812"/>
      <c r="Y35" s="3786"/>
      <c r="Z35" s="4242" t="s">
        <v>65</v>
      </c>
      <c r="AA35" s="4250"/>
      <c r="AB35" s="4250"/>
      <c r="AC35" s="4250"/>
      <c r="AD35" s="4243"/>
      <c r="AE35" s="4242" t="s">
        <v>66</v>
      </c>
      <c r="AF35" s="4250"/>
      <c r="AG35" s="4250"/>
      <c r="AH35" s="4250"/>
      <c r="AI35" s="4243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289"/>
      <c r="B36" s="3803"/>
      <c r="C36" s="1182" t="s">
        <v>13</v>
      </c>
      <c r="D36" s="1344" t="s">
        <v>14</v>
      </c>
      <c r="E36" s="1344" t="s">
        <v>50</v>
      </c>
      <c r="F36" s="1344" t="s">
        <v>51</v>
      </c>
      <c r="G36" s="1344" t="s">
        <v>17</v>
      </c>
      <c r="H36" s="1344" t="s">
        <v>18</v>
      </c>
      <c r="I36" s="1344" t="s">
        <v>19</v>
      </c>
      <c r="J36" s="1344" t="s">
        <v>20</v>
      </c>
      <c r="K36" s="1344" t="s">
        <v>21</v>
      </c>
      <c r="L36" s="1344" t="s">
        <v>22</v>
      </c>
      <c r="M36" s="1344" t="s">
        <v>23</v>
      </c>
      <c r="N36" s="1344" t="s">
        <v>24</v>
      </c>
      <c r="O36" s="1344" t="s">
        <v>25</v>
      </c>
      <c r="P36" s="1344" t="s">
        <v>26</v>
      </c>
      <c r="Q36" s="1344" t="s">
        <v>27</v>
      </c>
      <c r="R36" s="1344" t="s">
        <v>28</v>
      </c>
      <c r="S36" s="1345" t="s">
        <v>29</v>
      </c>
      <c r="T36" s="1346" t="s">
        <v>30</v>
      </c>
      <c r="U36" s="1347" t="s">
        <v>31</v>
      </c>
      <c r="V36" s="1182" t="s">
        <v>67</v>
      </c>
      <c r="W36" s="1181" t="s">
        <v>68</v>
      </c>
      <c r="X36" s="1182" t="s">
        <v>69</v>
      </c>
      <c r="Y36" s="1345" t="s">
        <v>70</v>
      </c>
      <c r="Z36" s="1177" t="s">
        <v>5</v>
      </c>
      <c r="AA36" s="1348" t="s">
        <v>71</v>
      </c>
      <c r="AB36" s="1344" t="s">
        <v>72</v>
      </c>
      <c r="AC36" s="1344" t="s">
        <v>73</v>
      </c>
      <c r="AD36" s="1181" t="s">
        <v>74</v>
      </c>
      <c r="AE36" s="67" t="s">
        <v>56</v>
      </c>
      <c r="AF36" s="1348" t="s">
        <v>71</v>
      </c>
      <c r="AG36" s="1344" t="s">
        <v>72</v>
      </c>
      <c r="AH36" s="1344" t="s">
        <v>73</v>
      </c>
      <c r="AI36" s="1181" t="s">
        <v>74</v>
      </c>
      <c r="AJ36" s="1349" t="s">
        <v>75</v>
      </c>
      <c r="AK36" s="1180" t="s">
        <v>76</v>
      </c>
      <c r="AL36" s="1180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1350"/>
      <c r="D37" s="1291"/>
      <c r="E37" s="1291"/>
      <c r="F37" s="1291"/>
      <c r="G37" s="1351"/>
      <c r="H37" s="1351"/>
      <c r="I37" s="1351"/>
      <c r="J37" s="1351"/>
      <c r="K37" s="1351"/>
      <c r="L37" s="1351"/>
      <c r="M37" s="1351"/>
      <c r="N37" s="1351"/>
      <c r="O37" s="1351"/>
      <c r="P37" s="1351"/>
      <c r="Q37" s="1351"/>
      <c r="R37" s="1351"/>
      <c r="S37" s="1352"/>
      <c r="T37" s="1350"/>
      <c r="U37" s="1292"/>
      <c r="V37" s="1350"/>
      <c r="W37" s="1292"/>
      <c r="X37" s="1350"/>
      <c r="Y37" s="1292"/>
      <c r="Z37" s="1353">
        <f>SUM(AA37+AB37+AC37+AD37)</f>
        <v>0</v>
      </c>
      <c r="AA37" s="1350"/>
      <c r="AB37" s="1291"/>
      <c r="AC37" s="1291"/>
      <c r="AD37" s="1292"/>
      <c r="AE37" s="1353">
        <f>SUM(AF37+AG37+AH37+AI37)</f>
        <v>0</v>
      </c>
      <c r="AF37" s="1350"/>
      <c r="AG37" s="1291"/>
      <c r="AH37" s="1291"/>
      <c r="AI37" s="1354"/>
      <c r="AJ37" s="1301"/>
      <c r="AK37" s="1301"/>
      <c r="AL37" s="1301"/>
      <c r="AM37" s="1301"/>
      <c r="AN37" s="1301"/>
      <c r="AO37" s="1301"/>
      <c r="AP37" s="1301"/>
      <c r="AQ37" s="1301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1353" t="s">
        <v>79</v>
      </c>
      <c r="B38" s="23">
        <f t="shared" ref="B38:B96" si="23">SUM(C38:S38)</f>
        <v>0</v>
      </c>
      <c r="C38" s="1288"/>
      <c r="D38" s="1289"/>
      <c r="E38" s="1289"/>
      <c r="F38" s="1289"/>
      <c r="G38" s="1289"/>
      <c r="H38" s="1289"/>
      <c r="I38" s="1289"/>
      <c r="J38" s="1289"/>
      <c r="K38" s="1289"/>
      <c r="L38" s="1289"/>
      <c r="M38" s="1289"/>
      <c r="N38" s="1289"/>
      <c r="O38" s="1289"/>
      <c r="P38" s="1289"/>
      <c r="Q38" s="1289"/>
      <c r="R38" s="1289"/>
      <c r="S38" s="1298"/>
      <c r="T38" s="73"/>
      <c r="U38" s="74"/>
      <c r="V38" s="73"/>
      <c r="W38" s="74"/>
      <c r="X38" s="73"/>
      <c r="Y38" s="74"/>
      <c r="Z38" s="1353">
        <f t="shared" ref="Z38:Z96" si="24">SUM(AA38+AB38+AC38+AD38)</f>
        <v>0</v>
      </c>
      <c r="AA38" s="73"/>
      <c r="AB38" s="75"/>
      <c r="AC38" s="75"/>
      <c r="AD38" s="74"/>
      <c r="AE38" s="1353">
        <f t="shared" ref="AE38:AE96" si="25">SUM(AF38+AG38+AH38+AI38)</f>
        <v>0</v>
      </c>
      <c r="AF38" s="73"/>
      <c r="AG38" s="75"/>
      <c r="AH38" s="75"/>
      <c r="AI38" s="76"/>
      <c r="AJ38" s="1301"/>
      <c r="AK38" s="1301"/>
      <c r="AL38" s="1301"/>
      <c r="AM38" s="1301"/>
      <c r="AN38" s="1301"/>
      <c r="AO38" s="1301"/>
      <c r="AP38" s="1301"/>
      <c r="AQ38" s="1301"/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1353" t="s">
        <v>80</v>
      </c>
      <c r="B39" s="23">
        <f>SUM(C39)</f>
        <v>0</v>
      </c>
      <c r="C39" s="1288"/>
      <c r="D39" s="1355"/>
      <c r="E39" s="1355"/>
      <c r="F39" s="1355"/>
      <c r="G39" s="1355"/>
      <c r="H39" s="1355"/>
      <c r="I39" s="1355"/>
      <c r="J39" s="1355"/>
      <c r="K39" s="1355"/>
      <c r="L39" s="1355"/>
      <c r="M39" s="1355"/>
      <c r="N39" s="1355"/>
      <c r="O39" s="1355"/>
      <c r="P39" s="1355"/>
      <c r="Q39" s="1355"/>
      <c r="R39" s="1355"/>
      <c r="S39" s="1356"/>
      <c r="T39" s="73"/>
      <c r="U39" s="74"/>
      <c r="V39" s="73"/>
      <c r="W39" s="74"/>
      <c r="X39" s="73"/>
      <c r="Y39" s="74"/>
      <c r="Z39" s="1353">
        <f t="shared" si="24"/>
        <v>0</v>
      </c>
      <c r="AA39" s="73"/>
      <c r="AB39" s="75"/>
      <c r="AC39" s="75"/>
      <c r="AD39" s="74"/>
      <c r="AE39" s="1353">
        <f t="shared" si="25"/>
        <v>0</v>
      </c>
      <c r="AF39" s="73"/>
      <c r="AG39" s="75"/>
      <c r="AH39" s="75"/>
      <c r="AI39" s="76"/>
      <c r="AJ39" s="1301"/>
      <c r="AK39" s="1301"/>
      <c r="AL39" s="1301"/>
      <c r="AM39" s="1301"/>
      <c r="AN39" s="1301"/>
      <c r="AO39" s="1301"/>
      <c r="AP39" s="1301"/>
      <c r="AQ39" s="1301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1353" t="s">
        <v>81</v>
      </c>
      <c r="B40" s="23">
        <f t="shared" si="23"/>
        <v>0</v>
      </c>
      <c r="C40" s="1288"/>
      <c r="D40" s="1289"/>
      <c r="E40" s="1289"/>
      <c r="F40" s="1289"/>
      <c r="G40" s="1289"/>
      <c r="H40" s="1289"/>
      <c r="I40" s="1289"/>
      <c r="J40" s="1289"/>
      <c r="K40" s="1289"/>
      <c r="L40" s="1289"/>
      <c r="M40" s="1289"/>
      <c r="N40" s="1289"/>
      <c r="O40" s="1289"/>
      <c r="P40" s="1289"/>
      <c r="Q40" s="1289"/>
      <c r="R40" s="1289"/>
      <c r="S40" s="1298"/>
      <c r="T40" s="73"/>
      <c r="U40" s="74"/>
      <c r="V40" s="73"/>
      <c r="W40" s="74"/>
      <c r="X40" s="73"/>
      <c r="Y40" s="74"/>
      <c r="Z40" s="1353">
        <f t="shared" si="24"/>
        <v>0</v>
      </c>
      <c r="AA40" s="73"/>
      <c r="AB40" s="75"/>
      <c r="AC40" s="75"/>
      <c r="AD40" s="74"/>
      <c r="AE40" s="1353">
        <f t="shared" si="25"/>
        <v>0</v>
      </c>
      <c r="AF40" s="73"/>
      <c r="AG40" s="75"/>
      <c r="AH40" s="75"/>
      <c r="AI40" s="76"/>
      <c r="AJ40" s="1301"/>
      <c r="AK40" s="1301"/>
      <c r="AL40" s="1301"/>
      <c r="AM40" s="1301"/>
      <c r="AN40" s="1301"/>
      <c r="AO40" s="1301"/>
      <c r="AP40" s="1301"/>
      <c r="AQ40" s="1301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1353" t="s">
        <v>82</v>
      </c>
      <c r="B41" s="23">
        <f t="shared" si="23"/>
        <v>0</v>
      </c>
      <c r="C41" s="1288"/>
      <c r="D41" s="1289"/>
      <c r="E41" s="1289"/>
      <c r="F41" s="1289"/>
      <c r="G41" s="1289"/>
      <c r="H41" s="1289"/>
      <c r="I41" s="1289"/>
      <c r="J41" s="1289"/>
      <c r="K41" s="1289"/>
      <c r="L41" s="1289"/>
      <c r="M41" s="1289"/>
      <c r="N41" s="1289"/>
      <c r="O41" s="1289"/>
      <c r="P41" s="1289"/>
      <c r="Q41" s="1289"/>
      <c r="R41" s="1289"/>
      <c r="S41" s="1298"/>
      <c r="T41" s="73"/>
      <c r="U41" s="74"/>
      <c r="V41" s="73"/>
      <c r="W41" s="74"/>
      <c r="X41" s="73"/>
      <c r="Y41" s="74"/>
      <c r="Z41" s="1353">
        <f t="shared" si="24"/>
        <v>0</v>
      </c>
      <c r="AA41" s="73"/>
      <c r="AB41" s="75"/>
      <c r="AC41" s="75"/>
      <c r="AD41" s="74"/>
      <c r="AE41" s="1353">
        <f t="shared" si="25"/>
        <v>0</v>
      </c>
      <c r="AF41" s="73"/>
      <c r="AG41" s="75"/>
      <c r="AH41" s="75"/>
      <c r="AI41" s="76"/>
      <c r="AJ41" s="1301"/>
      <c r="AK41" s="1301"/>
      <c r="AL41" s="1301"/>
      <c r="AM41" s="1301"/>
      <c r="AN41" s="1301"/>
      <c r="AO41" s="1301"/>
      <c r="AP41" s="1301"/>
      <c r="AQ41" s="1301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1353" t="s">
        <v>83</v>
      </c>
      <c r="B42" s="23">
        <f t="shared" si="23"/>
        <v>0</v>
      </c>
      <c r="C42" s="1288"/>
      <c r="D42" s="1289"/>
      <c r="E42" s="1289"/>
      <c r="F42" s="1289"/>
      <c r="G42" s="1289"/>
      <c r="H42" s="1289"/>
      <c r="I42" s="1289"/>
      <c r="J42" s="1289"/>
      <c r="K42" s="1289"/>
      <c r="L42" s="1289"/>
      <c r="M42" s="1289"/>
      <c r="N42" s="1289"/>
      <c r="O42" s="1289"/>
      <c r="P42" s="1289"/>
      <c r="Q42" s="1289"/>
      <c r="R42" s="1289"/>
      <c r="S42" s="1298"/>
      <c r="T42" s="73"/>
      <c r="U42" s="74"/>
      <c r="V42" s="73"/>
      <c r="W42" s="74"/>
      <c r="X42" s="73"/>
      <c r="Y42" s="74"/>
      <c r="Z42" s="1353">
        <f t="shared" si="24"/>
        <v>0</v>
      </c>
      <c r="AA42" s="73"/>
      <c r="AB42" s="75"/>
      <c r="AC42" s="75"/>
      <c r="AD42" s="74"/>
      <c r="AE42" s="1353">
        <f t="shared" si="25"/>
        <v>0</v>
      </c>
      <c r="AF42" s="73"/>
      <c r="AG42" s="75"/>
      <c r="AH42" s="75"/>
      <c r="AI42" s="76"/>
      <c r="AJ42" s="1301"/>
      <c r="AK42" s="1301"/>
      <c r="AL42" s="1301"/>
      <c r="AM42" s="1301"/>
      <c r="AN42" s="1301"/>
      <c r="AO42" s="1301"/>
      <c r="AP42" s="1301"/>
      <c r="AQ42" s="1301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1353" t="s">
        <v>84</v>
      </c>
      <c r="B43" s="23">
        <f t="shared" si="23"/>
        <v>0</v>
      </c>
      <c r="C43" s="1288"/>
      <c r="D43" s="1289"/>
      <c r="E43" s="1289"/>
      <c r="F43" s="1289"/>
      <c r="G43" s="1289"/>
      <c r="H43" s="1289"/>
      <c r="I43" s="1289"/>
      <c r="J43" s="1289"/>
      <c r="K43" s="1289"/>
      <c r="L43" s="1289"/>
      <c r="M43" s="1289"/>
      <c r="N43" s="1289"/>
      <c r="O43" s="1289"/>
      <c r="P43" s="1289"/>
      <c r="Q43" s="1289"/>
      <c r="R43" s="1289"/>
      <c r="S43" s="1298"/>
      <c r="T43" s="73"/>
      <c r="U43" s="74"/>
      <c r="V43" s="73"/>
      <c r="W43" s="74"/>
      <c r="X43" s="73"/>
      <c r="Y43" s="74"/>
      <c r="Z43" s="1353">
        <f t="shared" si="24"/>
        <v>0</v>
      </c>
      <c r="AA43" s="73"/>
      <c r="AB43" s="75"/>
      <c r="AC43" s="75"/>
      <c r="AD43" s="74"/>
      <c r="AE43" s="1353">
        <f t="shared" si="25"/>
        <v>0</v>
      </c>
      <c r="AF43" s="73"/>
      <c r="AG43" s="75"/>
      <c r="AH43" s="75"/>
      <c r="AI43" s="76"/>
      <c r="AJ43" s="1301"/>
      <c r="AK43" s="1301"/>
      <c r="AL43" s="1301"/>
      <c r="AM43" s="1301"/>
      <c r="AN43" s="1301"/>
      <c r="AO43" s="1301"/>
      <c r="AP43" s="1301"/>
      <c r="AQ43" s="1301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1353" t="s">
        <v>85</v>
      </c>
      <c r="B44" s="23">
        <f t="shared" si="23"/>
        <v>0</v>
      </c>
      <c r="C44" s="1288"/>
      <c r="D44" s="1289"/>
      <c r="E44" s="1289"/>
      <c r="F44" s="1289"/>
      <c r="G44" s="1289"/>
      <c r="H44" s="1289"/>
      <c r="I44" s="1289"/>
      <c r="J44" s="1289"/>
      <c r="K44" s="1289"/>
      <c r="L44" s="1289"/>
      <c r="M44" s="1289"/>
      <c r="N44" s="1289"/>
      <c r="O44" s="1289"/>
      <c r="P44" s="1289"/>
      <c r="Q44" s="1289"/>
      <c r="R44" s="1289"/>
      <c r="S44" s="1298"/>
      <c r="T44" s="73"/>
      <c r="U44" s="74"/>
      <c r="V44" s="73"/>
      <c r="W44" s="74"/>
      <c r="X44" s="73"/>
      <c r="Y44" s="74"/>
      <c r="Z44" s="1353">
        <f t="shared" si="24"/>
        <v>0</v>
      </c>
      <c r="AA44" s="73"/>
      <c r="AB44" s="75"/>
      <c r="AC44" s="75"/>
      <c r="AD44" s="74"/>
      <c r="AE44" s="1353">
        <f t="shared" si="25"/>
        <v>0</v>
      </c>
      <c r="AF44" s="73"/>
      <c r="AG44" s="75"/>
      <c r="AH44" s="75"/>
      <c r="AI44" s="76"/>
      <c r="AJ44" s="1301"/>
      <c r="AK44" s="1301"/>
      <c r="AL44" s="1301"/>
      <c r="AM44" s="1301"/>
      <c r="AN44" s="1301"/>
      <c r="AO44" s="1301"/>
      <c r="AP44" s="1301"/>
      <c r="AQ44" s="1301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1353" t="s">
        <v>86</v>
      </c>
      <c r="B45" s="23">
        <f t="shared" si="23"/>
        <v>0</v>
      </c>
      <c r="C45" s="1288"/>
      <c r="D45" s="1289"/>
      <c r="E45" s="1289"/>
      <c r="F45" s="1289"/>
      <c r="G45" s="1289"/>
      <c r="H45" s="1289"/>
      <c r="I45" s="1289"/>
      <c r="J45" s="1289"/>
      <c r="K45" s="1289"/>
      <c r="L45" s="1289"/>
      <c r="M45" s="1289"/>
      <c r="N45" s="1289"/>
      <c r="O45" s="1289"/>
      <c r="P45" s="1289"/>
      <c r="Q45" s="1289"/>
      <c r="R45" s="1289"/>
      <c r="S45" s="1298"/>
      <c r="T45" s="73"/>
      <c r="U45" s="74"/>
      <c r="V45" s="73"/>
      <c r="W45" s="74"/>
      <c r="X45" s="73"/>
      <c r="Y45" s="74"/>
      <c r="Z45" s="1353">
        <f t="shared" si="24"/>
        <v>0</v>
      </c>
      <c r="AA45" s="73"/>
      <c r="AB45" s="75"/>
      <c r="AC45" s="75"/>
      <c r="AD45" s="74"/>
      <c r="AE45" s="1353">
        <f t="shared" si="25"/>
        <v>0</v>
      </c>
      <c r="AF45" s="73"/>
      <c r="AG45" s="75"/>
      <c r="AH45" s="75"/>
      <c r="AI45" s="76"/>
      <c r="AJ45" s="1301"/>
      <c r="AK45" s="1301"/>
      <c r="AL45" s="1301"/>
      <c r="AM45" s="1301"/>
      <c r="AN45" s="1301"/>
      <c r="AO45" s="1301"/>
      <c r="AP45" s="1301"/>
      <c r="AQ45" s="1301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1353" t="s">
        <v>87</v>
      </c>
      <c r="B46" s="23">
        <f t="shared" si="23"/>
        <v>0</v>
      </c>
      <c r="C46" s="1288"/>
      <c r="D46" s="1289"/>
      <c r="E46" s="1289"/>
      <c r="F46" s="1289"/>
      <c r="G46" s="1289"/>
      <c r="H46" s="1289"/>
      <c r="I46" s="1289"/>
      <c r="J46" s="1289"/>
      <c r="K46" s="1289"/>
      <c r="L46" s="1289"/>
      <c r="M46" s="1289"/>
      <c r="N46" s="1289"/>
      <c r="O46" s="1289"/>
      <c r="P46" s="1289"/>
      <c r="Q46" s="1289"/>
      <c r="R46" s="1289"/>
      <c r="S46" s="1298"/>
      <c r="T46" s="73"/>
      <c r="U46" s="74"/>
      <c r="V46" s="73"/>
      <c r="W46" s="74"/>
      <c r="X46" s="73"/>
      <c r="Y46" s="74"/>
      <c r="Z46" s="1353">
        <f t="shared" si="24"/>
        <v>0</v>
      </c>
      <c r="AA46" s="73"/>
      <c r="AB46" s="75"/>
      <c r="AC46" s="75"/>
      <c r="AD46" s="74"/>
      <c r="AE46" s="1353">
        <f t="shared" si="25"/>
        <v>0</v>
      </c>
      <c r="AF46" s="73"/>
      <c r="AG46" s="75"/>
      <c r="AH46" s="75"/>
      <c r="AI46" s="76"/>
      <c r="AJ46" s="1301"/>
      <c r="AK46" s="1301"/>
      <c r="AL46" s="1301"/>
      <c r="AM46" s="1301"/>
      <c r="AN46" s="1301"/>
      <c r="AO46" s="1301"/>
      <c r="AP46" s="1301"/>
      <c r="AQ46" s="1301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1353" t="s">
        <v>88</v>
      </c>
      <c r="B47" s="23">
        <f t="shared" si="23"/>
        <v>0</v>
      </c>
      <c r="C47" s="1288"/>
      <c r="D47" s="1289"/>
      <c r="E47" s="1289"/>
      <c r="F47" s="1289"/>
      <c r="G47" s="1289"/>
      <c r="H47" s="1289"/>
      <c r="I47" s="1289"/>
      <c r="J47" s="1289"/>
      <c r="K47" s="1289"/>
      <c r="L47" s="1289"/>
      <c r="M47" s="1289"/>
      <c r="N47" s="1289"/>
      <c r="O47" s="1289"/>
      <c r="P47" s="1289"/>
      <c r="Q47" s="1289"/>
      <c r="R47" s="1289"/>
      <c r="S47" s="1298"/>
      <c r="T47" s="73"/>
      <c r="U47" s="74"/>
      <c r="V47" s="73"/>
      <c r="W47" s="74"/>
      <c r="X47" s="73"/>
      <c r="Y47" s="74"/>
      <c r="Z47" s="1353">
        <f t="shared" si="24"/>
        <v>0</v>
      </c>
      <c r="AA47" s="73"/>
      <c r="AB47" s="75"/>
      <c r="AC47" s="75"/>
      <c r="AD47" s="74"/>
      <c r="AE47" s="1353">
        <f t="shared" si="25"/>
        <v>0</v>
      </c>
      <c r="AF47" s="73"/>
      <c r="AG47" s="75"/>
      <c r="AH47" s="75"/>
      <c r="AI47" s="76"/>
      <c r="AJ47" s="1301"/>
      <c r="AK47" s="1301"/>
      <c r="AL47" s="1301"/>
      <c r="AM47" s="1301"/>
      <c r="AN47" s="1301"/>
      <c r="AO47" s="1301"/>
      <c r="AP47" s="1301"/>
      <c r="AQ47" s="1301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1353" t="s">
        <v>89</v>
      </c>
      <c r="B48" s="23">
        <f t="shared" si="23"/>
        <v>0</v>
      </c>
      <c r="C48" s="1288"/>
      <c r="D48" s="1289"/>
      <c r="E48" s="1289"/>
      <c r="F48" s="1289"/>
      <c r="G48" s="1289"/>
      <c r="H48" s="1289"/>
      <c r="I48" s="1289"/>
      <c r="J48" s="1289"/>
      <c r="K48" s="1289"/>
      <c r="L48" s="1289"/>
      <c r="M48" s="1289"/>
      <c r="N48" s="1289"/>
      <c r="O48" s="1289"/>
      <c r="P48" s="1289"/>
      <c r="Q48" s="1289"/>
      <c r="R48" s="1289"/>
      <c r="S48" s="1298"/>
      <c r="T48" s="73"/>
      <c r="U48" s="74"/>
      <c r="V48" s="73"/>
      <c r="W48" s="74"/>
      <c r="X48" s="73"/>
      <c r="Y48" s="74"/>
      <c r="Z48" s="1353">
        <f t="shared" si="24"/>
        <v>0</v>
      </c>
      <c r="AA48" s="73"/>
      <c r="AB48" s="75"/>
      <c r="AC48" s="75"/>
      <c r="AD48" s="74"/>
      <c r="AE48" s="1353">
        <f t="shared" si="25"/>
        <v>0</v>
      </c>
      <c r="AF48" s="73"/>
      <c r="AG48" s="75"/>
      <c r="AH48" s="75"/>
      <c r="AI48" s="76"/>
      <c r="AJ48" s="1301"/>
      <c r="AK48" s="1301"/>
      <c r="AL48" s="1301"/>
      <c r="AM48" s="1301"/>
      <c r="AN48" s="1301"/>
      <c r="AO48" s="1301"/>
      <c r="AP48" s="1301"/>
      <c r="AQ48" s="1301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1353" t="s">
        <v>90</v>
      </c>
      <c r="B49" s="23">
        <f t="shared" si="23"/>
        <v>0</v>
      </c>
      <c r="C49" s="1288"/>
      <c r="D49" s="1289"/>
      <c r="E49" s="1289"/>
      <c r="F49" s="1289"/>
      <c r="G49" s="1289"/>
      <c r="H49" s="1289"/>
      <c r="I49" s="1289"/>
      <c r="J49" s="1289"/>
      <c r="K49" s="1289"/>
      <c r="L49" s="1289"/>
      <c r="M49" s="1289"/>
      <c r="N49" s="1289"/>
      <c r="O49" s="1289"/>
      <c r="P49" s="1289"/>
      <c r="Q49" s="1289"/>
      <c r="R49" s="1289"/>
      <c r="S49" s="1298"/>
      <c r="T49" s="73"/>
      <c r="U49" s="74"/>
      <c r="V49" s="73"/>
      <c r="W49" s="74"/>
      <c r="X49" s="73"/>
      <c r="Y49" s="74"/>
      <c r="Z49" s="1353">
        <f t="shared" si="24"/>
        <v>0</v>
      </c>
      <c r="AA49" s="73"/>
      <c r="AB49" s="75"/>
      <c r="AC49" s="75"/>
      <c r="AD49" s="74"/>
      <c r="AE49" s="1353">
        <f t="shared" si="25"/>
        <v>0</v>
      </c>
      <c r="AF49" s="73"/>
      <c r="AG49" s="75"/>
      <c r="AH49" s="75"/>
      <c r="AI49" s="76"/>
      <c r="AJ49" s="1301"/>
      <c r="AK49" s="1301"/>
      <c r="AL49" s="1301"/>
      <c r="AM49" s="1301"/>
      <c r="AN49" s="1301"/>
      <c r="AO49" s="1301"/>
      <c r="AP49" s="1301"/>
      <c r="AQ49" s="1301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1353" t="s">
        <v>91</v>
      </c>
      <c r="B50" s="23">
        <f t="shared" si="23"/>
        <v>0</v>
      </c>
      <c r="C50" s="1288"/>
      <c r="D50" s="1289"/>
      <c r="E50" s="1289"/>
      <c r="F50" s="1289"/>
      <c r="G50" s="1289"/>
      <c r="H50" s="1289"/>
      <c r="I50" s="1289"/>
      <c r="J50" s="1289"/>
      <c r="K50" s="1289"/>
      <c r="L50" s="1289"/>
      <c r="M50" s="1289"/>
      <c r="N50" s="1289"/>
      <c r="O50" s="1289"/>
      <c r="P50" s="1289"/>
      <c r="Q50" s="1289"/>
      <c r="R50" s="1289"/>
      <c r="S50" s="1298"/>
      <c r="T50" s="73"/>
      <c r="U50" s="74"/>
      <c r="V50" s="73"/>
      <c r="W50" s="74"/>
      <c r="X50" s="73"/>
      <c r="Y50" s="74"/>
      <c r="Z50" s="1353">
        <f t="shared" si="24"/>
        <v>0</v>
      </c>
      <c r="AA50" s="73"/>
      <c r="AB50" s="75"/>
      <c r="AC50" s="75"/>
      <c r="AD50" s="74"/>
      <c r="AE50" s="1353">
        <f t="shared" si="25"/>
        <v>0</v>
      </c>
      <c r="AF50" s="73"/>
      <c r="AG50" s="75"/>
      <c r="AH50" s="75"/>
      <c r="AI50" s="76"/>
      <c r="AJ50" s="1301"/>
      <c r="AK50" s="1301"/>
      <c r="AL50" s="1301"/>
      <c r="AM50" s="1301"/>
      <c r="AN50" s="1301"/>
      <c r="AO50" s="1301"/>
      <c r="AP50" s="1301"/>
      <c r="AQ50" s="1301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1353" t="s">
        <v>92</v>
      </c>
      <c r="B51" s="23">
        <f t="shared" si="23"/>
        <v>0</v>
      </c>
      <c r="C51" s="1288"/>
      <c r="D51" s="1289"/>
      <c r="E51" s="1289"/>
      <c r="F51" s="1289"/>
      <c r="G51" s="1289"/>
      <c r="H51" s="1289"/>
      <c r="I51" s="1289"/>
      <c r="J51" s="1289"/>
      <c r="K51" s="1289"/>
      <c r="L51" s="1289"/>
      <c r="M51" s="1289"/>
      <c r="N51" s="1289"/>
      <c r="O51" s="1289"/>
      <c r="P51" s="1289"/>
      <c r="Q51" s="1289"/>
      <c r="R51" s="1289"/>
      <c r="S51" s="1298"/>
      <c r="T51" s="73"/>
      <c r="U51" s="74"/>
      <c r="V51" s="73"/>
      <c r="W51" s="74"/>
      <c r="X51" s="73"/>
      <c r="Y51" s="74"/>
      <c r="Z51" s="1353">
        <f t="shared" si="24"/>
        <v>0</v>
      </c>
      <c r="AA51" s="73"/>
      <c r="AB51" s="75"/>
      <c r="AC51" s="75"/>
      <c r="AD51" s="74"/>
      <c r="AE51" s="1353">
        <f t="shared" si="25"/>
        <v>0</v>
      </c>
      <c r="AF51" s="73"/>
      <c r="AG51" s="75"/>
      <c r="AH51" s="75"/>
      <c r="AI51" s="76"/>
      <c r="AJ51" s="1301"/>
      <c r="AK51" s="1301"/>
      <c r="AL51" s="1301"/>
      <c r="AM51" s="1301"/>
      <c r="AN51" s="1301"/>
      <c r="AO51" s="1301"/>
      <c r="AP51" s="1301"/>
      <c r="AQ51" s="1301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1353" t="s">
        <v>93</v>
      </c>
      <c r="B52" s="23">
        <f t="shared" si="23"/>
        <v>0</v>
      </c>
      <c r="C52" s="1288"/>
      <c r="D52" s="1289"/>
      <c r="E52" s="1289"/>
      <c r="F52" s="1289"/>
      <c r="G52" s="1289"/>
      <c r="H52" s="1289"/>
      <c r="I52" s="1289"/>
      <c r="J52" s="1289"/>
      <c r="K52" s="1289"/>
      <c r="L52" s="1289"/>
      <c r="M52" s="1289"/>
      <c r="N52" s="1289"/>
      <c r="O52" s="1289"/>
      <c r="P52" s="1289"/>
      <c r="Q52" s="1289"/>
      <c r="R52" s="1289"/>
      <c r="S52" s="1298"/>
      <c r="T52" s="73"/>
      <c r="U52" s="74"/>
      <c r="V52" s="73"/>
      <c r="W52" s="74"/>
      <c r="X52" s="73"/>
      <c r="Y52" s="74"/>
      <c r="Z52" s="1353">
        <f t="shared" si="24"/>
        <v>0</v>
      </c>
      <c r="AA52" s="73"/>
      <c r="AB52" s="75"/>
      <c r="AC52" s="75"/>
      <c r="AD52" s="74"/>
      <c r="AE52" s="1353">
        <f t="shared" si="25"/>
        <v>0</v>
      </c>
      <c r="AF52" s="73"/>
      <c r="AG52" s="75"/>
      <c r="AH52" s="75"/>
      <c r="AI52" s="76"/>
      <c r="AJ52" s="1301"/>
      <c r="AK52" s="1301"/>
      <c r="AL52" s="1301"/>
      <c r="AM52" s="1301"/>
      <c r="AN52" s="1301"/>
      <c r="AO52" s="1301"/>
      <c r="AP52" s="1301"/>
      <c r="AQ52" s="1301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1353" t="s">
        <v>94</v>
      </c>
      <c r="B53" s="23">
        <f t="shared" si="23"/>
        <v>0</v>
      </c>
      <c r="C53" s="1288"/>
      <c r="D53" s="1289"/>
      <c r="E53" s="1289"/>
      <c r="F53" s="1289"/>
      <c r="G53" s="1289"/>
      <c r="H53" s="1289"/>
      <c r="I53" s="1289"/>
      <c r="J53" s="1289"/>
      <c r="K53" s="1289"/>
      <c r="L53" s="1289"/>
      <c r="M53" s="1289"/>
      <c r="N53" s="1289"/>
      <c r="O53" s="1289"/>
      <c r="P53" s="1289"/>
      <c r="Q53" s="1289"/>
      <c r="R53" s="1289"/>
      <c r="S53" s="1298"/>
      <c r="T53" s="73"/>
      <c r="U53" s="74"/>
      <c r="V53" s="73"/>
      <c r="W53" s="74"/>
      <c r="X53" s="73"/>
      <c r="Y53" s="74"/>
      <c r="Z53" s="1353">
        <f t="shared" si="24"/>
        <v>0</v>
      </c>
      <c r="AA53" s="73"/>
      <c r="AB53" s="75"/>
      <c r="AC53" s="75"/>
      <c r="AD53" s="74"/>
      <c r="AE53" s="1353">
        <f t="shared" si="25"/>
        <v>0</v>
      </c>
      <c r="AF53" s="73"/>
      <c r="AG53" s="75"/>
      <c r="AH53" s="75"/>
      <c r="AI53" s="76"/>
      <c r="AJ53" s="1301"/>
      <c r="AK53" s="1301"/>
      <c r="AL53" s="1301"/>
      <c r="AM53" s="1301"/>
      <c r="AN53" s="1301"/>
      <c r="AO53" s="1301"/>
      <c r="AP53" s="1301"/>
      <c r="AQ53" s="1301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1353" t="s">
        <v>95</v>
      </c>
      <c r="B54" s="23">
        <f t="shared" si="23"/>
        <v>0</v>
      </c>
      <c r="C54" s="1288"/>
      <c r="D54" s="1289"/>
      <c r="E54" s="1289"/>
      <c r="F54" s="1289"/>
      <c r="G54" s="1289"/>
      <c r="H54" s="1289"/>
      <c r="I54" s="1289"/>
      <c r="J54" s="1289"/>
      <c r="K54" s="1289"/>
      <c r="L54" s="1289"/>
      <c r="M54" s="1289"/>
      <c r="N54" s="1289"/>
      <c r="O54" s="1289"/>
      <c r="P54" s="1289"/>
      <c r="Q54" s="1289"/>
      <c r="R54" s="1289"/>
      <c r="S54" s="1298"/>
      <c r="T54" s="73"/>
      <c r="U54" s="74"/>
      <c r="V54" s="73"/>
      <c r="W54" s="74"/>
      <c r="X54" s="73"/>
      <c r="Y54" s="74"/>
      <c r="Z54" s="1353">
        <f t="shared" si="24"/>
        <v>0</v>
      </c>
      <c r="AA54" s="73"/>
      <c r="AB54" s="75"/>
      <c r="AC54" s="75"/>
      <c r="AD54" s="74"/>
      <c r="AE54" s="1353">
        <f t="shared" si="25"/>
        <v>0</v>
      </c>
      <c r="AF54" s="73"/>
      <c r="AG54" s="75"/>
      <c r="AH54" s="75"/>
      <c r="AI54" s="76"/>
      <c r="AJ54" s="1301"/>
      <c r="AK54" s="1301"/>
      <c r="AL54" s="1301"/>
      <c r="AM54" s="1301"/>
      <c r="AN54" s="1301"/>
      <c r="AO54" s="1301"/>
      <c r="AP54" s="1301"/>
      <c r="AQ54" s="1301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1353" t="s">
        <v>96</v>
      </c>
      <c r="B55" s="23">
        <f t="shared" si="23"/>
        <v>0</v>
      </c>
      <c r="C55" s="1288"/>
      <c r="D55" s="1289"/>
      <c r="E55" s="1289"/>
      <c r="F55" s="1289"/>
      <c r="G55" s="1289"/>
      <c r="H55" s="1289"/>
      <c r="I55" s="1289"/>
      <c r="J55" s="1289"/>
      <c r="K55" s="1289"/>
      <c r="L55" s="1289"/>
      <c r="M55" s="1289"/>
      <c r="N55" s="1289"/>
      <c r="O55" s="1289"/>
      <c r="P55" s="1289"/>
      <c r="Q55" s="1289"/>
      <c r="R55" s="1289"/>
      <c r="S55" s="1298"/>
      <c r="T55" s="73"/>
      <c r="U55" s="74"/>
      <c r="V55" s="73"/>
      <c r="W55" s="74"/>
      <c r="X55" s="73"/>
      <c r="Y55" s="74"/>
      <c r="Z55" s="1353">
        <f t="shared" si="24"/>
        <v>0</v>
      </c>
      <c r="AA55" s="73"/>
      <c r="AB55" s="75"/>
      <c r="AC55" s="75"/>
      <c r="AD55" s="74"/>
      <c r="AE55" s="1353">
        <f t="shared" si="25"/>
        <v>0</v>
      </c>
      <c r="AF55" s="73"/>
      <c r="AG55" s="75"/>
      <c r="AH55" s="75"/>
      <c r="AI55" s="76"/>
      <c r="AJ55" s="1301"/>
      <c r="AK55" s="1301"/>
      <c r="AL55" s="1301"/>
      <c r="AM55" s="1301"/>
      <c r="AN55" s="1301"/>
      <c r="AO55" s="1301"/>
      <c r="AP55" s="1301"/>
      <c r="AQ55" s="1301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1353" t="s">
        <v>97</v>
      </c>
      <c r="B56" s="23">
        <f t="shared" si="23"/>
        <v>0</v>
      </c>
      <c r="C56" s="1288"/>
      <c r="D56" s="1289"/>
      <c r="E56" s="1289"/>
      <c r="F56" s="1289"/>
      <c r="G56" s="1289"/>
      <c r="H56" s="1289"/>
      <c r="I56" s="1289"/>
      <c r="J56" s="1289"/>
      <c r="K56" s="1289"/>
      <c r="L56" s="1289"/>
      <c r="M56" s="1289"/>
      <c r="N56" s="1289"/>
      <c r="O56" s="1289"/>
      <c r="P56" s="1289"/>
      <c r="Q56" s="1289"/>
      <c r="R56" s="1289"/>
      <c r="S56" s="1298"/>
      <c r="T56" s="73"/>
      <c r="U56" s="74"/>
      <c r="V56" s="73"/>
      <c r="W56" s="74"/>
      <c r="X56" s="73"/>
      <c r="Y56" s="74"/>
      <c r="Z56" s="1353">
        <f t="shared" si="24"/>
        <v>0</v>
      </c>
      <c r="AA56" s="73"/>
      <c r="AB56" s="75"/>
      <c r="AC56" s="75"/>
      <c r="AD56" s="74"/>
      <c r="AE56" s="1353">
        <f t="shared" si="25"/>
        <v>0</v>
      </c>
      <c r="AF56" s="73"/>
      <c r="AG56" s="75"/>
      <c r="AH56" s="75"/>
      <c r="AI56" s="76"/>
      <c r="AJ56" s="1301"/>
      <c r="AK56" s="1301"/>
      <c r="AL56" s="1301"/>
      <c r="AM56" s="1301"/>
      <c r="AN56" s="1301"/>
      <c r="AO56" s="1301"/>
      <c r="AP56" s="1301"/>
      <c r="AQ56" s="1301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1353" t="s">
        <v>98</v>
      </c>
      <c r="B57" s="23">
        <f t="shared" si="23"/>
        <v>0</v>
      </c>
      <c r="C57" s="1288"/>
      <c r="D57" s="1289"/>
      <c r="E57" s="1289"/>
      <c r="F57" s="1289"/>
      <c r="G57" s="1289"/>
      <c r="H57" s="1289"/>
      <c r="I57" s="1289"/>
      <c r="J57" s="1289"/>
      <c r="K57" s="1289"/>
      <c r="L57" s="1289"/>
      <c r="M57" s="1289"/>
      <c r="N57" s="1289"/>
      <c r="O57" s="1289"/>
      <c r="P57" s="1289"/>
      <c r="Q57" s="1289"/>
      <c r="R57" s="1289"/>
      <c r="S57" s="1298"/>
      <c r="T57" s="73"/>
      <c r="U57" s="74"/>
      <c r="V57" s="73"/>
      <c r="W57" s="74"/>
      <c r="X57" s="73"/>
      <c r="Y57" s="74"/>
      <c r="Z57" s="1353">
        <f t="shared" si="24"/>
        <v>0</v>
      </c>
      <c r="AA57" s="73"/>
      <c r="AB57" s="75"/>
      <c r="AC57" s="75"/>
      <c r="AD57" s="74"/>
      <c r="AE57" s="1353">
        <f t="shared" si="25"/>
        <v>0</v>
      </c>
      <c r="AF57" s="73"/>
      <c r="AG57" s="75"/>
      <c r="AH57" s="75"/>
      <c r="AI57" s="76"/>
      <c r="AJ57" s="1301"/>
      <c r="AK57" s="1301"/>
      <c r="AL57" s="1301"/>
      <c r="AM57" s="1301"/>
      <c r="AN57" s="1301"/>
      <c r="AO57" s="1301"/>
      <c r="AP57" s="1301"/>
      <c r="AQ57" s="1301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1353" t="s">
        <v>99</v>
      </c>
      <c r="B58" s="23">
        <f t="shared" si="23"/>
        <v>0</v>
      </c>
      <c r="C58" s="1288"/>
      <c r="D58" s="1289"/>
      <c r="E58" s="1289"/>
      <c r="F58" s="1289"/>
      <c r="G58" s="1289"/>
      <c r="H58" s="1289"/>
      <c r="I58" s="1289"/>
      <c r="J58" s="1289"/>
      <c r="K58" s="1289"/>
      <c r="L58" s="1289"/>
      <c r="M58" s="1289"/>
      <c r="N58" s="1289"/>
      <c r="O58" s="1289"/>
      <c r="P58" s="1289"/>
      <c r="Q58" s="1289"/>
      <c r="R58" s="1289"/>
      <c r="S58" s="1298"/>
      <c r="T58" s="73"/>
      <c r="U58" s="74"/>
      <c r="V58" s="73"/>
      <c r="W58" s="74"/>
      <c r="X58" s="73"/>
      <c r="Y58" s="74"/>
      <c r="Z58" s="1353">
        <f t="shared" si="24"/>
        <v>0</v>
      </c>
      <c r="AA58" s="73"/>
      <c r="AB58" s="75"/>
      <c r="AC58" s="75"/>
      <c r="AD58" s="74"/>
      <c r="AE58" s="1353">
        <f t="shared" si="25"/>
        <v>0</v>
      </c>
      <c r="AF58" s="73"/>
      <c r="AG58" s="75"/>
      <c r="AH58" s="75"/>
      <c r="AI58" s="76"/>
      <c r="AJ58" s="1301"/>
      <c r="AK58" s="1301"/>
      <c r="AL58" s="1301"/>
      <c r="AM58" s="1301"/>
      <c r="AN58" s="1301"/>
      <c r="AO58" s="1301"/>
      <c r="AP58" s="1301"/>
      <c r="AQ58" s="1301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1353" t="s">
        <v>100</v>
      </c>
      <c r="B59" s="23">
        <f t="shared" si="23"/>
        <v>0</v>
      </c>
      <c r="C59" s="1288"/>
      <c r="D59" s="1289"/>
      <c r="E59" s="1289"/>
      <c r="F59" s="1289"/>
      <c r="G59" s="1289"/>
      <c r="H59" s="1289"/>
      <c r="I59" s="1289"/>
      <c r="J59" s="1289"/>
      <c r="K59" s="1289"/>
      <c r="L59" s="1289"/>
      <c r="M59" s="1289"/>
      <c r="N59" s="1289"/>
      <c r="O59" s="1289"/>
      <c r="P59" s="1289"/>
      <c r="Q59" s="1289"/>
      <c r="R59" s="1289"/>
      <c r="S59" s="1298"/>
      <c r="T59" s="73"/>
      <c r="U59" s="74"/>
      <c r="V59" s="73"/>
      <c r="W59" s="74"/>
      <c r="X59" s="73"/>
      <c r="Y59" s="74"/>
      <c r="Z59" s="1353">
        <f t="shared" si="24"/>
        <v>0</v>
      </c>
      <c r="AA59" s="73"/>
      <c r="AB59" s="75"/>
      <c r="AC59" s="75"/>
      <c r="AD59" s="74"/>
      <c r="AE59" s="1353">
        <f t="shared" si="25"/>
        <v>0</v>
      </c>
      <c r="AF59" s="73"/>
      <c r="AG59" s="75"/>
      <c r="AH59" s="75"/>
      <c r="AI59" s="76"/>
      <c r="AJ59" s="1301"/>
      <c r="AK59" s="1301"/>
      <c r="AL59" s="1301"/>
      <c r="AM59" s="1301"/>
      <c r="AN59" s="1301"/>
      <c r="AO59" s="1301"/>
      <c r="AP59" s="1301"/>
      <c r="AQ59" s="1301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1353" t="s">
        <v>101</v>
      </c>
      <c r="B60" s="23">
        <f t="shared" si="23"/>
        <v>0</v>
      </c>
      <c r="C60" s="1288"/>
      <c r="D60" s="1289"/>
      <c r="E60" s="1289"/>
      <c r="F60" s="1289"/>
      <c r="G60" s="1289"/>
      <c r="H60" s="1289"/>
      <c r="I60" s="1289"/>
      <c r="J60" s="1289"/>
      <c r="K60" s="1289"/>
      <c r="L60" s="1289"/>
      <c r="M60" s="1289"/>
      <c r="N60" s="1289"/>
      <c r="O60" s="1289"/>
      <c r="P60" s="1289"/>
      <c r="Q60" s="1289"/>
      <c r="R60" s="1289"/>
      <c r="S60" s="1298"/>
      <c r="T60" s="73"/>
      <c r="U60" s="74"/>
      <c r="V60" s="73"/>
      <c r="W60" s="74"/>
      <c r="X60" s="73"/>
      <c r="Y60" s="74"/>
      <c r="Z60" s="1353">
        <f t="shared" si="24"/>
        <v>0</v>
      </c>
      <c r="AA60" s="73"/>
      <c r="AB60" s="75"/>
      <c r="AC60" s="75"/>
      <c r="AD60" s="74"/>
      <c r="AE60" s="1353">
        <f t="shared" si="25"/>
        <v>0</v>
      </c>
      <c r="AF60" s="73"/>
      <c r="AG60" s="75"/>
      <c r="AH60" s="75"/>
      <c r="AI60" s="76"/>
      <c r="AJ60" s="1301"/>
      <c r="AK60" s="1301"/>
      <c r="AL60" s="1301"/>
      <c r="AM60" s="1301"/>
      <c r="AN60" s="1301"/>
      <c r="AO60" s="1301"/>
      <c r="AP60" s="1301"/>
      <c r="AQ60" s="1301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1353" t="s">
        <v>102</v>
      </c>
      <c r="B61" s="23">
        <f t="shared" si="23"/>
        <v>0</v>
      </c>
      <c r="C61" s="1357"/>
      <c r="D61" s="1355"/>
      <c r="E61" s="1355"/>
      <c r="F61" s="1355"/>
      <c r="G61" s="1355"/>
      <c r="H61" s="1355"/>
      <c r="I61" s="1355"/>
      <c r="J61" s="1355"/>
      <c r="K61" s="1355"/>
      <c r="L61" s="1355"/>
      <c r="M61" s="1355"/>
      <c r="N61" s="1355"/>
      <c r="O61" s="1289"/>
      <c r="P61" s="1289"/>
      <c r="Q61" s="1289"/>
      <c r="R61" s="1289"/>
      <c r="S61" s="1298"/>
      <c r="T61" s="73"/>
      <c r="U61" s="74"/>
      <c r="V61" s="73"/>
      <c r="W61" s="74"/>
      <c r="X61" s="73"/>
      <c r="Y61" s="74"/>
      <c r="Z61" s="1353">
        <f t="shared" si="24"/>
        <v>0</v>
      </c>
      <c r="AA61" s="73"/>
      <c r="AB61" s="75"/>
      <c r="AC61" s="75"/>
      <c r="AD61" s="74"/>
      <c r="AE61" s="1353">
        <f t="shared" si="25"/>
        <v>0</v>
      </c>
      <c r="AF61" s="73"/>
      <c r="AG61" s="75"/>
      <c r="AH61" s="75"/>
      <c r="AI61" s="76"/>
      <c r="AJ61" s="1301"/>
      <c r="AK61" s="1301"/>
      <c r="AL61" s="1301"/>
      <c r="AM61" s="1301"/>
      <c r="AN61" s="1301"/>
      <c r="AO61" s="1301"/>
      <c r="AP61" s="1301"/>
      <c r="AQ61" s="1301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1353" t="s">
        <v>103</v>
      </c>
      <c r="B62" s="23">
        <f t="shared" si="23"/>
        <v>0</v>
      </c>
      <c r="C62" s="1288"/>
      <c r="D62" s="1289"/>
      <c r="E62" s="1289"/>
      <c r="F62" s="1358"/>
      <c r="G62" s="1358"/>
      <c r="H62" s="1358"/>
      <c r="I62" s="1358"/>
      <c r="J62" s="1358"/>
      <c r="K62" s="1358"/>
      <c r="L62" s="1289"/>
      <c r="M62" s="1289"/>
      <c r="N62" s="1289"/>
      <c r="O62" s="1289"/>
      <c r="P62" s="1289"/>
      <c r="Q62" s="1289"/>
      <c r="R62" s="1289"/>
      <c r="S62" s="1298"/>
      <c r="T62" s="73"/>
      <c r="U62" s="74"/>
      <c r="V62" s="73"/>
      <c r="W62" s="74"/>
      <c r="X62" s="73"/>
      <c r="Y62" s="74"/>
      <c r="Z62" s="1353">
        <f t="shared" si="24"/>
        <v>0</v>
      </c>
      <c r="AA62" s="73"/>
      <c r="AB62" s="75"/>
      <c r="AC62" s="75"/>
      <c r="AD62" s="74"/>
      <c r="AE62" s="1353">
        <f t="shared" si="25"/>
        <v>0</v>
      </c>
      <c r="AF62" s="73"/>
      <c r="AG62" s="75"/>
      <c r="AH62" s="75"/>
      <c r="AI62" s="76"/>
      <c r="AJ62" s="1301"/>
      <c r="AK62" s="1301"/>
      <c r="AL62" s="1301"/>
      <c r="AM62" s="1301"/>
      <c r="AN62" s="1301"/>
      <c r="AO62" s="1301"/>
      <c r="AP62" s="1301"/>
      <c r="AQ62" s="1301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1353" t="s">
        <v>104</v>
      </c>
      <c r="B63" s="23">
        <f t="shared" si="23"/>
        <v>0</v>
      </c>
      <c r="C63" s="1359"/>
      <c r="D63" s="1358"/>
      <c r="E63" s="1358"/>
      <c r="F63" s="1358"/>
      <c r="G63" s="1289"/>
      <c r="H63" s="1289"/>
      <c r="I63" s="1289"/>
      <c r="J63" s="1289"/>
      <c r="K63" s="1289"/>
      <c r="L63" s="1289"/>
      <c r="M63" s="1289"/>
      <c r="N63" s="1289"/>
      <c r="O63" s="1289"/>
      <c r="P63" s="1289"/>
      <c r="Q63" s="1289"/>
      <c r="R63" s="1289"/>
      <c r="S63" s="1298"/>
      <c r="T63" s="73"/>
      <c r="U63" s="74"/>
      <c r="V63" s="73"/>
      <c r="W63" s="74"/>
      <c r="X63" s="73"/>
      <c r="Y63" s="74"/>
      <c r="Z63" s="1353">
        <f t="shared" si="24"/>
        <v>0</v>
      </c>
      <c r="AA63" s="73"/>
      <c r="AB63" s="75"/>
      <c r="AC63" s="75"/>
      <c r="AD63" s="74"/>
      <c r="AE63" s="1353">
        <f t="shared" si="25"/>
        <v>0</v>
      </c>
      <c r="AF63" s="73"/>
      <c r="AG63" s="75"/>
      <c r="AH63" s="75"/>
      <c r="AI63" s="76"/>
      <c r="AJ63" s="1301"/>
      <c r="AK63" s="1301"/>
      <c r="AL63" s="1301"/>
      <c r="AM63" s="1301"/>
      <c r="AN63" s="1301"/>
      <c r="AO63" s="1301"/>
      <c r="AP63" s="1301"/>
      <c r="AQ63" s="1301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1353" t="s">
        <v>105</v>
      </c>
      <c r="B64" s="23">
        <f t="shared" si="23"/>
        <v>0</v>
      </c>
      <c r="C64" s="1359"/>
      <c r="D64" s="1358"/>
      <c r="E64" s="1358"/>
      <c r="F64" s="1358"/>
      <c r="G64" s="1358"/>
      <c r="H64" s="1358"/>
      <c r="I64" s="1358"/>
      <c r="J64" s="1358"/>
      <c r="K64" s="1358"/>
      <c r="L64" s="1289"/>
      <c r="M64" s="1289"/>
      <c r="N64" s="1289"/>
      <c r="O64" s="1289"/>
      <c r="P64" s="1289"/>
      <c r="Q64" s="1289"/>
      <c r="R64" s="1289"/>
      <c r="S64" s="1298"/>
      <c r="T64" s="73"/>
      <c r="U64" s="74"/>
      <c r="V64" s="73"/>
      <c r="W64" s="74"/>
      <c r="X64" s="73"/>
      <c r="Y64" s="74"/>
      <c r="Z64" s="1353">
        <f t="shared" si="24"/>
        <v>0</v>
      </c>
      <c r="AA64" s="73"/>
      <c r="AB64" s="75"/>
      <c r="AC64" s="75"/>
      <c r="AD64" s="74"/>
      <c r="AE64" s="1353">
        <f t="shared" si="25"/>
        <v>0</v>
      </c>
      <c r="AF64" s="73"/>
      <c r="AG64" s="75"/>
      <c r="AH64" s="75"/>
      <c r="AI64" s="76"/>
      <c r="AJ64" s="1301"/>
      <c r="AK64" s="1301"/>
      <c r="AL64" s="1301"/>
      <c r="AM64" s="1301"/>
      <c r="AN64" s="1301"/>
      <c r="AO64" s="1301"/>
      <c r="AP64" s="1301"/>
      <c r="AQ64" s="1301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1353" t="s">
        <v>106</v>
      </c>
      <c r="B65" s="23">
        <f t="shared" si="23"/>
        <v>0</v>
      </c>
      <c r="C65" s="1359"/>
      <c r="D65" s="1358"/>
      <c r="E65" s="1358"/>
      <c r="F65" s="1289"/>
      <c r="G65" s="1289"/>
      <c r="H65" s="1289"/>
      <c r="I65" s="1289"/>
      <c r="J65" s="1289"/>
      <c r="K65" s="1289"/>
      <c r="L65" s="1289"/>
      <c r="M65" s="1289"/>
      <c r="N65" s="1289"/>
      <c r="O65" s="1289"/>
      <c r="P65" s="1289"/>
      <c r="Q65" s="1289"/>
      <c r="R65" s="1289"/>
      <c r="S65" s="1298"/>
      <c r="T65" s="73"/>
      <c r="U65" s="74"/>
      <c r="V65" s="73"/>
      <c r="W65" s="74"/>
      <c r="X65" s="73"/>
      <c r="Y65" s="74"/>
      <c r="Z65" s="1353">
        <f t="shared" si="24"/>
        <v>0</v>
      </c>
      <c r="AA65" s="73"/>
      <c r="AB65" s="75"/>
      <c r="AC65" s="75"/>
      <c r="AD65" s="74"/>
      <c r="AE65" s="1353">
        <f t="shared" si="25"/>
        <v>0</v>
      </c>
      <c r="AF65" s="73"/>
      <c r="AG65" s="75"/>
      <c r="AH65" s="75"/>
      <c r="AI65" s="76"/>
      <c r="AJ65" s="1301"/>
      <c r="AK65" s="1301"/>
      <c r="AL65" s="1301"/>
      <c r="AM65" s="1301"/>
      <c r="AN65" s="1301"/>
      <c r="AO65" s="1301"/>
      <c r="AP65" s="1301"/>
      <c r="AQ65" s="1301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1353" t="s">
        <v>107</v>
      </c>
      <c r="B66" s="23">
        <f t="shared" si="23"/>
        <v>0</v>
      </c>
      <c r="C66" s="1359"/>
      <c r="D66" s="1358"/>
      <c r="E66" s="1358"/>
      <c r="F66" s="1289"/>
      <c r="G66" s="1289"/>
      <c r="H66" s="1289"/>
      <c r="I66" s="1289"/>
      <c r="J66" s="1289"/>
      <c r="K66" s="1289"/>
      <c r="L66" s="1289"/>
      <c r="M66" s="1289"/>
      <c r="N66" s="1289"/>
      <c r="O66" s="1289"/>
      <c r="P66" s="1289"/>
      <c r="Q66" s="1289"/>
      <c r="R66" s="1289"/>
      <c r="S66" s="1298"/>
      <c r="T66" s="73"/>
      <c r="U66" s="74"/>
      <c r="V66" s="73"/>
      <c r="W66" s="74"/>
      <c r="X66" s="73"/>
      <c r="Y66" s="74"/>
      <c r="Z66" s="1353">
        <f t="shared" si="24"/>
        <v>0</v>
      </c>
      <c r="AA66" s="73"/>
      <c r="AB66" s="75"/>
      <c r="AC66" s="75"/>
      <c r="AD66" s="74"/>
      <c r="AE66" s="1353">
        <f t="shared" si="25"/>
        <v>0</v>
      </c>
      <c r="AF66" s="73"/>
      <c r="AG66" s="75"/>
      <c r="AH66" s="75"/>
      <c r="AI66" s="76"/>
      <c r="AJ66" s="1301"/>
      <c r="AK66" s="1301"/>
      <c r="AL66" s="1301"/>
      <c r="AM66" s="1301"/>
      <c r="AN66" s="1301"/>
      <c r="AO66" s="1301"/>
      <c r="AP66" s="1301"/>
      <c r="AQ66" s="1301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1353" t="s">
        <v>108</v>
      </c>
      <c r="B67" s="23">
        <f t="shared" si="23"/>
        <v>0</v>
      </c>
      <c r="C67" s="1359"/>
      <c r="D67" s="1358"/>
      <c r="E67" s="1358"/>
      <c r="F67" s="1289"/>
      <c r="G67" s="1289"/>
      <c r="H67" s="1289"/>
      <c r="I67" s="1289"/>
      <c r="J67" s="1289"/>
      <c r="K67" s="1289"/>
      <c r="L67" s="1289"/>
      <c r="M67" s="1289"/>
      <c r="N67" s="1289"/>
      <c r="O67" s="1289"/>
      <c r="P67" s="1289"/>
      <c r="Q67" s="1289"/>
      <c r="R67" s="1289"/>
      <c r="S67" s="1298"/>
      <c r="T67" s="73"/>
      <c r="U67" s="74"/>
      <c r="V67" s="73"/>
      <c r="W67" s="74"/>
      <c r="X67" s="73"/>
      <c r="Y67" s="74"/>
      <c r="Z67" s="1353">
        <f t="shared" si="24"/>
        <v>0</v>
      </c>
      <c r="AA67" s="73"/>
      <c r="AB67" s="75"/>
      <c r="AC67" s="75"/>
      <c r="AD67" s="74"/>
      <c r="AE67" s="1353">
        <f t="shared" si="25"/>
        <v>0</v>
      </c>
      <c r="AF67" s="73"/>
      <c r="AG67" s="75"/>
      <c r="AH67" s="75"/>
      <c r="AI67" s="76"/>
      <c r="AJ67" s="1301"/>
      <c r="AK67" s="1301"/>
      <c r="AL67" s="1301"/>
      <c r="AM67" s="1301"/>
      <c r="AN67" s="1301"/>
      <c r="AO67" s="1301"/>
      <c r="AP67" s="1301"/>
      <c r="AQ67" s="1301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1353" t="s">
        <v>109</v>
      </c>
      <c r="B68" s="23">
        <f t="shared" si="23"/>
        <v>0</v>
      </c>
      <c r="C68" s="1288"/>
      <c r="D68" s="1289"/>
      <c r="E68" s="1289"/>
      <c r="F68" s="1289"/>
      <c r="G68" s="1289"/>
      <c r="H68" s="1289"/>
      <c r="I68" s="1289"/>
      <c r="J68" s="1289"/>
      <c r="K68" s="1289"/>
      <c r="L68" s="1289"/>
      <c r="M68" s="1289"/>
      <c r="N68" s="1289"/>
      <c r="O68" s="1289"/>
      <c r="P68" s="1289"/>
      <c r="Q68" s="1289"/>
      <c r="R68" s="1289"/>
      <c r="S68" s="1298"/>
      <c r="T68" s="73"/>
      <c r="U68" s="74"/>
      <c r="V68" s="73"/>
      <c r="W68" s="74"/>
      <c r="X68" s="73"/>
      <c r="Y68" s="74"/>
      <c r="Z68" s="1353">
        <f t="shared" si="24"/>
        <v>0</v>
      </c>
      <c r="AA68" s="73"/>
      <c r="AB68" s="75"/>
      <c r="AC68" s="75"/>
      <c r="AD68" s="74"/>
      <c r="AE68" s="1353">
        <f t="shared" si="25"/>
        <v>0</v>
      </c>
      <c r="AF68" s="73"/>
      <c r="AG68" s="75"/>
      <c r="AH68" s="75"/>
      <c r="AI68" s="76"/>
      <c r="AJ68" s="1301"/>
      <c r="AK68" s="1301"/>
      <c r="AL68" s="1301"/>
      <c r="AM68" s="1301"/>
      <c r="AN68" s="1301"/>
      <c r="AO68" s="1301"/>
      <c r="AP68" s="1301"/>
      <c r="AQ68" s="1301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1353" t="s">
        <v>110</v>
      </c>
      <c r="B69" s="23">
        <f t="shared" si="23"/>
        <v>0</v>
      </c>
      <c r="C69" s="1288"/>
      <c r="D69" s="1289"/>
      <c r="E69" s="1289"/>
      <c r="F69" s="1289"/>
      <c r="G69" s="1289"/>
      <c r="H69" s="1289"/>
      <c r="I69" s="1289"/>
      <c r="J69" s="1289"/>
      <c r="K69" s="1289"/>
      <c r="L69" s="1289"/>
      <c r="M69" s="1289"/>
      <c r="N69" s="1289"/>
      <c r="O69" s="1289"/>
      <c r="P69" s="1289"/>
      <c r="Q69" s="1289"/>
      <c r="R69" s="1289"/>
      <c r="S69" s="1298"/>
      <c r="T69" s="73"/>
      <c r="U69" s="74"/>
      <c r="V69" s="73"/>
      <c r="W69" s="74"/>
      <c r="X69" s="73"/>
      <c r="Y69" s="74"/>
      <c r="Z69" s="1353">
        <f t="shared" si="24"/>
        <v>0</v>
      </c>
      <c r="AA69" s="73"/>
      <c r="AB69" s="75"/>
      <c r="AC69" s="75"/>
      <c r="AD69" s="74"/>
      <c r="AE69" s="1353">
        <f t="shared" si="25"/>
        <v>0</v>
      </c>
      <c r="AF69" s="73"/>
      <c r="AG69" s="75"/>
      <c r="AH69" s="75"/>
      <c r="AI69" s="76"/>
      <c r="AJ69" s="1301"/>
      <c r="AK69" s="1301"/>
      <c r="AL69" s="1301"/>
      <c r="AM69" s="1301"/>
      <c r="AN69" s="1301"/>
      <c r="AO69" s="1301"/>
      <c r="AP69" s="1301"/>
      <c r="AQ69" s="1301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1353" t="s">
        <v>111</v>
      </c>
      <c r="B70" s="23">
        <f t="shared" si="23"/>
        <v>0</v>
      </c>
      <c r="C70" s="1288"/>
      <c r="D70" s="1289"/>
      <c r="E70" s="1289"/>
      <c r="F70" s="1289"/>
      <c r="G70" s="1289"/>
      <c r="H70" s="1289"/>
      <c r="I70" s="1289"/>
      <c r="J70" s="1289"/>
      <c r="K70" s="1289"/>
      <c r="L70" s="1289"/>
      <c r="M70" s="1289"/>
      <c r="N70" s="1289"/>
      <c r="O70" s="1289"/>
      <c r="P70" s="1289"/>
      <c r="Q70" s="1289"/>
      <c r="R70" s="1289"/>
      <c r="S70" s="1298"/>
      <c r="T70" s="73"/>
      <c r="U70" s="74"/>
      <c r="V70" s="73"/>
      <c r="W70" s="74"/>
      <c r="X70" s="73"/>
      <c r="Y70" s="74"/>
      <c r="Z70" s="1353">
        <f t="shared" si="24"/>
        <v>0</v>
      </c>
      <c r="AA70" s="73"/>
      <c r="AB70" s="75"/>
      <c r="AC70" s="75"/>
      <c r="AD70" s="74"/>
      <c r="AE70" s="1353">
        <f t="shared" si="25"/>
        <v>0</v>
      </c>
      <c r="AF70" s="73"/>
      <c r="AG70" s="75"/>
      <c r="AH70" s="75"/>
      <c r="AI70" s="76"/>
      <c r="AJ70" s="1301"/>
      <c r="AK70" s="1301"/>
      <c r="AL70" s="1301"/>
      <c r="AM70" s="1301"/>
      <c r="AN70" s="1301"/>
      <c r="AO70" s="1301"/>
      <c r="AP70" s="1301"/>
      <c r="AQ70" s="1301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1359"/>
      <c r="D71" s="1358"/>
      <c r="E71" s="1358"/>
      <c r="F71" s="1358"/>
      <c r="G71" s="1289"/>
      <c r="H71" s="1289"/>
      <c r="I71" s="1289"/>
      <c r="J71" s="1289"/>
      <c r="K71" s="1289"/>
      <c r="L71" s="1289"/>
      <c r="M71" s="1289"/>
      <c r="N71" s="1289"/>
      <c r="O71" s="1289"/>
      <c r="P71" s="1289"/>
      <c r="Q71" s="1289"/>
      <c r="R71" s="1289"/>
      <c r="S71" s="1298"/>
      <c r="T71" s="73"/>
      <c r="U71" s="74"/>
      <c r="V71" s="73"/>
      <c r="W71" s="74"/>
      <c r="X71" s="73"/>
      <c r="Y71" s="74"/>
      <c r="Z71" s="1353">
        <f t="shared" si="24"/>
        <v>0</v>
      </c>
      <c r="AA71" s="73"/>
      <c r="AB71" s="75"/>
      <c r="AC71" s="75"/>
      <c r="AD71" s="74"/>
      <c r="AE71" s="1353">
        <f t="shared" si="25"/>
        <v>0</v>
      </c>
      <c r="AF71" s="73"/>
      <c r="AG71" s="75"/>
      <c r="AH71" s="75"/>
      <c r="AI71" s="76"/>
      <c r="AJ71" s="1301"/>
      <c r="AK71" s="1301"/>
      <c r="AL71" s="1301"/>
      <c r="AM71" s="1301"/>
      <c r="AN71" s="1301"/>
      <c r="AO71" s="1301"/>
      <c r="AP71" s="1301"/>
      <c r="AQ71" s="1301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1360" t="s">
        <v>113</v>
      </c>
      <c r="B72" s="23">
        <f t="shared" si="23"/>
        <v>0</v>
      </c>
      <c r="C72" s="1359"/>
      <c r="D72" s="1358"/>
      <c r="E72" s="1358"/>
      <c r="F72" s="1358"/>
      <c r="G72" s="1289"/>
      <c r="H72" s="1289"/>
      <c r="I72" s="1289"/>
      <c r="J72" s="1289"/>
      <c r="K72" s="1289"/>
      <c r="L72" s="1289"/>
      <c r="M72" s="1289"/>
      <c r="N72" s="1289"/>
      <c r="O72" s="1289"/>
      <c r="P72" s="1289"/>
      <c r="Q72" s="1289"/>
      <c r="R72" s="1289"/>
      <c r="S72" s="1298"/>
      <c r="T72" s="73"/>
      <c r="U72" s="74"/>
      <c r="V72" s="73"/>
      <c r="W72" s="74"/>
      <c r="X72" s="73"/>
      <c r="Y72" s="74"/>
      <c r="Z72" s="1353">
        <f t="shared" si="24"/>
        <v>0</v>
      </c>
      <c r="AA72" s="73"/>
      <c r="AB72" s="75"/>
      <c r="AC72" s="75"/>
      <c r="AD72" s="74"/>
      <c r="AE72" s="1353">
        <f t="shared" si="25"/>
        <v>0</v>
      </c>
      <c r="AF72" s="73"/>
      <c r="AG72" s="75"/>
      <c r="AH72" s="75"/>
      <c r="AI72" s="76"/>
      <c r="AJ72" s="1301"/>
      <c r="AK72" s="1301"/>
      <c r="AL72" s="1301"/>
      <c r="AM72" s="1301"/>
      <c r="AN72" s="1301"/>
      <c r="AO72" s="1301"/>
      <c r="AP72" s="1301"/>
      <c r="AQ72" s="1301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1353" t="s">
        <v>114</v>
      </c>
      <c r="B73" s="23">
        <f t="shared" si="23"/>
        <v>0</v>
      </c>
      <c r="C73" s="1359"/>
      <c r="D73" s="1358"/>
      <c r="E73" s="1358"/>
      <c r="F73" s="1358"/>
      <c r="G73" s="1358"/>
      <c r="H73" s="1358"/>
      <c r="I73" s="1358"/>
      <c r="J73" s="1358"/>
      <c r="K73" s="1358"/>
      <c r="L73" s="1289"/>
      <c r="M73" s="1289"/>
      <c r="N73" s="1289"/>
      <c r="O73" s="1289"/>
      <c r="P73" s="1289"/>
      <c r="Q73" s="1289"/>
      <c r="R73" s="1289"/>
      <c r="S73" s="1298"/>
      <c r="T73" s="73"/>
      <c r="U73" s="74"/>
      <c r="V73" s="73"/>
      <c r="W73" s="74"/>
      <c r="X73" s="73"/>
      <c r="Y73" s="74"/>
      <c r="Z73" s="1353">
        <f t="shared" si="24"/>
        <v>0</v>
      </c>
      <c r="AA73" s="73"/>
      <c r="AB73" s="75"/>
      <c r="AC73" s="75"/>
      <c r="AD73" s="74"/>
      <c r="AE73" s="1353">
        <f t="shared" si="25"/>
        <v>0</v>
      </c>
      <c r="AF73" s="73"/>
      <c r="AG73" s="75"/>
      <c r="AH73" s="75"/>
      <c r="AI73" s="76"/>
      <c r="AJ73" s="1301"/>
      <c r="AK73" s="1301"/>
      <c r="AL73" s="1301"/>
      <c r="AM73" s="1301"/>
      <c r="AN73" s="1301"/>
      <c r="AO73" s="1301"/>
      <c r="AP73" s="1301"/>
      <c r="AQ73" s="1301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1353" t="s">
        <v>115</v>
      </c>
      <c r="B74" s="23">
        <f t="shared" si="23"/>
        <v>0</v>
      </c>
      <c r="C74" s="1359"/>
      <c r="D74" s="1358"/>
      <c r="E74" s="1358"/>
      <c r="F74" s="1358"/>
      <c r="G74" s="1289"/>
      <c r="H74" s="1289"/>
      <c r="I74" s="1289"/>
      <c r="J74" s="1289"/>
      <c r="K74" s="1289"/>
      <c r="L74" s="1289"/>
      <c r="M74" s="1289"/>
      <c r="N74" s="1289"/>
      <c r="O74" s="1289"/>
      <c r="P74" s="1289"/>
      <c r="Q74" s="1289"/>
      <c r="R74" s="1289"/>
      <c r="S74" s="1298"/>
      <c r="T74" s="73"/>
      <c r="U74" s="74"/>
      <c r="V74" s="73"/>
      <c r="W74" s="74"/>
      <c r="X74" s="73"/>
      <c r="Y74" s="74"/>
      <c r="Z74" s="1353">
        <f t="shared" si="24"/>
        <v>0</v>
      </c>
      <c r="AA74" s="73"/>
      <c r="AB74" s="75"/>
      <c r="AC74" s="75"/>
      <c r="AD74" s="74"/>
      <c r="AE74" s="1353">
        <f t="shared" si="25"/>
        <v>0</v>
      </c>
      <c r="AF74" s="73"/>
      <c r="AG74" s="75"/>
      <c r="AH74" s="75"/>
      <c r="AI74" s="76"/>
      <c r="AJ74" s="1301"/>
      <c r="AK74" s="1301"/>
      <c r="AL74" s="1301"/>
      <c r="AM74" s="1301"/>
      <c r="AN74" s="1301"/>
      <c r="AO74" s="1301"/>
      <c r="AP74" s="1301"/>
      <c r="AQ74" s="1301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1353" t="s">
        <v>116</v>
      </c>
      <c r="B75" s="23">
        <f t="shared" si="23"/>
        <v>0</v>
      </c>
      <c r="C75" s="1288"/>
      <c r="D75" s="1289"/>
      <c r="E75" s="1289"/>
      <c r="F75" s="1289"/>
      <c r="G75" s="1289"/>
      <c r="H75" s="1289"/>
      <c r="I75" s="1289"/>
      <c r="J75" s="1289"/>
      <c r="K75" s="1289"/>
      <c r="L75" s="1289"/>
      <c r="M75" s="1289"/>
      <c r="N75" s="1289"/>
      <c r="O75" s="1289"/>
      <c r="P75" s="1289"/>
      <c r="Q75" s="1289"/>
      <c r="R75" s="1289"/>
      <c r="S75" s="1298"/>
      <c r="T75" s="73"/>
      <c r="U75" s="74"/>
      <c r="V75" s="73"/>
      <c r="W75" s="74"/>
      <c r="X75" s="73"/>
      <c r="Y75" s="74"/>
      <c r="Z75" s="1353">
        <f t="shared" si="24"/>
        <v>0</v>
      </c>
      <c r="AA75" s="73"/>
      <c r="AB75" s="75"/>
      <c r="AC75" s="75"/>
      <c r="AD75" s="74"/>
      <c r="AE75" s="1353">
        <f t="shared" si="25"/>
        <v>0</v>
      </c>
      <c r="AF75" s="73"/>
      <c r="AG75" s="75"/>
      <c r="AH75" s="75"/>
      <c r="AI75" s="76"/>
      <c r="AJ75" s="1301"/>
      <c r="AK75" s="1301"/>
      <c r="AL75" s="1301"/>
      <c r="AM75" s="1301"/>
      <c r="AN75" s="1301"/>
      <c r="AO75" s="1301"/>
      <c r="AP75" s="1301"/>
      <c r="AQ75" s="1301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1353" t="s">
        <v>117</v>
      </c>
      <c r="B76" s="23">
        <f t="shared" si="23"/>
        <v>0</v>
      </c>
      <c r="C76" s="1288"/>
      <c r="D76" s="1289"/>
      <c r="E76" s="1289"/>
      <c r="F76" s="1289"/>
      <c r="G76" s="1289"/>
      <c r="H76" s="1289"/>
      <c r="I76" s="1289"/>
      <c r="J76" s="1289"/>
      <c r="K76" s="1289"/>
      <c r="L76" s="1289"/>
      <c r="M76" s="1289"/>
      <c r="N76" s="1289"/>
      <c r="O76" s="1289"/>
      <c r="P76" s="1289"/>
      <c r="Q76" s="1289"/>
      <c r="R76" s="1289"/>
      <c r="S76" s="1298"/>
      <c r="T76" s="73"/>
      <c r="U76" s="74"/>
      <c r="V76" s="73"/>
      <c r="W76" s="74"/>
      <c r="X76" s="73"/>
      <c r="Y76" s="74"/>
      <c r="Z76" s="1353">
        <f t="shared" si="24"/>
        <v>0</v>
      </c>
      <c r="AA76" s="73"/>
      <c r="AB76" s="75"/>
      <c r="AC76" s="75"/>
      <c r="AD76" s="74"/>
      <c r="AE76" s="1353">
        <f t="shared" si="25"/>
        <v>0</v>
      </c>
      <c r="AF76" s="73"/>
      <c r="AG76" s="75"/>
      <c r="AH76" s="75"/>
      <c r="AI76" s="76"/>
      <c r="AJ76" s="1301"/>
      <c r="AK76" s="1301"/>
      <c r="AL76" s="1301"/>
      <c r="AM76" s="1301"/>
      <c r="AN76" s="1301"/>
      <c r="AO76" s="1301"/>
      <c r="AP76" s="1301"/>
      <c r="AQ76" s="1301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1353" t="s">
        <v>118</v>
      </c>
      <c r="B77" s="23">
        <f t="shared" si="23"/>
        <v>0</v>
      </c>
      <c r="C77" s="1288"/>
      <c r="D77" s="1289"/>
      <c r="E77" s="1289"/>
      <c r="F77" s="1289"/>
      <c r="G77" s="1289"/>
      <c r="H77" s="1289"/>
      <c r="I77" s="1289"/>
      <c r="J77" s="1289"/>
      <c r="K77" s="1289"/>
      <c r="L77" s="1289"/>
      <c r="M77" s="1289"/>
      <c r="N77" s="1289"/>
      <c r="O77" s="1289"/>
      <c r="P77" s="1289"/>
      <c r="Q77" s="1289"/>
      <c r="R77" s="1289"/>
      <c r="S77" s="1298"/>
      <c r="T77" s="73"/>
      <c r="U77" s="74"/>
      <c r="V77" s="73"/>
      <c r="W77" s="74"/>
      <c r="X77" s="73"/>
      <c r="Y77" s="74"/>
      <c r="Z77" s="1353">
        <f t="shared" si="24"/>
        <v>0</v>
      </c>
      <c r="AA77" s="73"/>
      <c r="AB77" s="75"/>
      <c r="AC77" s="75"/>
      <c r="AD77" s="74"/>
      <c r="AE77" s="1353">
        <f t="shared" si="25"/>
        <v>0</v>
      </c>
      <c r="AF77" s="73"/>
      <c r="AG77" s="75"/>
      <c r="AH77" s="75"/>
      <c r="AI77" s="76"/>
      <c r="AJ77" s="1301"/>
      <c r="AK77" s="1301"/>
      <c r="AL77" s="1301"/>
      <c r="AM77" s="1301"/>
      <c r="AN77" s="1301"/>
      <c r="AO77" s="1301"/>
      <c r="AP77" s="1301"/>
      <c r="AQ77" s="1301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1353" t="s">
        <v>119</v>
      </c>
      <c r="B78" s="23">
        <f t="shared" si="23"/>
        <v>0</v>
      </c>
      <c r="C78" s="1288"/>
      <c r="D78" s="1289"/>
      <c r="E78" s="1289"/>
      <c r="F78" s="1289"/>
      <c r="G78" s="1289"/>
      <c r="H78" s="1289"/>
      <c r="I78" s="1289"/>
      <c r="J78" s="1289"/>
      <c r="K78" s="1289"/>
      <c r="L78" s="1289"/>
      <c r="M78" s="1289"/>
      <c r="N78" s="1289"/>
      <c r="O78" s="1289"/>
      <c r="P78" s="1289"/>
      <c r="Q78" s="1289"/>
      <c r="R78" s="1289"/>
      <c r="S78" s="1298"/>
      <c r="T78" s="1288"/>
      <c r="U78" s="1298"/>
      <c r="V78" s="1288"/>
      <c r="W78" s="1298"/>
      <c r="X78" s="1288"/>
      <c r="Y78" s="1298"/>
      <c r="Z78" s="1353">
        <f t="shared" si="24"/>
        <v>0</v>
      </c>
      <c r="AA78" s="1288"/>
      <c r="AB78" s="1289"/>
      <c r="AC78" s="1289"/>
      <c r="AD78" s="1298"/>
      <c r="AE78" s="1353">
        <f t="shared" si="25"/>
        <v>0</v>
      </c>
      <c r="AF78" s="1288"/>
      <c r="AG78" s="1289"/>
      <c r="AH78" s="1289"/>
      <c r="AI78" s="1361"/>
      <c r="AJ78" s="1301"/>
      <c r="AK78" s="1301"/>
      <c r="AL78" s="1301"/>
      <c r="AM78" s="1301"/>
      <c r="AN78" s="1301"/>
      <c r="AO78" s="1301"/>
      <c r="AP78" s="1301"/>
      <c r="AQ78" s="1301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1353" t="s">
        <v>120</v>
      </c>
      <c r="B79" s="23">
        <f t="shared" si="23"/>
        <v>0</v>
      </c>
      <c r="C79" s="1288"/>
      <c r="D79" s="1289"/>
      <c r="E79" s="1289"/>
      <c r="F79" s="1289"/>
      <c r="G79" s="1289"/>
      <c r="H79" s="1289"/>
      <c r="I79" s="1289"/>
      <c r="J79" s="1289"/>
      <c r="K79" s="1289"/>
      <c r="L79" s="1289"/>
      <c r="M79" s="1289"/>
      <c r="N79" s="1289"/>
      <c r="O79" s="1289"/>
      <c r="P79" s="1289"/>
      <c r="Q79" s="1289"/>
      <c r="R79" s="1289"/>
      <c r="S79" s="1298"/>
      <c r="T79" s="1288"/>
      <c r="U79" s="1298"/>
      <c r="V79" s="1288"/>
      <c r="W79" s="1298"/>
      <c r="X79" s="1288"/>
      <c r="Y79" s="1298"/>
      <c r="Z79" s="1353">
        <f t="shared" si="24"/>
        <v>0</v>
      </c>
      <c r="AA79" s="1288"/>
      <c r="AB79" s="1289"/>
      <c r="AC79" s="1289"/>
      <c r="AD79" s="1298"/>
      <c r="AE79" s="1353">
        <f t="shared" si="25"/>
        <v>0</v>
      </c>
      <c r="AF79" s="1288"/>
      <c r="AG79" s="1289"/>
      <c r="AH79" s="1289"/>
      <c r="AI79" s="1361"/>
      <c r="AJ79" s="1301"/>
      <c r="AK79" s="1301"/>
      <c r="AL79" s="1301"/>
      <c r="AM79" s="1301"/>
      <c r="AN79" s="1301"/>
      <c r="AO79" s="1301"/>
      <c r="AP79" s="1301"/>
      <c r="AQ79" s="1301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8</v>
      </c>
      <c r="C80" s="1288"/>
      <c r="D80" s="1289"/>
      <c r="E80" s="1289"/>
      <c r="F80" s="1289"/>
      <c r="G80" s="1289"/>
      <c r="H80" s="1289"/>
      <c r="I80" s="1289"/>
      <c r="J80" s="1289"/>
      <c r="K80" s="1289"/>
      <c r="L80" s="1289">
        <v>1</v>
      </c>
      <c r="M80" s="1289"/>
      <c r="N80" s="1289"/>
      <c r="O80" s="1289">
        <v>3</v>
      </c>
      <c r="P80" s="1289">
        <v>2</v>
      </c>
      <c r="Q80" s="1289"/>
      <c r="R80" s="1289"/>
      <c r="S80" s="1298">
        <v>2</v>
      </c>
      <c r="T80" s="1288">
        <v>3</v>
      </c>
      <c r="U80" s="1298">
        <v>5</v>
      </c>
      <c r="V80" s="1288"/>
      <c r="W80" s="1298">
        <v>1</v>
      </c>
      <c r="X80" s="1288"/>
      <c r="Y80" s="1298"/>
      <c r="Z80" s="1353">
        <f t="shared" si="24"/>
        <v>0</v>
      </c>
      <c r="AA80" s="1288"/>
      <c r="AB80" s="1289"/>
      <c r="AC80" s="1289"/>
      <c r="AD80" s="1298"/>
      <c r="AE80" s="1353">
        <f t="shared" si="25"/>
        <v>0</v>
      </c>
      <c r="AF80" s="1288"/>
      <c r="AG80" s="1289"/>
      <c r="AH80" s="1289"/>
      <c r="AI80" s="1361"/>
      <c r="AJ80" s="1301"/>
      <c r="AK80" s="1301">
        <v>8</v>
      </c>
      <c r="AL80" s="1301"/>
      <c r="AM80" s="1301">
        <v>0</v>
      </c>
      <c r="AN80" s="1301">
        <v>0</v>
      </c>
      <c r="AO80" s="1301">
        <v>0</v>
      </c>
      <c r="AP80" s="1301">
        <v>0</v>
      </c>
      <c r="AQ80" s="1301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1360" t="s">
        <v>122</v>
      </c>
      <c r="B81" s="23">
        <f t="shared" si="23"/>
        <v>0</v>
      </c>
      <c r="C81" s="1288"/>
      <c r="D81" s="1289"/>
      <c r="E81" s="1289"/>
      <c r="F81" s="1289"/>
      <c r="G81" s="1289"/>
      <c r="H81" s="1289"/>
      <c r="I81" s="1289"/>
      <c r="J81" s="1289"/>
      <c r="K81" s="1289"/>
      <c r="L81" s="1289"/>
      <c r="M81" s="1289"/>
      <c r="N81" s="1289"/>
      <c r="O81" s="1289"/>
      <c r="P81" s="1289"/>
      <c r="Q81" s="1289"/>
      <c r="R81" s="1289"/>
      <c r="S81" s="1298"/>
      <c r="T81" s="1288"/>
      <c r="U81" s="1298"/>
      <c r="V81" s="1288"/>
      <c r="W81" s="1298"/>
      <c r="X81" s="1288"/>
      <c r="Y81" s="1298"/>
      <c r="Z81" s="1353">
        <f t="shared" si="24"/>
        <v>0</v>
      </c>
      <c r="AA81" s="1288"/>
      <c r="AB81" s="1289"/>
      <c r="AC81" s="1289"/>
      <c r="AD81" s="1298"/>
      <c r="AE81" s="1353">
        <f t="shared" si="25"/>
        <v>0</v>
      </c>
      <c r="AF81" s="1288"/>
      <c r="AG81" s="1289"/>
      <c r="AH81" s="1289"/>
      <c r="AI81" s="1361"/>
      <c r="AJ81" s="1301"/>
      <c r="AK81" s="1301"/>
      <c r="AL81" s="1301"/>
      <c r="AM81" s="1301"/>
      <c r="AN81" s="1301"/>
      <c r="AO81" s="1301"/>
      <c r="AP81" s="1301"/>
      <c r="AQ81" s="1301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1360" t="s">
        <v>123</v>
      </c>
      <c r="B82" s="23">
        <f t="shared" si="23"/>
        <v>0</v>
      </c>
      <c r="C82" s="1288"/>
      <c r="D82" s="1289"/>
      <c r="E82" s="1289"/>
      <c r="F82" s="1289"/>
      <c r="G82" s="1289"/>
      <c r="H82" s="1289"/>
      <c r="I82" s="1289"/>
      <c r="J82" s="1289"/>
      <c r="K82" s="1289"/>
      <c r="L82" s="1289"/>
      <c r="M82" s="1289"/>
      <c r="N82" s="1289"/>
      <c r="O82" s="1289"/>
      <c r="P82" s="1289"/>
      <c r="Q82" s="1289"/>
      <c r="R82" s="1289"/>
      <c r="S82" s="1298"/>
      <c r="T82" s="1288"/>
      <c r="U82" s="1298"/>
      <c r="V82" s="1288"/>
      <c r="W82" s="1298"/>
      <c r="X82" s="1288"/>
      <c r="Y82" s="1298"/>
      <c r="Z82" s="1353">
        <f t="shared" si="24"/>
        <v>0</v>
      </c>
      <c r="AA82" s="1288"/>
      <c r="AB82" s="1289"/>
      <c r="AC82" s="1289"/>
      <c r="AD82" s="1298"/>
      <c r="AE82" s="1353">
        <f t="shared" si="25"/>
        <v>0</v>
      </c>
      <c r="AF82" s="1288"/>
      <c r="AG82" s="1289"/>
      <c r="AH82" s="1289"/>
      <c r="AI82" s="1361"/>
      <c r="AJ82" s="1301"/>
      <c r="AK82" s="1301"/>
      <c r="AL82" s="1301"/>
      <c r="AM82" s="1301"/>
      <c r="AN82" s="1301"/>
      <c r="AO82" s="1301"/>
      <c r="AP82" s="1301"/>
      <c r="AQ82" s="1301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1360" t="s">
        <v>124</v>
      </c>
      <c r="B83" s="23">
        <f t="shared" si="23"/>
        <v>0</v>
      </c>
      <c r="C83" s="1288"/>
      <c r="D83" s="1289"/>
      <c r="E83" s="1289"/>
      <c r="F83" s="1289"/>
      <c r="G83" s="1289"/>
      <c r="H83" s="1289"/>
      <c r="I83" s="1289"/>
      <c r="J83" s="1289"/>
      <c r="K83" s="1289"/>
      <c r="L83" s="1289"/>
      <c r="M83" s="1289"/>
      <c r="N83" s="1289"/>
      <c r="O83" s="1289"/>
      <c r="P83" s="1289"/>
      <c r="Q83" s="1289"/>
      <c r="R83" s="1289"/>
      <c r="S83" s="1298"/>
      <c r="T83" s="1288"/>
      <c r="U83" s="1298"/>
      <c r="V83" s="1288"/>
      <c r="W83" s="1298"/>
      <c r="X83" s="1288"/>
      <c r="Y83" s="1298"/>
      <c r="Z83" s="1353">
        <f t="shared" si="24"/>
        <v>0</v>
      </c>
      <c r="AA83" s="1288"/>
      <c r="AB83" s="1289"/>
      <c r="AC83" s="1289"/>
      <c r="AD83" s="1298"/>
      <c r="AE83" s="1353">
        <f t="shared" si="25"/>
        <v>0</v>
      </c>
      <c r="AF83" s="1288"/>
      <c r="AG83" s="1289"/>
      <c r="AH83" s="1289"/>
      <c r="AI83" s="1361"/>
      <c r="AJ83" s="1301"/>
      <c r="AK83" s="1301"/>
      <c r="AL83" s="1301"/>
      <c r="AM83" s="1301"/>
      <c r="AN83" s="1301"/>
      <c r="AO83" s="1301"/>
      <c r="AP83" s="1301"/>
      <c r="AQ83" s="1301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1353" t="s">
        <v>125</v>
      </c>
      <c r="B84" s="23">
        <f t="shared" si="23"/>
        <v>0</v>
      </c>
      <c r="C84" s="1288"/>
      <c r="D84" s="1289"/>
      <c r="E84" s="1289"/>
      <c r="F84" s="1289"/>
      <c r="G84" s="1289"/>
      <c r="H84" s="1289"/>
      <c r="I84" s="1289"/>
      <c r="J84" s="1289"/>
      <c r="K84" s="1289"/>
      <c r="L84" s="1289"/>
      <c r="M84" s="1289"/>
      <c r="N84" s="1289"/>
      <c r="O84" s="1289"/>
      <c r="P84" s="1289"/>
      <c r="Q84" s="1289"/>
      <c r="R84" s="1289"/>
      <c r="S84" s="1298"/>
      <c r="T84" s="1288"/>
      <c r="U84" s="1298"/>
      <c r="V84" s="1288"/>
      <c r="W84" s="1298"/>
      <c r="X84" s="1288"/>
      <c r="Y84" s="1298"/>
      <c r="Z84" s="1353">
        <f t="shared" si="24"/>
        <v>0</v>
      </c>
      <c r="AA84" s="1288"/>
      <c r="AB84" s="1289"/>
      <c r="AC84" s="1289"/>
      <c r="AD84" s="1298"/>
      <c r="AE84" s="1353">
        <f t="shared" si="25"/>
        <v>0</v>
      </c>
      <c r="AF84" s="1288"/>
      <c r="AG84" s="1289"/>
      <c r="AH84" s="1289"/>
      <c r="AI84" s="1361"/>
      <c r="AJ84" s="1301"/>
      <c r="AK84" s="1301"/>
      <c r="AL84" s="1301"/>
      <c r="AM84" s="1301"/>
      <c r="AN84" s="1301"/>
      <c r="AO84" s="1301"/>
      <c r="AP84" s="1301"/>
      <c r="AQ84" s="1301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1353" t="s">
        <v>126</v>
      </c>
      <c r="B85" s="23">
        <f t="shared" si="23"/>
        <v>0</v>
      </c>
      <c r="C85" s="1288"/>
      <c r="D85" s="1289"/>
      <c r="E85" s="1289"/>
      <c r="F85" s="1289"/>
      <c r="G85" s="1289"/>
      <c r="H85" s="1289"/>
      <c r="I85" s="1289"/>
      <c r="J85" s="1289"/>
      <c r="K85" s="1289"/>
      <c r="L85" s="1289"/>
      <c r="M85" s="1289"/>
      <c r="N85" s="1289"/>
      <c r="O85" s="1289"/>
      <c r="P85" s="1289"/>
      <c r="Q85" s="1289"/>
      <c r="R85" s="1289"/>
      <c r="S85" s="1298"/>
      <c r="T85" s="1288"/>
      <c r="U85" s="1298"/>
      <c r="V85" s="1288"/>
      <c r="W85" s="1298"/>
      <c r="X85" s="1288"/>
      <c r="Y85" s="1298"/>
      <c r="Z85" s="1353">
        <f t="shared" si="24"/>
        <v>0</v>
      </c>
      <c r="AA85" s="1288"/>
      <c r="AB85" s="1289"/>
      <c r="AC85" s="1289"/>
      <c r="AD85" s="1298"/>
      <c r="AE85" s="1353">
        <f t="shared" si="25"/>
        <v>0</v>
      </c>
      <c r="AF85" s="1288"/>
      <c r="AG85" s="1289"/>
      <c r="AH85" s="1289"/>
      <c r="AI85" s="1361"/>
      <c r="AJ85" s="1301"/>
      <c r="AK85" s="1301"/>
      <c r="AL85" s="1301"/>
      <c r="AM85" s="1301"/>
      <c r="AN85" s="1301"/>
      <c r="AO85" s="1301"/>
      <c r="AP85" s="1301"/>
      <c r="AQ85" s="1301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1353" t="s">
        <v>127</v>
      </c>
      <c r="B86" s="23">
        <f t="shared" si="23"/>
        <v>0</v>
      </c>
      <c r="C86" s="1288"/>
      <c r="D86" s="1289"/>
      <c r="E86" s="1289"/>
      <c r="F86" s="1289"/>
      <c r="G86" s="1289"/>
      <c r="H86" s="1289"/>
      <c r="I86" s="1289"/>
      <c r="J86" s="1289"/>
      <c r="K86" s="1289"/>
      <c r="L86" s="1289"/>
      <c r="M86" s="1289"/>
      <c r="N86" s="1289"/>
      <c r="O86" s="1289"/>
      <c r="P86" s="1289"/>
      <c r="Q86" s="1289"/>
      <c r="R86" s="1289"/>
      <c r="S86" s="1298"/>
      <c r="T86" s="1288"/>
      <c r="U86" s="1298"/>
      <c r="V86" s="1288"/>
      <c r="W86" s="1298"/>
      <c r="X86" s="1288"/>
      <c r="Y86" s="1298"/>
      <c r="Z86" s="1353">
        <f t="shared" si="24"/>
        <v>0</v>
      </c>
      <c r="AA86" s="1288"/>
      <c r="AB86" s="1289"/>
      <c r="AC86" s="1289"/>
      <c r="AD86" s="1298"/>
      <c r="AE86" s="1353">
        <f t="shared" si="25"/>
        <v>0</v>
      </c>
      <c r="AF86" s="1288"/>
      <c r="AG86" s="1289"/>
      <c r="AH86" s="1289"/>
      <c r="AI86" s="1361"/>
      <c r="AJ86" s="1301"/>
      <c r="AK86" s="1301"/>
      <c r="AL86" s="1301"/>
      <c r="AM86" s="1301"/>
      <c r="AN86" s="1301"/>
      <c r="AO86" s="1301"/>
      <c r="AP86" s="1301"/>
      <c r="AQ86" s="1301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1353" t="s">
        <v>128</v>
      </c>
      <c r="B87" s="23">
        <f t="shared" si="23"/>
        <v>0</v>
      </c>
      <c r="C87" s="1288"/>
      <c r="D87" s="1289"/>
      <c r="E87" s="1289"/>
      <c r="F87" s="1289"/>
      <c r="G87" s="1289"/>
      <c r="H87" s="1289"/>
      <c r="I87" s="1289"/>
      <c r="J87" s="1289"/>
      <c r="K87" s="1289"/>
      <c r="L87" s="1289"/>
      <c r="M87" s="1289"/>
      <c r="N87" s="1289"/>
      <c r="O87" s="1289"/>
      <c r="P87" s="1289"/>
      <c r="Q87" s="1289"/>
      <c r="R87" s="1289"/>
      <c r="S87" s="1298"/>
      <c r="T87" s="1288"/>
      <c r="U87" s="1298"/>
      <c r="V87" s="1288"/>
      <c r="W87" s="1298"/>
      <c r="X87" s="1288"/>
      <c r="Y87" s="1298"/>
      <c r="Z87" s="1353">
        <f t="shared" si="24"/>
        <v>0</v>
      </c>
      <c r="AA87" s="1288"/>
      <c r="AB87" s="1289"/>
      <c r="AC87" s="1289"/>
      <c r="AD87" s="1298"/>
      <c r="AE87" s="1353">
        <f t="shared" si="25"/>
        <v>0</v>
      </c>
      <c r="AF87" s="1288"/>
      <c r="AG87" s="1289"/>
      <c r="AH87" s="1289"/>
      <c r="AI87" s="1361"/>
      <c r="AJ87" s="1301"/>
      <c r="AK87" s="1301"/>
      <c r="AL87" s="1301"/>
      <c r="AM87" s="1301"/>
      <c r="AN87" s="1301"/>
      <c r="AO87" s="1301"/>
      <c r="AP87" s="1301"/>
      <c r="AQ87" s="1301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1353" t="s">
        <v>129</v>
      </c>
      <c r="B88" s="23">
        <f t="shared" si="23"/>
        <v>0</v>
      </c>
      <c r="C88" s="1288"/>
      <c r="D88" s="1289"/>
      <c r="E88" s="1289"/>
      <c r="F88" s="1289"/>
      <c r="G88" s="1289"/>
      <c r="H88" s="1289"/>
      <c r="I88" s="1289"/>
      <c r="J88" s="1289"/>
      <c r="K88" s="1289"/>
      <c r="L88" s="1289"/>
      <c r="M88" s="1289"/>
      <c r="N88" s="1289"/>
      <c r="O88" s="1289"/>
      <c r="P88" s="1289"/>
      <c r="Q88" s="1289"/>
      <c r="R88" s="1289"/>
      <c r="S88" s="1298"/>
      <c r="T88" s="1288"/>
      <c r="U88" s="1298"/>
      <c r="V88" s="1288"/>
      <c r="W88" s="1298"/>
      <c r="X88" s="1288"/>
      <c r="Y88" s="1298"/>
      <c r="Z88" s="1353">
        <f t="shared" si="24"/>
        <v>0</v>
      </c>
      <c r="AA88" s="1288"/>
      <c r="AB88" s="1289"/>
      <c r="AC88" s="1289"/>
      <c r="AD88" s="1298"/>
      <c r="AE88" s="1353">
        <f t="shared" si="25"/>
        <v>0</v>
      </c>
      <c r="AF88" s="1288"/>
      <c r="AG88" s="1289"/>
      <c r="AH88" s="1289"/>
      <c r="AI88" s="1361"/>
      <c r="AJ88" s="1301"/>
      <c r="AK88" s="1301"/>
      <c r="AL88" s="1301"/>
      <c r="AM88" s="1301"/>
      <c r="AN88" s="1301"/>
      <c r="AO88" s="1301"/>
      <c r="AP88" s="1301"/>
      <c r="AQ88" s="1301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1353" t="s">
        <v>130</v>
      </c>
      <c r="B89" s="23">
        <f t="shared" si="23"/>
        <v>0</v>
      </c>
      <c r="C89" s="1288"/>
      <c r="D89" s="1289"/>
      <c r="E89" s="1289"/>
      <c r="F89" s="1289"/>
      <c r="G89" s="1289"/>
      <c r="H89" s="1289"/>
      <c r="I89" s="1289"/>
      <c r="J89" s="1289"/>
      <c r="K89" s="1289"/>
      <c r="L89" s="1289"/>
      <c r="M89" s="1289"/>
      <c r="N89" s="1289"/>
      <c r="O89" s="1289"/>
      <c r="P89" s="1289"/>
      <c r="Q89" s="1289"/>
      <c r="R89" s="1289"/>
      <c r="S89" s="1298"/>
      <c r="T89" s="1288"/>
      <c r="U89" s="1298"/>
      <c r="V89" s="1288"/>
      <c r="W89" s="1298"/>
      <c r="X89" s="1288"/>
      <c r="Y89" s="1298"/>
      <c r="Z89" s="1353">
        <f t="shared" si="24"/>
        <v>0</v>
      </c>
      <c r="AA89" s="1288"/>
      <c r="AB89" s="1289"/>
      <c r="AC89" s="1289"/>
      <c r="AD89" s="1298"/>
      <c r="AE89" s="1353">
        <f t="shared" si="25"/>
        <v>0</v>
      </c>
      <c r="AF89" s="1288"/>
      <c r="AG89" s="1289"/>
      <c r="AH89" s="1289"/>
      <c r="AI89" s="1361"/>
      <c r="AJ89" s="1301"/>
      <c r="AK89" s="1301"/>
      <c r="AL89" s="1301"/>
      <c r="AM89" s="1301"/>
      <c r="AN89" s="1301"/>
      <c r="AO89" s="1301"/>
      <c r="AP89" s="1301"/>
      <c r="AQ89" s="1301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1353" t="s">
        <v>131</v>
      </c>
      <c r="B90" s="23">
        <f t="shared" si="23"/>
        <v>0</v>
      </c>
      <c r="C90" s="1288"/>
      <c r="D90" s="1289"/>
      <c r="E90" s="1289"/>
      <c r="F90" s="1289"/>
      <c r="G90" s="1289"/>
      <c r="H90" s="1289"/>
      <c r="I90" s="1289"/>
      <c r="J90" s="1289"/>
      <c r="K90" s="1289"/>
      <c r="L90" s="1289"/>
      <c r="M90" s="1289"/>
      <c r="N90" s="1289"/>
      <c r="O90" s="1289"/>
      <c r="P90" s="1289"/>
      <c r="Q90" s="1289"/>
      <c r="R90" s="1289"/>
      <c r="S90" s="1298"/>
      <c r="T90" s="1288"/>
      <c r="U90" s="1298"/>
      <c r="V90" s="1288"/>
      <c r="W90" s="1298"/>
      <c r="X90" s="1288"/>
      <c r="Y90" s="1298"/>
      <c r="Z90" s="1353">
        <f t="shared" si="24"/>
        <v>0</v>
      </c>
      <c r="AA90" s="1288"/>
      <c r="AB90" s="1289"/>
      <c r="AC90" s="1289"/>
      <c r="AD90" s="1298"/>
      <c r="AE90" s="1353">
        <f t="shared" si="25"/>
        <v>0</v>
      </c>
      <c r="AF90" s="1288"/>
      <c r="AG90" s="1289"/>
      <c r="AH90" s="1289"/>
      <c r="AI90" s="1361"/>
      <c r="AJ90" s="1301"/>
      <c r="AK90" s="1301"/>
      <c r="AL90" s="1301"/>
      <c r="AM90" s="1301"/>
      <c r="AN90" s="1301"/>
      <c r="AO90" s="1301"/>
      <c r="AP90" s="1301"/>
      <c r="AQ90" s="1301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1353" t="s">
        <v>132</v>
      </c>
      <c r="B91" s="23">
        <f t="shared" si="23"/>
        <v>0</v>
      </c>
      <c r="C91" s="1288"/>
      <c r="D91" s="1289"/>
      <c r="E91" s="1289"/>
      <c r="F91" s="1289"/>
      <c r="G91" s="1289"/>
      <c r="H91" s="1289"/>
      <c r="I91" s="1289"/>
      <c r="J91" s="1289"/>
      <c r="K91" s="1289"/>
      <c r="L91" s="1289"/>
      <c r="M91" s="1289"/>
      <c r="N91" s="1289"/>
      <c r="O91" s="1289"/>
      <c r="P91" s="1289"/>
      <c r="Q91" s="1289"/>
      <c r="R91" s="1289"/>
      <c r="S91" s="1298"/>
      <c r="T91" s="1288"/>
      <c r="U91" s="1298"/>
      <c r="V91" s="1288"/>
      <c r="W91" s="1298"/>
      <c r="X91" s="1288"/>
      <c r="Y91" s="1298"/>
      <c r="Z91" s="1353">
        <f t="shared" si="24"/>
        <v>0</v>
      </c>
      <c r="AA91" s="1288"/>
      <c r="AB91" s="1289"/>
      <c r="AC91" s="1289"/>
      <c r="AD91" s="1298"/>
      <c r="AE91" s="1353">
        <f t="shared" si="25"/>
        <v>0</v>
      </c>
      <c r="AF91" s="1288"/>
      <c r="AG91" s="1289"/>
      <c r="AH91" s="1289"/>
      <c r="AI91" s="1361"/>
      <c r="AJ91" s="1301"/>
      <c r="AK91" s="1301"/>
      <c r="AL91" s="1301"/>
      <c r="AM91" s="1301"/>
      <c r="AN91" s="1301"/>
      <c r="AO91" s="1301"/>
      <c r="AP91" s="1301"/>
      <c r="AQ91" s="1301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1353" t="s">
        <v>133</v>
      </c>
      <c r="B92" s="23">
        <f t="shared" si="23"/>
        <v>0</v>
      </c>
      <c r="C92" s="1362"/>
      <c r="D92" s="1363"/>
      <c r="E92" s="1363"/>
      <c r="F92" s="1363"/>
      <c r="G92" s="1363"/>
      <c r="H92" s="1363"/>
      <c r="I92" s="1363"/>
      <c r="J92" s="1363"/>
      <c r="K92" s="1363"/>
      <c r="L92" s="1289"/>
      <c r="M92" s="1289"/>
      <c r="N92" s="1289"/>
      <c r="O92" s="1289"/>
      <c r="P92" s="1289"/>
      <c r="Q92" s="1289"/>
      <c r="R92" s="1289"/>
      <c r="S92" s="1298"/>
      <c r="T92" s="1288"/>
      <c r="U92" s="1298"/>
      <c r="V92" s="1288"/>
      <c r="W92" s="1298"/>
      <c r="X92" s="1288"/>
      <c r="Y92" s="1298"/>
      <c r="Z92" s="1353">
        <f t="shared" si="24"/>
        <v>0</v>
      </c>
      <c r="AA92" s="1288"/>
      <c r="AB92" s="1289"/>
      <c r="AC92" s="1289"/>
      <c r="AD92" s="1298"/>
      <c r="AE92" s="1353">
        <f t="shared" si="25"/>
        <v>0</v>
      </c>
      <c r="AF92" s="1288"/>
      <c r="AG92" s="1289"/>
      <c r="AH92" s="1289"/>
      <c r="AI92" s="1361"/>
      <c r="AJ92" s="1301"/>
      <c r="AK92" s="1301"/>
      <c r="AL92" s="1301"/>
      <c r="AM92" s="1301"/>
      <c r="AN92" s="1301"/>
      <c r="AO92" s="1301"/>
      <c r="AP92" s="1301"/>
      <c r="AQ92" s="1301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1353" t="s">
        <v>134</v>
      </c>
      <c r="B93" s="23">
        <f t="shared" si="23"/>
        <v>0</v>
      </c>
      <c r="C93" s="1288"/>
      <c r="D93" s="1289"/>
      <c r="E93" s="1289"/>
      <c r="F93" s="1289"/>
      <c r="G93" s="1289"/>
      <c r="H93" s="1289"/>
      <c r="I93" s="1289"/>
      <c r="J93" s="1289"/>
      <c r="K93" s="1289"/>
      <c r="L93" s="1289"/>
      <c r="M93" s="1289"/>
      <c r="N93" s="1289"/>
      <c r="O93" s="1289"/>
      <c r="P93" s="1289"/>
      <c r="Q93" s="1289"/>
      <c r="R93" s="1289"/>
      <c r="S93" s="1298"/>
      <c r="T93" s="1288"/>
      <c r="U93" s="1298"/>
      <c r="V93" s="1288"/>
      <c r="W93" s="1298"/>
      <c r="X93" s="1288"/>
      <c r="Y93" s="1298"/>
      <c r="Z93" s="1353">
        <f t="shared" si="24"/>
        <v>0</v>
      </c>
      <c r="AA93" s="1288"/>
      <c r="AB93" s="1289"/>
      <c r="AC93" s="1289"/>
      <c r="AD93" s="1298"/>
      <c r="AE93" s="1353">
        <f t="shared" si="25"/>
        <v>0</v>
      </c>
      <c r="AF93" s="1288"/>
      <c r="AG93" s="1289"/>
      <c r="AH93" s="1289"/>
      <c r="AI93" s="1361"/>
      <c r="AJ93" s="1301"/>
      <c r="AK93" s="1301"/>
      <c r="AL93" s="1301"/>
      <c r="AM93" s="1301"/>
      <c r="AN93" s="1301"/>
      <c r="AO93" s="1301"/>
      <c r="AP93" s="1301"/>
      <c r="AQ93" s="1301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1353" t="s">
        <v>135</v>
      </c>
      <c r="B94" s="23">
        <f t="shared" si="23"/>
        <v>0</v>
      </c>
      <c r="C94" s="1288"/>
      <c r="D94" s="1289"/>
      <c r="E94" s="1289"/>
      <c r="F94" s="1289"/>
      <c r="G94" s="1289"/>
      <c r="H94" s="1289"/>
      <c r="I94" s="1289"/>
      <c r="J94" s="1289"/>
      <c r="K94" s="1289"/>
      <c r="L94" s="1289"/>
      <c r="M94" s="1289"/>
      <c r="N94" s="1289"/>
      <c r="O94" s="1289"/>
      <c r="P94" s="1289"/>
      <c r="Q94" s="1289"/>
      <c r="R94" s="1289"/>
      <c r="S94" s="1298"/>
      <c r="T94" s="1288"/>
      <c r="U94" s="1298"/>
      <c r="V94" s="1288"/>
      <c r="W94" s="1298"/>
      <c r="X94" s="1288"/>
      <c r="Y94" s="1298"/>
      <c r="Z94" s="1353">
        <f t="shared" si="24"/>
        <v>0</v>
      </c>
      <c r="AA94" s="1288"/>
      <c r="AB94" s="1289"/>
      <c r="AC94" s="1289"/>
      <c r="AD94" s="1298"/>
      <c r="AE94" s="1353">
        <f t="shared" si="25"/>
        <v>0</v>
      </c>
      <c r="AF94" s="1288"/>
      <c r="AG94" s="1289"/>
      <c r="AH94" s="1289"/>
      <c r="AI94" s="1361"/>
      <c r="AJ94" s="1301"/>
      <c r="AK94" s="1301"/>
      <c r="AL94" s="1301"/>
      <c r="AM94" s="1301"/>
      <c r="AN94" s="1301"/>
      <c r="AO94" s="1301"/>
      <c r="AP94" s="1301"/>
      <c r="AQ94" s="1301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1288"/>
      <c r="D95" s="1289"/>
      <c r="E95" s="1289"/>
      <c r="F95" s="1289"/>
      <c r="G95" s="1289"/>
      <c r="H95" s="1289"/>
      <c r="I95" s="1289"/>
      <c r="J95" s="1289"/>
      <c r="K95" s="1289"/>
      <c r="L95" s="1289"/>
      <c r="M95" s="1289"/>
      <c r="N95" s="1289"/>
      <c r="O95" s="1289"/>
      <c r="P95" s="1289"/>
      <c r="Q95" s="1289"/>
      <c r="R95" s="1289"/>
      <c r="S95" s="1298"/>
      <c r="T95" s="1288"/>
      <c r="U95" s="1298"/>
      <c r="V95" s="1288"/>
      <c r="W95" s="1298"/>
      <c r="X95" s="1288"/>
      <c r="Y95" s="1298"/>
      <c r="Z95" s="1353">
        <f t="shared" si="24"/>
        <v>0</v>
      </c>
      <c r="AA95" s="1288"/>
      <c r="AB95" s="1289"/>
      <c r="AC95" s="1289"/>
      <c r="AD95" s="1298"/>
      <c r="AE95" s="1353">
        <f t="shared" si="25"/>
        <v>0</v>
      </c>
      <c r="AF95" s="1288"/>
      <c r="AG95" s="1289"/>
      <c r="AH95" s="1289"/>
      <c r="AI95" s="1361"/>
      <c r="AJ95" s="1301"/>
      <c r="AK95" s="1301"/>
      <c r="AL95" s="1301"/>
      <c r="AM95" s="1301"/>
      <c r="AN95" s="1301"/>
      <c r="AO95" s="1301"/>
      <c r="AP95" s="1301"/>
      <c r="AQ95" s="1301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1364"/>
      <c r="D96" s="1365"/>
      <c r="E96" s="1365"/>
      <c r="F96" s="1365"/>
      <c r="G96" s="1365"/>
      <c r="H96" s="1365"/>
      <c r="I96" s="1365"/>
      <c r="J96" s="1365"/>
      <c r="K96" s="1365"/>
      <c r="L96" s="1365"/>
      <c r="M96" s="1365"/>
      <c r="N96" s="1365"/>
      <c r="O96" s="1365"/>
      <c r="P96" s="1365"/>
      <c r="Q96" s="1365"/>
      <c r="R96" s="1365"/>
      <c r="S96" s="1366"/>
      <c r="T96" s="1288"/>
      <c r="U96" s="1298"/>
      <c r="V96" s="1288"/>
      <c r="W96" s="1298"/>
      <c r="X96" s="1288"/>
      <c r="Y96" s="1298"/>
      <c r="Z96" s="1353">
        <f t="shared" si="24"/>
        <v>0</v>
      </c>
      <c r="AA96" s="1288"/>
      <c r="AB96" s="1289"/>
      <c r="AC96" s="1289"/>
      <c r="AD96" s="1298"/>
      <c r="AE96" s="1353">
        <f t="shared" si="25"/>
        <v>0</v>
      </c>
      <c r="AF96" s="1288"/>
      <c r="AG96" s="1289"/>
      <c r="AH96" s="1289"/>
      <c r="AI96" s="1361"/>
      <c r="AJ96" s="1301"/>
      <c r="AK96" s="1301"/>
      <c r="AL96" s="1301"/>
      <c r="AM96" s="1301"/>
      <c r="AN96" s="1301"/>
      <c r="AO96" s="1301"/>
      <c r="AP96" s="1301"/>
      <c r="AQ96" s="1301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1367" t="s">
        <v>5</v>
      </c>
      <c r="B97" s="1368">
        <f>SUM(C97:S97)</f>
        <v>8</v>
      </c>
      <c r="C97" s="1369">
        <f>SUM(C37:C96)</f>
        <v>0</v>
      </c>
      <c r="D97" s="1370">
        <f>SUM(D37:D96)</f>
        <v>0</v>
      </c>
      <c r="E97" s="1370">
        <f t="shared" ref="E97:AP97" si="28">SUM(E37:E96)</f>
        <v>0</v>
      </c>
      <c r="F97" s="1370">
        <f t="shared" si="28"/>
        <v>0</v>
      </c>
      <c r="G97" s="1370">
        <f t="shared" si="28"/>
        <v>0</v>
      </c>
      <c r="H97" s="1371">
        <f t="shared" si="28"/>
        <v>0</v>
      </c>
      <c r="I97" s="1370">
        <f t="shared" si="28"/>
        <v>0</v>
      </c>
      <c r="J97" s="1370">
        <f t="shared" si="28"/>
        <v>0</v>
      </c>
      <c r="K97" s="1370">
        <f t="shared" si="28"/>
        <v>0</v>
      </c>
      <c r="L97" s="1370">
        <f t="shared" si="28"/>
        <v>1</v>
      </c>
      <c r="M97" s="1370">
        <f t="shared" si="28"/>
        <v>0</v>
      </c>
      <c r="N97" s="1370">
        <f t="shared" si="28"/>
        <v>0</v>
      </c>
      <c r="O97" s="1370">
        <f t="shared" si="28"/>
        <v>3</v>
      </c>
      <c r="P97" s="1370">
        <f t="shared" si="28"/>
        <v>2</v>
      </c>
      <c r="Q97" s="1370">
        <f t="shared" si="28"/>
        <v>0</v>
      </c>
      <c r="R97" s="1370">
        <f t="shared" si="28"/>
        <v>0</v>
      </c>
      <c r="S97" s="1372">
        <f t="shared" si="28"/>
        <v>2</v>
      </c>
      <c r="T97" s="1369">
        <f t="shared" si="28"/>
        <v>3</v>
      </c>
      <c r="U97" s="1372">
        <f t="shared" si="28"/>
        <v>5</v>
      </c>
      <c r="V97" s="1369">
        <f t="shared" si="28"/>
        <v>0</v>
      </c>
      <c r="W97" s="1372">
        <f t="shared" si="28"/>
        <v>1</v>
      </c>
      <c r="X97" s="1369">
        <f t="shared" si="28"/>
        <v>0</v>
      </c>
      <c r="Y97" s="1372">
        <f t="shared" si="28"/>
        <v>0</v>
      </c>
      <c r="Z97" s="1373">
        <f t="shared" si="28"/>
        <v>0</v>
      </c>
      <c r="AA97" s="1369">
        <f t="shared" si="28"/>
        <v>0</v>
      </c>
      <c r="AB97" s="1370">
        <f t="shared" si="28"/>
        <v>0</v>
      </c>
      <c r="AC97" s="1370">
        <f t="shared" si="28"/>
        <v>0</v>
      </c>
      <c r="AD97" s="1371">
        <f t="shared" si="28"/>
        <v>0</v>
      </c>
      <c r="AE97" s="1373">
        <f t="shared" si="28"/>
        <v>0</v>
      </c>
      <c r="AF97" s="1369">
        <f t="shared" si="28"/>
        <v>0</v>
      </c>
      <c r="AG97" s="1370">
        <f t="shared" si="28"/>
        <v>0</v>
      </c>
      <c r="AH97" s="1370">
        <f t="shared" si="28"/>
        <v>0</v>
      </c>
      <c r="AI97" s="1374">
        <f t="shared" si="28"/>
        <v>0</v>
      </c>
      <c r="AJ97" s="1372">
        <f>SUM(AJ37:AJ96)</f>
        <v>0</v>
      </c>
      <c r="AK97" s="1372">
        <f>SUM(AK37:AK96)</f>
        <v>8</v>
      </c>
      <c r="AL97" s="1375">
        <f>SUM(AL37:AL96)</f>
        <v>0</v>
      </c>
      <c r="AM97" s="1372">
        <f t="shared" si="28"/>
        <v>0</v>
      </c>
      <c r="AN97" s="1372">
        <f t="shared" si="28"/>
        <v>0</v>
      </c>
      <c r="AO97" s="1372">
        <f t="shared" si="28"/>
        <v>0</v>
      </c>
      <c r="AP97" s="1372">
        <f t="shared" si="28"/>
        <v>0</v>
      </c>
      <c r="AQ97" s="1372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1376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163" t="s">
        <v>4</v>
      </c>
      <c r="B99" s="4164"/>
      <c r="C99" s="4163" t="s">
        <v>37</v>
      </c>
      <c r="D99" s="4219"/>
      <c r="E99" s="4164"/>
      <c r="F99" s="4300" t="s">
        <v>139</v>
      </c>
      <c r="G99" s="4250"/>
      <c r="H99" s="4250"/>
      <c r="I99" s="4250"/>
      <c r="J99" s="4250"/>
      <c r="K99" s="4250"/>
      <c r="L99" s="4250"/>
      <c r="M99" s="4250"/>
      <c r="N99" s="4250"/>
      <c r="O99" s="4250"/>
      <c r="P99" s="4250"/>
      <c r="Q99" s="4250"/>
      <c r="R99" s="4250"/>
      <c r="S99" s="4250"/>
      <c r="T99" s="4250"/>
      <c r="U99" s="4250"/>
      <c r="V99" s="4250"/>
      <c r="W99" s="4250"/>
      <c r="X99" s="4250"/>
      <c r="Y99" s="4250"/>
      <c r="Z99" s="4250"/>
      <c r="AA99" s="4250"/>
      <c r="AB99" s="4250"/>
      <c r="AC99" s="4250"/>
      <c r="AD99" s="4250"/>
      <c r="AE99" s="4250"/>
      <c r="AF99" s="4250"/>
      <c r="AG99" s="4250"/>
      <c r="AH99" s="4250"/>
      <c r="AI99" s="4250"/>
      <c r="AJ99" s="4250"/>
      <c r="AK99" s="4250"/>
      <c r="AL99" s="4250"/>
      <c r="AM99" s="4301"/>
      <c r="AN99" s="4293" t="s">
        <v>140</v>
      </c>
      <c r="AO99" s="4130"/>
      <c r="AP99" s="3998" t="s">
        <v>141</v>
      </c>
      <c r="AQ99" s="4130" t="s">
        <v>142</v>
      </c>
      <c r="AR99" s="4013" t="s">
        <v>10</v>
      </c>
      <c r="AS99" s="4130" t="s">
        <v>11</v>
      </c>
      <c r="AT99" s="4013" t="s">
        <v>143</v>
      </c>
      <c r="AU99" s="4130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305" t="s">
        <v>13</v>
      </c>
      <c r="G100" s="4241"/>
      <c r="H100" s="4305" t="s">
        <v>14</v>
      </c>
      <c r="I100" s="4241"/>
      <c r="J100" s="4305" t="s">
        <v>50</v>
      </c>
      <c r="K100" s="4241"/>
      <c r="L100" s="4305" t="s">
        <v>51</v>
      </c>
      <c r="M100" s="4241"/>
      <c r="N100" s="4305" t="s">
        <v>17</v>
      </c>
      <c r="O100" s="4241"/>
      <c r="P100" s="4300" t="s">
        <v>18</v>
      </c>
      <c r="Q100" s="4243"/>
      <c r="R100" s="4300" t="s">
        <v>19</v>
      </c>
      <c r="S100" s="4243"/>
      <c r="T100" s="4300" t="s">
        <v>20</v>
      </c>
      <c r="U100" s="4243"/>
      <c r="V100" s="4300" t="s">
        <v>21</v>
      </c>
      <c r="W100" s="4243"/>
      <c r="X100" s="4300" t="s">
        <v>22</v>
      </c>
      <c r="Y100" s="4243"/>
      <c r="Z100" s="4300" t="s">
        <v>23</v>
      </c>
      <c r="AA100" s="4243"/>
      <c r="AB100" s="4300" t="s">
        <v>24</v>
      </c>
      <c r="AC100" s="4243"/>
      <c r="AD100" s="4300" t="s">
        <v>25</v>
      </c>
      <c r="AE100" s="4243"/>
      <c r="AF100" s="4300" t="s">
        <v>26</v>
      </c>
      <c r="AG100" s="4243"/>
      <c r="AH100" s="4300" t="s">
        <v>27</v>
      </c>
      <c r="AI100" s="4243"/>
      <c r="AJ100" s="4300" t="s">
        <v>28</v>
      </c>
      <c r="AK100" s="4243"/>
      <c r="AL100" s="4300" t="s">
        <v>29</v>
      </c>
      <c r="AM100" s="4301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1377" t="s">
        <v>44</v>
      </c>
      <c r="D101" s="1378" t="s">
        <v>30</v>
      </c>
      <c r="E101" s="1178" t="s">
        <v>31</v>
      </c>
      <c r="F101" s="1379" t="s">
        <v>30</v>
      </c>
      <c r="G101" s="979" t="s">
        <v>31</v>
      </c>
      <c r="H101" s="1379" t="s">
        <v>30</v>
      </c>
      <c r="I101" s="979" t="s">
        <v>31</v>
      </c>
      <c r="J101" s="1379" t="s">
        <v>30</v>
      </c>
      <c r="K101" s="979" t="s">
        <v>31</v>
      </c>
      <c r="L101" s="1379" t="s">
        <v>30</v>
      </c>
      <c r="M101" s="979" t="s">
        <v>31</v>
      </c>
      <c r="N101" s="1379" t="s">
        <v>30</v>
      </c>
      <c r="O101" s="979" t="s">
        <v>31</v>
      </c>
      <c r="P101" s="1379" t="s">
        <v>30</v>
      </c>
      <c r="Q101" s="979" t="s">
        <v>31</v>
      </c>
      <c r="R101" s="1379" t="s">
        <v>30</v>
      </c>
      <c r="S101" s="979" t="s">
        <v>31</v>
      </c>
      <c r="T101" s="1379" t="s">
        <v>30</v>
      </c>
      <c r="U101" s="979" t="s">
        <v>31</v>
      </c>
      <c r="V101" s="1379" t="s">
        <v>30</v>
      </c>
      <c r="W101" s="979" t="s">
        <v>31</v>
      </c>
      <c r="X101" s="1379" t="s">
        <v>30</v>
      </c>
      <c r="Y101" s="979" t="s">
        <v>31</v>
      </c>
      <c r="Z101" s="1379" t="s">
        <v>30</v>
      </c>
      <c r="AA101" s="979" t="s">
        <v>31</v>
      </c>
      <c r="AB101" s="1379" t="s">
        <v>30</v>
      </c>
      <c r="AC101" s="979" t="s">
        <v>31</v>
      </c>
      <c r="AD101" s="1379" t="s">
        <v>30</v>
      </c>
      <c r="AE101" s="979" t="s">
        <v>31</v>
      </c>
      <c r="AF101" s="1379" t="s">
        <v>30</v>
      </c>
      <c r="AG101" s="979" t="s">
        <v>31</v>
      </c>
      <c r="AH101" s="1379" t="s">
        <v>30</v>
      </c>
      <c r="AI101" s="979" t="s">
        <v>31</v>
      </c>
      <c r="AJ101" s="1379" t="s">
        <v>30</v>
      </c>
      <c r="AK101" s="979" t="s">
        <v>31</v>
      </c>
      <c r="AL101" s="1379" t="s">
        <v>30</v>
      </c>
      <c r="AM101" s="351" t="s">
        <v>31</v>
      </c>
      <c r="AN101" s="1380" t="s">
        <v>145</v>
      </c>
      <c r="AO101" s="517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232" t="s">
        <v>149</v>
      </c>
      <c r="B102" s="4233"/>
      <c r="C102" s="1381">
        <f>SUM(D102+E102)</f>
        <v>41</v>
      </c>
      <c r="D102" s="1382">
        <f>SUM(F102+H102+J102+L102+N102+P102+R102+T102+V102+X102+Z102+AB102+AD102+AF102+AH102+AJ102+AL102)</f>
        <v>18</v>
      </c>
      <c r="E102" s="1081">
        <f>SUM(G102+I102+K102+M102+O102+Q102+S102+U102+W102+Y102+AA102+AC102+AE102+AG102+AI102+AK102+AM102)</f>
        <v>23</v>
      </c>
      <c r="F102" s="1383"/>
      <c r="G102" s="1082"/>
      <c r="H102" s="1383"/>
      <c r="I102" s="1082"/>
      <c r="J102" s="1383"/>
      <c r="K102" s="1082"/>
      <c r="L102" s="1383"/>
      <c r="M102" s="1082"/>
      <c r="N102" s="1383"/>
      <c r="O102" s="1082"/>
      <c r="P102" s="1383"/>
      <c r="Q102" s="1082">
        <v>1</v>
      </c>
      <c r="R102" s="1383"/>
      <c r="S102" s="1082">
        <v>2</v>
      </c>
      <c r="T102" s="1383"/>
      <c r="U102" s="1082">
        <v>1</v>
      </c>
      <c r="V102" s="1383"/>
      <c r="W102" s="1082">
        <v>1</v>
      </c>
      <c r="X102" s="1383"/>
      <c r="Y102" s="1082">
        <v>2</v>
      </c>
      <c r="Z102" s="1383"/>
      <c r="AA102" s="1082">
        <v>2</v>
      </c>
      <c r="AB102" s="1383">
        <v>1</v>
      </c>
      <c r="AC102" s="1082">
        <v>3</v>
      </c>
      <c r="AD102" s="1383">
        <v>7</v>
      </c>
      <c r="AE102" s="1082">
        <v>2</v>
      </c>
      <c r="AF102" s="1383">
        <v>3</v>
      </c>
      <c r="AG102" s="1082">
        <v>1</v>
      </c>
      <c r="AH102" s="1383"/>
      <c r="AI102" s="1082">
        <v>3</v>
      </c>
      <c r="AJ102" s="1383">
        <v>2</v>
      </c>
      <c r="AK102" s="1082">
        <v>2</v>
      </c>
      <c r="AL102" s="1383">
        <v>5</v>
      </c>
      <c r="AM102" s="354">
        <v>3</v>
      </c>
      <c r="AN102" s="1269">
        <v>0</v>
      </c>
      <c r="AO102" s="1384">
        <v>0</v>
      </c>
      <c r="AP102" s="1269">
        <v>41</v>
      </c>
      <c r="AQ102" s="1384">
        <v>0</v>
      </c>
      <c r="AR102" s="1269">
        <v>0</v>
      </c>
      <c r="AS102" s="1384">
        <v>0</v>
      </c>
      <c r="AT102" s="1342">
        <v>41</v>
      </c>
      <c r="AU102" s="1342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013" t="s">
        <v>150</v>
      </c>
      <c r="B103" s="1385" t="s">
        <v>151</v>
      </c>
      <c r="C103" s="105">
        <f>SUM(D103:E103)</f>
        <v>0</v>
      </c>
      <c r="D103" s="1386"/>
      <c r="E103" s="1081">
        <f>SUM(K103+M103+O103+Q103+S103+U103+W103+Y103+AA103+AC103+AE103+AG103+AI103+AK103+AM103)</f>
        <v>0</v>
      </c>
      <c r="F103" s="1387"/>
      <c r="G103" s="1388"/>
      <c r="H103" s="1387"/>
      <c r="I103" s="1388"/>
      <c r="J103" s="1387"/>
      <c r="K103" s="1389"/>
      <c r="L103" s="1387"/>
      <c r="M103" s="1389"/>
      <c r="N103" s="1387"/>
      <c r="O103" s="1389"/>
      <c r="P103" s="1387"/>
      <c r="Q103" s="1389"/>
      <c r="R103" s="1387"/>
      <c r="S103" s="1389"/>
      <c r="T103" s="1387"/>
      <c r="U103" s="1389"/>
      <c r="V103" s="1387"/>
      <c r="W103" s="1389"/>
      <c r="X103" s="1387"/>
      <c r="Y103" s="1389"/>
      <c r="Z103" s="1387"/>
      <c r="AA103" s="1389"/>
      <c r="AB103" s="1387"/>
      <c r="AC103" s="1390"/>
      <c r="AD103" s="1387"/>
      <c r="AE103" s="1389"/>
      <c r="AF103" s="1387"/>
      <c r="AG103" s="1389"/>
      <c r="AH103" s="1387"/>
      <c r="AI103" s="1389"/>
      <c r="AJ103" s="1387"/>
      <c r="AK103" s="1389"/>
      <c r="AL103" s="1387"/>
      <c r="AM103" s="1391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1360" t="s">
        <v>152</v>
      </c>
      <c r="C104" s="1392">
        <f t="shared" ref="C104:C110" si="35">SUM(D104+E104)</f>
        <v>0</v>
      </c>
      <c r="D104" s="1393">
        <f>SUM(F104+H104+J104+L104+N104+P104+R104+T104+V104+X104+Z104+AB104+AD104+AF104+AH104+AJ104+AL104)</f>
        <v>0</v>
      </c>
      <c r="E104" s="1394">
        <f>SUM(G104+I104+K104+M104+O104+Q104+S104+U104+W104+Y104+AA104+AC104+AE104+AG104+AI104+AK104+AM104)</f>
        <v>0</v>
      </c>
      <c r="F104" s="1288"/>
      <c r="G104" s="1301"/>
      <c r="H104" s="1288"/>
      <c r="I104" s="1301"/>
      <c r="J104" s="1288"/>
      <c r="K104" s="1301"/>
      <c r="L104" s="1288"/>
      <c r="M104" s="1301"/>
      <c r="N104" s="1288"/>
      <c r="O104" s="1301"/>
      <c r="P104" s="1288"/>
      <c r="Q104" s="1298"/>
      <c r="R104" s="1288"/>
      <c r="S104" s="1298"/>
      <c r="T104" s="1288"/>
      <c r="U104" s="1298"/>
      <c r="V104" s="1288"/>
      <c r="W104" s="1298"/>
      <c r="X104" s="1288"/>
      <c r="Y104" s="1298"/>
      <c r="Z104" s="1288"/>
      <c r="AA104" s="1298"/>
      <c r="AB104" s="1288"/>
      <c r="AC104" s="1298"/>
      <c r="AD104" s="1288"/>
      <c r="AE104" s="1298"/>
      <c r="AF104" s="1288"/>
      <c r="AG104" s="1298"/>
      <c r="AH104" s="1288"/>
      <c r="AI104" s="1298"/>
      <c r="AJ104" s="1288"/>
      <c r="AK104" s="1298"/>
      <c r="AL104" s="1395"/>
      <c r="AM104" s="1396"/>
      <c r="AN104" s="1297"/>
      <c r="AO104" s="1298"/>
      <c r="AP104" s="1297"/>
      <c r="AQ104" s="1298"/>
      <c r="AR104" s="1297"/>
      <c r="AS104" s="1298"/>
      <c r="AT104" s="1301"/>
      <c r="AU104" s="1301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1397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1398"/>
      <c r="G105" s="1399"/>
      <c r="H105" s="1398"/>
      <c r="I105" s="1399"/>
      <c r="J105" s="1398"/>
      <c r="K105" s="1399"/>
      <c r="L105" s="1398"/>
      <c r="M105" s="1399"/>
      <c r="N105" s="1364"/>
      <c r="O105" s="1366"/>
      <c r="P105" s="1364"/>
      <c r="Q105" s="1366"/>
      <c r="R105" s="1364"/>
      <c r="S105" s="1366"/>
      <c r="T105" s="1364"/>
      <c r="U105" s="1366"/>
      <c r="V105" s="1364"/>
      <c r="W105" s="1366"/>
      <c r="X105" s="1364"/>
      <c r="Y105" s="1366"/>
      <c r="Z105" s="1364"/>
      <c r="AA105" s="1400"/>
      <c r="AB105" s="1364"/>
      <c r="AC105" s="1366"/>
      <c r="AD105" s="1398"/>
      <c r="AE105" s="1399"/>
      <c r="AF105" s="1398"/>
      <c r="AG105" s="1399"/>
      <c r="AH105" s="1398"/>
      <c r="AI105" s="1399"/>
      <c r="AJ105" s="1398"/>
      <c r="AK105" s="1399"/>
      <c r="AL105" s="1398"/>
      <c r="AM105" s="1401"/>
      <c r="AN105" s="1297"/>
      <c r="AO105" s="1298"/>
      <c r="AP105" s="1297"/>
      <c r="AQ105" s="1298"/>
      <c r="AR105" s="1297"/>
      <c r="AS105" s="1298"/>
      <c r="AT105" s="1301"/>
      <c r="AU105" s="1301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1297"/>
      <c r="AO106" s="1298"/>
      <c r="AP106" s="1297"/>
      <c r="AQ106" s="1298"/>
      <c r="AR106" s="1297"/>
      <c r="AS106" s="1298"/>
      <c r="AT106" s="1301"/>
      <c r="AU106" s="1301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306" t="s">
        <v>155</v>
      </c>
      <c r="B107" s="4307"/>
      <c r="C107" s="1402">
        <f t="shared" si="35"/>
        <v>0</v>
      </c>
      <c r="D107" s="1393">
        <f t="shared" si="36"/>
        <v>0</v>
      </c>
      <c r="E107" s="1394">
        <f t="shared" si="36"/>
        <v>0</v>
      </c>
      <c r="F107" s="1288"/>
      <c r="G107" s="1301"/>
      <c r="H107" s="1288"/>
      <c r="I107" s="1301"/>
      <c r="J107" s="1288"/>
      <c r="K107" s="1298"/>
      <c r="L107" s="1288"/>
      <c r="M107" s="1298"/>
      <c r="N107" s="1288"/>
      <c r="O107" s="1298"/>
      <c r="P107" s="1288"/>
      <c r="Q107" s="1298"/>
      <c r="R107" s="1288"/>
      <c r="S107" s="1298"/>
      <c r="T107" s="1288"/>
      <c r="U107" s="1298"/>
      <c r="V107" s="1288"/>
      <c r="W107" s="1298"/>
      <c r="X107" s="1288"/>
      <c r="Y107" s="1298"/>
      <c r="Z107" s="1288"/>
      <c r="AA107" s="1298"/>
      <c r="AB107" s="1288"/>
      <c r="AC107" s="1301"/>
      <c r="AD107" s="1288"/>
      <c r="AE107" s="1301"/>
      <c r="AF107" s="1288"/>
      <c r="AG107" s="1301"/>
      <c r="AH107" s="1288"/>
      <c r="AI107" s="1301"/>
      <c r="AJ107" s="1288"/>
      <c r="AK107" s="1301"/>
      <c r="AL107" s="1395"/>
      <c r="AM107" s="1396"/>
      <c r="AN107" s="1297"/>
      <c r="AO107" s="1298"/>
      <c r="AP107" s="1297"/>
      <c r="AQ107" s="1298"/>
      <c r="AR107" s="1297"/>
      <c r="AS107" s="1298"/>
      <c r="AT107" s="1301"/>
      <c r="AU107" s="1301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308" t="s">
        <v>156</v>
      </c>
      <c r="B108" s="4309"/>
      <c r="C108" s="1403">
        <f t="shared" si="35"/>
        <v>0</v>
      </c>
      <c r="D108" s="1404">
        <f t="shared" si="36"/>
        <v>0</v>
      </c>
      <c r="E108" s="1394">
        <f t="shared" si="36"/>
        <v>0</v>
      </c>
      <c r="F108" s="1288"/>
      <c r="G108" s="1301"/>
      <c r="H108" s="1288"/>
      <c r="I108" s="1301"/>
      <c r="J108" s="1288"/>
      <c r="K108" s="1298"/>
      <c r="L108" s="1288"/>
      <c r="M108" s="1298"/>
      <c r="N108" s="1288"/>
      <c r="O108" s="1298"/>
      <c r="P108" s="1288"/>
      <c r="Q108" s="1298"/>
      <c r="R108" s="1288"/>
      <c r="S108" s="1298"/>
      <c r="T108" s="1288"/>
      <c r="U108" s="1298"/>
      <c r="V108" s="1288"/>
      <c r="W108" s="1298"/>
      <c r="X108" s="1288"/>
      <c r="Y108" s="1298"/>
      <c r="Z108" s="1288"/>
      <c r="AA108" s="1298"/>
      <c r="AB108" s="1288"/>
      <c r="AC108" s="1301"/>
      <c r="AD108" s="1288"/>
      <c r="AE108" s="1301"/>
      <c r="AF108" s="1288"/>
      <c r="AG108" s="1301"/>
      <c r="AH108" s="1288"/>
      <c r="AI108" s="1301"/>
      <c r="AJ108" s="1288"/>
      <c r="AK108" s="1301"/>
      <c r="AL108" s="1395"/>
      <c r="AM108" s="1396"/>
      <c r="AN108" s="1297"/>
      <c r="AO108" s="1298"/>
      <c r="AP108" s="1297"/>
      <c r="AQ108" s="1298"/>
      <c r="AR108" s="1297"/>
      <c r="AS108" s="1298"/>
      <c r="AT108" s="1301"/>
      <c r="AU108" s="1301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306" t="s">
        <v>157</v>
      </c>
      <c r="B109" s="4307"/>
      <c r="C109" s="1402">
        <f t="shared" si="35"/>
        <v>0</v>
      </c>
      <c r="D109" s="1393">
        <f t="shared" si="36"/>
        <v>0</v>
      </c>
      <c r="E109" s="1394">
        <f t="shared" si="36"/>
        <v>0</v>
      </c>
      <c r="F109" s="1288"/>
      <c r="G109" s="1301"/>
      <c r="H109" s="1288"/>
      <c r="I109" s="1301"/>
      <c r="J109" s="1288"/>
      <c r="K109" s="1298"/>
      <c r="L109" s="1288"/>
      <c r="M109" s="1298"/>
      <c r="N109" s="1288"/>
      <c r="O109" s="1298"/>
      <c r="P109" s="1288"/>
      <c r="Q109" s="1298"/>
      <c r="R109" s="1288"/>
      <c r="S109" s="1298"/>
      <c r="T109" s="1288"/>
      <c r="U109" s="1298"/>
      <c r="V109" s="1288"/>
      <c r="W109" s="1298"/>
      <c r="X109" s="1288"/>
      <c r="Y109" s="1298"/>
      <c r="Z109" s="1288"/>
      <c r="AA109" s="1298"/>
      <c r="AB109" s="1288"/>
      <c r="AC109" s="1298"/>
      <c r="AD109" s="1288"/>
      <c r="AE109" s="1298"/>
      <c r="AF109" s="1288"/>
      <c r="AG109" s="1298"/>
      <c r="AH109" s="1288"/>
      <c r="AI109" s="1301"/>
      <c r="AJ109" s="1288"/>
      <c r="AK109" s="1301"/>
      <c r="AL109" s="1395"/>
      <c r="AM109" s="1396"/>
      <c r="AN109" s="1297"/>
      <c r="AO109" s="1298"/>
      <c r="AP109" s="1297"/>
      <c r="AQ109" s="1298"/>
      <c r="AR109" s="1297"/>
      <c r="AS109" s="1298"/>
      <c r="AT109" s="1301"/>
      <c r="AU109" s="1301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310" t="s">
        <v>158</v>
      </c>
      <c r="B110" s="4311"/>
      <c r="C110" s="1405">
        <f t="shared" si="35"/>
        <v>0</v>
      </c>
      <c r="D110" s="1406">
        <f t="shared" si="36"/>
        <v>0</v>
      </c>
      <c r="E110" s="1407">
        <f t="shared" si="36"/>
        <v>0</v>
      </c>
      <c r="F110" s="1364"/>
      <c r="G110" s="1400"/>
      <c r="H110" s="1364"/>
      <c r="I110" s="1400"/>
      <c r="J110" s="1364"/>
      <c r="K110" s="1366"/>
      <c r="L110" s="1364"/>
      <c r="M110" s="1366"/>
      <c r="N110" s="1364"/>
      <c r="O110" s="1366"/>
      <c r="P110" s="1364"/>
      <c r="Q110" s="1366"/>
      <c r="R110" s="1364"/>
      <c r="S110" s="1366"/>
      <c r="T110" s="1364"/>
      <c r="U110" s="1366"/>
      <c r="V110" s="1364"/>
      <c r="W110" s="1366"/>
      <c r="X110" s="1364"/>
      <c r="Y110" s="1366"/>
      <c r="Z110" s="1364"/>
      <c r="AA110" s="1366"/>
      <c r="AB110" s="1364"/>
      <c r="AC110" s="1366"/>
      <c r="AD110" s="1364"/>
      <c r="AE110" s="1366"/>
      <c r="AF110" s="1364"/>
      <c r="AG110" s="1366"/>
      <c r="AH110" s="1364"/>
      <c r="AI110" s="1366"/>
      <c r="AJ110" s="1364"/>
      <c r="AK110" s="1366"/>
      <c r="AL110" s="1408"/>
      <c r="AM110" s="1409"/>
      <c r="AN110" s="1410"/>
      <c r="AO110" s="1366"/>
      <c r="AP110" s="1410"/>
      <c r="AQ110" s="1366"/>
      <c r="AR110" s="1410"/>
      <c r="AS110" s="1366"/>
      <c r="AT110" s="1400"/>
      <c r="AU110" s="1400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305" t="s">
        <v>5</v>
      </c>
      <c r="B111" s="4241"/>
      <c r="C111" s="126">
        <f t="shared" ref="C111:AU111" si="37">SUM(C102:C110)</f>
        <v>41</v>
      </c>
      <c r="D111" s="127">
        <f t="shared" si="37"/>
        <v>18</v>
      </c>
      <c r="E111" s="115">
        <f t="shared" si="37"/>
        <v>23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1411">
        <f t="shared" si="37"/>
        <v>0</v>
      </c>
      <c r="K111" s="1412">
        <f t="shared" si="37"/>
        <v>0</v>
      </c>
      <c r="L111" s="1411">
        <f t="shared" si="37"/>
        <v>0</v>
      </c>
      <c r="M111" s="1412">
        <f t="shared" si="37"/>
        <v>0</v>
      </c>
      <c r="N111" s="1411">
        <f t="shared" si="37"/>
        <v>0</v>
      </c>
      <c r="O111" s="1412">
        <f t="shared" si="37"/>
        <v>0</v>
      </c>
      <c r="P111" s="1411">
        <f t="shared" si="37"/>
        <v>0</v>
      </c>
      <c r="Q111" s="1412">
        <f t="shared" si="37"/>
        <v>1</v>
      </c>
      <c r="R111" s="1411">
        <f t="shared" si="37"/>
        <v>0</v>
      </c>
      <c r="S111" s="1412">
        <f t="shared" si="37"/>
        <v>2</v>
      </c>
      <c r="T111" s="1411">
        <f t="shared" si="37"/>
        <v>0</v>
      </c>
      <c r="U111" s="1412">
        <f t="shared" si="37"/>
        <v>1</v>
      </c>
      <c r="V111" s="1411">
        <f t="shared" si="37"/>
        <v>0</v>
      </c>
      <c r="W111" s="1412">
        <f t="shared" si="37"/>
        <v>1</v>
      </c>
      <c r="X111" s="1411">
        <f t="shared" si="37"/>
        <v>0</v>
      </c>
      <c r="Y111" s="1412">
        <f t="shared" si="37"/>
        <v>2</v>
      </c>
      <c r="Z111" s="1411">
        <f t="shared" si="37"/>
        <v>0</v>
      </c>
      <c r="AA111" s="1412">
        <f t="shared" si="37"/>
        <v>2</v>
      </c>
      <c r="AB111" s="1411">
        <f t="shared" si="37"/>
        <v>1</v>
      </c>
      <c r="AC111" s="1412">
        <f t="shared" si="37"/>
        <v>3</v>
      </c>
      <c r="AD111" s="1411">
        <f t="shared" si="37"/>
        <v>7</v>
      </c>
      <c r="AE111" s="1412">
        <f t="shared" si="37"/>
        <v>2</v>
      </c>
      <c r="AF111" s="1411">
        <f t="shared" si="37"/>
        <v>3</v>
      </c>
      <c r="AG111" s="1412">
        <f t="shared" si="37"/>
        <v>1</v>
      </c>
      <c r="AH111" s="1411">
        <f t="shared" si="37"/>
        <v>0</v>
      </c>
      <c r="AI111" s="1412">
        <f t="shared" si="37"/>
        <v>3</v>
      </c>
      <c r="AJ111" s="1411">
        <f t="shared" si="37"/>
        <v>2</v>
      </c>
      <c r="AK111" s="1412">
        <f t="shared" si="37"/>
        <v>2</v>
      </c>
      <c r="AL111" s="1413">
        <f t="shared" si="37"/>
        <v>5</v>
      </c>
      <c r="AM111" s="1414">
        <f t="shared" si="37"/>
        <v>3</v>
      </c>
      <c r="AN111" s="1415">
        <f>SUM(AN102:AN110)</f>
        <v>0</v>
      </c>
      <c r="AO111" s="129">
        <f>SUM(AO102:AO110)</f>
        <v>0</v>
      </c>
      <c r="AP111" s="1415">
        <f t="shared" si="37"/>
        <v>41</v>
      </c>
      <c r="AQ111" s="129">
        <f t="shared" si="37"/>
        <v>0</v>
      </c>
      <c r="AR111" s="135">
        <f t="shared" si="37"/>
        <v>0</v>
      </c>
      <c r="AS111" s="129">
        <f t="shared" si="37"/>
        <v>0</v>
      </c>
      <c r="AT111" s="129">
        <f t="shared" si="37"/>
        <v>41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1416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009" t="s">
        <v>161</v>
      </c>
      <c r="B114" s="4305" t="s">
        <v>5</v>
      </c>
      <c r="C114" s="4240"/>
      <c r="D114" s="4241"/>
      <c r="E114" s="4305" t="s">
        <v>162</v>
      </c>
      <c r="F114" s="4240"/>
      <c r="G114" s="4240"/>
      <c r="H114" s="4240"/>
      <c r="I114" s="4240"/>
      <c r="J114" s="4240"/>
      <c r="K114" s="4240"/>
      <c r="L114" s="4240"/>
      <c r="M114" s="4240"/>
      <c r="N114" s="4240"/>
      <c r="O114" s="4240"/>
      <c r="P114" s="4313"/>
      <c r="Q114" s="4314" t="s">
        <v>163</v>
      </c>
      <c r="R114" s="4315" t="s">
        <v>164</v>
      </c>
      <c r="S114" s="4315" t="s">
        <v>165</v>
      </c>
      <c r="T114" s="4315" t="s">
        <v>166</v>
      </c>
      <c r="U114" s="4315" t="s">
        <v>167</v>
      </c>
      <c r="V114" s="4312" t="s">
        <v>10</v>
      </c>
      <c r="W114" s="4130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1417" t="s">
        <v>44</v>
      </c>
      <c r="C115" s="1418" t="s">
        <v>30</v>
      </c>
      <c r="D115" s="1419" t="s">
        <v>31</v>
      </c>
      <c r="E115" s="1420" t="s">
        <v>177</v>
      </c>
      <c r="F115" s="1421" t="s">
        <v>178</v>
      </c>
      <c r="G115" s="1421" t="s">
        <v>179</v>
      </c>
      <c r="H115" s="1421" t="s">
        <v>180</v>
      </c>
      <c r="I115" s="1421" t="s">
        <v>181</v>
      </c>
      <c r="J115" s="1421" t="s">
        <v>182</v>
      </c>
      <c r="K115" s="1421" t="s">
        <v>183</v>
      </c>
      <c r="L115" s="1421" t="s">
        <v>184</v>
      </c>
      <c r="M115" s="1421" t="s">
        <v>185</v>
      </c>
      <c r="N115" s="1421" t="s">
        <v>186</v>
      </c>
      <c r="O115" s="1421" t="s">
        <v>187</v>
      </c>
      <c r="P115" s="1422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1423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1423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1423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1424" t="s">
        <v>5</v>
      </c>
      <c r="B119" s="1425">
        <f t="shared" ref="B119:W119" si="42">SUM(B116:B118)</f>
        <v>0</v>
      </c>
      <c r="C119" s="1426">
        <f t="shared" si="42"/>
        <v>0</v>
      </c>
      <c r="D119" s="1427">
        <f t="shared" si="42"/>
        <v>0</v>
      </c>
      <c r="E119" s="1381">
        <f t="shared" si="42"/>
        <v>0</v>
      </c>
      <c r="F119" s="1428">
        <f t="shared" si="42"/>
        <v>0</v>
      </c>
      <c r="G119" s="1428">
        <f t="shared" si="42"/>
        <v>0</v>
      </c>
      <c r="H119" s="1428">
        <f t="shared" si="42"/>
        <v>0</v>
      </c>
      <c r="I119" s="1428">
        <f t="shared" si="42"/>
        <v>0</v>
      </c>
      <c r="J119" s="1428">
        <f t="shared" si="42"/>
        <v>0</v>
      </c>
      <c r="K119" s="1428">
        <f t="shared" si="42"/>
        <v>0</v>
      </c>
      <c r="L119" s="1428">
        <f t="shared" si="42"/>
        <v>0</v>
      </c>
      <c r="M119" s="1428">
        <f t="shared" si="42"/>
        <v>0</v>
      </c>
      <c r="N119" s="1428">
        <f t="shared" si="42"/>
        <v>0</v>
      </c>
      <c r="O119" s="1428">
        <f t="shared" si="42"/>
        <v>0</v>
      </c>
      <c r="P119" s="1429">
        <f t="shared" si="42"/>
        <v>0</v>
      </c>
      <c r="Q119" s="1430">
        <f t="shared" si="42"/>
        <v>0</v>
      </c>
      <c r="R119" s="1431">
        <f t="shared" si="42"/>
        <v>0</v>
      </c>
      <c r="S119" s="1431">
        <f t="shared" si="42"/>
        <v>0</v>
      </c>
      <c r="T119" s="1431">
        <f>SUM(T116:T118)</f>
        <v>0</v>
      </c>
      <c r="U119" s="1431">
        <f t="shared" si="42"/>
        <v>0</v>
      </c>
      <c r="V119" s="1432">
        <f t="shared" si="42"/>
        <v>0</v>
      </c>
      <c r="W119" s="1432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1433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1434"/>
      <c r="N120" s="1434"/>
      <c r="O120" s="1434"/>
      <c r="P120" s="1434"/>
      <c r="Q120" s="1434"/>
      <c r="R120" s="1435"/>
      <c r="S120" s="1436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009" t="s">
        <v>161</v>
      </c>
      <c r="B121" s="4305" t="s">
        <v>5</v>
      </c>
      <c r="C121" s="4240"/>
      <c r="D121" s="4241"/>
      <c r="E121" s="4305" t="s">
        <v>162</v>
      </c>
      <c r="F121" s="4240"/>
      <c r="G121" s="4240"/>
      <c r="H121" s="4240"/>
      <c r="I121" s="4240"/>
      <c r="J121" s="4240"/>
      <c r="K121" s="4240"/>
      <c r="L121" s="4313"/>
      <c r="M121" s="4314" t="s">
        <v>193</v>
      </c>
      <c r="N121" s="4315" t="s">
        <v>163</v>
      </c>
      <c r="O121" s="4315" t="s">
        <v>141</v>
      </c>
      <c r="P121" s="4315" t="s">
        <v>194</v>
      </c>
      <c r="Q121" s="4315" t="s">
        <v>195</v>
      </c>
      <c r="R121" s="4315" t="s">
        <v>196</v>
      </c>
      <c r="S121" s="4315" t="s">
        <v>10</v>
      </c>
      <c r="T121" s="4130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976" t="s">
        <v>44</v>
      </c>
      <c r="C122" s="976" t="s">
        <v>30</v>
      </c>
      <c r="D122" s="972" t="s">
        <v>31</v>
      </c>
      <c r="E122" s="1420" t="s">
        <v>198</v>
      </c>
      <c r="F122" s="1421" t="s">
        <v>183</v>
      </c>
      <c r="G122" s="1421" t="s">
        <v>199</v>
      </c>
      <c r="H122" s="1421" t="s">
        <v>200</v>
      </c>
      <c r="I122" s="1421" t="s">
        <v>186</v>
      </c>
      <c r="J122" s="1421" t="s">
        <v>201</v>
      </c>
      <c r="K122" s="1421" t="s">
        <v>202</v>
      </c>
      <c r="L122" s="1422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1423" t="s">
        <v>204</v>
      </c>
      <c r="B124" s="163">
        <f>SUM(E124:L124)</f>
        <v>0</v>
      </c>
      <c r="C124" s="1437"/>
      <c r="D124" s="1438"/>
      <c r="E124" s="1439"/>
      <c r="F124" s="1440"/>
      <c r="G124" s="1440"/>
      <c r="H124" s="1440"/>
      <c r="I124" s="1440"/>
      <c r="J124" s="1440"/>
      <c r="K124" s="1440"/>
      <c r="L124" s="1441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1424" t="s">
        <v>5</v>
      </c>
      <c r="B125" s="1425">
        <f t="shared" ref="B125:L125" si="45">SUM(B123:B124)</f>
        <v>0</v>
      </c>
      <c r="C125" s="1442">
        <f t="shared" si="45"/>
        <v>0</v>
      </c>
      <c r="D125" s="1443">
        <f t="shared" si="45"/>
        <v>0</v>
      </c>
      <c r="E125" s="1381">
        <f t="shared" si="45"/>
        <v>0</v>
      </c>
      <c r="F125" s="1428">
        <f t="shared" si="45"/>
        <v>0</v>
      </c>
      <c r="G125" s="1428">
        <f t="shared" si="45"/>
        <v>0</v>
      </c>
      <c r="H125" s="1428">
        <f t="shared" si="45"/>
        <v>0</v>
      </c>
      <c r="I125" s="1428">
        <f t="shared" si="45"/>
        <v>0</v>
      </c>
      <c r="J125" s="1428">
        <f t="shared" si="45"/>
        <v>0</v>
      </c>
      <c r="K125" s="1428">
        <f t="shared" si="45"/>
        <v>0</v>
      </c>
      <c r="L125" s="1429">
        <f t="shared" si="45"/>
        <v>0</v>
      </c>
      <c r="M125" s="1430">
        <f t="shared" ref="M125:T125" si="46">SUM(M123:M124)</f>
        <v>0</v>
      </c>
      <c r="N125" s="1428">
        <f t="shared" si="46"/>
        <v>0</v>
      </c>
      <c r="O125" s="1428">
        <f t="shared" si="46"/>
        <v>0</v>
      </c>
      <c r="P125" s="1431">
        <f t="shared" si="46"/>
        <v>0</v>
      </c>
      <c r="Q125" s="1431">
        <f t="shared" si="46"/>
        <v>0</v>
      </c>
      <c r="R125" s="1431">
        <f>SUM(R123:R124)</f>
        <v>0</v>
      </c>
      <c r="S125" s="1431">
        <f t="shared" si="46"/>
        <v>0</v>
      </c>
      <c r="T125" s="1432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1444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300" t="s">
        <v>209</v>
      </c>
      <c r="D128" s="4250"/>
      <c r="E128" s="4250"/>
      <c r="F128" s="4250"/>
      <c r="G128" s="4250"/>
      <c r="H128" s="4250"/>
      <c r="I128" s="4250"/>
      <c r="J128" s="4250"/>
      <c r="K128" s="4250"/>
      <c r="L128" s="4250"/>
      <c r="M128" s="4250"/>
      <c r="N128" s="4250"/>
      <c r="O128" s="4250"/>
      <c r="P128" s="4250"/>
      <c r="Q128" s="4250"/>
      <c r="R128" s="4250"/>
      <c r="S128" s="4243"/>
      <c r="T128" s="4316" t="s">
        <v>49</v>
      </c>
      <c r="U128" s="4317"/>
      <c r="V128" s="4318" t="s">
        <v>210</v>
      </c>
      <c r="W128" s="3998" t="s">
        <v>211</v>
      </c>
      <c r="X128" s="4315" t="s">
        <v>10</v>
      </c>
      <c r="Y128" s="4315" t="s">
        <v>11</v>
      </c>
      <c r="Z128" s="4312" t="s">
        <v>212</v>
      </c>
      <c r="AA128" s="4312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1420" t="s">
        <v>13</v>
      </c>
      <c r="D129" s="1421" t="s">
        <v>14</v>
      </c>
      <c r="E129" s="1421" t="s">
        <v>50</v>
      </c>
      <c r="F129" s="1421" t="s">
        <v>51</v>
      </c>
      <c r="G129" s="1421" t="s">
        <v>17</v>
      </c>
      <c r="H129" s="1421" t="s">
        <v>18</v>
      </c>
      <c r="I129" s="1421" t="s">
        <v>19</v>
      </c>
      <c r="J129" s="1421" t="s">
        <v>20</v>
      </c>
      <c r="K129" s="1421" t="s">
        <v>21</v>
      </c>
      <c r="L129" s="1421" t="s">
        <v>22</v>
      </c>
      <c r="M129" s="1421" t="s">
        <v>23</v>
      </c>
      <c r="N129" s="1421" t="s">
        <v>24</v>
      </c>
      <c r="O129" s="1421" t="s">
        <v>25</v>
      </c>
      <c r="P129" s="1421" t="s">
        <v>26</v>
      </c>
      <c r="Q129" s="1421" t="s">
        <v>27</v>
      </c>
      <c r="R129" s="1421" t="s">
        <v>28</v>
      </c>
      <c r="S129" s="1181" t="s">
        <v>29</v>
      </c>
      <c r="T129" s="1445" t="s">
        <v>30</v>
      </c>
      <c r="U129" s="1446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1447" t="s">
        <v>214</v>
      </c>
      <c r="B130" s="1448">
        <f>SUM(C130:S130)</f>
        <v>3</v>
      </c>
      <c r="C130" s="1449"/>
      <c r="D130" s="1450"/>
      <c r="E130" s="1450"/>
      <c r="F130" s="1450"/>
      <c r="G130" s="1450"/>
      <c r="H130" s="1450">
        <v>1</v>
      </c>
      <c r="I130" s="1450"/>
      <c r="J130" s="1450">
        <v>2</v>
      </c>
      <c r="K130" s="1450"/>
      <c r="L130" s="1450"/>
      <c r="M130" s="1450"/>
      <c r="N130" s="1450"/>
      <c r="O130" s="1450"/>
      <c r="P130" s="1450"/>
      <c r="Q130" s="1450"/>
      <c r="R130" s="1450"/>
      <c r="S130" s="1451"/>
      <c r="T130" s="173">
        <v>0</v>
      </c>
      <c r="U130" s="174">
        <v>3</v>
      </c>
      <c r="V130" s="1452">
        <v>0</v>
      </c>
      <c r="W130" s="1453">
        <v>0</v>
      </c>
      <c r="X130" s="1450">
        <v>0</v>
      </c>
      <c r="Y130" s="1450">
        <v>0</v>
      </c>
      <c r="Z130" s="1451">
        <v>0</v>
      </c>
      <c r="AA130" s="1451">
        <v>0</v>
      </c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1454" t="s">
        <v>207</v>
      </c>
      <c r="B131" s="1455">
        <f>SUM(C131:S131)</f>
        <v>0</v>
      </c>
      <c r="C131" s="1449"/>
      <c r="D131" s="1450"/>
      <c r="E131" s="1450"/>
      <c r="F131" s="1450"/>
      <c r="G131" s="1450"/>
      <c r="H131" s="1450"/>
      <c r="I131" s="1450"/>
      <c r="J131" s="1450"/>
      <c r="K131" s="1450"/>
      <c r="L131" s="1450"/>
      <c r="M131" s="1450"/>
      <c r="N131" s="1450"/>
      <c r="O131" s="1450"/>
      <c r="P131" s="1450"/>
      <c r="Q131" s="1450"/>
      <c r="R131" s="1450"/>
      <c r="S131" s="1451"/>
      <c r="T131" s="1449"/>
      <c r="U131" s="1456"/>
      <c r="V131" s="1452"/>
      <c r="W131" s="1453"/>
      <c r="X131" s="1450"/>
      <c r="Y131" s="1450"/>
      <c r="Z131" s="1451"/>
      <c r="AA131" s="1451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1457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022" t="s">
        <v>55</v>
      </c>
      <c r="B134" s="4023" t="s">
        <v>4</v>
      </c>
      <c r="C134" s="4128" t="s">
        <v>5</v>
      </c>
      <c r="D134" s="4129"/>
      <c r="E134" s="4130"/>
      <c r="F134" s="4300" t="s">
        <v>217</v>
      </c>
      <c r="G134" s="4250"/>
      <c r="H134" s="4250"/>
      <c r="I134" s="4250"/>
      <c r="J134" s="4250"/>
      <c r="K134" s="4250"/>
      <c r="L134" s="4250"/>
      <c r="M134" s="4250"/>
      <c r="N134" s="4250"/>
      <c r="O134" s="4250"/>
      <c r="P134" s="4250"/>
      <c r="Q134" s="4250"/>
      <c r="R134" s="4250"/>
      <c r="S134" s="4250"/>
      <c r="T134" s="4250"/>
      <c r="U134" s="4250"/>
      <c r="V134" s="4250"/>
      <c r="W134" s="4250"/>
      <c r="X134" s="4250"/>
      <c r="Y134" s="4250"/>
      <c r="Z134" s="4250"/>
      <c r="AA134" s="4250"/>
      <c r="AB134" s="4250"/>
      <c r="AC134" s="4250"/>
      <c r="AD134" s="4250"/>
      <c r="AE134" s="4250"/>
      <c r="AF134" s="4250"/>
      <c r="AG134" s="4250"/>
      <c r="AH134" s="4250"/>
      <c r="AI134" s="4250"/>
      <c r="AJ134" s="4250"/>
      <c r="AK134" s="4250"/>
      <c r="AL134" s="4250"/>
      <c r="AM134" s="4243"/>
      <c r="AN134" s="4013" t="s">
        <v>167</v>
      </c>
      <c r="AO134" s="4013" t="s">
        <v>10</v>
      </c>
      <c r="AP134" s="4013" t="s">
        <v>11</v>
      </c>
      <c r="AQ134" s="4013" t="s">
        <v>212</v>
      </c>
      <c r="AR134" s="4013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319" t="s">
        <v>13</v>
      </c>
      <c r="G135" s="4319"/>
      <c r="H135" s="4241" t="s">
        <v>14</v>
      </c>
      <c r="I135" s="4319"/>
      <c r="J135" s="4241" t="s">
        <v>50</v>
      </c>
      <c r="K135" s="4319"/>
      <c r="L135" s="4240" t="s">
        <v>51</v>
      </c>
      <c r="M135" s="4320"/>
      <c r="N135" s="4321" t="s">
        <v>17</v>
      </c>
      <c r="O135" s="4241"/>
      <c r="P135" s="4305" t="s">
        <v>18</v>
      </c>
      <c r="Q135" s="4241"/>
      <c r="R135" s="4129" t="s">
        <v>19</v>
      </c>
      <c r="S135" s="4130"/>
      <c r="T135" s="4240" t="s">
        <v>20</v>
      </c>
      <c r="U135" s="4241"/>
      <c r="V135" s="4305" t="s">
        <v>21</v>
      </c>
      <c r="W135" s="4241"/>
      <c r="X135" s="4240" t="s">
        <v>22</v>
      </c>
      <c r="Y135" s="4241"/>
      <c r="Z135" s="4240" t="s">
        <v>23</v>
      </c>
      <c r="AA135" s="4241"/>
      <c r="AB135" s="4320" t="s">
        <v>24</v>
      </c>
      <c r="AC135" s="4322"/>
      <c r="AD135" s="4240" t="s">
        <v>25</v>
      </c>
      <c r="AE135" s="4241"/>
      <c r="AF135" s="4240" t="s">
        <v>26</v>
      </c>
      <c r="AG135" s="4241"/>
      <c r="AH135" s="4240" t="s">
        <v>27</v>
      </c>
      <c r="AI135" s="4241"/>
      <c r="AJ135" s="4240" t="s">
        <v>28</v>
      </c>
      <c r="AK135" s="4241"/>
      <c r="AL135" s="4240" t="s">
        <v>29</v>
      </c>
      <c r="AM135" s="4241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1377" t="s">
        <v>44</v>
      </c>
      <c r="D136" s="1458" t="s">
        <v>30</v>
      </c>
      <c r="E136" s="1181" t="s">
        <v>31</v>
      </c>
      <c r="F136" s="1420" t="s">
        <v>30</v>
      </c>
      <c r="G136" s="1181" t="s">
        <v>31</v>
      </c>
      <c r="H136" s="1420" t="s">
        <v>30</v>
      </c>
      <c r="I136" s="1181" t="s">
        <v>31</v>
      </c>
      <c r="J136" s="1420" t="s">
        <v>30</v>
      </c>
      <c r="K136" s="1181" t="s">
        <v>31</v>
      </c>
      <c r="L136" s="1458" t="s">
        <v>30</v>
      </c>
      <c r="M136" s="1421" t="s">
        <v>31</v>
      </c>
      <c r="N136" s="1421" t="s">
        <v>30</v>
      </c>
      <c r="O136" s="1459" t="s">
        <v>31</v>
      </c>
      <c r="P136" s="1420" t="s">
        <v>30</v>
      </c>
      <c r="Q136" s="1459" t="s">
        <v>31</v>
      </c>
      <c r="R136" s="1458" t="s">
        <v>30</v>
      </c>
      <c r="S136" s="1459" t="s">
        <v>31</v>
      </c>
      <c r="T136" s="1458" t="s">
        <v>30</v>
      </c>
      <c r="U136" s="1459" t="s">
        <v>31</v>
      </c>
      <c r="V136" s="1420" t="s">
        <v>30</v>
      </c>
      <c r="W136" s="1459" t="s">
        <v>31</v>
      </c>
      <c r="X136" s="1458" t="s">
        <v>30</v>
      </c>
      <c r="Y136" s="1459" t="s">
        <v>31</v>
      </c>
      <c r="Z136" s="1458" t="s">
        <v>30</v>
      </c>
      <c r="AA136" s="1459" t="s">
        <v>31</v>
      </c>
      <c r="AB136" s="1458" t="s">
        <v>30</v>
      </c>
      <c r="AC136" s="1459" t="s">
        <v>31</v>
      </c>
      <c r="AD136" s="1458" t="s">
        <v>30</v>
      </c>
      <c r="AE136" s="1459" t="s">
        <v>31</v>
      </c>
      <c r="AF136" s="1458" t="s">
        <v>30</v>
      </c>
      <c r="AG136" s="1459" t="s">
        <v>31</v>
      </c>
      <c r="AH136" s="1458" t="s">
        <v>30</v>
      </c>
      <c r="AI136" s="1459" t="s">
        <v>31</v>
      </c>
      <c r="AJ136" s="1458" t="s">
        <v>30</v>
      </c>
      <c r="AK136" s="1459" t="s">
        <v>31</v>
      </c>
      <c r="AL136" s="1458" t="s">
        <v>30</v>
      </c>
      <c r="AM136" s="1459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013" t="s">
        <v>218</v>
      </c>
      <c r="B137" s="1460" t="s">
        <v>32</v>
      </c>
      <c r="C137" s="1461">
        <f t="shared" ref="C137:C158" si="49">SUM(D137:E137)</f>
        <v>0</v>
      </c>
      <c r="D137" s="1462">
        <f t="shared" ref="D137:D146" si="50">SUM(F137+H137+J137+L137+N137+P137+R137+T137+V137+X137+Z137+AB137+AD137+AF137+AH137+AJ137+AL137)</f>
        <v>0</v>
      </c>
      <c r="E137" s="1463">
        <f t="shared" ref="E137:E146" si="51">SUM(G137+I137+K137+M137+O137+Q137+S137+U137+W137+Y137+AA137+AC137+AE137+AG137+AI137+AK137+AM137)</f>
        <v>0</v>
      </c>
      <c r="F137" s="1464"/>
      <c r="G137" s="1465"/>
      <c r="H137" s="1464"/>
      <c r="I137" s="1465"/>
      <c r="J137" s="1464"/>
      <c r="K137" s="1465"/>
      <c r="L137" s="1466"/>
      <c r="M137" s="1467"/>
      <c r="N137" s="1467"/>
      <c r="O137" s="1468"/>
      <c r="P137" s="1464"/>
      <c r="Q137" s="1468"/>
      <c r="R137" s="1466"/>
      <c r="S137" s="1468"/>
      <c r="T137" s="1466"/>
      <c r="U137" s="1468"/>
      <c r="V137" s="1464"/>
      <c r="W137" s="1465"/>
      <c r="X137" s="1466"/>
      <c r="Y137" s="1465"/>
      <c r="Z137" s="1466"/>
      <c r="AA137" s="1468"/>
      <c r="AB137" s="1466"/>
      <c r="AC137" s="1468"/>
      <c r="AD137" s="1466"/>
      <c r="AE137" s="1468"/>
      <c r="AF137" s="1466"/>
      <c r="AG137" s="1468"/>
      <c r="AH137" s="1466"/>
      <c r="AI137" s="1468"/>
      <c r="AJ137" s="1466"/>
      <c r="AK137" s="1468"/>
      <c r="AL137" s="1466"/>
      <c r="AM137" s="1468"/>
      <c r="AN137" s="1468"/>
      <c r="AO137" s="1468"/>
      <c r="AP137" s="1468"/>
      <c r="AQ137" s="1468"/>
      <c r="AR137" s="1468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1469" t="s">
        <v>219</v>
      </c>
      <c r="C138" s="1470">
        <f t="shared" si="49"/>
        <v>1</v>
      </c>
      <c r="D138" s="1471">
        <f t="shared" si="50"/>
        <v>0</v>
      </c>
      <c r="E138" s="1472">
        <f t="shared" si="51"/>
        <v>1</v>
      </c>
      <c r="F138" s="1449"/>
      <c r="G138" s="1451"/>
      <c r="H138" s="1449"/>
      <c r="I138" s="1451"/>
      <c r="J138" s="1449"/>
      <c r="K138" s="1451"/>
      <c r="L138" s="1453"/>
      <c r="M138" s="1450"/>
      <c r="N138" s="1450"/>
      <c r="O138" s="1473"/>
      <c r="P138" s="1449"/>
      <c r="Q138" s="1473">
        <v>1</v>
      </c>
      <c r="R138" s="1453"/>
      <c r="S138" s="1473"/>
      <c r="T138" s="1453"/>
      <c r="U138" s="1473"/>
      <c r="V138" s="1449"/>
      <c r="W138" s="1451"/>
      <c r="X138" s="1453"/>
      <c r="Y138" s="1451"/>
      <c r="Z138" s="1453"/>
      <c r="AA138" s="1473"/>
      <c r="AB138" s="1453"/>
      <c r="AC138" s="1473"/>
      <c r="AD138" s="1453"/>
      <c r="AE138" s="1473"/>
      <c r="AF138" s="1453"/>
      <c r="AG138" s="1473"/>
      <c r="AH138" s="1453"/>
      <c r="AI138" s="1473"/>
      <c r="AJ138" s="1453"/>
      <c r="AK138" s="1473"/>
      <c r="AL138" s="1453"/>
      <c r="AM138" s="1473"/>
      <c r="AN138" s="1473">
        <v>0</v>
      </c>
      <c r="AO138" s="1473">
        <v>0</v>
      </c>
      <c r="AP138" s="1473">
        <v>0</v>
      </c>
      <c r="AQ138" s="1473">
        <v>0</v>
      </c>
      <c r="AR138" s="1473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1469" t="s">
        <v>33</v>
      </c>
      <c r="C139" s="1470">
        <f t="shared" si="49"/>
        <v>0</v>
      </c>
      <c r="D139" s="1471">
        <f t="shared" si="50"/>
        <v>0</v>
      </c>
      <c r="E139" s="1472">
        <f t="shared" si="51"/>
        <v>0</v>
      </c>
      <c r="F139" s="1449"/>
      <c r="G139" s="1451"/>
      <c r="H139" s="1449"/>
      <c r="I139" s="1451"/>
      <c r="J139" s="1449"/>
      <c r="K139" s="1451"/>
      <c r="L139" s="1453"/>
      <c r="M139" s="1450"/>
      <c r="N139" s="1450"/>
      <c r="O139" s="1473"/>
      <c r="P139" s="1449"/>
      <c r="Q139" s="1473"/>
      <c r="R139" s="1453"/>
      <c r="S139" s="1473"/>
      <c r="T139" s="1453"/>
      <c r="U139" s="1473"/>
      <c r="V139" s="1449"/>
      <c r="W139" s="1451"/>
      <c r="X139" s="1453"/>
      <c r="Y139" s="1451"/>
      <c r="Z139" s="1453"/>
      <c r="AA139" s="1473"/>
      <c r="AB139" s="1453"/>
      <c r="AC139" s="1473"/>
      <c r="AD139" s="1453"/>
      <c r="AE139" s="1473"/>
      <c r="AF139" s="1453"/>
      <c r="AG139" s="1473"/>
      <c r="AH139" s="1453"/>
      <c r="AI139" s="1473"/>
      <c r="AJ139" s="1453"/>
      <c r="AK139" s="1473"/>
      <c r="AL139" s="1453"/>
      <c r="AM139" s="1473"/>
      <c r="AN139" s="1473"/>
      <c r="AO139" s="1473"/>
      <c r="AP139" s="1473"/>
      <c r="AQ139" s="1473"/>
      <c r="AR139" s="1473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1469" t="s">
        <v>34</v>
      </c>
      <c r="C140" s="1470">
        <f t="shared" si="49"/>
        <v>0</v>
      </c>
      <c r="D140" s="1471">
        <f t="shared" si="50"/>
        <v>0</v>
      </c>
      <c r="E140" s="1472">
        <f t="shared" si="51"/>
        <v>0</v>
      </c>
      <c r="F140" s="1449"/>
      <c r="G140" s="1451"/>
      <c r="H140" s="1449"/>
      <c r="I140" s="1451"/>
      <c r="J140" s="1449"/>
      <c r="K140" s="1451"/>
      <c r="L140" s="1453"/>
      <c r="M140" s="1450"/>
      <c r="N140" s="1450"/>
      <c r="O140" s="1473"/>
      <c r="P140" s="1449"/>
      <c r="Q140" s="1473"/>
      <c r="R140" s="1453"/>
      <c r="S140" s="1473"/>
      <c r="T140" s="1453"/>
      <c r="U140" s="1473"/>
      <c r="V140" s="1449"/>
      <c r="W140" s="1451"/>
      <c r="X140" s="1453"/>
      <c r="Y140" s="1451"/>
      <c r="Z140" s="1453"/>
      <c r="AA140" s="1473"/>
      <c r="AB140" s="1453"/>
      <c r="AC140" s="1473"/>
      <c r="AD140" s="1453"/>
      <c r="AE140" s="1473"/>
      <c r="AF140" s="1453"/>
      <c r="AG140" s="1473"/>
      <c r="AH140" s="1453"/>
      <c r="AI140" s="1473"/>
      <c r="AJ140" s="1453"/>
      <c r="AK140" s="1473"/>
      <c r="AL140" s="1453"/>
      <c r="AM140" s="1473"/>
      <c r="AN140" s="1473"/>
      <c r="AO140" s="1473"/>
      <c r="AP140" s="1473"/>
      <c r="AQ140" s="1473"/>
      <c r="AR140" s="1473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1469" t="s">
        <v>220</v>
      </c>
      <c r="C141" s="1470">
        <f t="shared" si="49"/>
        <v>0</v>
      </c>
      <c r="D141" s="1471">
        <f t="shared" si="50"/>
        <v>0</v>
      </c>
      <c r="E141" s="1472">
        <f t="shared" si="51"/>
        <v>0</v>
      </c>
      <c r="F141" s="1449"/>
      <c r="G141" s="1451"/>
      <c r="H141" s="1449"/>
      <c r="I141" s="1451"/>
      <c r="J141" s="1449"/>
      <c r="K141" s="1451"/>
      <c r="L141" s="1453"/>
      <c r="M141" s="1450"/>
      <c r="N141" s="1450"/>
      <c r="O141" s="1473"/>
      <c r="P141" s="1449"/>
      <c r="Q141" s="1473"/>
      <c r="R141" s="1453"/>
      <c r="S141" s="1473"/>
      <c r="T141" s="1453"/>
      <c r="U141" s="1473"/>
      <c r="V141" s="1449"/>
      <c r="W141" s="1451"/>
      <c r="X141" s="1453"/>
      <c r="Y141" s="1451"/>
      <c r="Z141" s="1453"/>
      <c r="AA141" s="1473"/>
      <c r="AB141" s="1453"/>
      <c r="AC141" s="1473"/>
      <c r="AD141" s="1453"/>
      <c r="AE141" s="1473"/>
      <c r="AF141" s="1453"/>
      <c r="AG141" s="1473"/>
      <c r="AH141" s="1453"/>
      <c r="AI141" s="1473"/>
      <c r="AJ141" s="1453"/>
      <c r="AK141" s="1473"/>
      <c r="AL141" s="1453"/>
      <c r="AM141" s="1473"/>
      <c r="AN141" s="1473"/>
      <c r="AO141" s="1473"/>
      <c r="AP141" s="1473"/>
      <c r="AQ141" s="1473"/>
      <c r="AR141" s="1473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1469" t="s">
        <v>36</v>
      </c>
      <c r="C142" s="1470">
        <f t="shared" si="49"/>
        <v>0</v>
      </c>
      <c r="D142" s="1471">
        <f t="shared" si="50"/>
        <v>0</v>
      </c>
      <c r="E142" s="1472">
        <f t="shared" si="51"/>
        <v>0</v>
      </c>
      <c r="F142" s="1449"/>
      <c r="G142" s="1451"/>
      <c r="H142" s="1449"/>
      <c r="I142" s="1451"/>
      <c r="J142" s="1449"/>
      <c r="K142" s="1451"/>
      <c r="L142" s="1453"/>
      <c r="M142" s="1450"/>
      <c r="N142" s="1450"/>
      <c r="O142" s="1473"/>
      <c r="P142" s="1449"/>
      <c r="Q142" s="1473"/>
      <c r="R142" s="1453"/>
      <c r="S142" s="1473"/>
      <c r="T142" s="1453"/>
      <c r="U142" s="1473"/>
      <c r="V142" s="1449"/>
      <c r="W142" s="1451"/>
      <c r="X142" s="1453"/>
      <c r="Y142" s="1451"/>
      <c r="Z142" s="1453"/>
      <c r="AA142" s="1473"/>
      <c r="AB142" s="1453"/>
      <c r="AC142" s="1473"/>
      <c r="AD142" s="1453"/>
      <c r="AE142" s="1473"/>
      <c r="AF142" s="1453"/>
      <c r="AG142" s="1473"/>
      <c r="AH142" s="1453"/>
      <c r="AI142" s="1473"/>
      <c r="AJ142" s="1453"/>
      <c r="AK142" s="1473"/>
      <c r="AL142" s="1453"/>
      <c r="AM142" s="1473"/>
      <c r="AN142" s="1473"/>
      <c r="AO142" s="1473"/>
      <c r="AP142" s="1473"/>
      <c r="AQ142" s="1473"/>
      <c r="AR142" s="1473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1469" t="s">
        <v>221</v>
      </c>
      <c r="C143" s="1470">
        <f t="shared" si="49"/>
        <v>0</v>
      </c>
      <c r="D143" s="1471">
        <f t="shared" si="50"/>
        <v>0</v>
      </c>
      <c r="E143" s="1472">
        <f t="shared" si="51"/>
        <v>0</v>
      </c>
      <c r="F143" s="1449"/>
      <c r="G143" s="1451"/>
      <c r="H143" s="1449"/>
      <c r="I143" s="1451"/>
      <c r="J143" s="1449"/>
      <c r="K143" s="1451"/>
      <c r="L143" s="1453"/>
      <c r="M143" s="1450"/>
      <c r="N143" s="1450"/>
      <c r="O143" s="1473"/>
      <c r="P143" s="1449"/>
      <c r="Q143" s="1473"/>
      <c r="R143" s="1453"/>
      <c r="S143" s="1473"/>
      <c r="T143" s="1453"/>
      <c r="U143" s="1473"/>
      <c r="V143" s="1449"/>
      <c r="W143" s="1451"/>
      <c r="X143" s="1453"/>
      <c r="Y143" s="1451"/>
      <c r="Z143" s="1453"/>
      <c r="AA143" s="1473"/>
      <c r="AB143" s="1453"/>
      <c r="AC143" s="1473"/>
      <c r="AD143" s="1453"/>
      <c r="AE143" s="1473"/>
      <c r="AF143" s="1453"/>
      <c r="AG143" s="1473"/>
      <c r="AH143" s="1453"/>
      <c r="AI143" s="1473"/>
      <c r="AJ143" s="1453"/>
      <c r="AK143" s="1473"/>
      <c r="AL143" s="1453"/>
      <c r="AM143" s="1473"/>
      <c r="AN143" s="1473"/>
      <c r="AO143" s="1473"/>
      <c r="AP143" s="1473"/>
      <c r="AQ143" s="1473"/>
      <c r="AR143" s="1473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1469" t="s">
        <v>222</v>
      </c>
      <c r="C144" s="1470">
        <f t="shared" si="49"/>
        <v>0</v>
      </c>
      <c r="D144" s="1471">
        <f t="shared" si="50"/>
        <v>0</v>
      </c>
      <c r="E144" s="1472">
        <f t="shared" si="51"/>
        <v>0</v>
      </c>
      <c r="F144" s="1449"/>
      <c r="G144" s="1451"/>
      <c r="H144" s="1449"/>
      <c r="I144" s="1451"/>
      <c r="J144" s="1449"/>
      <c r="K144" s="1451"/>
      <c r="L144" s="1453"/>
      <c r="M144" s="1450"/>
      <c r="N144" s="1450"/>
      <c r="O144" s="1473"/>
      <c r="P144" s="1449"/>
      <c r="Q144" s="1473"/>
      <c r="R144" s="1453"/>
      <c r="S144" s="1473"/>
      <c r="T144" s="1453"/>
      <c r="U144" s="1473"/>
      <c r="V144" s="1449"/>
      <c r="W144" s="1451"/>
      <c r="X144" s="1453"/>
      <c r="Y144" s="1451"/>
      <c r="Z144" s="1453"/>
      <c r="AA144" s="1473"/>
      <c r="AB144" s="1453"/>
      <c r="AC144" s="1473"/>
      <c r="AD144" s="1453"/>
      <c r="AE144" s="1473"/>
      <c r="AF144" s="1453"/>
      <c r="AG144" s="1473"/>
      <c r="AH144" s="1453"/>
      <c r="AI144" s="1473"/>
      <c r="AJ144" s="1453"/>
      <c r="AK144" s="1473"/>
      <c r="AL144" s="1453"/>
      <c r="AM144" s="1473"/>
      <c r="AN144" s="1473"/>
      <c r="AO144" s="1473"/>
      <c r="AP144" s="1473"/>
      <c r="AQ144" s="1473"/>
      <c r="AR144" s="1473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1469" t="s">
        <v>223</v>
      </c>
      <c r="C145" s="1470">
        <f t="shared" si="49"/>
        <v>0</v>
      </c>
      <c r="D145" s="1471">
        <f t="shared" si="50"/>
        <v>0</v>
      </c>
      <c r="E145" s="1472">
        <f t="shared" si="51"/>
        <v>0</v>
      </c>
      <c r="F145" s="1449"/>
      <c r="G145" s="1451"/>
      <c r="H145" s="1449"/>
      <c r="I145" s="1451"/>
      <c r="J145" s="1449"/>
      <c r="K145" s="1451"/>
      <c r="L145" s="1453"/>
      <c r="M145" s="1450"/>
      <c r="N145" s="1450"/>
      <c r="O145" s="1473"/>
      <c r="P145" s="1449"/>
      <c r="Q145" s="1473"/>
      <c r="R145" s="1453"/>
      <c r="S145" s="1473"/>
      <c r="T145" s="1453"/>
      <c r="U145" s="1473"/>
      <c r="V145" s="1449"/>
      <c r="W145" s="1451"/>
      <c r="X145" s="1453"/>
      <c r="Y145" s="1451"/>
      <c r="Z145" s="1453"/>
      <c r="AA145" s="1473"/>
      <c r="AB145" s="1453"/>
      <c r="AC145" s="1473"/>
      <c r="AD145" s="1453"/>
      <c r="AE145" s="1473"/>
      <c r="AF145" s="1453"/>
      <c r="AG145" s="1473"/>
      <c r="AH145" s="1453"/>
      <c r="AI145" s="1473"/>
      <c r="AJ145" s="1453"/>
      <c r="AK145" s="1473"/>
      <c r="AL145" s="1453"/>
      <c r="AM145" s="1473"/>
      <c r="AN145" s="1473"/>
      <c r="AO145" s="1473"/>
      <c r="AP145" s="1473"/>
      <c r="AQ145" s="1473"/>
      <c r="AR145" s="1473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1474" t="s">
        <v>224</v>
      </c>
      <c r="C146" s="1475">
        <f t="shared" si="49"/>
        <v>0</v>
      </c>
      <c r="D146" s="1476">
        <f t="shared" si="50"/>
        <v>0</v>
      </c>
      <c r="E146" s="1477">
        <f t="shared" si="51"/>
        <v>0</v>
      </c>
      <c r="F146" s="1478"/>
      <c r="G146" s="1479"/>
      <c r="H146" s="1478"/>
      <c r="I146" s="1479"/>
      <c r="J146" s="1478"/>
      <c r="K146" s="1479"/>
      <c r="L146" s="1480"/>
      <c r="M146" s="1481"/>
      <c r="N146" s="1481"/>
      <c r="O146" s="1482"/>
      <c r="P146" s="1478"/>
      <c r="Q146" s="1482"/>
      <c r="R146" s="1480"/>
      <c r="S146" s="1482"/>
      <c r="T146" s="1480"/>
      <c r="U146" s="1482"/>
      <c r="V146" s="1478"/>
      <c r="W146" s="1479"/>
      <c r="X146" s="1480"/>
      <c r="Y146" s="1479"/>
      <c r="Z146" s="1480"/>
      <c r="AA146" s="1482"/>
      <c r="AB146" s="1480"/>
      <c r="AC146" s="1482"/>
      <c r="AD146" s="1480"/>
      <c r="AE146" s="1482"/>
      <c r="AF146" s="1480"/>
      <c r="AG146" s="1482"/>
      <c r="AH146" s="1480"/>
      <c r="AI146" s="1482"/>
      <c r="AJ146" s="1480"/>
      <c r="AK146" s="1482"/>
      <c r="AL146" s="1480"/>
      <c r="AM146" s="1482"/>
      <c r="AN146" s="1482"/>
      <c r="AO146" s="1482"/>
      <c r="AP146" s="1482"/>
      <c r="AQ146" s="1482"/>
      <c r="AR146" s="1482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1</v>
      </c>
      <c r="D147" s="200">
        <f t="shared" ref="D147:AQ147" si="60">SUM(D137:D146)</f>
        <v>0</v>
      </c>
      <c r="E147" s="201">
        <f t="shared" si="60"/>
        <v>1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1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1460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1469" t="s">
        <v>219</v>
      </c>
      <c r="C149" s="1470">
        <f t="shared" si="49"/>
        <v>0</v>
      </c>
      <c r="D149" s="1471">
        <f t="shared" si="61"/>
        <v>0</v>
      </c>
      <c r="E149" s="1472">
        <f t="shared" si="62"/>
        <v>0</v>
      </c>
      <c r="F149" s="1449"/>
      <c r="G149" s="1451"/>
      <c r="H149" s="1449"/>
      <c r="I149" s="1451"/>
      <c r="J149" s="1449"/>
      <c r="K149" s="1451"/>
      <c r="L149" s="1453"/>
      <c r="M149" s="1450"/>
      <c r="N149" s="1450"/>
      <c r="O149" s="1473"/>
      <c r="P149" s="1449"/>
      <c r="Q149" s="1473"/>
      <c r="R149" s="1453"/>
      <c r="S149" s="1473"/>
      <c r="T149" s="1453"/>
      <c r="U149" s="1473"/>
      <c r="V149" s="1449"/>
      <c r="W149" s="1451"/>
      <c r="X149" s="1453"/>
      <c r="Y149" s="1451"/>
      <c r="Z149" s="1453"/>
      <c r="AA149" s="1473"/>
      <c r="AB149" s="1453"/>
      <c r="AC149" s="1473"/>
      <c r="AD149" s="1453"/>
      <c r="AE149" s="1473"/>
      <c r="AF149" s="1453"/>
      <c r="AG149" s="1473"/>
      <c r="AH149" s="1453"/>
      <c r="AI149" s="1473"/>
      <c r="AJ149" s="1453"/>
      <c r="AK149" s="1473"/>
      <c r="AL149" s="1453"/>
      <c r="AM149" s="1473"/>
      <c r="AN149" s="1473"/>
      <c r="AO149" s="1473"/>
      <c r="AP149" s="1473"/>
      <c r="AQ149" s="1473"/>
      <c r="AR149" s="1473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1469" t="s">
        <v>33</v>
      </c>
      <c r="C150" s="1470">
        <f t="shared" si="49"/>
        <v>0</v>
      </c>
      <c r="D150" s="1471">
        <f t="shared" si="61"/>
        <v>0</v>
      </c>
      <c r="E150" s="1472">
        <f t="shared" si="62"/>
        <v>0</v>
      </c>
      <c r="F150" s="1449"/>
      <c r="G150" s="1451"/>
      <c r="H150" s="1449"/>
      <c r="I150" s="1451"/>
      <c r="J150" s="1449"/>
      <c r="K150" s="1451"/>
      <c r="L150" s="1453"/>
      <c r="M150" s="1450"/>
      <c r="N150" s="1450"/>
      <c r="O150" s="1473"/>
      <c r="P150" s="1449"/>
      <c r="Q150" s="1473"/>
      <c r="R150" s="1453"/>
      <c r="S150" s="1473"/>
      <c r="T150" s="1453"/>
      <c r="U150" s="1473"/>
      <c r="V150" s="1449"/>
      <c r="W150" s="1451"/>
      <c r="X150" s="1453"/>
      <c r="Y150" s="1451"/>
      <c r="Z150" s="1453"/>
      <c r="AA150" s="1473"/>
      <c r="AB150" s="1453"/>
      <c r="AC150" s="1473"/>
      <c r="AD150" s="1453"/>
      <c r="AE150" s="1473"/>
      <c r="AF150" s="1453"/>
      <c r="AG150" s="1473"/>
      <c r="AH150" s="1453"/>
      <c r="AI150" s="1473"/>
      <c r="AJ150" s="1453"/>
      <c r="AK150" s="1473"/>
      <c r="AL150" s="1453"/>
      <c r="AM150" s="1473"/>
      <c r="AN150" s="1473"/>
      <c r="AO150" s="1473"/>
      <c r="AP150" s="1473"/>
      <c r="AQ150" s="1473"/>
      <c r="AR150" s="1473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1469" t="s">
        <v>34</v>
      </c>
      <c r="C151" s="1470">
        <f t="shared" si="49"/>
        <v>0</v>
      </c>
      <c r="D151" s="1471">
        <f t="shared" si="61"/>
        <v>0</v>
      </c>
      <c r="E151" s="1472">
        <f t="shared" si="62"/>
        <v>0</v>
      </c>
      <c r="F151" s="1449"/>
      <c r="G151" s="1451"/>
      <c r="H151" s="1449"/>
      <c r="I151" s="1451"/>
      <c r="J151" s="1449"/>
      <c r="K151" s="1451"/>
      <c r="L151" s="1453"/>
      <c r="M151" s="1450"/>
      <c r="N151" s="1450"/>
      <c r="O151" s="1473"/>
      <c r="P151" s="1449"/>
      <c r="Q151" s="1473"/>
      <c r="R151" s="1453"/>
      <c r="S151" s="1473"/>
      <c r="T151" s="1453"/>
      <c r="U151" s="1473"/>
      <c r="V151" s="1449"/>
      <c r="W151" s="1451"/>
      <c r="X151" s="1453"/>
      <c r="Y151" s="1451"/>
      <c r="Z151" s="1453"/>
      <c r="AA151" s="1473"/>
      <c r="AB151" s="1453"/>
      <c r="AC151" s="1473"/>
      <c r="AD151" s="1453"/>
      <c r="AE151" s="1473"/>
      <c r="AF151" s="1453"/>
      <c r="AG151" s="1473"/>
      <c r="AH151" s="1453"/>
      <c r="AI151" s="1473"/>
      <c r="AJ151" s="1453"/>
      <c r="AK151" s="1473"/>
      <c r="AL151" s="1453"/>
      <c r="AM151" s="1473"/>
      <c r="AN151" s="1473"/>
      <c r="AO151" s="1473"/>
      <c r="AP151" s="1473"/>
      <c r="AQ151" s="1473"/>
      <c r="AR151" s="1473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1469" t="s">
        <v>220</v>
      </c>
      <c r="C152" s="1470">
        <f t="shared" si="49"/>
        <v>0</v>
      </c>
      <c r="D152" s="1471">
        <f t="shared" si="61"/>
        <v>0</v>
      </c>
      <c r="E152" s="1472">
        <f t="shared" si="62"/>
        <v>0</v>
      </c>
      <c r="F152" s="1449"/>
      <c r="G152" s="1451"/>
      <c r="H152" s="1449"/>
      <c r="I152" s="1451"/>
      <c r="J152" s="1449"/>
      <c r="K152" s="1451"/>
      <c r="L152" s="1453"/>
      <c r="M152" s="1450"/>
      <c r="N152" s="1450"/>
      <c r="O152" s="1473"/>
      <c r="P152" s="1449"/>
      <c r="Q152" s="1473"/>
      <c r="R152" s="1453"/>
      <c r="S152" s="1473"/>
      <c r="T152" s="1453"/>
      <c r="U152" s="1473"/>
      <c r="V152" s="1449"/>
      <c r="W152" s="1451"/>
      <c r="X152" s="1453"/>
      <c r="Y152" s="1451"/>
      <c r="Z152" s="1453"/>
      <c r="AA152" s="1473"/>
      <c r="AB152" s="1453"/>
      <c r="AC152" s="1473"/>
      <c r="AD152" s="1453"/>
      <c r="AE152" s="1473"/>
      <c r="AF152" s="1453"/>
      <c r="AG152" s="1473"/>
      <c r="AH152" s="1453"/>
      <c r="AI152" s="1473"/>
      <c r="AJ152" s="1453"/>
      <c r="AK152" s="1473"/>
      <c r="AL152" s="1453"/>
      <c r="AM152" s="1473"/>
      <c r="AN152" s="1473"/>
      <c r="AO152" s="1473"/>
      <c r="AP152" s="1473"/>
      <c r="AQ152" s="1473"/>
      <c r="AR152" s="1473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1469" t="s">
        <v>36</v>
      </c>
      <c r="C153" s="1470">
        <f t="shared" si="49"/>
        <v>0</v>
      </c>
      <c r="D153" s="1471">
        <f t="shared" si="61"/>
        <v>0</v>
      </c>
      <c r="E153" s="1472">
        <f t="shared" si="62"/>
        <v>0</v>
      </c>
      <c r="F153" s="1449"/>
      <c r="G153" s="1451"/>
      <c r="H153" s="1449"/>
      <c r="I153" s="1451"/>
      <c r="J153" s="1449"/>
      <c r="K153" s="1451"/>
      <c r="L153" s="1453"/>
      <c r="M153" s="1450"/>
      <c r="N153" s="1450"/>
      <c r="O153" s="1473"/>
      <c r="P153" s="1449"/>
      <c r="Q153" s="1473"/>
      <c r="R153" s="1453"/>
      <c r="S153" s="1473"/>
      <c r="T153" s="1453"/>
      <c r="U153" s="1473"/>
      <c r="V153" s="1449"/>
      <c r="W153" s="1451"/>
      <c r="X153" s="1453"/>
      <c r="Y153" s="1451"/>
      <c r="Z153" s="1453"/>
      <c r="AA153" s="1473"/>
      <c r="AB153" s="1453"/>
      <c r="AC153" s="1473"/>
      <c r="AD153" s="1453"/>
      <c r="AE153" s="1473"/>
      <c r="AF153" s="1453"/>
      <c r="AG153" s="1473"/>
      <c r="AH153" s="1453"/>
      <c r="AI153" s="1473"/>
      <c r="AJ153" s="1453"/>
      <c r="AK153" s="1473"/>
      <c r="AL153" s="1453"/>
      <c r="AM153" s="1473"/>
      <c r="AN153" s="1473"/>
      <c r="AO153" s="1473"/>
      <c r="AP153" s="1473"/>
      <c r="AQ153" s="1473"/>
      <c r="AR153" s="1473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1469" t="s">
        <v>221</v>
      </c>
      <c r="C154" s="1470">
        <f t="shared" si="49"/>
        <v>0</v>
      </c>
      <c r="D154" s="1471">
        <f t="shared" si="61"/>
        <v>0</v>
      </c>
      <c r="E154" s="1472">
        <f t="shared" si="62"/>
        <v>0</v>
      </c>
      <c r="F154" s="1449"/>
      <c r="G154" s="1451"/>
      <c r="H154" s="1449"/>
      <c r="I154" s="1451"/>
      <c r="J154" s="1449"/>
      <c r="K154" s="1451"/>
      <c r="L154" s="1453"/>
      <c r="M154" s="1450"/>
      <c r="N154" s="1450"/>
      <c r="O154" s="1473"/>
      <c r="P154" s="1449"/>
      <c r="Q154" s="1473"/>
      <c r="R154" s="1453"/>
      <c r="S154" s="1473"/>
      <c r="T154" s="1453"/>
      <c r="U154" s="1473"/>
      <c r="V154" s="1449"/>
      <c r="W154" s="1451"/>
      <c r="X154" s="1453"/>
      <c r="Y154" s="1451"/>
      <c r="Z154" s="1453"/>
      <c r="AA154" s="1473"/>
      <c r="AB154" s="1453"/>
      <c r="AC154" s="1473"/>
      <c r="AD154" s="1453"/>
      <c r="AE154" s="1473"/>
      <c r="AF154" s="1453"/>
      <c r="AG154" s="1473"/>
      <c r="AH154" s="1453"/>
      <c r="AI154" s="1473"/>
      <c r="AJ154" s="1453"/>
      <c r="AK154" s="1473"/>
      <c r="AL154" s="1453"/>
      <c r="AM154" s="1473"/>
      <c r="AN154" s="1473"/>
      <c r="AO154" s="1473"/>
      <c r="AP154" s="1473"/>
      <c r="AQ154" s="1473"/>
      <c r="AR154" s="1473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1469" t="s">
        <v>222</v>
      </c>
      <c r="C155" s="1470">
        <f t="shared" si="49"/>
        <v>0</v>
      </c>
      <c r="D155" s="1471">
        <f t="shared" si="61"/>
        <v>0</v>
      </c>
      <c r="E155" s="1472">
        <f t="shared" si="62"/>
        <v>0</v>
      </c>
      <c r="F155" s="1449"/>
      <c r="G155" s="1451"/>
      <c r="H155" s="1449"/>
      <c r="I155" s="1451"/>
      <c r="J155" s="1449"/>
      <c r="K155" s="1451"/>
      <c r="L155" s="1453"/>
      <c r="M155" s="1450"/>
      <c r="N155" s="1450"/>
      <c r="O155" s="1473"/>
      <c r="P155" s="1449"/>
      <c r="Q155" s="1473"/>
      <c r="R155" s="1453"/>
      <c r="S155" s="1473"/>
      <c r="T155" s="1453"/>
      <c r="U155" s="1473"/>
      <c r="V155" s="1449"/>
      <c r="W155" s="1451"/>
      <c r="X155" s="1453"/>
      <c r="Y155" s="1451"/>
      <c r="Z155" s="1453"/>
      <c r="AA155" s="1473"/>
      <c r="AB155" s="1453"/>
      <c r="AC155" s="1473"/>
      <c r="AD155" s="1453"/>
      <c r="AE155" s="1473"/>
      <c r="AF155" s="1453"/>
      <c r="AG155" s="1473"/>
      <c r="AH155" s="1453"/>
      <c r="AI155" s="1473"/>
      <c r="AJ155" s="1453"/>
      <c r="AK155" s="1473"/>
      <c r="AL155" s="1453"/>
      <c r="AM155" s="1473"/>
      <c r="AN155" s="1473"/>
      <c r="AO155" s="1473"/>
      <c r="AP155" s="1473"/>
      <c r="AQ155" s="1473"/>
      <c r="AR155" s="1473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1469" t="s">
        <v>223</v>
      </c>
      <c r="C156" s="1470">
        <f t="shared" si="49"/>
        <v>0</v>
      </c>
      <c r="D156" s="1471">
        <f t="shared" si="61"/>
        <v>0</v>
      </c>
      <c r="E156" s="1472">
        <f t="shared" si="62"/>
        <v>0</v>
      </c>
      <c r="F156" s="1449"/>
      <c r="G156" s="1451"/>
      <c r="H156" s="1449"/>
      <c r="I156" s="1451"/>
      <c r="J156" s="1449"/>
      <c r="K156" s="1451"/>
      <c r="L156" s="1453"/>
      <c r="M156" s="1450"/>
      <c r="N156" s="1450"/>
      <c r="O156" s="1473"/>
      <c r="P156" s="1449"/>
      <c r="Q156" s="1473"/>
      <c r="R156" s="1453"/>
      <c r="S156" s="1473"/>
      <c r="T156" s="1453"/>
      <c r="U156" s="1473"/>
      <c r="V156" s="1449"/>
      <c r="W156" s="1451"/>
      <c r="X156" s="1453"/>
      <c r="Y156" s="1451"/>
      <c r="Z156" s="1453"/>
      <c r="AA156" s="1473"/>
      <c r="AB156" s="1453"/>
      <c r="AC156" s="1473"/>
      <c r="AD156" s="1453"/>
      <c r="AE156" s="1473"/>
      <c r="AF156" s="1453"/>
      <c r="AG156" s="1473"/>
      <c r="AH156" s="1453"/>
      <c r="AI156" s="1473"/>
      <c r="AJ156" s="1453"/>
      <c r="AK156" s="1473"/>
      <c r="AL156" s="1453"/>
      <c r="AM156" s="1473"/>
      <c r="AN156" s="1473"/>
      <c r="AO156" s="1473"/>
      <c r="AP156" s="1473"/>
      <c r="AQ156" s="1473"/>
      <c r="AR156" s="1473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1483" t="s">
        <v>224</v>
      </c>
      <c r="C157" s="1475">
        <f t="shared" si="49"/>
        <v>0</v>
      </c>
      <c r="D157" s="1476">
        <f t="shared" si="61"/>
        <v>0</v>
      </c>
      <c r="E157" s="1477">
        <f t="shared" si="62"/>
        <v>0</v>
      </c>
      <c r="F157" s="1478"/>
      <c r="G157" s="1479"/>
      <c r="H157" s="1478"/>
      <c r="I157" s="1479"/>
      <c r="J157" s="1478"/>
      <c r="K157" s="1479"/>
      <c r="L157" s="1480"/>
      <c r="M157" s="1481"/>
      <c r="N157" s="1481"/>
      <c r="O157" s="1482"/>
      <c r="P157" s="1478"/>
      <c r="Q157" s="1482"/>
      <c r="R157" s="1480"/>
      <c r="S157" s="1482"/>
      <c r="T157" s="1480"/>
      <c r="U157" s="1482"/>
      <c r="V157" s="1478"/>
      <c r="W157" s="1479"/>
      <c r="X157" s="1480"/>
      <c r="Y157" s="1479"/>
      <c r="Z157" s="1480"/>
      <c r="AA157" s="1482"/>
      <c r="AB157" s="1480"/>
      <c r="AC157" s="1482"/>
      <c r="AD157" s="1480"/>
      <c r="AE157" s="1482"/>
      <c r="AF157" s="1480"/>
      <c r="AG157" s="1482"/>
      <c r="AH157" s="1480"/>
      <c r="AI157" s="1482"/>
      <c r="AJ157" s="1480"/>
      <c r="AK157" s="1482"/>
      <c r="AL157" s="1480"/>
      <c r="AM157" s="1482"/>
      <c r="AN157" s="1482"/>
      <c r="AO157" s="1482"/>
      <c r="AP157" s="1482"/>
      <c r="AQ157" s="1482"/>
      <c r="AR157" s="1482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972">
        <f t="shared" si="63"/>
        <v>0</v>
      </c>
      <c r="H158" s="220">
        <f t="shared" si="63"/>
        <v>0</v>
      </c>
      <c r="I158" s="972">
        <f t="shared" si="63"/>
        <v>0</v>
      </c>
      <c r="J158" s="220">
        <f t="shared" si="63"/>
        <v>0</v>
      </c>
      <c r="K158" s="972">
        <f t="shared" si="63"/>
        <v>0</v>
      </c>
      <c r="L158" s="975">
        <f t="shared" si="63"/>
        <v>0</v>
      </c>
      <c r="M158" s="973">
        <f t="shared" si="63"/>
        <v>0</v>
      </c>
      <c r="N158" s="973">
        <f t="shared" si="63"/>
        <v>0</v>
      </c>
      <c r="O158" s="974">
        <f t="shared" si="63"/>
        <v>0</v>
      </c>
      <c r="P158" s="220">
        <f t="shared" si="63"/>
        <v>0</v>
      </c>
      <c r="Q158" s="974">
        <f t="shared" si="63"/>
        <v>0</v>
      </c>
      <c r="R158" s="971">
        <f t="shared" si="63"/>
        <v>0</v>
      </c>
      <c r="S158" s="974">
        <f t="shared" si="63"/>
        <v>0</v>
      </c>
      <c r="T158" s="220">
        <f t="shared" si="63"/>
        <v>0</v>
      </c>
      <c r="U158" s="972">
        <f t="shared" si="63"/>
        <v>0</v>
      </c>
      <c r="V158" s="973">
        <f t="shared" si="63"/>
        <v>0</v>
      </c>
      <c r="W158" s="974">
        <f t="shared" si="63"/>
        <v>0</v>
      </c>
      <c r="X158" s="975">
        <f t="shared" si="63"/>
        <v>0</v>
      </c>
      <c r="Y158" s="972">
        <f t="shared" si="63"/>
        <v>0</v>
      </c>
      <c r="Z158" s="973">
        <f t="shared" si="63"/>
        <v>0</v>
      </c>
      <c r="AA158" s="972">
        <f t="shared" si="63"/>
        <v>0</v>
      </c>
      <c r="AB158" s="973">
        <f t="shared" si="63"/>
        <v>0</v>
      </c>
      <c r="AC158" s="972">
        <f t="shared" si="63"/>
        <v>0</v>
      </c>
      <c r="AD158" s="973">
        <f t="shared" si="63"/>
        <v>0</v>
      </c>
      <c r="AE158" s="972">
        <f t="shared" si="63"/>
        <v>0</v>
      </c>
      <c r="AF158" s="973">
        <f t="shared" si="63"/>
        <v>0</v>
      </c>
      <c r="AG158" s="972">
        <f t="shared" si="63"/>
        <v>0</v>
      </c>
      <c r="AH158" s="973">
        <f t="shared" si="63"/>
        <v>0</v>
      </c>
      <c r="AI158" s="972">
        <f t="shared" si="63"/>
        <v>0</v>
      </c>
      <c r="AJ158" s="973">
        <f t="shared" si="63"/>
        <v>0</v>
      </c>
      <c r="AK158" s="972">
        <f t="shared" si="63"/>
        <v>0</v>
      </c>
      <c r="AL158" s="973">
        <f t="shared" si="63"/>
        <v>0</v>
      </c>
      <c r="AM158" s="972">
        <f t="shared" si="63"/>
        <v>0</v>
      </c>
      <c r="AN158" s="972">
        <f t="shared" si="63"/>
        <v>0</v>
      </c>
      <c r="AO158" s="972">
        <f t="shared" si="63"/>
        <v>0</v>
      </c>
      <c r="AP158" s="972">
        <f t="shared" si="63"/>
        <v>0</v>
      </c>
      <c r="AQ158" s="972">
        <f t="shared" si="63"/>
        <v>0</v>
      </c>
      <c r="AR158" s="972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325" t="s">
        <v>227</v>
      </c>
      <c r="B160" s="4325" t="s">
        <v>4</v>
      </c>
      <c r="C160" s="4128" t="s">
        <v>5</v>
      </c>
      <c r="D160" s="4129"/>
      <c r="E160" s="4130"/>
      <c r="F160" s="4326" t="s">
        <v>40</v>
      </c>
      <c r="G160" s="4327"/>
      <c r="H160" s="4327"/>
      <c r="I160" s="4327"/>
      <c r="J160" s="4327"/>
      <c r="K160" s="4327"/>
      <c r="L160" s="4327"/>
      <c r="M160" s="4327"/>
      <c r="N160" s="4327"/>
      <c r="O160" s="4327"/>
      <c r="P160" s="4327"/>
      <c r="Q160" s="4327"/>
      <c r="R160" s="4327"/>
      <c r="S160" s="4327"/>
      <c r="T160" s="4327"/>
      <c r="U160" s="4327"/>
      <c r="V160" s="4327"/>
      <c r="W160" s="4327"/>
      <c r="X160" s="4327"/>
      <c r="Y160" s="4327"/>
      <c r="Z160" s="4327"/>
      <c r="AA160" s="4327"/>
      <c r="AB160" s="4327"/>
      <c r="AC160" s="4327"/>
      <c r="AD160" s="4327"/>
      <c r="AE160" s="4327"/>
      <c r="AF160" s="4327"/>
      <c r="AG160" s="4328"/>
      <c r="AH160" s="4134" t="s">
        <v>10</v>
      </c>
      <c r="AI160" s="4134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326" t="s">
        <v>16</v>
      </c>
      <c r="G161" s="4329"/>
      <c r="H161" s="4323" t="s">
        <v>17</v>
      </c>
      <c r="I161" s="4324"/>
      <c r="J161" s="4323" t="s">
        <v>18</v>
      </c>
      <c r="K161" s="4324"/>
      <c r="L161" s="4323" t="s">
        <v>19</v>
      </c>
      <c r="M161" s="4324"/>
      <c r="N161" s="4323" t="s">
        <v>20</v>
      </c>
      <c r="O161" s="4324"/>
      <c r="P161" s="4323" t="s">
        <v>21</v>
      </c>
      <c r="Q161" s="4324"/>
      <c r="R161" s="4323" t="s">
        <v>22</v>
      </c>
      <c r="S161" s="4324"/>
      <c r="T161" s="4323" t="s">
        <v>23</v>
      </c>
      <c r="U161" s="4324"/>
      <c r="V161" s="4323" t="s">
        <v>24</v>
      </c>
      <c r="W161" s="4324"/>
      <c r="X161" s="4323" t="s">
        <v>25</v>
      </c>
      <c r="Y161" s="4324"/>
      <c r="Z161" s="4323" t="s">
        <v>26</v>
      </c>
      <c r="AA161" s="4324"/>
      <c r="AB161" s="4323" t="s">
        <v>27</v>
      </c>
      <c r="AC161" s="4324"/>
      <c r="AD161" s="4323" t="s">
        <v>28</v>
      </c>
      <c r="AE161" s="4324"/>
      <c r="AF161" s="4323" t="s">
        <v>29</v>
      </c>
      <c r="AG161" s="4337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1377" t="s">
        <v>44</v>
      </c>
      <c r="D162" s="983" t="s">
        <v>30</v>
      </c>
      <c r="E162" s="982" t="s">
        <v>31</v>
      </c>
      <c r="F162" s="1420" t="s">
        <v>30</v>
      </c>
      <c r="G162" s="982" t="s">
        <v>31</v>
      </c>
      <c r="H162" s="1420" t="s">
        <v>30</v>
      </c>
      <c r="I162" s="982" t="s">
        <v>31</v>
      </c>
      <c r="J162" s="1420" t="s">
        <v>30</v>
      </c>
      <c r="K162" s="982" t="s">
        <v>31</v>
      </c>
      <c r="L162" s="1420" t="s">
        <v>30</v>
      </c>
      <c r="M162" s="982" t="s">
        <v>31</v>
      </c>
      <c r="N162" s="1420" t="s">
        <v>30</v>
      </c>
      <c r="O162" s="982" t="s">
        <v>31</v>
      </c>
      <c r="P162" s="1420" t="s">
        <v>30</v>
      </c>
      <c r="Q162" s="982" t="s">
        <v>31</v>
      </c>
      <c r="R162" s="1420" t="s">
        <v>30</v>
      </c>
      <c r="S162" s="982" t="s">
        <v>31</v>
      </c>
      <c r="T162" s="1420" t="s">
        <v>30</v>
      </c>
      <c r="U162" s="982" t="s">
        <v>31</v>
      </c>
      <c r="V162" s="1420" t="s">
        <v>30</v>
      </c>
      <c r="W162" s="982" t="s">
        <v>31</v>
      </c>
      <c r="X162" s="1420" t="s">
        <v>30</v>
      </c>
      <c r="Y162" s="982" t="s">
        <v>31</v>
      </c>
      <c r="Z162" s="1420" t="s">
        <v>30</v>
      </c>
      <c r="AA162" s="982" t="s">
        <v>31</v>
      </c>
      <c r="AB162" s="1420" t="s">
        <v>30</v>
      </c>
      <c r="AC162" s="982" t="s">
        <v>31</v>
      </c>
      <c r="AD162" s="1420" t="s">
        <v>30</v>
      </c>
      <c r="AE162" s="982" t="s">
        <v>31</v>
      </c>
      <c r="AF162" s="1420" t="s">
        <v>30</v>
      </c>
      <c r="AG162" s="981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330" t="s">
        <v>228</v>
      </c>
      <c r="B163" s="1385" t="s">
        <v>32</v>
      </c>
      <c r="C163" s="1484">
        <f t="shared" ref="C163:C170" si="64">SUM(D163:E163)</f>
        <v>0</v>
      </c>
      <c r="D163" s="1462">
        <f t="shared" ref="D163:E170" si="65">SUM(F163+H163+J163+L163+N163+P163+R163+T163+V163+X163+Z163+AB163+AD163+AF163)</f>
        <v>0</v>
      </c>
      <c r="E163" s="1463">
        <f t="shared" si="65"/>
        <v>0</v>
      </c>
      <c r="F163" s="1485"/>
      <c r="G163" s="1390"/>
      <c r="H163" s="1485"/>
      <c r="I163" s="1390"/>
      <c r="J163" s="1485"/>
      <c r="K163" s="1390"/>
      <c r="L163" s="1485"/>
      <c r="M163" s="1390"/>
      <c r="N163" s="1485"/>
      <c r="O163" s="1390"/>
      <c r="P163" s="1485"/>
      <c r="Q163" s="1390"/>
      <c r="R163" s="1485"/>
      <c r="S163" s="1390"/>
      <c r="T163" s="1485"/>
      <c r="U163" s="1390"/>
      <c r="V163" s="1485"/>
      <c r="W163" s="1390"/>
      <c r="X163" s="1485"/>
      <c r="Y163" s="1390"/>
      <c r="Z163" s="1485"/>
      <c r="AA163" s="1390"/>
      <c r="AB163" s="1485"/>
      <c r="AC163" s="1390"/>
      <c r="AD163" s="1485"/>
      <c r="AE163" s="1390"/>
      <c r="AF163" s="1485"/>
      <c r="AG163" s="1391"/>
      <c r="AH163" s="1389"/>
      <c r="AI163" s="1389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1486" t="s">
        <v>33</v>
      </c>
      <c r="C164" s="1487">
        <f t="shared" si="64"/>
        <v>0</v>
      </c>
      <c r="D164" s="1471">
        <f t="shared" si="65"/>
        <v>0</v>
      </c>
      <c r="E164" s="1472">
        <f t="shared" si="65"/>
        <v>0</v>
      </c>
      <c r="F164" s="1439"/>
      <c r="G164" s="1488"/>
      <c r="H164" s="1439"/>
      <c r="I164" s="1488"/>
      <c r="J164" s="1439"/>
      <c r="K164" s="1488"/>
      <c r="L164" s="1439"/>
      <c r="M164" s="1488"/>
      <c r="N164" s="1439"/>
      <c r="O164" s="1488"/>
      <c r="P164" s="1439"/>
      <c r="Q164" s="1488"/>
      <c r="R164" s="1439"/>
      <c r="S164" s="1488"/>
      <c r="T164" s="1439"/>
      <c r="U164" s="1488"/>
      <c r="V164" s="1439"/>
      <c r="W164" s="1488"/>
      <c r="X164" s="1439"/>
      <c r="Y164" s="1488"/>
      <c r="Z164" s="1439"/>
      <c r="AA164" s="1488"/>
      <c r="AB164" s="1439"/>
      <c r="AC164" s="1488"/>
      <c r="AD164" s="1439"/>
      <c r="AE164" s="1488"/>
      <c r="AF164" s="1439"/>
      <c r="AG164" s="1489"/>
      <c r="AH164" s="1438"/>
      <c r="AI164" s="1438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1490" t="s">
        <v>35</v>
      </c>
      <c r="C165" s="1487">
        <f t="shared" si="64"/>
        <v>0</v>
      </c>
      <c r="D165" s="1471">
        <f t="shared" si="65"/>
        <v>0</v>
      </c>
      <c r="E165" s="1472">
        <f t="shared" si="65"/>
        <v>0</v>
      </c>
      <c r="F165" s="1439"/>
      <c r="G165" s="1488"/>
      <c r="H165" s="1439"/>
      <c r="I165" s="1488"/>
      <c r="J165" s="1439"/>
      <c r="K165" s="1488"/>
      <c r="L165" s="1439"/>
      <c r="M165" s="1488"/>
      <c r="N165" s="1439"/>
      <c r="O165" s="1488"/>
      <c r="P165" s="1439"/>
      <c r="Q165" s="1488"/>
      <c r="R165" s="1439"/>
      <c r="S165" s="1488"/>
      <c r="T165" s="1439"/>
      <c r="U165" s="1488"/>
      <c r="V165" s="1439"/>
      <c r="W165" s="1488"/>
      <c r="X165" s="1439"/>
      <c r="Y165" s="1488"/>
      <c r="Z165" s="1439"/>
      <c r="AA165" s="1488"/>
      <c r="AB165" s="1439"/>
      <c r="AC165" s="1488"/>
      <c r="AD165" s="1439"/>
      <c r="AE165" s="1488"/>
      <c r="AF165" s="1439"/>
      <c r="AG165" s="1489"/>
      <c r="AH165" s="1438"/>
      <c r="AI165" s="1438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1491" t="s">
        <v>229</v>
      </c>
      <c r="C166" s="1492">
        <f t="shared" si="64"/>
        <v>0</v>
      </c>
      <c r="D166" s="1476">
        <f t="shared" si="65"/>
        <v>0</v>
      </c>
      <c r="E166" s="1477">
        <f t="shared" si="65"/>
        <v>0</v>
      </c>
      <c r="F166" s="1493"/>
      <c r="G166" s="1494"/>
      <c r="H166" s="1493"/>
      <c r="I166" s="1494"/>
      <c r="J166" s="1493"/>
      <c r="K166" s="1494"/>
      <c r="L166" s="1493"/>
      <c r="M166" s="1494"/>
      <c r="N166" s="1493"/>
      <c r="O166" s="1494"/>
      <c r="P166" s="1493"/>
      <c r="Q166" s="1494"/>
      <c r="R166" s="1493"/>
      <c r="S166" s="1494"/>
      <c r="T166" s="1493"/>
      <c r="U166" s="1494"/>
      <c r="V166" s="1493"/>
      <c r="W166" s="1494"/>
      <c r="X166" s="1493"/>
      <c r="Y166" s="1494"/>
      <c r="Z166" s="1493"/>
      <c r="AA166" s="1494"/>
      <c r="AB166" s="1493"/>
      <c r="AC166" s="1494"/>
      <c r="AD166" s="1493"/>
      <c r="AE166" s="1494"/>
      <c r="AF166" s="1493"/>
      <c r="AG166" s="1495"/>
      <c r="AH166" s="1400"/>
      <c r="AI166" s="1400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330" t="s">
        <v>230</v>
      </c>
      <c r="B167" s="1385" t="s">
        <v>32</v>
      </c>
      <c r="C167" s="1484">
        <f t="shared" si="64"/>
        <v>0</v>
      </c>
      <c r="D167" s="1462">
        <f t="shared" si="65"/>
        <v>0</v>
      </c>
      <c r="E167" s="1463">
        <f t="shared" si="65"/>
        <v>0</v>
      </c>
      <c r="F167" s="1485"/>
      <c r="G167" s="1390"/>
      <c r="H167" s="1485"/>
      <c r="I167" s="1390"/>
      <c r="J167" s="1485"/>
      <c r="K167" s="1390"/>
      <c r="L167" s="1485"/>
      <c r="M167" s="1390"/>
      <c r="N167" s="1485"/>
      <c r="O167" s="1390"/>
      <c r="P167" s="1485"/>
      <c r="Q167" s="1390"/>
      <c r="R167" s="1485"/>
      <c r="S167" s="1390"/>
      <c r="T167" s="1485"/>
      <c r="U167" s="1390"/>
      <c r="V167" s="1485"/>
      <c r="W167" s="1390"/>
      <c r="X167" s="1485"/>
      <c r="Y167" s="1390"/>
      <c r="Z167" s="1485"/>
      <c r="AA167" s="1390"/>
      <c r="AB167" s="1485"/>
      <c r="AC167" s="1390"/>
      <c r="AD167" s="1485"/>
      <c r="AE167" s="1390"/>
      <c r="AF167" s="1485"/>
      <c r="AG167" s="1391"/>
      <c r="AH167" s="1389"/>
      <c r="AI167" s="1389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1486" t="s">
        <v>33</v>
      </c>
      <c r="C168" s="1487">
        <f t="shared" si="64"/>
        <v>0</v>
      </c>
      <c r="D168" s="1471">
        <f t="shared" si="65"/>
        <v>0</v>
      </c>
      <c r="E168" s="1472">
        <f t="shared" si="65"/>
        <v>0</v>
      </c>
      <c r="F168" s="1439"/>
      <c r="G168" s="1488"/>
      <c r="H168" s="1439"/>
      <c r="I168" s="1488"/>
      <c r="J168" s="1439"/>
      <c r="K168" s="1488"/>
      <c r="L168" s="1439"/>
      <c r="M168" s="1488"/>
      <c r="N168" s="1439"/>
      <c r="O168" s="1488"/>
      <c r="P168" s="1439"/>
      <c r="Q168" s="1488"/>
      <c r="R168" s="1439"/>
      <c r="S168" s="1488"/>
      <c r="T168" s="1439"/>
      <c r="U168" s="1488"/>
      <c r="V168" s="1439"/>
      <c r="W168" s="1488"/>
      <c r="X168" s="1439"/>
      <c r="Y168" s="1488"/>
      <c r="Z168" s="1439"/>
      <c r="AA168" s="1488"/>
      <c r="AB168" s="1439"/>
      <c r="AC168" s="1488"/>
      <c r="AD168" s="1439"/>
      <c r="AE168" s="1488"/>
      <c r="AF168" s="1439"/>
      <c r="AG168" s="1489"/>
      <c r="AH168" s="1438"/>
      <c r="AI168" s="1438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1490" t="s">
        <v>35</v>
      </c>
      <c r="C169" s="1487">
        <f t="shared" si="64"/>
        <v>0</v>
      </c>
      <c r="D169" s="1471">
        <f t="shared" si="65"/>
        <v>0</v>
      </c>
      <c r="E169" s="1472">
        <f t="shared" si="65"/>
        <v>0</v>
      </c>
      <c r="F169" s="1439"/>
      <c r="G169" s="1488"/>
      <c r="H169" s="1439"/>
      <c r="I169" s="1488"/>
      <c r="J169" s="1439"/>
      <c r="K169" s="1488"/>
      <c r="L169" s="1439"/>
      <c r="M169" s="1488"/>
      <c r="N169" s="1439"/>
      <c r="O169" s="1488"/>
      <c r="P169" s="1439"/>
      <c r="Q169" s="1488"/>
      <c r="R169" s="1439"/>
      <c r="S169" s="1488"/>
      <c r="T169" s="1439"/>
      <c r="U169" s="1488"/>
      <c r="V169" s="1439"/>
      <c r="W169" s="1488"/>
      <c r="X169" s="1439"/>
      <c r="Y169" s="1488"/>
      <c r="Z169" s="1439"/>
      <c r="AA169" s="1488"/>
      <c r="AB169" s="1439"/>
      <c r="AC169" s="1488"/>
      <c r="AD169" s="1439"/>
      <c r="AE169" s="1488"/>
      <c r="AF169" s="1439"/>
      <c r="AG169" s="1489"/>
      <c r="AH169" s="1438"/>
      <c r="AI169" s="1438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1491" t="s">
        <v>229</v>
      </c>
      <c r="C170" s="1492">
        <f t="shared" si="64"/>
        <v>0</v>
      </c>
      <c r="D170" s="1476">
        <f t="shared" si="65"/>
        <v>0</v>
      </c>
      <c r="E170" s="1477">
        <f t="shared" si="65"/>
        <v>0</v>
      </c>
      <c r="F170" s="1493"/>
      <c r="G170" s="1494"/>
      <c r="H170" s="1493"/>
      <c r="I170" s="1494"/>
      <c r="J170" s="1493"/>
      <c r="K170" s="1494"/>
      <c r="L170" s="1493"/>
      <c r="M170" s="1494"/>
      <c r="N170" s="1493"/>
      <c r="O170" s="1494"/>
      <c r="P170" s="1493"/>
      <c r="Q170" s="1494"/>
      <c r="R170" s="1493"/>
      <c r="S170" s="1494"/>
      <c r="T170" s="1493"/>
      <c r="U170" s="1494"/>
      <c r="V170" s="1493"/>
      <c r="W170" s="1494"/>
      <c r="X170" s="1493"/>
      <c r="Y170" s="1494"/>
      <c r="Z170" s="1493"/>
      <c r="AA170" s="1494"/>
      <c r="AB170" s="1493"/>
      <c r="AC170" s="1494"/>
      <c r="AD170" s="1493"/>
      <c r="AE170" s="1494"/>
      <c r="AF170" s="1493"/>
      <c r="AG170" s="1495"/>
      <c r="AH170" s="1400"/>
      <c r="AI170" s="1400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1496"/>
      <c r="C171" s="978"/>
      <c r="D171" s="977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325" t="s">
        <v>39</v>
      </c>
      <c r="B172" s="4331" t="s">
        <v>5</v>
      </c>
      <c r="C172" s="4332"/>
      <c r="D172" s="4333"/>
      <c r="E172" s="4334" t="s">
        <v>40</v>
      </c>
      <c r="F172" s="4327"/>
      <c r="G172" s="4327"/>
      <c r="H172" s="4327"/>
      <c r="I172" s="4327"/>
      <c r="J172" s="4327"/>
      <c r="K172" s="4327"/>
      <c r="L172" s="4327"/>
      <c r="M172" s="4327"/>
      <c r="N172" s="4327"/>
      <c r="O172" s="4327"/>
      <c r="P172" s="4327"/>
      <c r="Q172" s="4327"/>
      <c r="R172" s="4327"/>
      <c r="S172" s="4327"/>
      <c r="T172" s="4327"/>
      <c r="U172" s="4327"/>
      <c r="V172" s="4327"/>
      <c r="W172" s="4327"/>
      <c r="X172" s="4327"/>
      <c r="Y172" s="4327"/>
      <c r="Z172" s="4327"/>
      <c r="AA172" s="4327"/>
      <c r="AB172" s="4327"/>
      <c r="AC172" s="4327"/>
      <c r="AD172" s="4327"/>
      <c r="AE172" s="4327"/>
      <c r="AF172" s="4329"/>
      <c r="AG172" s="4330" t="s">
        <v>232</v>
      </c>
      <c r="AH172" s="4335" t="s">
        <v>10</v>
      </c>
      <c r="AI172" s="433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336" t="s">
        <v>51</v>
      </c>
      <c r="F173" s="4324"/>
      <c r="G173" s="4336" t="s">
        <v>17</v>
      </c>
      <c r="H173" s="4324"/>
      <c r="I173" s="4336" t="s">
        <v>18</v>
      </c>
      <c r="J173" s="4324"/>
      <c r="K173" s="4336" t="s">
        <v>19</v>
      </c>
      <c r="L173" s="4324"/>
      <c r="M173" s="4336" t="s">
        <v>20</v>
      </c>
      <c r="N173" s="4324"/>
      <c r="O173" s="4336" t="s">
        <v>21</v>
      </c>
      <c r="P173" s="4324"/>
      <c r="Q173" s="4336" t="s">
        <v>22</v>
      </c>
      <c r="R173" s="4324"/>
      <c r="S173" s="4336" t="s">
        <v>23</v>
      </c>
      <c r="T173" s="4324"/>
      <c r="U173" s="4336" t="s">
        <v>24</v>
      </c>
      <c r="V173" s="4324"/>
      <c r="W173" s="4336" t="s">
        <v>25</v>
      </c>
      <c r="X173" s="4324"/>
      <c r="Y173" s="4336" t="s">
        <v>26</v>
      </c>
      <c r="Z173" s="4324"/>
      <c r="AA173" s="4336" t="s">
        <v>27</v>
      </c>
      <c r="AB173" s="4324"/>
      <c r="AC173" s="4336" t="s">
        <v>28</v>
      </c>
      <c r="AD173" s="4324"/>
      <c r="AE173" s="4336" t="s">
        <v>29</v>
      </c>
      <c r="AF173" s="4344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355" t="s">
        <v>44</v>
      </c>
      <c r="C174" s="984" t="s">
        <v>30</v>
      </c>
      <c r="D174" s="982" t="s">
        <v>31</v>
      </c>
      <c r="E174" s="1420" t="s">
        <v>30</v>
      </c>
      <c r="F174" s="982" t="s">
        <v>31</v>
      </c>
      <c r="G174" s="1420" t="s">
        <v>30</v>
      </c>
      <c r="H174" s="982" t="s">
        <v>31</v>
      </c>
      <c r="I174" s="1420" t="s">
        <v>30</v>
      </c>
      <c r="J174" s="982" t="s">
        <v>31</v>
      </c>
      <c r="K174" s="1420" t="s">
        <v>30</v>
      </c>
      <c r="L174" s="982" t="s">
        <v>31</v>
      </c>
      <c r="M174" s="1420" t="s">
        <v>30</v>
      </c>
      <c r="N174" s="982" t="s">
        <v>31</v>
      </c>
      <c r="O174" s="1420" t="s">
        <v>30</v>
      </c>
      <c r="P174" s="982" t="s">
        <v>31</v>
      </c>
      <c r="Q174" s="1420" t="s">
        <v>30</v>
      </c>
      <c r="R174" s="982" t="s">
        <v>31</v>
      </c>
      <c r="S174" s="1420" t="s">
        <v>30</v>
      </c>
      <c r="T174" s="982" t="s">
        <v>31</v>
      </c>
      <c r="U174" s="1420" t="s">
        <v>30</v>
      </c>
      <c r="V174" s="982" t="s">
        <v>31</v>
      </c>
      <c r="W174" s="1420" t="s">
        <v>30</v>
      </c>
      <c r="X174" s="982" t="s">
        <v>31</v>
      </c>
      <c r="Y174" s="1420" t="s">
        <v>30</v>
      </c>
      <c r="Z174" s="982" t="s">
        <v>31</v>
      </c>
      <c r="AA174" s="1420" t="s">
        <v>30</v>
      </c>
      <c r="AB174" s="982" t="s">
        <v>31</v>
      </c>
      <c r="AC174" s="1420" t="s">
        <v>30</v>
      </c>
      <c r="AD174" s="982" t="s">
        <v>31</v>
      </c>
      <c r="AE174" s="1420" t="s">
        <v>30</v>
      </c>
      <c r="AF174" s="980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1498">
        <f>SUM(C175:D175)</f>
        <v>0</v>
      </c>
      <c r="C175" s="1498">
        <f t="shared" ref="C175:D177" si="71">+E175+G175+I175+K175+M175+O175+Q175+S175+U175+W175+Y175+AA175+AC175+AE175</f>
        <v>0</v>
      </c>
      <c r="D175" s="1498">
        <f t="shared" si="71"/>
        <v>0</v>
      </c>
      <c r="E175" s="1485"/>
      <c r="F175" s="1390"/>
      <c r="G175" s="1485"/>
      <c r="H175" s="1390"/>
      <c r="I175" s="1485"/>
      <c r="J175" s="1390"/>
      <c r="K175" s="1485"/>
      <c r="L175" s="1390"/>
      <c r="M175" s="1485"/>
      <c r="N175" s="1390"/>
      <c r="O175" s="1485"/>
      <c r="P175" s="1390"/>
      <c r="Q175" s="1485"/>
      <c r="R175" s="1390"/>
      <c r="S175" s="1485"/>
      <c r="T175" s="1390"/>
      <c r="U175" s="1485"/>
      <c r="V175" s="1390"/>
      <c r="W175" s="1485"/>
      <c r="X175" s="1390"/>
      <c r="Y175" s="1485"/>
      <c r="Z175" s="1390"/>
      <c r="AA175" s="1485"/>
      <c r="AB175" s="1390"/>
      <c r="AC175" s="1485"/>
      <c r="AD175" s="1390"/>
      <c r="AE175" s="1485"/>
      <c r="AF175" s="1499"/>
      <c r="AG175" s="1500"/>
      <c r="AH175" s="1500"/>
      <c r="AI175" s="1500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1439"/>
      <c r="F176" s="1488"/>
      <c r="G176" s="1439"/>
      <c r="H176" s="1488"/>
      <c r="I176" s="1439"/>
      <c r="J176" s="1488"/>
      <c r="K176" s="1439"/>
      <c r="L176" s="1488"/>
      <c r="M176" s="1439"/>
      <c r="N176" s="1488"/>
      <c r="O176" s="1439"/>
      <c r="P176" s="1488"/>
      <c r="Q176" s="1439"/>
      <c r="R176" s="1488"/>
      <c r="S176" s="1439"/>
      <c r="T176" s="1488"/>
      <c r="U176" s="1439"/>
      <c r="V176" s="1488"/>
      <c r="W176" s="1439"/>
      <c r="X176" s="1488"/>
      <c r="Y176" s="1439"/>
      <c r="Z176" s="1488"/>
      <c r="AA176" s="1439"/>
      <c r="AB176" s="1488"/>
      <c r="AC176" s="1439"/>
      <c r="AD176" s="1488"/>
      <c r="AE176" s="1439"/>
      <c r="AF176" s="1501"/>
      <c r="AG176" s="1437"/>
      <c r="AH176" s="1437"/>
      <c r="AI176" s="1437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1502"/>
      <c r="C178" s="1502"/>
      <c r="D178" s="1502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1503" t="s">
        <v>235</v>
      </c>
      <c r="B179" s="1504"/>
    </row>
    <row r="180" spans="1:103" ht="11.25" customHeight="1" x14ac:dyDescent="0.2">
      <c r="A180" s="3891" t="s">
        <v>236</v>
      </c>
      <c r="B180" s="4338" t="s">
        <v>208</v>
      </c>
      <c r="C180" s="4339" t="s">
        <v>237</v>
      </c>
      <c r="D180" s="4340"/>
      <c r="E180" s="4338" t="s">
        <v>238</v>
      </c>
      <c r="F180" s="4341" t="s">
        <v>239</v>
      </c>
      <c r="G180" s="4342"/>
      <c r="H180" s="4342"/>
      <c r="I180" s="4342"/>
      <c r="J180" s="4342"/>
      <c r="K180" s="4342"/>
      <c r="L180" s="4342"/>
      <c r="M180" s="4342"/>
      <c r="N180" s="4342"/>
      <c r="O180" s="4342"/>
      <c r="P180" s="4342"/>
      <c r="Q180" s="4342"/>
      <c r="R180" s="4342"/>
      <c r="S180" s="4342"/>
      <c r="T180" s="4343"/>
      <c r="AF180" s="5"/>
      <c r="CY180" s="4"/>
    </row>
    <row r="181" spans="1:103" ht="21" x14ac:dyDescent="0.2">
      <c r="A181" s="3892"/>
      <c r="B181" s="3892"/>
      <c r="C181" s="356" t="s">
        <v>214</v>
      </c>
      <c r="D181" s="356" t="s">
        <v>240</v>
      </c>
      <c r="E181" s="3892"/>
      <c r="F181" s="356" t="s">
        <v>241</v>
      </c>
      <c r="G181" s="356" t="s">
        <v>242</v>
      </c>
      <c r="H181" s="356" t="s">
        <v>243</v>
      </c>
      <c r="I181" s="356" t="s">
        <v>244</v>
      </c>
      <c r="J181" s="356" t="s">
        <v>245</v>
      </c>
      <c r="K181" s="356" t="s">
        <v>246</v>
      </c>
      <c r="L181" s="356" t="s">
        <v>247</v>
      </c>
      <c r="M181" s="356" t="s">
        <v>248</v>
      </c>
      <c r="N181" s="356" t="s">
        <v>249</v>
      </c>
      <c r="O181" s="356" t="s">
        <v>250</v>
      </c>
      <c r="P181" s="356" t="s">
        <v>251</v>
      </c>
      <c r="Q181" s="356" t="s">
        <v>252</v>
      </c>
      <c r="R181" s="356" t="s">
        <v>253</v>
      </c>
      <c r="S181" s="356" t="s">
        <v>254</v>
      </c>
      <c r="T181" s="356" t="s">
        <v>255</v>
      </c>
      <c r="AF181" s="5"/>
      <c r="CY181" s="4"/>
    </row>
    <row r="182" spans="1:103" x14ac:dyDescent="0.2">
      <c r="A182" s="243" t="s">
        <v>33</v>
      </c>
      <c r="B182" s="1385">
        <f>SUM(C182:D182)</f>
        <v>0</v>
      </c>
      <c r="C182" s="73"/>
      <c r="D182" s="73"/>
      <c r="E182" s="1385">
        <f>+F182+G182+H182+I182+K182+L182+M182+N182+O182+P182+Q182+R182+S182+T182</f>
        <v>0</v>
      </c>
      <c r="F182" s="1439"/>
      <c r="G182" s="1439"/>
      <c r="H182" s="1439"/>
      <c r="I182" s="1439"/>
      <c r="J182" s="1505"/>
      <c r="K182" s="1439"/>
      <c r="L182" s="1439"/>
      <c r="M182" s="1439"/>
      <c r="N182" s="1439"/>
      <c r="O182" s="1439"/>
      <c r="P182" s="1439"/>
      <c r="Q182" s="1439"/>
      <c r="R182" s="1439"/>
      <c r="S182" s="1439"/>
      <c r="T182" s="1437"/>
      <c r="AF182" s="5"/>
      <c r="CY182" s="4"/>
    </row>
    <row r="183" spans="1:103" x14ac:dyDescent="0.2">
      <c r="A183" s="243" t="s">
        <v>32</v>
      </c>
      <c r="B183" s="1506">
        <f>SUM(C183:D183)</f>
        <v>0</v>
      </c>
      <c r="C183" s="1439"/>
      <c r="D183" s="1439"/>
      <c r="E183" s="1490">
        <f>+F183+G183+H183+I183+K183+L183+M183+N183+O183+P183+Q183+R183+S183+T183</f>
        <v>0</v>
      </c>
      <c r="F183" s="1439"/>
      <c r="G183" s="1439"/>
      <c r="H183" s="1439"/>
      <c r="I183" s="1439"/>
      <c r="J183" s="1507"/>
      <c r="K183" s="1439"/>
      <c r="L183" s="1439"/>
      <c r="M183" s="1439"/>
      <c r="N183" s="1439"/>
      <c r="O183" s="1439"/>
      <c r="P183" s="1439"/>
      <c r="Q183" s="1439"/>
      <c r="R183" s="1439"/>
      <c r="S183" s="1439"/>
      <c r="T183" s="1437"/>
      <c r="AF183" s="5"/>
      <c r="CY183" s="4"/>
    </row>
    <row r="184" spans="1:103" x14ac:dyDescent="0.2">
      <c r="A184" s="243" t="s">
        <v>35</v>
      </c>
      <c r="B184" s="1506">
        <f>SUM(C184:D184)</f>
        <v>0</v>
      </c>
      <c r="C184" s="1439"/>
      <c r="D184" s="1439"/>
      <c r="E184" s="1490">
        <f>SUM(F184:T184)</f>
        <v>0</v>
      </c>
      <c r="F184" s="1439"/>
      <c r="G184" s="1439"/>
      <c r="H184" s="1439"/>
      <c r="I184" s="1439"/>
      <c r="J184" s="1437"/>
      <c r="K184" s="1439"/>
      <c r="L184" s="1439"/>
      <c r="M184" s="1439"/>
      <c r="N184" s="1439"/>
      <c r="O184" s="1439"/>
      <c r="P184" s="1439"/>
      <c r="Q184" s="1439"/>
      <c r="R184" s="1439"/>
      <c r="S184" s="1439"/>
      <c r="T184" s="1437"/>
      <c r="AF184" s="5"/>
      <c r="CY184" s="4"/>
    </row>
    <row r="185" spans="1:103" x14ac:dyDescent="0.2">
      <c r="A185" s="1508" t="s">
        <v>256</v>
      </c>
      <c r="B185" s="259">
        <f>SUM(C185:D185)</f>
        <v>0</v>
      </c>
      <c r="C185" s="1493"/>
      <c r="D185" s="1493"/>
      <c r="E185" s="260">
        <f>+F185+G185+H185+I185+K185+L185+M185+N185+O185+P185+Q185+R185+S185+T185</f>
        <v>0</v>
      </c>
      <c r="F185" s="1493"/>
      <c r="G185" s="1493"/>
      <c r="H185" s="1493"/>
      <c r="I185" s="1493"/>
      <c r="J185" s="261"/>
      <c r="K185" s="1493"/>
      <c r="L185" s="1493"/>
      <c r="M185" s="1493"/>
      <c r="N185" s="1493"/>
      <c r="O185" s="1493"/>
      <c r="P185" s="1493"/>
      <c r="Q185" s="1493"/>
      <c r="R185" s="1493"/>
      <c r="S185" s="1493"/>
      <c r="T185" s="1509"/>
      <c r="AF185" s="5"/>
      <c r="CY185" s="4"/>
    </row>
    <row r="186" spans="1:103" s="263" customFormat="1" ht="14.25" x14ac:dyDescent="0.2">
      <c r="A186" s="262" t="s">
        <v>257</v>
      </c>
      <c r="D186" s="357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325" t="s">
        <v>258</v>
      </c>
      <c r="B187" s="4345" t="s">
        <v>259</v>
      </c>
      <c r="C187" s="4346"/>
      <c r="D187" s="4347"/>
      <c r="E187" s="4345" t="s">
        <v>260</v>
      </c>
      <c r="F187" s="4346"/>
      <c r="G187" s="4347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358" t="s">
        <v>44</v>
      </c>
      <c r="C188" s="1510" t="s">
        <v>30</v>
      </c>
      <c r="D188" s="989" t="s">
        <v>31</v>
      </c>
      <c r="E188" s="358" t="s">
        <v>44</v>
      </c>
      <c r="F188" s="1510" t="s">
        <v>30</v>
      </c>
      <c r="G188" s="989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1511">
        <f>SUM(C189:D189)</f>
        <v>0</v>
      </c>
      <c r="C189" s="1512"/>
      <c r="D189" s="1513"/>
      <c r="E189" s="1511">
        <f>SUM(F189:G189)</f>
        <v>0</v>
      </c>
      <c r="F189" s="1512"/>
      <c r="G189" s="1513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1508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348" t="s">
        <v>264</v>
      </c>
      <c r="B192" s="4349" t="s">
        <v>265</v>
      </c>
      <c r="C192" s="4350" t="s">
        <v>266</v>
      </c>
      <c r="D192" s="4351"/>
      <c r="E192" s="4352"/>
      <c r="F192" s="4338" t="s">
        <v>238</v>
      </c>
      <c r="G192" s="4341" t="s">
        <v>267</v>
      </c>
      <c r="H192" s="4342"/>
      <c r="I192" s="4342"/>
      <c r="J192" s="4342"/>
      <c r="K192" s="4342"/>
      <c r="L192" s="4343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353" t="s">
        <v>268</v>
      </c>
      <c r="H193" s="4354"/>
      <c r="I193" s="4354"/>
      <c r="J193" s="4354"/>
      <c r="K193" s="4354"/>
      <c r="L193" s="435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1514" t="s">
        <v>269</v>
      </c>
      <c r="D194" s="1514" t="s">
        <v>240</v>
      </c>
      <c r="E194" s="1514" t="s">
        <v>270</v>
      </c>
      <c r="F194" s="3892"/>
      <c r="G194" s="359" t="s">
        <v>271</v>
      </c>
      <c r="H194" s="360" t="s">
        <v>272</v>
      </c>
      <c r="I194" s="360" t="s">
        <v>273</v>
      </c>
      <c r="J194" s="360" t="s">
        <v>274</v>
      </c>
      <c r="K194" s="360" t="s">
        <v>275</v>
      </c>
      <c r="L194" s="1515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1385">
        <f>SUM(G195:L195)</f>
        <v>0</v>
      </c>
      <c r="G195" s="1485"/>
      <c r="H195" s="1516"/>
      <c r="I195" s="1516"/>
      <c r="J195" s="1516"/>
      <c r="K195" s="1516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1517">
        <f>SUM(C196:E196)</f>
        <v>0</v>
      </c>
      <c r="C196" s="1439"/>
      <c r="D196" s="1439"/>
      <c r="E196" s="73"/>
      <c r="F196" s="1506">
        <f>SUM(G196:L196)</f>
        <v>0</v>
      </c>
      <c r="G196" s="1439"/>
      <c r="H196" s="1518"/>
      <c r="I196" s="1518"/>
      <c r="J196" s="1518"/>
      <c r="K196" s="1518"/>
      <c r="L196" s="1438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1508" t="s">
        <v>279</v>
      </c>
      <c r="B197" s="282">
        <f>SUM(C197:D197)</f>
        <v>0</v>
      </c>
      <c r="C197" s="1493"/>
      <c r="D197" s="1493"/>
      <c r="E197" s="1519"/>
      <c r="F197" s="259">
        <f>SUM(G197:L197)</f>
        <v>0</v>
      </c>
      <c r="G197" s="1493"/>
      <c r="H197" s="1520"/>
      <c r="I197" s="1520"/>
      <c r="J197" s="1520"/>
      <c r="K197" s="1520"/>
      <c r="L197" s="1400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356" t="s">
        <v>281</v>
      </c>
      <c r="B199" s="4357"/>
      <c r="C199" s="4330" t="s">
        <v>265</v>
      </c>
      <c r="D199" s="4358" t="s">
        <v>266</v>
      </c>
      <c r="E199" s="4359"/>
      <c r="F199" s="4359"/>
      <c r="G199" s="4359"/>
      <c r="H199" s="4359"/>
      <c r="I199" s="4359"/>
      <c r="J199" s="4360"/>
      <c r="K199" s="4327" t="s">
        <v>282</v>
      </c>
      <c r="L199" s="4327"/>
      <c r="M199" s="4327"/>
      <c r="N199" s="4329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1514" t="s">
        <v>269</v>
      </c>
      <c r="E200" s="1514" t="s">
        <v>283</v>
      </c>
      <c r="F200" s="1514" t="s">
        <v>284</v>
      </c>
      <c r="G200" s="1514" t="s">
        <v>285</v>
      </c>
      <c r="H200" s="1514" t="s">
        <v>286</v>
      </c>
      <c r="I200" s="1514" t="s">
        <v>287</v>
      </c>
      <c r="J200" s="1514" t="s">
        <v>288</v>
      </c>
      <c r="K200" s="1521" t="s">
        <v>289</v>
      </c>
      <c r="L200" s="1522" t="s">
        <v>290</v>
      </c>
      <c r="M200" s="1522" t="s">
        <v>291</v>
      </c>
      <c r="N200" s="988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330" t="s">
        <v>293</v>
      </c>
      <c r="B201" s="1523" t="s">
        <v>294</v>
      </c>
      <c r="C201" s="1385">
        <f>SUM(E201+G201)</f>
        <v>0</v>
      </c>
      <c r="D201" s="1524"/>
      <c r="E201" s="1439"/>
      <c r="F201" s="1505"/>
      <c r="G201" s="1439"/>
      <c r="H201" s="1385">
        <f>+K201+L201+M201</f>
        <v>0</v>
      </c>
      <c r="I201" s="1505"/>
      <c r="J201" s="1505"/>
      <c r="K201" s="1525"/>
      <c r="L201" s="1518"/>
      <c r="M201" s="1518"/>
      <c r="N201" s="1526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1527" t="s">
        <v>295</v>
      </c>
      <c r="C202" s="1490">
        <f>SUM(D202+E202+G202)</f>
        <v>0</v>
      </c>
      <c r="D202" s="1439"/>
      <c r="E202" s="1437"/>
      <c r="F202" s="280"/>
      <c r="G202" s="1439"/>
      <c r="H202" s="1490">
        <f>SUM(I202:M202)</f>
        <v>0</v>
      </c>
      <c r="I202" s="73"/>
      <c r="J202" s="164"/>
      <c r="K202" s="1525"/>
      <c r="L202" s="1518"/>
      <c r="M202" s="1518"/>
      <c r="N202" s="1526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1527" t="s">
        <v>296</v>
      </c>
      <c r="C203" s="1490">
        <f>+F203+G203</f>
        <v>0</v>
      </c>
      <c r="D203" s="280"/>
      <c r="E203" s="280"/>
      <c r="F203" s="1439"/>
      <c r="G203" s="1439"/>
      <c r="H203" s="1490">
        <f>SUM(I203:M203)</f>
        <v>0</v>
      </c>
      <c r="I203" s="1439"/>
      <c r="J203" s="1437"/>
      <c r="K203" s="1525"/>
      <c r="L203" s="1518"/>
      <c r="M203" s="1518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1528" t="s">
        <v>297</v>
      </c>
      <c r="C204" s="291">
        <f>SUM(D204:G204)</f>
        <v>0</v>
      </c>
      <c r="D204" s="1493"/>
      <c r="E204" s="1493"/>
      <c r="F204" s="1493"/>
      <c r="G204" s="1509"/>
      <c r="H204" s="260">
        <f>+N204</f>
        <v>0</v>
      </c>
      <c r="I204" s="1519"/>
      <c r="J204" s="1519"/>
      <c r="K204" s="1529"/>
      <c r="L204" s="1530"/>
      <c r="M204" s="1530"/>
      <c r="N204" s="1400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361" t="s">
        <v>264</v>
      </c>
      <c r="B206" s="4362" t="s">
        <v>299</v>
      </c>
      <c r="C206" s="4363" t="s">
        <v>300</v>
      </c>
      <c r="D206" s="4364" t="s">
        <v>301</v>
      </c>
      <c r="E206" s="4365"/>
      <c r="F206" s="4366" t="s">
        <v>302</v>
      </c>
      <c r="G206" s="4367"/>
      <c r="H206" s="4367"/>
      <c r="I206" s="4367"/>
      <c r="J206" s="4367"/>
      <c r="K206" s="4367"/>
      <c r="L206" s="4367"/>
      <c r="M206" s="4367"/>
      <c r="N206" s="4367"/>
      <c r="O206" s="4367"/>
      <c r="P206" s="4367"/>
      <c r="Q206" s="4367"/>
      <c r="R206" s="4367"/>
      <c r="S206" s="4368"/>
      <c r="T206" s="4369" t="s">
        <v>287</v>
      </c>
      <c r="U206" s="4363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361"/>
      <c r="B207" s="4362"/>
      <c r="C207" s="3925"/>
      <c r="D207" s="1531" t="s">
        <v>305</v>
      </c>
      <c r="E207" s="987" t="s">
        <v>306</v>
      </c>
      <c r="F207" s="1531" t="s">
        <v>307</v>
      </c>
      <c r="G207" s="1532" t="s">
        <v>308</v>
      </c>
      <c r="H207" s="1532" t="s">
        <v>309</v>
      </c>
      <c r="I207" s="1532" t="s">
        <v>310</v>
      </c>
      <c r="J207" s="1532" t="s">
        <v>311</v>
      </c>
      <c r="K207" s="1532" t="s">
        <v>312</v>
      </c>
      <c r="L207" s="1532" t="s">
        <v>313</v>
      </c>
      <c r="M207" s="1532" t="s">
        <v>314</v>
      </c>
      <c r="N207" s="1532" t="s">
        <v>315</v>
      </c>
      <c r="O207" s="1532" t="s">
        <v>316</v>
      </c>
      <c r="P207" s="1532" t="s">
        <v>317</v>
      </c>
      <c r="Q207" s="1532" t="s">
        <v>318</v>
      </c>
      <c r="R207" s="1532" t="s">
        <v>319</v>
      </c>
      <c r="S207" s="1533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1534" t="s">
        <v>321</v>
      </c>
      <c r="B208" s="1535"/>
      <c r="C208" s="1536">
        <f>SUM(D208:S208)</f>
        <v>0</v>
      </c>
      <c r="D208" s="1535"/>
      <c r="E208" s="1537"/>
      <c r="F208" s="1535"/>
      <c r="G208" s="1538"/>
      <c r="H208" s="1538"/>
      <c r="I208" s="1538"/>
      <c r="J208" s="1538"/>
      <c r="K208" s="1538"/>
      <c r="L208" s="1538"/>
      <c r="M208" s="1538"/>
      <c r="N208" s="1538"/>
      <c r="O208" s="1538"/>
      <c r="P208" s="1538"/>
      <c r="Q208" s="1538"/>
      <c r="R208" s="1538"/>
      <c r="S208" s="1539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1534" t="s">
        <v>322</v>
      </c>
      <c r="B209" s="1535"/>
      <c r="C209" s="1540">
        <f>SUM(D209:S209)</f>
        <v>0</v>
      </c>
      <c r="D209" s="1535"/>
      <c r="E209" s="1537"/>
      <c r="F209" s="1535"/>
      <c r="G209" s="1538"/>
      <c r="H209" s="1538"/>
      <c r="I209" s="1538"/>
      <c r="J209" s="1538"/>
      <c r="K209" s="1538"/>
      <c r="L209" s="1538"/>
      <c r="M209" s="1538"/>
      <c r="N209" s="1538"/>
      <c r="O209" s="1538"/>
      <c r="P209" s="1538"/>
      <c r="Q209" s="1538"/>
      <c r="R209" s="1538"/>
      <c r="S209" s="1539"/>
      <c r="T209" s="1537"/>
      <c r="U209" s="1541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1542" t="s">
        <v>323</v>
      </c>
      <c r="B210" s="1543"/>
      <c r="C210" s="305">
        <f>SUM(D210:S210)</f>
        <v>0</v>
      </c>
      <c r="D210" s="1544"/>
      <c r="E210" s="1545"/>
      <c r="F210" s="1544"/>
      <c r="G210" s="1546"/>
      <c r="H210" s="1546"/>
      <c r="I210" s="1546"/>
      <c r="J210" s="1546"/>
      <c r="K210" s="1546"/>
      <c r="L210" s="1546"/>
      <c r="M210" s="1546"/>
      <c r="N210" s="1546"/>
      <c r="O210" s="1546"/>
      <c r="P210" s="1546"/>
      <c r="Q210" s="1546"/>
      <c r="R210" s="1546"/>
      <c r="S210" s="1547"/>
      <c r="T210" s="1545"/>
      <c r="U210" s="1543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362" t="s">
        <v>325</v>
      </c>
      <c r="B212" s="4362" t="s">
        <v>326</v>
      </c>
      <c r="C212" s="4364" t="s">
        <v>327</v>
      </c>
      <c r="D212" s="4365"/>
      <c r="E212" s="4366" t="s">
        <v>328</v>
      </c>
      <c r="F212" s="4367"/>
      <c r="G212" s="4367"/>
      <c r="H212" s="4367"/>
      <c r="I212" s="4367"/>
      <c r="J212" s="4368"/>
      <c r="K212" s="4363" t="s">
        <v>287</v>
      </c>
      <c r="L212" s="4363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362"/>
      <c r="B213" s="4362"/>
      <c r="C213" s="1548" t="s">
        <v>305</v>
      </c>
      <c r="D213" s="987" t="s">
        <v>306</v>
      </c>
      <c r="E213" s="1548" t="s">
        <v>307</v>
      </c>
      <c r="F213" s="1532" t="s">
        <v>308</v>
      </c>
      <c r="G213" s="1532" t="s">
        <v>309</v>
      </c>
      <c r="H213" s="1532" t="s">
        <v>310</v>
      </c>
      <c r="I213" s="1532" t="s">
        <v>311</v>
      </c>
      <c r="J213" s="986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1534" t="s">
        <v>330</v>
      </c>
      <c r="B214" s="1549">
        <f>SUM(C214:J214)</f>
        <v>0</v>
      </c>
      <c r="C214" s="1439"/>
      <c r="D214" s="1488"/>
      <c r="E214" s="1439"/>
      <c r="F214" s="1518"/>
      <c r="G214" s="1518"/>
      <c r="H214" s="1518"/>
      <c r="I214" s="1518"/>
      <c r="J214" s="1488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1542" t="s">
        <v>331</v>
      </c>
      <c r="B215" s="309">
        <f>SUM(C215:J215)</f>
        <v>0</v>
      </c>
      <c r="C215" s="1493"/>
      <c r="D215" s="1494"/>
      <c r="E215" s="1493"/>
      <c r="F215" s="1520"/>
      <c r="G215" s="1520"/>
      <c r="H215" s="1520"/>
      <c r="I215" s="1520"/>
      <c r="J215" s="1494"/>
      <c r="K215" s="1509"/>
      <c r="L215" s="1509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376" t="s">
        <v>227</v>
      </c>
      <c r="B217" s="4377" t="s">
        <v>5</v>
      </c>
      <c r="C217" s="4378"/>
      <c r="D217" s="4379"/>
      <c r="E217" s="4380" t="s">
        <v>333</v>
      </c>
      <c r="F217" s="4381"/>
      <c r="G217" s="4381"/>
      <c r="H217" s="4381"/>
      <c r="I217" s="4381"/>
      <c r="J217" s="4381"/>
      <c r="K217" s="4381"/>
      <c r="L217" s="4381"/>
      <c r="M217" s="4381"/>
      <c r="N217" s="4381"/>
      <c r="O217" s="4381"/>
      <c r="P217" s="4381"/>
      <c r="Q217" s="4381"/>
      <c r="R217" s="4381"/>
      <c r="S217" s="4381"/>
      <c r="T217" s="4381"/>
      <c r="U217" s="4381"/>
      <c r="V217" s="4381"/>
      <c r="W217" s="4381"/>
      <c r="X217" s="4381"/>
      <c r="Y217" s="4381"/>
      <c r="Z217" s="4381"/>
      <c r="AA217" s="4381"/>
      <c r="AB217" s="4381"/>
      <c r="AC217" s="4381"/>
      <c r="AD217" s="4381"/>
      <c r="AE217" s="4381"/>
      <c r="AF217" s="4382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380" t="s">
        <v>51</v>
      </c>
      <c r="F218" s="4382"/>
      <c r="G218" s="4375" t="s">
        <v>17</v>
      </c>
      <c r="H218" s="4371"/>
      <c r="I218" s="4375" t="s">
        <v>18</v>
      </c>
      <c r="J218" s="4371"/>
      <c r="K218" s="4370" t="s">
        <v>19</v>
      </c>
      <c r="L218" s="4371"/>
      <c r="M218" s="4375" t="s">
        <v>20</v>
      </c>
      <c r="N218" s="4371"/>
      <c r="O218" s="4375" t="s">
        <v>21</v>
      </c>
      <c r="P218" s="4371"/>
      <c r="Q218" s="4375" t="s">
        <v>22</v>
      </c>
      <c r="R218" s="4371"/>
      <c r="S218" s="4375" t="s">
        <v>23</v>
      </c>
      <c r="T218" s="4371"/>
      <c r="U218" s="4370" t="s">
        <v>24</v>
      </c>
      <c r="V218" s="4371"/>
      <c r="W218" s="4375" t="s">
        <v>25</v>
      </c>
      <c r="X218" s="4371"/>
      <c r="Y218" s="4370" t="s">
        <v>26</v>
      </c>
      <c r="Z218" s="4371"/>
      <c r="AA218" s="4370" t="s">
        <v>27</v>
      </c>
      <c r="AB218" s="4371"/>
      <c r="AC218" s="4370" t="s">
        <v>28</v>
      </c>
      <c r="AD218" s="4371"/>
      <c r="AE218" s="4370" t="s">
        <v>29</v>
      </c>
      <c r="AF218" s="4371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1550" t="s">
        <v>44</v>
      </c>
      <c r="C219" s="1551" t="s">
        <v>30</v>
      </c>
      <c r="D219" s="985" t="s">
        <v>31</v>
      </c>
      <c r="E219" s="1552" t="s">
        <v>30</v>
      </c>
      <c r="F219" s="985" t="s">
        <v>31</v>
      </c>
      <c r="G219" s="1551" t="s">
        <v>30</v>
      </c>
      <c r="H219" s="985" t="s">
        <v>31</v>
      </c>
      <c r="I219" s="1551" t="s">
        <v>30</v>
      </c>
      <c r="J219" s="985" t="s">
        <v>31</v>
      </c>
      <c r="K219" s="1552" t="s">
        <v>30</v>
      </c>
      <c r="L219" s="985" t="s">
        <v>31</v>
      </c>
      <c r="M219" s="1551" t="s">
        <v>30</v>
      </c>
      <c r="N219" s="985" t="s">
        <v>31</v>
      </c>
      <c r="O219" s="1551" t="s">
        <v>30</v>
      </c>
      <c r="P219" s="985" t="s">
        <v>31</v>
      </c>
      <c r="Q219" s="1551" t="s">
        <v>30</v>
      </c>
      <c r="R219" s="985" t="s">
        <v>31</v>
      </c>
      <c r="S219" s="1551" t="s">
        <v>30</v>
      </c>
      <c r="T219" s="985" t="s">
        <v>31</v>
      </c>
      <c r="U219" s="1551" t="s">
        <v>30</v>
      </c>
      <c r="V219" s="985" t="s">
        <v>31</v>
      </c>
      <c r="W219" s="1551" t="s">
        <v>30</v>
      </c>
      <c r="X219" s="985" t="s">
        <v>31</v>
      </c>
      <c r="Y219" s="1552" t="s">
        <v>30</v>
      </c>
      <c r="Z219" s="985" t="s">
        <v>31</v>
      </c>
      <c r="AA219" s="1552" t="s">
        <v>30</v>
      </c>
      <c r="AB219" s="985" t="s">
        <v>31</v>
      </c>
      <c r="AC219" s="1552" t="s">
        <v>30</v>
      </c>
      <c r="AD219" s="985" t="s">
        <v>31</v>
      </c>
      <c r="AE219" s="1552" t="s">
        <v>30</v>
      </c>
      <c r="AF219" s="985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1553" t="s">
        <v>334</v>
      </c>
      <c r="B220" s="1554"/>
      <c r="C220" s="1555"/>
      <c r="D220" s="1556"/>
      <c r="E220" s="1557"/>
      <c r="F220" s="1558"/>
      <c r="G220" s="1559"/>
      <c r="H220" s="1558"/>
      <c r="I220" s="1559"/>
      <c r="J220" s="1558"/>
      <c r="K220" s="1557"/>
      <c r="L220" s="1558"/>
      <c r="M220" s="1559"/>
      <c r="N220" s="1558"/>
      <c r="O220" s="1559"/>
      <c r="P220" s="1558"/>
      <c r="Q220" s="1559"/>
      <c r="R220" s="1558"/>
      <c r="S220" s="1559"/>
      <c r="T220" s="1558"/>
      <c r="U220" s="1559"/>
      <c r="V220" s="1558"/>
      <c r="W220" s="1559"/>
      <c r="X220" s="1560"/>
      <c r="Y220" s="1560"/>
      <c r="Z220" s="1560"/>
      <c r="AA220" s="1560"/>
      <c r="AB220" s="1560"/>
      <c r="AC220" s="1560"/>
      <c r="AD220" s="1560"/>
      <c r="AE220" s="1560"/>
      <c r="AF220" s="1558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1553" t="s">
        <v>335</v>
      </c>
      <c r="B221" s="1554"/>
      <c r="C221" s="1555"/>
      <c r="D221" s="1556"/>
      <c r="E221" s="1557"/>
      <c r="F221" s="1558"/>
      <c r="G221" s="1559"/>
      <c r="H221" s="1558"/>
      <c r="I221" s="1559"/>
      <c r="J221" s="1558"/>
      <c r="K221" s="1557"/>
      <c r="L221" s="1558"/>
      <c r="M221" s="1559"/>
      <c r="N221" s="1558"/>
      <c r="O221" s="1559"/>
      <c r="P221" s="1558"/>
      <c r="Q221" s="1559"/>
      <c r="R221" s="1558"/>
      <c r="S221" s="1559"/>
      <c r="T221" s="1558"/>
      <c r="U221" s="1559"/>
      <c r="V221" s="1558"/>
      <c r="W221" s="1559"/>
      <c r="X221" s="1560"/>
      <c r="Y221" s="1560"/>
      <c r="Z221" s="1560"/>
      <c r="AA221" s="1560"/>
      <c r="AB221" s="1560"/>
      <c r="AC221" s="1560"/>
      <c r="AD221" s="1560"/>
      <c r="AE221" s="1560"/>
      <c r="AF221" s="1558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349" t="s">
        <v>338</v>
      </c>
      <c r="B224" s="4349" t="s">
        <v>208</v>
      </c>
      <c r="C224" s="4372" t="s">
        <v>339</v>
      </c>
      <c r="D224" s="4373"/>
      <c r="E224" s="4373"/>
      <c r="F224" s="4373"/>
      <c r="G224" s="4374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1521" t="s">
        <v>13</v>
      </c>
      <c r="D225" s="1561" t="s">
        <v>14</v>
      </c>
      <c r="E225" s="1522" t="s">
        <v>50</v>
      </c>
      <c r="F225" s="1522" t="s">
        <v>51</v>
      </c>
      <c r="G225" s="1562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361" t="s">
        <v>340</v>
      </c>
      <c r="B226" s="362">
        <f>SUM(C226:G226)</f>
        <v>0</v>
      </c>
      <c r="C226" s="1563"/>
      <c r="D226" s="1564"/>
      <c r="E226" s="1564"/>
      <c r="F226" s="1565"/>
      <c r="G226" s="1566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325" t="s">
        <v>342</v>
      </c>
      <c r="B228" s="4336" t="s">
        <v>343</v>
      </c>
      <c r="C228" s="4344"/>
      <c r="D228" s="4324"/>
    </row>
    <row r="229" spans="1:103" s="92" customFormat="1" ht="10.5" customHeight="1" x14ac:dyDescent="0.15">
      <c r="A229" s="3874"/>
      <c r="B229" s="1567" t="s">
        <v>344</v>
      </c>
      <c r="C229" s="4334" t="s">
        <v>345</v>
      </c>
      <c r="D229" s="4329"/>
    </row>
    <row r="230" spans="1:103" s="92" customFormat="1" ht="10.5" x14ac:dyDescent="0.15">
      <c r="A230" s="3875"/>
      <c r="B230" s="984" t="s">
        <v>346</v>
      </c>
      <c r="C230" s="1420" t="s">
        <v>347</v>
      </c>
      <c r="D230" s="363" t="s">
        <v>348</v>
      </c>
    </row>
    <row r="231" spans="1:103" s="92" customFormat="1" ht="10.5" x14ac:dyDescent="0.15">
      <c r="A231" s="364" t="s">
        <v>349</v>
      </c>
      <c r="B231" s="365"/>
      <c r="C231" s="1568"/>
      <c r="D231" s="1384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53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116" priority="9" operator="equal">
      <formula>1</formula>
    </cfRule>
  </conditionalFormatting>
  <conditionalFormatting sqref="CN14:CO14">
    <cfRule type="cellIs" dxfId="115" priority="8" operator="equal">
      <formula>1</formula>
    </cfRule>
  </conditionalFormatting>
  <conditionalFormatting sqref="CM14:CM18">
    <cfRule type="cellIs" dxfId="114" priority="7" operator="equal">
      <formula>1</formula>
    </cfRule>
  </conditionalFormatting>
  <conditionalFormatting sqref="CN15:CO18">
    <cfRule type="cellIs" dxfId="113" priority="6" operator="equal">
      <formula>1</formula>
    </cfRule>
  </conditionalFormatting>
  <conditionalFormatting sqref="CK24:CN24">
    <cfRule type="cellIs" dxfId="112" priority="5" operator="equal">
      <formula>1</formula>
    </cfRule>
  </conditionalFormatting>
  <conditionalFormatting sqref="CK25:CN26">
    <cfRule type="cellIs" dxfId="111" priority="4" operator="equal">
      <formula>1</formula>
    </cfRule>
  </conditionalFormatting>
  <conditionalFormatting sqref="CL31:CM31">
    <cfRule type="cellIs" dxfId="110" priority="3" operator="equal">
      <formula>1</formula>
    </cfRule>
  </conditionalFormatting>
  <conditionalFormatting sqref="CQ37:CR37">
    <cfRule type="cellIs" dxfId="109" priority="2" operator="equal">
      <formula>1</formula>
    </cfRule>
  </conditionalFormatting>
  <conditionalFormatting sqref="CQ38:CR96">
    <cfRule type="cellIs" dxfId="108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",[6]NOMBRE!B2," - ","( ",[6]NOMBRE!C2,[6]NOMBRE!D2,[6]NOMBRE!E2,[6]NOMBRE!F2,[6]NOMBRE!G2,"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",[6]NOMBRE!B6," - ","( ",[6]NOMBRE!C6,[6]NOMBRE!D6," )")</f>
        <v>MES: MAYO - ( 05 )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",[6]NOMBRE!B7)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1578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383" t="s">
        <v>4</v>
      </c>
      <c r="B12" s="4384" t="s">
        <v>5</v>
      </c>
      <c r="C12" s="4385" t="s">
        <v>6</v>
      </c>
      <c r="D12" s="4386"/>
      <c r="E12" s="4386"/>
      <c r="F12" s="4386"/>
      <c r="G12" s="4386"/>
      <c r="H12" s="4386"/>
      <c r="I12" s="4386"/>
      <c r="J12" s="4386"/>
      <c r="K12" s="4386"/>
      <c r="L12" s="4386"/>
      <c r="M12" s="4386"/>
      <c r="N12" s="4386"/>
      <c r="O12" s="4386"/>
      <c r="P12" s="4386"/>
      <c r="Q12" s="4386"/>
      <c r="R12" s="4386"/>
      <c r="S12" s="4387"/>
      <c r="T12" s="4388" t="s">
        <v>7</v>
      </c>
      <c r="U12" s="4389"/>
      <c r="V12" s="4333" t="s">
        <v>8</v>
      </c>
      <c r="W12" s="4333" t="s">
        <v>9</v>
      </c>
      <c r="X12" s="4237" t="s">
        <v>10</v>
      </c>
      <c r="Y12" s="4237" t="s">
        <v>11</v>
      </c>
      <c r="Z12" s="4237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383"/>
      <c r="B13" s="3774"/>
      <c r="C13" s="1579" t="s">
        <v>13</v>
      </c>
      <c r="D13" s="1580" t="s">
        <v>14</v>
      </c>
      <c r="E13" s="1581" t="s">
        <v>15</v>
      </c>
      <c r="F13" s="1580" t="s">
        <v>16</v>
      </c>
      <c r="G13" s="1582" t="s">
        <v>17</v>
      </c>
      <c r="H13" s="1582" t="s">
        <v>18</v>
      </c>
      <c r="I13" s="1582" t="s">
        <v>19</v>
      </c>
      <c r="J13" s="1582" t="s">
        <v>20</v>
      </c>
      <c r="K13" s="1582" t="s">
        <v>21</v>
      </c>
      <c r="L13" s="1582" t="s">
        <v>22</v>
      </c>
      <c r="M13" s="1582" t="s">
        <v>23</v>
      </c>
      <c r="N13" s="1582" t="s">
        <v>24</v>
      </c>
      <c r="O13" s="1582" t="s">
        <v>25</v>
      </c>
      <c r="P13" s="1582" t="s">
        <v>26</v>
      </c>
      <c r="Q13" s="1582" t="s">
        <v>27</v>
      </c>
      <c r="R13" s="1582" t="s">
        <v>28</v>
      </c>
      <c r="S13" s="1583" t="s">
        <v>29</v>
      </c>
      <c r="T13" s="1584" t="s">
        <v>30</v>
      </c>
      <c r="U13" s="1585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1586" t="s">
        <v>32</v>
      </c>
      <c r="B14" s="23">
        <f t="shared" ref="B14:B19" si="0">SUM(C14:S14)</f>
        <v>0</v>
      </c>
      <c r="C14" s="1439"/>
      <c r="D14" s="1518"/>
      <c r="E14" s="1587"/>
      <c r="F14" s="1516"/>
      <c r="G14" s="1516"/>
      <c r="H14" s="1516"/>
      <c r="I14" s="1516"/>
      <c r="J14" s="1516"/>
      <c r="K14" s="1516"/>
      <c r="L14" s="1516"/>
      <c r="M14" s="1516"/>
      <c r="N14" s="1516"/>
      <c r="O14" s="1516"/>
      <c r="P14" s="1516"/>
      <c r="Q14" s="1516"/>
      <c r="R14" s="1516"/>
      <c r="S14" s="1390"/>
      <c r="T14" s="1500"/>
      <c r="U14" s="1294"/>
      <c r="V14" s="1389"/>
      <c r="W14" s="1389"/>
      <c r="X14" s="1389"/>
      <c r="Y14" s="1389"/>
      <c r="Z14" s="1389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1588" t="s">
        <v>33</v>
      </c>
      <c r="B15" s="23">
        <f t="shared" si="0"/>
        <v>0</v>
      </c>
      <c r="C15" s="1439"/>
      <c r="D15" s="1518"/>
      <c r="E15" s="1525"/>
      <c r="F15" s="1518"/>
      <c r="G15" s="1518"/>
      <c r="H15" s="1518"/>
      <c r="I15" s="1518"/>
      <c r="J15" s="1518"/>
      <c r="K15" s="1518"/>
      <c r="L15" s="1518"/>
      <c r="M15" s="1518"/>
      <c r="N15" s="1518"/>
      <c r="O15" s="1518"/>
      <c r="P15" s="1518"/>
      <c r="Q15" s="1518"/>
      <c r="R15" s="1518"/>
      <c r="S15" s="1488"/>
      <c r="T15" s="1437"/>
      <c r="U15" s="1589"/>
      <c r="V15" s="1438"/>
      <c r="W15" s="1438"/>
      <c r="X15" s="1438"/>
      <c r="Y15" s="1438"/>
      <c r="Z15" s="1438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1590" t="s">
        <v>34</v>
      </c>
      <c r="B16" s="23">
        <f>SUM(E16:S16)</f>
        <v>0</v>
      </c>
      <c r="C16" s="1591"/>
      <c r="D16" s="1592"/>
      <c r="E16" s="1525"/>
      <c r="F16" s="1518"/>
      <c r="G16" s="1518"/>
      <c r="H16" s="1518"/>
      <c r="I16" s="1518"/>
      <c r="J16" s="1518"/>
      <c r="K16" s="1518"/>
      <c r="L16" s="1518"/>
      <c r="M16" s="1518"/>
      <c r="N16" s="1518"/>
      <c r="O16" s="1518"/>
      <c r="P16" s="1518"/>
      <c r="Q16" s="1518"/>
      <c r="R16" s="1518"/>
      <c r="S16" s="1488"/>
      <c r="T16" s="1437"/>
      <c r="U16" s="1589"/>
      <c r="V16" s="1438"/>
      <c r="W16" s="1438"/>
      <c r="X16" s="1438"/>
      <c r="Y16" s="1438"/>
      <c r="Z16" s="1438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1588" t="s">
        <v>35</v>
      </c>
      <c r="B17" s="23">
        <f t="shared" si="0"/>
        <v>0</v>
      </c>
      <c r="C17" s="1439"/>
      <c r="D17" s="1518"/>
      <c r="E17" s="1525"/>
      <c r="F17" s="1518"/>
      <c r="G17" s="1518"/>
      <c r="H17" s="1518"/>
      <c r="I17" s="1518"/>
      <c r="J17" s="1518"/>
      <c r="K17" s="1518"/>
      <c r="L17" s="1518"/>
      <c r="M17" s="1518"/>
      <c r="N17" s="1518"/>
      <c r="O17" s="1518"/>
      <c r="P17" s="1518"/>
      <c r="Q17" s="1518"/>
      <c r="R17" s="1518"/>
      <c r="S17" s="1488"/>
      <c r="T17" s="1437"/>
      <c r="U17" s="1589"/>
      <c r="V17" s="1438"/>
      <c r="W17" s="1438"/>
      <c r="X17" s="1438"/>
      <c r="Y17" s="1438"/>
      <c r="Z17" s="1438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1439"/>
      <c r="D18" s="1518"/>
      <c r="E18" s="1525"/>
      <c r="F18" s="1518"/>
      <c r="G18" s="1518"/>
      <c r="H18" s="1518"/>
      <c r="I18" s="1518"/>
      <c r="J18" s="1518"/>
      <c r="K18" s="1518"/>
      <c r="L18" s="1518"/>
      <c r="M18" s="1518"/>
      <c r="N18" s="1518"/>
      <c r="O18" s="1518"/>
      <c r="P18" s="1518"/>
      <c r="Q18" s="1518"/>
      <c r="R18" s="1518"/>
      <c r="S18" s="1488"/>
      <c r="T18" s="1437"/>
      <c r="U18" s="1589"/>
      <c r="V18" s="1438"/>
      <c r="W18" s="1438"/>
      <c r="X18" s="1438"/>
      <c r="Y18" s="1438"/>
      <c r="Z18" s="1438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1593" t="s">
        <v>37</v>
      </c>
      <c r="B19" s="1594">
        <f t="shared" si="0"/>
        <v>0</v>
      </c>
      <c r="C19" s="1595">
        <f t="shared" ref="C19:S19" si="4">SUM(C14:C18)</f>
        <v>0</v>
      </c>
      <c r="D19" s="1596">
        <f t="shared" si="4"/>
        <v>0</v>
      </c>
      <c r="E19" s="1596">
        <f t="shared" si="4"/>
        <v>0</v>
      </c>
      <c r="F19" s="1597">
        <f t="shared" si="4"/>
        <v>0</v>
      </c>
      <c r="G19" s="1597">
        <f t="shared" si="4"/>
        <v>0</v>
      </c>
      <c r="H19" s="1597">
        <f t="shared" si="4"/>
        <v>0</v>
      </c>
      <c r="I19" s="1597">
        <f t="shared" si="4"/>
        <v>0</v>
      </c>
      <c r="J19" s="1597">
        <f t="shared" si="4"/>
        <v>0</v>
      </c>
      <c r="K19" s="1597">
        <f t="shared" si="4"/>
        <v>0</v>
      </c>
      <c r="L19" s="1597">
        <f t="shared" si="4"/>
        <v>0</v>
      </c>
      <c r="M19" s="1597">
        <f t="shared" si="4"/>
        <v>0</v>
      </c>
      <c r="N19" s="1597">
        <f t="shared" si="4"/>
        <v>0</v>
      </c>
      <c r="O19" s="1597">
        <f t="shared" si="4"/>
        <v>0</v>
      </c>
      <c r="P19" s="1597">
        <f t="shared" si="4"/>
        <v>0</v>
      </c>
      <c r="Q19" s="1597">
        <f t="shared" si="4"/>
        <v>0</v>
      </c>
      <c r="R19" s="1597">
        <f t="shared" si="4"/>
        <v>0</v>
      </c>
      <c r="S19" s="1598">
        <f t="shared" si="4"/>
        <v>0</v>
      </c>
      <c r="T19" s="1594">
        <f>SUM(T14:T18)</f>
        <v>0</v>
      </c>
      <c r="U19" s="1599">
        <f t="shared" ref="U19:Z19" si="5">SUM(U14:U18)</f>
        <v>0</v>
      </c>
      <c r="V19" s="1600">
        <f t="shared" si="5"/>
        <v>0</v>
      </c>
      <c r="W19" s="1600">
        <f t="shared" si="5"/>
        <v>0</v>
      </c>
      <c r="X19" s="1600">
        <f t="shared" si="5"/>
        <v>0</v>
      </c>
      <c r="Y19" s="1600">
        <f t="shared" si="5"/>
        <v>0</v>
      </c>
      <c r="Z19" s="1600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390" t="s">
        <v>39</v>
      </c>
      <c r="B21" s="4391" t="s">
        <v>5</v>
      </c>
      <c r="C21" s="4391"/>
      <c r="D21" s="4391"/>
      <c r="E21" s="4392" t="s">
        <v>40</v>
      </c>
      <c r="F21" s="4285"/>
      <c r="G21" s="4285"/>
      <c r="H21" s="4393"/>
      <c r="I21" s="4394" t="s">
        <v>32</v>
      </c>
      <c r="J21" s="4395" t="s">
        <v>41</v>
      </c>
      <c r="K21" s="4391" t="s">
        <v>10</v>
      </c>
      <c r="L21" s="4391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390"/>
      <c r="B22" s="4391"/>
      <c r="C22" s="4391"/>
      <c r="D22" s="4391"/>
      <c r="E22" s="4390" t="s">
        <v>42</v>
      </c>
      <c r="F22" s="4390"/>
      <c r="G22" s="4390" t="s">
        <v>43</v>
      </c>
      <c r="H22" s="4396"/>
      <c r="I22" s="4394"/>
      <c r="J22" s="4395"/>
      <c r="K22" s="4391"/>
      <c r="L22" s="4391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390"/>
      <c r="B23" s="1601" t="s">
        <v>44</v>
      </c>
      <c r="C23" s="1602" t="s">
        <v>30</v>
      </c>
      <c r="D23" s="1602" t="s">
        <v>31</v>
      </c>
      <c r="E23" s="1602" t="s">
        <v>30</v>
      </c>
      <c r="F23" s="1602" t="s">
        <v>31</v>
      </c>
      <c r="G23" s="1602" t="s">
        <v>30</v>
      </c>
      <c r="H23" s="1603" t="s">
        <v>31</v>
      </c>
      <c r="I23" s="4394"/>
      <c r="J23" s="4395"/>
      <c r="K23" s="4391"/>
      <c r="L23" s="4391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1604" t="s">
        <v>45</v>
      </c>
      <c r="B24" s="1605">
        <f>SUM(C24:D24)</f>
        <v>0</v>
      </c>
      <c r="C24" s="1605">
        <f t="shared" ref="C24:D26" si="6">+E24+G24</f>
        <v>0</v>
      </c>
      <c r="D24" s="1605">
        <f t="shared" si="6"/>
        <v>0</v>
      </c>
      <c r="E24" s="1606"/>
      <c r="F24" s="1606"/>
      <c r="G24" s="1606"/>
      <c r="H24" s="1319"/>
      <c r="I24" s="1607"/>
      <c r="J24" s="1608"/>
      <c r="K24" s="1606"/>
      <c r="L24" s="1606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1609" t="s">
        <v>46</v>
      </c>
      <c r="B25" s="1610">
        <f>SUM(C25:D25)</f>
        <v>0</v>
      </c>
      <c r="C25" s="1610">
        <f t="shared" si="6"/>
        <v>0</v>
      </c>
      <c r="D25" s="1610">
        <f t="shared" si="6"/>
        <v>0</v>
      </c>
      <c r="E25" s="1611"/>
      <c r="F25" s="1611"/>
      <c r="G25" s="1611"/>
      <c r="H25" s="1612"/>
      <c r="I25" s="1613"/>
      <c r="J25" s="1614"/>
      <c r="K25" s="1611"/>
      <c r="L25" s="1611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1615" t="s">
        <v>47</v>
      </c>
      <c r="B26" s="1616">
        <f>SUM(C26:D26)</f>
        <v>0</v>
      </c>
      <c r="C26" s="1616">
        <f t="shared" si="6"/>
        <v>0</v>
      </c>
      <c r="D26" s="1616">
        <f t="shared" si="6"/>
        <v>0</v>
      </c>
      <c r="E26" s="1617"/>
      <c r="F26" s="1617"/>
      <c r="G26" s="1617"/>
      <c r="H26" s="1618"/>
      <c r="I26" s="1619"/>
      <c r="J26" s="1620"/>
      <c r="K26" s="1617"/>
      <c r="L26" s="1617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1593" t="s">
        <v>5</v>
      </c>
      <c r="B27" s="1602">
        <f>SUM(B24:B26)</f>
        <v>0</v>
      </c>
      <c r="C27" s="1602">
        <f>SUM(C24:C26)</f>
        <v>0</v>
      </c>
      <c r="D27" s="1602">
        <f>SUM(D24:D26)</f>
        <v>0</v>
      </c>
      <c r="E27" s="1602">
        <f>SUM(E24:E26)</f>
        <v>0</v>
      </c>
      <c r="F27" s="1602">
        <f t="shared" ref="F27:L27" si="9">SUM(F24:F26)</f>
        <v>0</v>
      </c>
      <c r="G27" s="1602">
        <f t="shared" si="9"/>
        <v>0</v>
      </c>
      <c r="H27" s="1603">
        <f t="shared" si="9"/>
        <v>0</v>
      </c>
      <c r="I27" s="1621">
        <f t="shared" si="9"/>
        <v>0</v>
      </c>
      <c r="J27" s="1602">
        <f t="shared" si="9"/>
        <v>0</v>
      </c>
      <c r="K27" s="1602">
        <f t="shared" si="9"/>
        <v>0</v>
      </c>
      <c r="L27" s="1602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1622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384"/>
      <c r="B29" s="4384" t="s">
        <v>5</v>
      </c>
      <c r="C29" s="4405" t="s">
        <v>6</v>
      </c>
      <c r="D29" s="4295"/>
      <c r="E29" s="4295"/>
      <c r="F29" s="4295"/>
      <c r="G29" s="4295"/>
      <c r="H29" s="4295"/>
      <c r="I29" s="4295"/>
      <c r="J29" s="4295"/>
      <c r="K29" s="4295"/>
      <c r="L29" s="4295"/>
      <c r="M29" s="4295"/>
      <c r="N29" s="4295"/>
      <c r="O29" s="4295"/>
      <c r="P29" s="4295"/>
      <c r="Q29" s="4295"/>
      <c r="R29" s="4295"/>
      <c r="S29" s="4406"/>
      <c r="T29" s="4407" t="s">
        <v>49</v>
      </c>
      <c r="U29" s="4408"/>
      <c r="V29" s="4404" t="s">
        <v>10</v>
      </c>
      <c r="W29" s="4409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1579" t="s">
        <v>13</v>
      </c>
      <c r="D30" s="1580" t="s">
        <v>14</v>
      </c>
      <c r="E30" s="1580" t="s">
        <v>50</v>
      </c>
      <c r="F30" s="1581" t="s">
        <v>51</v>
      </c>
      <c r="G30" s="1580" t="s">
        <v>17</v>
      </c>
      <c r="H30" s="1580" t="s">
        <v>18</v>
      </c>
      <c r="I30" s="1580" t="s">
        <v>19</v>
      </c>
      <c r="J30" s="1580" t="s">
        <v>20</v>
      </c>
      <c r="K30" s="1580" t="s">
        <v>21</v>
      </c>
      <c r="L30" s="1580" t="s">
        <v>22</v>
      </c>
      <c r="M30" s="1580" t="s">
        <v>23</v>
      </c>
      <c r="N30" s="1580" t="s">
        <v>24</v>
      </c>
      <c r="O30" s="1580" t="s">
        <v>25</v>
      </c>
      <c r="P30" s="1580" t="s">
        <v>26</v>
      </c>
      <c r="Q30" s="1580" t="s">
        <v>27</v>
      </c>
      <c r="R30" s="1623" t="s">
        <v>28</v>
      </c>
      <c r="S30" s="1624" t="s">
        <v>29</v>
      </c>
      <c r="T30" s="1584" t="s">
        <v>30</v>
      </c>
      <c r="U30" s="1585" t="s">
        <v>31</v>
      </c>
      <c r="V30" s="4404"/>
      <c r="W30" s="4409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1625" t="s">
        <v>52</v>
      </c>
      <c r="B31" s="1626">
        <f>SUM(C31:S31)</f>
        <v>0</v>
      </c>
      <c r="C31" s="1627"/>
      <c r="D31" s="1628"/>
      <c r="E31" s="1628"/>
      <c r="F31" s="1628"/>
      <c r="G31" s="1628"/>
      <c r="H31" s="1628"/>
      <c r="I31" s="1628"/>
      <c r="J31" s="1628"/>
      <c r="K31" s="1628"/>
      <c r="L31" s="1628"/>
      <c r="M31" s="1628"/>
      <c r="N31" s="1628"/>
      <c r="O31" s="1628"/>
      <c r="P31" s="1628"/>
      <c r="Q31" s="1628"/>
      <c r="R31" s="1628"/>
      <c r="S31" s="1384"/>
      <c r="T31" s="1629"/>
      <c r="U31" s="1630"/>
      <c r="V31" s="1631"/>
      <c r="W31" s="1629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1632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397" t="s">
        <v>55</v>
      </c>
      <c r="B34" s="4398" t="s">
        <v>56</v>
      </c>
      <c r="C34" s="4399" t="s">
        <v>57</v>
      </c>
      <c r="D34" s="4291"/>
      <c r="E34" s="4291"/>
      <c r="F34" s="4291"/>
      <c r="G34" s="4291"/>
      <c r="H34" s="4291"/>
      <c r="I34" s="4291"/>
      <c r="J34" s="4291"/>
      <c r="K34" s="4291"/>
      <c r="L34" s="4291"/>
      <c r="M34" s="4291"/>
      <c r="N34" s="4291"/>
      <c r="O34" s="4291"/>
      <c r="P34" s="4291"/>
      <c r="Q34" s="4291"/>
      <c r="R34" s="4291"/>
      <c r="S34" s="4291"/>
      <c r="T34" s="4291"/>
      <c r="U34" s="4400"/>
      <c r="V34" s="4401" t="s">
        <v>58</v>
      </c>
      <c r="W34" s="4402"/>
      <c r="X34" s="4331" t="s">
        <v>59</v>
      </c>
      <c r="Y34" s="4333"/>
      <c r="Z34" s="4403" t="s">
        <v>60</v>
      </c>
      <c r="AA34" s="4240"/>
      <c r="AB34" s="4240"/>
      <c r="AC34" s="4240"/>
      <c r="AD34" s="4240"/>
      <c r="AE34" s="4240"/>
      <c r="AF34" s="4240"/>
      <c r="AG34" s="4240"/>
      <c r="AH34" s="4240"/>
      <c r="AI34" s="4404"/>
      <c r="AJ34" s="4293" t="s">
        <v>61</v>
      </c>
      <c r="AK34" s="4332"/>
      <c r="AL34" s="4333"/>
      <c r="AM34" s="4333" t="s">
        <v>62</v>
      </c>
      <c r="AN34" s="4333" t="s">
        <v>63</v>
      </c>
      <c r="AO34" s="4237" t="s">
        <v>10</v>
      </c>
      <c r="AP34" s="4333" t="s">
        <v>11</v>
      </c>
      <c r="AQ34" s="4333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397"/>
      <c r="B35" s="3802"/>
      <c r="C35" s="4413" t="s">
        <v>6</v>
      </c>
      <c r="D35" s="4413"/>
      <c r="E35" s="4413"/>
      <c r="F35" s="4413"/>
      <c r="G35" s="4413"/>
      <c r="H35" s="4413"/>
      <c r="I35" s="4413"/>
      <c r="J35" s="4413"/>
      <c r="K35" s="4413"/>
      <c r="L35" s="4413"/>
      <c r="M35" s="4413"/>
      <c r="N35" s="4413"/>
      <c r="O35" s="4413"/>
      <c r="P35" s="4413"/>
      <c r="Q35" s="4413"/>
      <c r="R35" s="4413"/>
      <c r="S35" s="4413"/>
      <c r="T35" s="4414" t="s">
        <v>49</v>
      </c>
      <c r="U35" s="4415"/>
      <c r="V35" s="3809"/>
      <c r="W35" s="3810"/>
      <c r="X35" s="3812"/>
      <c r="Y35" s="3786"/>
      <c r="Z35" s="4411" t="s">
        <v>65</v>
      </c>
      <c r="AA35" s="4250"/>
      <c r="AB35" s="4250"/>
      <c r="AC35" s="4250"/>
      <c r="AD35" s="4416"/>
      <c r="AE35" s="4411" t="s">
        <v>66</v>
      </c>
      <c r="AF35" s="4250"/>
      <c r="AG35" s="4250"/>
      <c r="AH35" s="4250"/>
      <c r="AI35" s="4416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397"/>
      <c r="B36" s="3803"/>
      <c r="C36" s="1633" t="s">
        <v>13</v>
      </c>
      <c r="D36" s="1421" t="s">
        <v>14</v>
      </c>
      <c r="E36" s="1421" t="s">
        <v>50</v>
      </c>
      <c r="F36" s="1421" t="s">
        <v>51</v>
      </c>
      <c r="G36" s="1421" t="s">
        <v>17</v>
      </c>
      <c r="H36" s="1421" t="s">
        <v>18</v>
      </c>
      <c r="I36" s="1421" t="s">
        <v>19</v>
      </c>
      <c r="J36" s="1421" t="s">
        <v>20</v>
      </c>
      <c r="K36" s="1421" t="s">
        <v>21</v>
      </c>
      <c r="L36" s="1421" t="s">
        <v>22</v>
      </c>
      <c r="M36" s="1421" t="s">
        <v>23</v>
      </c>
      <c r="N36" s="1421" t="s">
        <v>24</v>
      </c>
      <c r="O36" s="1421" t="s">
        <v>25</v>
      </c>
      <c r="P36" s="1421" t="s">
        <v>26</v>
      </c>
      <c r="Q36" s="1421" t="s">
        <v>27</v>
      </c>
      <c r="R36" s="1421" t="s">
        <v>28</v>
      </c>
      <c r="S36" s="1459" t="s">
        <v>29</v>
      </c>
      <c r="T36" s="1634" t="s">
        <v>30</v>
      </c>
      <c r="U36" s="1635" t="s">
        <v>31</v>
      </c>
      <c r="V36" s="1633" t="s">
        <v>67</v>
      </c>
      <c r="W36" s="1636" t="s">
        <v>68</v>
      </c>
      <c r="X36" s="1633" t="s">
        <v>69</v>
      </c>
      <c r="Y36" s="1459" t="s">
        <v>70</v>
      </c>
      <c r="Z36" s="1637" t="s">
        <v>5</v>
      </c>
      <c r="AA36" s="1638" t="s">
        <v>71</v>
      </c>
      <c r="AB36" s="1421" t="s">
        <v>72</v>
      </c>
      <c r="AC36" s="1421" t="s">
        <v>73</v>
      </c>
      <c r="AD36" s="1636" t="s">
        <v>74</v>
      </c>
      <c r="AE36" s="67" t="s">
        <v>56</v>
      </c>
      <c r="AF36" s="1638" t="s">
        <v>71</v>
      </c>
      <c r="AG36" s="1421" t="s">
        <v>72</v>
      </c>
      <c r="AH36" s="1421" t="s">
        <v>73</v>
      </c>
      <c r="AI36" s="1636" t="s">
        <v>74</v>
      </c>
      <c r="AJ36" s="1639" t="s">
        <v>75</v>
      </c>
      <c r="AK36" s="1640" t="s">
        <v>76</v>
      </c>
      <c r="AL36" s="1640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1485"/>
      <c r="D37" s="1516"/>
      <c r="E37" s="1516"/>
      <c r="F37" s="1516"/>
      <c r="G37" s="1641"/>
      <c r="H37" s="1641"/>
      <c r="I37" s="1641"/>
      <c r="J37" s="1641"/>
      <c r="K37" s="1641"/>
      <c r="L37" s="1641"/>
      <c r="M37" s="1641"/>
      <c r="N37" s="1641"/>
      <c r="O37" s="1641"/>
      <c r="P37" s="1641"/>
      <c r="Q37" s="1641"/>
      <c r="R37" s="1641"/>
      <c r="S37" s="1642"/>
      <c r="T37" s="1485"/>
      <c r="U37" s="1390"/>
      <c r="V37" s="1485"/>
      <c r="W37" s="1390"/>
      <c r="X37" s="1485"/>
      <c r="Y37" s="1390"/>
      <c r="Z37" s="1643">
        <f>SUM(AA37+AB37+AC37+AD37)</f>
        <v>0</v>
      </c>
      <c r="AA37" s="1485"/>
      <c r="AB37" s="1516"/>
      <c r="AC37" s="1516"/>
      <c r="AD37" s="1390"/>
      <c r="AE37" s="1643">
        <f>SUM(AF37+AG37+AH37+AI37)</f>
        <v>0</v>
      </c>
      <c r="AF37" s="1485"/>
      <c r="AG37" s="1516"/>
      <c r="AH37" s="1516"/>
      <c r="AI37" s="1391"/>
      <c r="AJ37" s="1644"/>
      <c r="AK37" s="1644"/>
      <c r="AL37" s="1644"/>
      <c r="AM37" s="1644"/>
      <c r="AN37" s="1644"/>
      <c r="AO37" s="1644"/>
      <c r="AP37" s="1644"/>
      <c r="AQ37" s="1644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1643" t="s">
        <v>79</v>
      </c>
      <c r="B38" s="23">
        <f t="shared" ref="B38:B96" si="23">SUM(C38:S38)</f>
        <v>0</v>
      </c>
      <c r="C38" s="1645"/>
      <c r="D38" s="1646"/>
      <c r="E38" s="1646"/>
      <c r="F38" s="1646"/>
      <c r="G38" s="1646"/>
      <c r="H38" s="1646"/>
      <c r="I38" s="1646"/>
      <c r="J38" s="1646"/>
      <c r="K38" s="1646"/>
      <c r="L38" s="1646"/>
      <c r="M38" s="1646"/>
      <c r="N38" s="1646"/>
      <c r="O38" s="1646"/>
      <c r="P38" s="1646"/>
      <c r="Q38" s="1646"/>
      <c r="R38" s="1646"/>
      <c r="S38" s="1647"/>
      <c r="T38" s="73"/>
      <c r="U38" s="74"/>
      <c r="V38" s="73"/>
      <c r="W38" s="74"/>
      <c r="X38" s="73"/>
      <c r="Y38" s="74"/>
      <c r="Z38" s="1643">
        <f t="shared" ref="Z38:Z96" si="24">SUM(AA38+AB38+AC38+AD38)</f>
        <v>0</v>
      </c>
      <c r="AA38" s="73"/>
      <c r="AB38" s="75"/>
      <c r="AC38" s="75"/>
      <c r="AD38" s="74"/>
      <c r="AE38" s="1643">
        <f t="shared" ref="AE38:AE96" si="25">SUM(AF38+AG38+AH38+AI38)</f>
        <v>0</v>
      </c>
      <c r="AF38" s="73"/>
      <c r="AG38" s="75"/>
      <c r="AH38" s="75"/>
      <c r="AI38" s="76"/>
      <c r="AJ38" s="1644"/>
      <c r="AK38" s="1644"/>
      <c r="AL38" s="1644"/>
      <c r="AM38" s="1644"/>
      <c r="AN38" s="1644"/>
      <c r="AO38" s="1644"/>
      <c r="AP38" s="1644"/>
      <c r="AQ38" s="1644"/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1643" t="s">
        <v>80</v>
      </c>
      <c r="B39" s="23">
        <f>SUM(C39)</f>
        <v>0</v>
      </c>
      <c r="C39" s="1645"/>
      <c r="D39" s="1648"/>
      <c r="E39" s="1648"/>
      <c r="F39" s="1648"/>
      <c r="G39" s="1648"/>
      <c r="H39" s="1648"/>
      <c r="I39" s="1648"/>
      <c r="J39" s="1648"/>
      <c r="K39" s="1648"/>
      <c r="L39" s="1648"/>
      <c r="M39" s="1648"/>
      <c r="N39" s="1648"/>
      <c r="O39" s="1648"/>
      <c r="P39" s="1648"/>
      <c r="Q39" s="1648"/>
      <c r="R39" s="1648"/>
      <c r="S39" s="1649"/>
      <c r="T39" s="73"/>
      <c r="U39" s="74"/>
      <c r="V39" s="73"/>
      <c r="W39" s="74"/>
      <c r="X39" s="73"/>
      <c r="Y39" s="74"/>
      <c r="Z39" s="1643">
        <f t="shared" si="24"/>
        <v>0</v>
      </c>
      <c r="AA39" s="73"/>
      <c r="AB39" s="75"/>
      <c r="AC39" s="75"/>
      <c r="AD39" s="74"/>
      <c r="AE39" s="1643">
        <f t="shared" si="25"/>
        <v>0</v>
      </c>
      <c r="AF39" s="73"/>
      <c r="AG39" s="75"/>
      <c r="AH39" s="75"/>
      <c r="AI39" s="76"/>
      <c r="AJ39" s="1644"/>
      <c r="AK39" s="1644"/>
      <c r="AL39" s="1644"/>
      <c r="AM39" s="1644"/>
      <c r="AN39" s="1644"/>
      <c r="AO39" s="1644"/>
      <c r="AP39" s="1644"/>
      <c r="AQ39" s="1644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1643" t="s">
        <v>81</v>
      </c>
      <c r="B40" s="23">
        <f t="shared" si="23"/>
        <v>0</v>
      </c>
      <c r="C40" s="1645"/>
      <c r="D40" s="1646"/>
      <c r="E40" s="1646"/>
      <c r="F40" s="1646"/>
      <c r="G40" s="1646"/>
      <c r="H40" s="1646"/>
      <c r="I40" s="1646"/>
      <c r="J40" s="1646"/>
      <c r="K40" s="1646"/>
      <c r="L40" s="1646"/>
      <c r="M40" s="1646"/>
      <c r="N40" s="1646"/>
      <c r="O40" s="1646"/>
      <c r="P40" s="1646"/>
      <c r="Q40" s="1646"/>
      <c r="R40" s="1646"/>
      <c r="S40" s="1647"/>
      <c r="T40" s="73"/>
      <c r="U40" s="74"/>
      <c r="V40" s="73"/>
      <c r="W40" s="74"/>
      <c r="X40" s="73"/>
      <c r="Y40" s="74"/>
      <c r="Z40" s="1643">
        <f t="shared" si="24"/>
        <v>0</v>
      </c>
      <c r="AA40" s="73"/>
      <c r="AB40" s="75"/>
      <c r="AC40" s="75"/>
      <c r="AD40" s="74"/>
      <c r="AE40" s="1643">
        <f t="shared" si="25"/>
        <v>0</v>
      </c>
      <c r="AF40" s="73"/>
      <c r="AG40" s="75"/>
      <c r="AH40" s="75"/>
      <c r="AI40" s="76"/>
      <c r="AJ40" s="1644"/>
      <c r="AK40" s="1644"/>
      <c r="AL40" s="1644"/>
      <c r="AM40" s="1644"/>
      <c r="AN40" s="1644"/>
      <c r="AO40" s="1644"/>
      <c r="AP40" s="1644"/>
      <c r="AQ40" s="1644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1643" t="s">
        <v>82</v>
      </c>
      <c r="B41" s="23">
        <f t="shared" si="23"/>
        <v>0</v>
      </c>
      <c r="C41" s="1645"/>
      <c r="D41" s="1646"/>
      <c r="E41" s="1646"/>
      <c r="F41" s="1646"/>
      <c r="G41" s="1646"/>
      <c r="H41" s="1646"/>
      <c r="I41" s="1646"/>
      <c r="J41" s="1646"/>
      <c r="K41" s="1646"/>
      <c r="L41" s="1646"/>
      <c r="M41" s="1646"/>
      <c r="N41" s="1646"/>
      <c r="O41" s="1646"/>
      <c r="P41" s="1646"/>
      <c r="Q41" s="1646"/>
      <c r="R41" s="1646"/>
      <c r="S41" s="1647"/>
      <c r="T41" s="73"/>
      <c r="U41" s="74"/>
      <c r="V41" s="73"/>
      <c r="W41" s="74"/>
      <c r="X41" s="73"/>
      <c r="Y41" s="74"/>
      <c r="Z41" s="1643">
        <f t="shared" si="24"/>
        <v>0</v>
      </c>
      <c r="AA41" s="73"/>
      <c r="AB41" s="75"/>
      <c r="AC41" s="75"/>
      <c r="AD41" s="74"/>
      <c r="AE41" s="1643">
        <f t="shared" si="25"/>
        <v>0</v>
      </c>
      <c r="AF41" s="73"/>
      <c r="AG41" s="75"/>
      <c r="AH41" s="75"/>
      <c r="AI41" s="76"/>
      <c r="AJ41" s="1644"/>
      <c r="AK41" s="1644"/>
      <c r="AL41" s="1644"/>
      <c r="AM41" s="1644"/>
      <c r="AN41" s="1644"/>
      <c r="AO41" s="1644"/>
      <c r="AP41" s="1644"/>
      <c r="AQ41" s="1644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1643" t="s">
        <v>83</v>
      </c>
      <c r="B42" s="23">
        <f t="shared" si="23"/>
        <v>0</v>
      </c>
      <c r="C42" s="1645"/>
      <c r="D42" s="1646"/>
      <c r="E42" s="1646"/>
      <c r="F42" s="1646"/>
      <c r="G42" s="1646"/>
      <c r="H42" s="1646"/>
      <c r="I42" s="1646"/>
      <c r="J42" s="1646"/>
      <c r="K42" s="1646"/>
      <c r="L42" s="1646"/>
      <c r="M42" s="1646"/>
      <c r="N42" s="1646"/>
      <c r="O42" s="1646"/>
      <c r="P42" s="1646"/>
      <c r="Q42" s="1646"/>
      <c r="R42" s="1646"/>
      <c r="S42" s="1647"/>
      <c r="T42" s="73"/>
      <c r="U42" s="74"/>
      <c r="V42" s="73"/>
      <c r="W42" s="74"/>
      <c r="X42" s="73"/>
      <c r="Y42" s="74"/>
      <c r="Z42" s="1643">
        <f t="shared" si="24"/>
        <v>0</v>
      </c>
      <c r="AA42" s="73"/>
      <c r="AB42" s="75"/>
      <c r="AC42" s="75"/>
      <c r="AD42" s="74"/>
      <c r="AE42" s="1643">
        <f t="shared" si="25"/>
        <v>0</v>
      </c>
      <c r="AF42" s="73"/>
      <c r="AG42" s="75"/>
      <c r="AH42" s="75"/>
      <c r="AI42" s="76"/>
      <c r="AJ42" s="1644"/>
      <c r="AK42" s="1644"/>
      <c r="AL42" s="1644"/>
      <c r="AM42" s="1644"/>
      <c r="AN42" s="1644"/>
      <c r="AO42" s="1644"/>
      <c r="AP42" s="1644"/>
      <c r="AQ42" s="1644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1643" t="s">
        <v>84</v>
      </c>
      <c r="B43" s="23">
        <f t="shared" si="23"/>
        <v>0</v>
      </c>
      <c r="C43" s="1645"/>
      <c r="D43" s="1646"/>
      <c r="E43" s="1646"/>
      <c r="F43" s="1646"/>
      <c r="G43" s="1646"/>
      <c r="H43" s="1646"/>
      <c r="I43" s="1646"/>
      <c r="J43" s="1646"/>
      <c r="K43" s="1646"/>
      <c r="L43" s="1646"/>
      <c r="M43" s="1646"/>
      <c r="N43" s="1646"/>
      <c r="O43" s="1646"/>
      <c r="P43" s="1646"/>
      <c r="Q43" s="1646"/>
      <c r="R43" s="1646"/>
      <c r="S43" s="1647"/>
      <c r="T43" s="73"/>
      <c r="U43" s="74"/>
      <c r="V43" s="73"/>
      <c r="W43" s="74"/>
      <c r="X43" s="73"/>
      <c r="Y43" s="74"/>
      <c r="Z43" s="1643">
        <f t="shared" si="24"/>
        <v>0</v>
      </c>
      <c r="AA43" s="73"/>
      <c r="AB43" s="75"/>
      <c r="AC43" s="75"/>
      <c r="AD43" s="74"/>
      <c r="AE43" s="1643">
        <f t="shared" si="25"/>
        <v>0</v>
      </c>
      <c r="AF43" s="73"/>
      <c r="AG43" s="75"/>
      <c r="AH43" s="75"/>
      <c r="AI43" s="76"/>
      <c r="AJ43" s="1644"/>
      <c r="AK43" s="1644"/>
      <c r="AL43" s="1644"/>
      <c r="AM43" s="1644"/>
      <c r="AN43" s="1644"/>
      <c r="AO43" s="1644"/>
      <c r="AP43" s="1644"/>
      <c r="AQ43" s="1644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1643" t="s">
        <v>85</v>
      </c>
      <c r="B44" s="23">
        <f t="shared" si="23"/>
        <v>0</v>
      </c>
      <c r="C44" s="1645"/>
      <c r="D44" s="1646"/>
      <c r="E44" s="1646"/>
      <c r="F44" s="1646"/>
      <c r="G44" s="1646"/>
      <c r="H44" s="1646"/>
      <c r="I44" s="1646"/>
      <c r="J44" s="1646"/>
      <c r="K44" s="1646"/>
      <c r="L44" s="1646"/>
      <c r="M44" s="1646"/>
      <c r="N44" s="1646"/>
      <c r="O44" s="1646"/>
      <c r="P44" s="1646"/>
      <c r="Q44" s="1646"/>
      <c r="R44" s="1646"/>
      <c r="S44" s="1647"/>
      <c r="T44" s="73"/>
      <c r="U44" s="74"/>
      <c r="V44" s="73"/>
      <c r="W44" s="74"/>
      <c r="X44" s="73"/>
      <c r="Y44" s="74"/>
      <c r="Z44" s="1643">
        <f t="shared" si="24"/>
        <v>0</v>
      </c>
      <c r="AA44" s="73"/>
      <c r="AB44" s="75"/>
      <c r="AC44" s="75"/>
      <c r="AD44" s="74"/>
      <c r="AE44" s="1643">
        <f t="shared" si="25"/>
        <v>0</v>
      </c>
      <c r="AF44" s="73"/>
      <c r="AG44" s="75"/>
      <c r="AH44" s="75"/>
      <c r="AI44" s="76"/>
      <c r="AJ44" s="1644"/>
      <c r="AK44" s="1644"/>
      <c r="AL44" s="1644"/>
      <c r="AM44" s="1644"/>
      <c r="AN44" s="1644"/>
      <c r="AO44" s="1644"/>
      <c r="AP44" s="1644"/>
      <c r="AQ44" s="1644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1643" t="s">
        <v>86</v>
      </c>
      <c r="B45" s="23">
        <f t="shared" si="23"/>
        <v>0</v>
      </c>
      <c r="C45" s="1645"/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7"/>
      <c r="T45" s="73"/>
      <c r="U45" s="74"/>
      <c r="V45" s="73"/>
      <c r="W45" s="74"/>
      <c r="X45" s="73"/>
      <c r="Y45" s="74"/>
      <c r="Z45" s="1643">
        <f t="shared" si="24"/>
        <v>0</v>
      </c>
      <c r="AA45" s="73"/>
      <c r="AB45" s="75"/>
      <c r="AC45" s="75"/>
      <c r="AD45" s="74"/>
      <c r="AE45" s="1643">
        <f t="shared" si="25"/>
        <v>0</v>
      </c>
      <c r="AF45" s="73"/>
      <c r="AG45" s="75"/>
      <c r="AH45" s="75"/>
      <c r="AI45" s="76"/>
      <c r="AJ45" s="1644"/>
      <c r="AK45" s="1644"/>
      <c r="AL45" s="1644"/>
      <c r="AM45" s="1644"/>
      <c r="AN45" s="1644"/>
      <c r="AO45" s="1644"/>
      <c r="AP45" s="1644"/>
      <c r="AQ45" s="1644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1643" t="s">
        <v>87</v>
      </c>
      <c r="B46" s="23">
        <f t="shared" si="23"/>
        <v>0</v>
      </c>
      <c r="C46" s="1645"/>
      <c r="D46" s="1646"/>
      <c r="E46" s="1646"/>
      <c r="F46" s="1646"/>
      <c r="G46" s="1646"/>
      <c r="H46" s="1646"/>
      <c r="I46" s="1646"/>
      <c r="J46" s="1646"/>
      <c r="K46" s="1646"/>
      <c r="L46" s="1646"/>
      <c r="M46" s="1646"/>
      <c r="N46" s="1646"/>
      <c r="O46" s="1646"/>
      <c r="P46" s="1646"/>
      <c r="Q46" s="1646"/>
      <c r="R46" s="1646"/>
      <c r="S46" s="1647"/>
      <c r="T46" s="73"/>
      <c r="U46" s="74"/>
      <c r="V46" s="73"/>
      <c r="W46" s="74"/>
      <c r="X46" s="73"/>
      <c r="Y46" s="74"/>
      <c r="Z46" s="1643">
        <f t="shared" si="24"/>
        <v>0</v>
      </c>
      <c r="AA46" s="73"/>
      <c r="AB46" s="75"/>
      <c r="AC46" s="75"/>
      <c r="AD46" s="74"/>
      <c r="AE46" s="1643">
        <f t="shared" si="25"/>
        <v>0</v>
      </c>
      <c r="AF46" s="73"/>
      <c r="AG46" s="75"/>
      <c r="AH46" s="75"/>
      <c r="AI46" s="76"/>
      <c r="AJ46" s="1644"/>
      <c r="AK46" s="1644"/>
      <c r="AL46" s="1644"/>
      <c r="AM46" s="1644"/>
      <c r="AN46" s="1644"/>
      <c r="AO46" s="1644"/>
      <c r="AP46" s="1644"/>
      <c r="AQ46" s="1644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1643" t="s">
        <v>88</v>
      </c>
      <c r="B47" s="23">
        <f t="shared" si="23"/>
        <v>0</v>
      </c>
      <c r="C47" s="1645"/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7"/>
      <c r="T47" s="73"/>
      <c r="U47" s="74"/>
      <c r="V47" s="73"/>
      <c r="W47" s="74"/>
      <c r="X47" s="73"/>
      <c r="Y47" s="74"/>
      <c r="Z47" s="1643">
        <f t="shared" si="24"/>
        <v>0</v>
      </c>
      <c r="AA47" s="73"/>
      <c r="AB47" s="75"/>
      <c r="AC47" s="75"/>
      <c r="AD47" s="74"/>
      <c r="AE47" s="1643">
        <f t="shared" si="25"/>
        <v>0</v>
      </c>
      <c r="AF47" s="73"/>
      <c r="AG47" s="75"/>
      <c r="AH47" s="75"/>
      <c r="AI47" s="76"/>
      <c r="AJ47" s="1644"/>
      <c r="AK47" s="1644"/>
      <c r="AL47" s="1644"/>
      <c r="AM47" s="1644"/>
      <c r="AN47" s="1644"/>
      <c r="AO47" s="1644"/>
      <c r="AP47" s="1644"/>
      <c r="AQ47" s="1644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1643" t="s">
        <v>89</v>
      </c>
      <c r="B48" s="23">
        <f t="shared" si="23"/>
        <v>0</v>
      </c>
      <c r="C48" s="1645"/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7"/>
      <c r="T48" s="73"/>
      <c r="U48" s="74"/>
      <c r="V48" s="73"/>
      <c r="W48" s="74"/>
      <c r="X48" s="73"/>
      <c r="Y48" s="74"/>
      <c r="Z48" s="1643">
        <f t="shared" si="24"/>
        <v>0</v>
      </c>
      <c r="AA48" s="73"/>
      <c r="AB48" s="75"/>
      <c r="AC48" s="75"/>
      <c r="AD48" s="74"/>
      <c r="AE48" s="1643">
        <f t="shared" si="25"/>
        <v>0</v>
      </c>
      <c r="AF48" s="73"/>
      <c r="AG48" s="75"/>
      <c r="AH48" s="75"/>
      <c r="AI48" s="76"/>
      <c r="AJ48" s="1644"/>
      <c r="AK48" s="1644"/>
      <c r="AL48" s="1644"/>
      <c r="AM48" s="1644"/>
      <c r="AN48" s="1644"/>
      <c r="AO48" s="1644"/>
      <c r="AP48" s="1644"/>
      <c r="AQ48" s="1644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1643" t="s">
        <v>90</v>
      </c>
      <c r="B49" s="23">
        <f t="shared" si="23"/>
        <v>0</v>
      </c>
      <c r="C49" s="1645"/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7"/>
      <c r="T49" s="73"/>
      <c r="U49" s="74"/>
      <c r="V49" s="73"/>
      <c r="W49" s="74"/>
      <c r="X49" s="73"/>
      <c r="Y49" s="74"/>
      <c r="Z49" s="1643">
        <f t="shared" si="24"/>
        <v>0</v>
      </c>
      <c r="AA49" s="73"/>
      <c r="AB49" s="75"/>
      <c r="AC49" s="75"/>
      <c r="AD49" s="74"/>
      <c r="AE49" s="1643">
        <f t="shared" si="25"/>
        <v>0</v>
      </c>
      <c r="AF49" s="73"/>
      <c r="AG49" s="75"/>
      <c r="AH49" s="75"/>
      <c r="AI49" s="76"/>
      <c r="AJ49" s="1644"/>
      <c r="AK49" s="1644"/>
      <c r="AL49" s="1644"/>
      <c r="AM49" s="1644"/>
      <c r="AN49" s="1644"/>
      <c r="AO49" s="1644"/>
      <c r="AP49" s="1644"/>
      <c r="AQ49" s="1644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1643" t="s">
        <v>91</v>
      </c>
      <c r="B50" s="23">
        <f t="shared" si="23"/>
        <v>0</v>
      </c>
      <c r="C50" s="1645"/>
      <c r="D50" s="1646"/>
      <c r="E50" s="1646"/>
      <c r="F50" s="1646"/>
      <c r="G50" s="1646"/>
      <c r="H50" s="1646"/>
      <c r="I50" s="1646"/>
      <c r="J50" s="1646"/>
      <c r="K50" s="1646"/>
      <c r="L50" s="1646"/>
      <c r="M50" s="1646"/>
      <c r="N50" s="1646"/>
      <c r="O50" s="1646"/>
      <c r="P50" s="1646"/>
      <c r="Q50" s="1646"/>
      <c r="R50" s="1646"/>
      <c r="S50" s="1647"/>
      <c r="T50" s="73"/>
      <c r="U50" s="74"/>
      <c r="V50" s="73"/>
      <c r="W50" s="74"/>
      <c r="X50" s="73"/>
      <c r="Y50" s="74"/>
      <c r="Z50" s="1643">
        <f t="shared" si="24"/>
        <v>0</v>
      </c>
      <c r="AA50" s="73"/>
      <c r="AB50" s="75"/>
      <c r="AC50" s="75"/>
      <c r="AD50" s="74"/>
      <c r="AE50" s="1643">
        <f t="shared" si="25"/>
        <v>0</v>
      </c>
      <c r="AF50" s="73"/>
      <c r="AG50" s="75"/>
      <c r="AH50" s="75"/>
      <c r="AI50" s="76"/>
      <c r="AJ50" s="1644"/>
      <c r="AK50" s="1644"/>
      <c r="AL50" s="1644"/>
      <c r="AM50" s="1644"/>
      <c r="AN50" s="1644"/>
      <c r="AO50" s="1644"/>
      <c r="AP50" s="1644"/>
      <c r="AQ50" s="1644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1643" t="s">
        <v>92</v>
      </c>
      <c r="B51" s="23">
        <f t="shared" si="23"/>
        <v>0</v>
      </c>
      <c r="C51" s="1645"/>
      <c r="D51" s="1646"/>
      <c r="E51" s="1646"/>
      <c r="F51" s="1646"/>
      <c r="G51" s="1646"/>
      <c r="H51" s="1646"/>
      <c r="I51" s="1646"/>
      <c r="J51" s="1646"/>
      <c r="K51" s="1646"/>
      <c r="L51" s="1646"/>
      <c r="M51" s="1646"/>
      <c r="N51" s="1646"/>
      <c r="O51" s="1646"/>
      <c r="P51" s="1646"/>
      <c r="Q51" s="1646"/>
      <c r="R51" s="1646"/>
      <c r="S51" s="1647"/>
      <c r="T51" s="73"/>
      <c r="U51" s="74"/>
      <c r="V51" s="73"/>
      <c r="W51" s="74"/>
      <c r="X51" s="73"/>
      <c r="Y51" s="74"/>
      <c r="Z51" s="1643">
        <f t="shared" si="24"/>
        <v>0</v>
      </c>
      <c r="AA51" s="73"/>
      <c r="AB51" s="75"/>
      <c r="AC51" s="75"/>
      <c r="AD51" s="74"/>
      <c r="AE51" s="1643">
        <f t="shared" si="25"/>
        <v>0</v>
      </c>
      <c r="AF51" s="73"/>
      <c r="AG51" s="75"/>
      <c r="AH51" s="75"/>
      <c r="AI51" s="76"/>
      <c r="AJ51" s="1644"/>
      <c r="AK51" s="1644"/>
      <c r="AL51" s="1644"/>
      <c r="AM51" s="1644"/>
      <c r="AN51" s="1644"/>
      <c r="AO51" s="1644"/>
      <c r="AP51" s="1644"/>
      <c r="AQ51" s="1644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1643" t="s">
        <v>93</v>
      </c>
      <c r="B52" s="23">
        <f t="shared" si="23"/>
        <v>0</v>
      </c>
      <c r="C52" s="1645"/>
      <c r="D52" s="1646"/>
      <c r="E52" s="1646"/>
      <c r="F52" s="1646"/>
      <c r="G52" s="1646"/>
      <c r="H52" s="1646"/>
      <c r="I52" s="1646"/>
      <c r="J52" s="1646"/>
      <c r="K52" s="1646"/>
      <c r="L52" s="1646"/>
      <c r="M52" s="1646"/>
      <c r="N52" s="1646"/>
      <c r="O52" s="1646"/>
      <c r="P52" s="1646"/>
      <c r="Q52" s="1646"/>
      <c r="R52" s="1646"/>
      <c r="S52" s="1647"/>
      <c r="T52" s="73"/>
      <c r="U52" s="74"/>
      <c r="V52" s="73"/>
      <c r="W52" s="74"/>
      <c r="X52" s="73"/>
      <c r="Y52" s="74"/>
      <c r="Z52" s="1643">
        <f t="shared" si="24"/>
        <v>0</v>
      </c>
      <c r="AA52" s="73"/>
      <c r="AB52" s="75"/>
      <c r="AC52" s="75"/>
      <c r="AD52" s="74"/>
      <c r="AE52" s="1643">
        <f t="shared" si="25"/>
        <v>0</v>
      </c>
      <c r="AF52" s="73"/>
      <c r="AG52" s="75"/>
      <c r="AH52" s="75"/>
      <c r="AI52" s="76"/>
      <c r="AJ52" s="1644"/>
      <c r="AK52" s="1644"/>
      <c r="AL52" s="1644"/>
      <c r="AM52" s="1644"/>
      <c r="AN52" s="1644"/>
      <c r="AO52" s="1644"/>
      <c r="AP52" s="1644"/>
      <c r="AQ52" s="1644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1643" t="s">
        <v>94</v>
      </c>
      <c r="B53" s="23">
        <f t="shared" si="23"/>
        <v>0</v>
      </c>
      <c r="C53" s="1645"/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7"/>
      <c r="T53" s="73"/>
      <c r="U53" s="74"/>
      <c r="V53" s="73"/>
      <c r="W53" s="74"/>
      <c r="X53" s="73"/>
      <c r="Y53" s="74"/>
      <c r="Z53" s="1643">
        <f t="shared" si="24"/>
        <v>0</v>
      </c>
      <c r="AA53" s="73"/>
      <c r="AB53" s="75"/>
      <c r="AC53" s="75"/>
      <c r="AD53" s="74"/>
      <c r="AE53" s="1643">
        <f t="shared" si="25"/>
        <v>0</v>
      </c>
      <c r="AF53" s="73"/>
      <c r="AG53" s="75"/>
      <c r="AH53" s="75"/>
      <c r="AI53" s="76"/>
      <c r="AJ53" s="1644"/>
      <c r="AK53" s="1644"/>
      <c r="AL53" s="1644"/>
      <c r="AM53" s="1644"/>
      <c r="AN53" s="1644"/>
      <c r="AO53" s="1644"/>
      <c r="AP53" s="1644"/>
      <c r="AQ53" s="1644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1643" t="s">
        <v>95</v>
      </c>
      <c r="B54" s="23">
        <f t="shared" si="23"/>
        <v>0</v>
      </c>
      <c r="C54" s="1645"/>
      <c r="D54" s="1646"/>
      <c r="E54" s="1646"/>
      <c r="F54" s="1646"/>
      <c r="G54" s="1646"/>
      <c r="H54" s="1646"/>
      <c r="I54" s="1646"/>
      <c r="J54" s="1646"/>
      <c r="K54" s="1646"/>
      <c r="L54" s="1646"/>
      <c r="M54" s="1646"/>
      <c r="N54" s="1646"/>
      <c r="O54" s="1646"/>
      <c r="P54" s="1646"/>
      <c r="Q54" s="1646"/>
      <c r="R54" s="1646"/>
      <c r="S54" s="1647"/>
      <c r="T54" s="73"/>
      <c r="U54" s="74"/>
      <c r="V54" s="73"/>
      <c r="W54" s="74"/>
      <c r="X54" s="73"/>
      <c r="Y54" s="74"/>
      <c r="Z54" s="1643">
        <f t="shared" si="24"/>
        <v>0</v>
      </c>
      <c r="AA54" s="73"/>
      <c r="AB54" s="75"/>
      <c r="AC54" s="75"/>
      <c r="AD54" s="74"/>
      <c r="AE54" s="1643">
        <f t="shared" si="25"/>
        <v>0</v>
      </c>
      <c r="AF54" s="73"/>
      <c r="AG54" s="75"/>
      <c r="AH54" s="75"/>
      <c r="AI54" s="76"/>
      <c r="AJ54" s="1644"/>
      <c r="AK54" s="1644"/>
      <c r="AL54" s="1644"/>
      <c r="AM54" s="1644"/>
      <c r="AN54" s="1644"/>
      <c r="AO54" s="1644"/>
      <c r="AP54" s="1644"/>
      <c r="AQ54" s="1644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1643" t="s">
        <v>96</v>
      </c>
      <c r="B55" s="23">
        <f t="shared" si="23"/>
        <v>0</v>
      </c>
      <c r="C55" s="1645"/>
      <c r="D55" s="1646"/>
      <c r="E55" s="1646"/>
      <c r="F55" s="1646"/>
      <c r="G55" s="1646"/>
      <c r="H55" s="1646"/>
      <c r="I55" s="1646"/>
      <c r="J55" s="1646"/>
      <c r="K55" s="1646"/>
      <c r="L55" s="1646"/>
      <c r="M55" s="1646"/>
      <c r="N55" s="1646"/>
      <c r="O55" s="1646"/>
      <c r="P55" s="1646"/>
      <c r="Q55" s="1646"/>
      <c r="R55" s="1646"/>
      <c r="S55" s="1647"/>
      <c r="T55" s="73"/>
      <c r="U55" s="74"/>
      <c r="V55" s="73"/>
      <c r="W55" s="74"/>
      <c r="X55" s="73"/>
      <c r="Y55" s="74"/>
      <c r="Z55" s="1643">
        <f t="shared" si="24"/>
        <v>0</v>
      </c>
      <c r="AA55" s="73"/>
      <c r="AB55" s="75"/>
      <c r="AC55" s="75"/>
      <c r="AD55" s="74"/>
      <c r="AE55" s="1643">
        <f t="shared" si="25"/>
        <v>0</v>
      </c>
      <c r="AF55" s="73"/>
      <c r="AG55" s="75"/>
      <c r="AH55" s="75"/>
      <c r="AI55" s="76"/>
      <c r="AJ55" s="1644"/>
      <c r="AK55" s="1644"/>
      <c r="AL55" s="1644"/>
      <c r="AM55" s="1644"/>
      <c r="AN55" s="1644"/>
      <c r="AO55" s="1644"/>
      <c r="AP55" s="1644"/>
      <c r="AQ55" s="1644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1643" t="s">
        <v>97</v>
      </c>
      <c r="B56" s="23">
        <f t="shared" si="23"/>
        <v>0</v>
      </c>
      <c r="C56" s="1645"/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7"/>
      <c r="T56" s="73"/>
      <c r="U56" s="74"/>
      <c r="V56" s="73"/>
      <c r="W56" s="74"/>
      <c r="X56" s="73"/>
      <c r="Y56" s="74"/>
      <c r="Z56" s="1643">
        <f t="shared" si="24"/>
        <v>0</v>
      </c>
      <c r="AA56" s="73"/>
      <c r="AB56" s="75"/>
      <c r="AC56" s="75"/>
      <c r="AD56" s="74"/>
      <c r="AE56" s="1643">
        <f t="shared" si="25"/>
        <v>0</v>
      </c>
      <c r="AF56" s="73"/>
      <c r="AG56" s="75"/>
      <c r="AH56" s="75"/>
      <c r="AI56" s="76"/>
      <c r="AJ56" s="1644"/>
      <c r="AK56" s="1644"/>
      <c r="AL56" s="1644"/>
      <c r="AM56" s="1644"/>
      <c r="AN56" s="1644"/>
      <c r="AO56" s="1644"/>
      <c r="AP56" s="1644"/>
      <c r="AQ56" s="1644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1643" t="s">
        <v>98</v>
      </c>
      <c r="B57" s="23">
        <f t="shared" si="23"/>
        <v>0</v>
      </c>
      <c r="C57" s="1645"/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7"/>
      <c r="T57" s="73"/>
      <c r="U57" s="74"/>
      <c r="V57" s="73"/>
      <c r="W57" s="74"/>
      <c r="X57" s="73"/>
      <c r="Y57" s="74"/>
      <c r="Z57" s="1643">
        <f t="shared" si="24"/>
        <v>0</v>
      </c>
      <c r="AA57" s="73"/>
      <c r="AB57" s="75"/>
      <c r="AC57" s="75"/>
      <c r="AD57" s="74"/>
      <c r="AE57" s="1643">
        <f t="shared" si="25"/>
        <v>0</v>
      </c>
      <c r="AF57" s="73"/>
      <c r="AG57" s="75"/>
      <c r="AH57" s="75"/>
      <c r="AI57" s="76"/>
      <c r="AJ57" s="1644"/>
      <c r="AK57" s="1644"/>
      <c r="AL57" s="1644"/>
      <c r="AM57" s="1644"/>
      <c r="AN57" s="1644"/>
      <c r="AO57" s="1644"/>
      <c r="AP57" s="1644"/>
      <c r="AQ57" s="1644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1643" t="s">
        <v>99</v>
      </c>
      <c r="B58" s="23">
        <f t="shared" si="23"/>
        <v>0</v>
      </c>
      <c r="C58" s="1645"/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7"/>
      <c r="T58" s="73"/>
      <c r="U58" s="74"/>
      <c r="V58" s="73"/>
      <c r="W58" s="74"/>
      <c r="X58" s="73"/>
      <c r="Y58" s="74"/>
      <c r="Z58" s="1643">
        <f t="shared" si="24"/>
        <v>0</v>
      </c>
      <c r="AA58" s="73"/>
      <c r="AB58" s="75"/>
      <c r="AC58" s="75"/>
      <c r="AD58" s="74"/>
      <c r="AE58" s="1643">
        <f t="shared" si="25"/>
        <v>0</v>
      </c>
      <c r="AF58" s="73"/>
      <c r="AG58" s="75"/>
      <c r="AH58" s="75"/>
      <c r="AI58" s="76"/>
      <c r="AJ58" s="1644"/>
      <c r="AK58" s="1644"/>
      <c r="AL58" s="1644"/>
      <c r="AM58" s="1644"/>
      <c r="AN58" s="1644"/>
      <c r="AO58" s="1644"/>
      <c r="AP58" s="1644"/>
      <c r="AQ58" s="1644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1643" t="s">
        <v>100</v>
      </c>
      <c r="B59" s="23">
        <f t="shared" si="23"/>
        <v>0</v>
      </c>
      <c r="C59" s="1645"/>
      <c r="D59" s="1646"/>
      <c r="E59" s="1646"/>
      <c r="F59" s="1646"/>
      <c r="G59" s="1646"/>
      <c r="H59" s="1646"/>
      <c r="I59" s="1646"/>
      <c r="J59" s="1646"/>
      <c r="K59" s="1646"/>
      <c r="L59" s="1646"/>
      <c r="M59" s="1646"/>
      <c r="N59" s="1646"/>
      <c r="O59" s="1646"/>
      <c r="P59" s="1646"/>
      <c r="Q59" s="1646"/>
      <c r="R59" s="1646"/>
      <c r="S59" s="1647"/>
      <c r="T59" s="73"/>
      <c r="U59" s="74"/>
      <c r="V59" s="73"/>
      <c r="W59" s="74"/>
      <c r="X59" s="73"/>
      <c r="Y59" s="74"/>
      <c r="Z59" s="1643">
        <f t="shared" si="24"/>
        <v>0</v>
      </c>
      <c r="AA59" s="73"/>
      <c r="AB59" s="75"/>
      <c r="AC59" s="75"/>
      <c r="AD59" s="74"/>
      <c r="AE59" s="1643">
        <f t="shared" si="25"/>
        <v>0</v>
      </c>
      <c r="AF59" s="73"/>
      <c r="AG59" s="75"/>
      <c r="AH59" s="75"/>
      <c r="AI59" s="76"/>
      <c r="AJ59" s="1644"/>
      <c r="AK59" s="1644"/>
      <c r="AL59" s="1644"/>
      <c r="AM59" s="1644"/>
      <c r="AN59" s="1644"/>
      <c r="AO59" s="1644"/>
      <c r="AP59" s="1644"/>
      <c r="AQ59" s="1644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1643" t="s">
        <v>101</v>
      </c>
      <c r="B60" s="23">
        <f t="shared" si="23"/>
        <v>0</v>
      </c>
      <c r="C60" s="1645"/>
      <c r="D60" s="1646"/>
      <c r="E60" s="1646"/>
      <c r="F60" s="1646"/>
      <c r="G60" s="1646"/>
      <c r="H60" s="1646"/>
      <c r="I60" s="1646"/>
      <c r="J60" s="1646"/>
      <c r="K60" s="1646"/>
      <c r="L60" s="1646"/>
      <c r="M60" s="1646"/>
      <c r="N60" s="1646"/>
      <c r="O60" s="1646"/>
      <c r="P60" s="1646"/>
      <c r="Q60" s="1646"/>
      <c r="R60" s="1646"/>
      <c r="S60" s="1647"/>
      <c r="T60" s="73"/>
      <c r="U60" s="74"/>
      <c r="V60" s="73"/>
      <c r="W60" s="74"/>
      <c r="X60" s="73"/>
      <c r="Y60" s="74"/>
      <c r="Z60" s="1643">
        <f t="shared" si="24"/>
        <v>0</v>
      </c>
      <c r="AA60" s="73"/>
      <c r="AB60" s="75"/>
      <c r="AC60" s="75"/>
      <c r="AD60" s="74"/>
      <c r="AE60" s="1643">
        <f t="shared" si="25"/>
        <v>0</v>
      </c>
      <c r="AF60" s="73"/>
      <c r="AG60" s="75"/>
      <c r="AH60" s="75"/>
      <c r="AI60" s="76"/>
      <c r="AJ60" s="1644"/>
      <c r="AK60" s="1644"/>
      <c r="AL60" s="1644"/>
      <c r="AM60" s="1644"/>
      <c r="AN60" s="1644"/>
      <c r="AO60" s="1644"/>
      <c r="AP60" s="1644"/>
      <c r="AQ60" s="1644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1643" t="s">
        <v>102</v>
      </c>
      <c r="B61" s="23">
        <f t="shared" si="23"/>
        <v>0</v>
      </c>
      <c r="C61" s="1650"/>
      <c r="D61" s="1648"/>
      <c r="E61" s="1648"/>
      <c r="F61" s="1648"/>
      <c r="G61" s="1648"/>
      <c r="H61" s="1648"/>
      <c r="I61" s="1648"/>
      <c r="J61" s="1648"/>
      <c r="K61" s="1648"/>
      <c r="L61" s="1648"/>
      <c r="M61" s="1648"/>
      <c r="N61" s="1648"/>
      <c r="O61" s="1646"/>
      <c r="P61" s="1646"/>
      <c r="Q61" s="1646"/>
      <c r="R61" s="1646"/>
      <c r="S61" s="1647"/>
      <c r="T61" s="73"/>
      <c r="U61" s="74"/>
      <c r="V61" s="73"/>
      <c r="W61" s="74"/>
      <c r="X61" s="73"/>
      <c r="Y61" s="74"/>
      <c r="Z61" s="1643">
        <f t="shared" si="24"/>
        <v>0</v>
      </c>
      <c r="AA61" s="73"/>
      <c r="AB61" s="75"/>
      <c r="AC61" s="75"/>
      <c r="AD61" s="74"/>
      <c r="AE61" s="1643">
        <f t="shared" si="25"/>
        <v>0</v>
      </c>
      <c r="AF61" s="73"/>
      <c r="AG61" s="75"/>
      <c r="AH61" s="75"/>
      <c r="AI61" s="76"/>
      <c r="AJ61" s="1644"/>
      <c r="AK61" s="1644"/>
      <c r="AL61" s="1644"/>
      <c r="AM61" s="1644"/>
      <c r="AN61" s="1644"/>
      <c r="AO61" s="1644"/>
      <c r="AP61" s="1644"/>
      <c r="AQ61" s="1644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1643" t="s">
        <v>103</v>
      </c>
      <c r="B62" s="23">
        <f t="shared" si="23"/>
        <v>0</v>
      </c>
      <c r="C62" s="1645"/>
      <c r="D62" s="1646"/>
      <c r="E62" s="1646"/>
      <c r="F62" s="1651"/>
      <c r="G62" s="1651"/>
      <c r="H62" s="1651"/>
      <c r="I62" s="1651"/>
      <c r="J62" s="1651"/>
      <c r="K62" s="1651"/>
      <c r="L62" s="1646"/>
      <c r="M62" s="1646"/>
      <c r="N62" s="1646"/>
      <c r="O62" s="1646"/>
      <c r="P62" s="1646"/>
      <c r="Q62" s="1646"/>
      <c r="R62" s="1646"/>
      <c r="S62" s="1647"/>
      <c r="T62" s="73"/>
      <c r="U62" s="74"/>
      <c r="V62" s="73"/>
      <c r="W62" s="74"/>
      <c r="X62" s="73"/>
      <c r="Y62" s="74"/>
      <c r="Z62" s="1643">
        <f t="shared" si="24"/>
        <v>0</v>
      </c>
      <c r="AA62" s="73"/>
      <c r="AB62" s="75"/>
      <c r="AC62" s="75"/>
      <c r="AD62" s="74"/>
      <c r="AE62" s="1643">
        <f t="shared" si="25"/>
        <v>0</v>
      </c>
      <c r="AF62" s="73"/>
      <c r="AG62" s="75"/>
      <c r="AH62" s="75"/>
      <c r="AI62" s="76"/>
      <c r="AJ62" s="1644"/>
      <c r="AK62" s="1644"/>
      <c r="AL62" s="1644"/>
      <c r="AM62" s="1644"/>
      <c r="AN62" s="1644"/>
      <c r="AO62" s="1644"/>
      <c r="AP62" s="1644"/>
      <c r="AQ62" s="1644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1643" t="s">
        <v>104</v>
      </c>
      <c r="B63" s="23">
        <f t="shared" si="23"/>
        <v>0</v>
      </c>
      <c r="C63" s="1652"/>
      <c r="D63" s="1651"/>
      <c r="E63" s="1651"/>
      <c r="F63" s="1651"/>
      <c r="G63" s="1646"/>
      <c r="H63" s="1646"/>
      <c r="I63" s="1646"/>
      <c r="J63" s="1646"/>
      <c r="K63" s="1646"/>
      <c r="L63" s="1646"/>
      <c r="M63" s="1646"/>
      <c r="N63" s="1646"/>
      <c r="O63" s="1646"/>
      <c r="P63" s="1646"/>
      <c r="Q63" s="1646"/>
      <c r="R63" s="1646"/>
      <c r="S63" s="1647"/>
      <c r="T63" s="73"/>
      <c r="U63" s="74"/>
      <c r="V63" s="73"/>
      <c r="W63" s="74"/>
      <c r="X63" s="73"/>
      <c r="Y63" s="74"/>
      <c r="Z63" s="1643">
        <f t="shared" si="24"/>
        <v>0</v>
      </c>
      <c r="AA63" s="73"/>
      <c r="AB63" s="75"/>
      <c r="AC63" s="75"/>
      <c r="AD63" s="74"/>
      <c r="AE63" s="1643">
        <f t="shared" si="25"/>
        <v>0</v>
      </c>
      <c r="AF63" s="73"/>
      <c r="AG63" s="75"/>
      <c r="AH63" s="75"/>
      <c r="AI63" s="76"/>
      <c r="AJ63" s="1644"/>
      <c r="AK63" s="1644"/>
      <c r="AL63" s="1644"/>
      <c r="AM63" s="1644"/>
      <c r="AN63" s="1644"/>
      <c r="AO63" s="1644"/>
      <c r="AP63" s="1644"/>
      <c r="AQ63" s="1644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1643" t="s">
        <v>105</v>
      </c>
      <c r="B64" s="23">
        <f t="shared" si="23"/>
        <v>0</v>
      </c>
      <c r="C64" s="1652"/>
      <c r="D64" s="1651"/>
      <c r="E64" s="1651"/>
      <c r="F64" s="1651"/>
      <c r="G64" s="1651"/>
      <c r="H64" s="1651"/>
      <c r="I64" s="1651"/>
      <c r="J64" s="1651"/>
      <c r="K64" s="1651"/>
      <c r="L64" s="1646"/>
      <c r="M64" s="1646"/>
      <c r="N64" s="1646"/>
      <c r="O64" s="1646"/>
      <c r="P64" s="1646"/>
      <c r="Q64" s="1646"/>
      <c r="R64" s="1646"/>
      <c r="S64" s="1647"/>
      <c r="T64" s="73"/>
      <c r="U64" s="74"/>
      <c r="V64" s="73"/>
      <c r="W64" s="74"/>
      <c r="X64" s="73"/>
      <c r="Y64" s="74"/>
      <c r="Z64" s="1643">
        <f t="shared" si="24"/>
        <v>0</v>
      </c>
      <c r="AA64" s="73"/>
      <c r="AB64" s="75"/>
      <c r="AC64" s="75"/>
      <c r="AD64" s="74"/>
      <c r="AE64" s="1643">
        <f t="shared" si="25"/>
        <v>0</v>
      </c>
      <c r="AF64" s="73"/>
      <c r="AG64" s="75"/>
      <c r="AH64" s="75"/>
      <c r="AI64" s="76"/>
      <c r="AJ64" s="1644"/>
      <c r="AK64" s="1644"/>
      <c r="AL64" s="1644"/>
      <c r="AM64" s="1644"/>
      <c r="AN64" s="1644"/>
      <c r="AO64" s="1644"/>
      <c r="AP64" s="1644"/>
      <c r="AQ64" s="1644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1643" t="s">
        <v>106</v>
      </c>
      <c r="B65" s="23">
        <f t="shared" si="23"/>
        <v>0</v>
      </c>
      <c r="C65" s="1652"/>
      <c r="D65" s="1651"/>
      <c r="E65" s="1651"/>
      <c r="F65" s="1646"/>
      <c r="G65" s="1646"/>
      <c r="H65" s="1646"/>
      <c r="I65" s="1646"/>
      <c r="J65" s="1646"/>
      <c r="K65" s="1646"/>
      <c r="L65" s="1646"/>
      <c r="M65" s="1646"/>
      <c r="N65" s="1646"/>
      <c r="O65" s="1646"/>
      <c r="P65" s="1646"/>
      <c r="Q65" s="1646"/>
      <c r="R65" s="1646"/>
      <c r="S65" s="1647"/>
      <c r="T65" s="73"/>
      <c r="U65" s="74"/>
      <c r="V65" s="73"/>
      <c r="W65" s="74"/>
      <c r="X65" s="73"/>
      <c r="Y65" s="74"/>
      <c r="Z65" s="1643">
        <f t="shared" si="24"/>
        <v>0</v>
      </c>
      <c r="AA65" s="73"/>
      <c r="AB65" s="75"/>
      <c r="AC65" s="75"/>
      <c r="AD65" s="74"/>
      <c r="AE65" s="1643">
        <f t="shared" si="25"/>
        <v>0</v>
      </c>
      <c r="AF65" s="73"/>
      <c r="AG65" s="75"/>
      <c r="AH65" s="75"/>
      <c r="AI65" s="76"/>
      <c r="AJ65" s="1644"/>
      <c r="AK65" s="1644"/>
      <c r="AL65" s="1644"/>
      <c r="AM65" s="1644"/>
      <c r="AN65" s="1644"/>
      <c r="AO65" s="1644"/>
      <c r="AP65" s="1644"/>
      <c r="AQ65" s="1644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1643" t="s">
        <v>107</v>
      </c>
      <c r="B66" s="23">
        <f t="shared" si="23"/>
        <v>0</v>
      </c>
      <c r="C66" s="1652"/>
      <c r="D66" s="1651"/>
      <c r="E66" s="1651"/>
      <c r="F66" s="1646"/>
      <c r="G66" s="1646"/>
      <c r="H66" s="1646"/>
      <c r="I66" s="1646"/>
      <c r="J66" s="1646"/>
      <c r="K66" s="1646"/>
      <c r="L66" s="1646"/>
      <c r="M66" s="1646"/>
      <c r="N66" s="1646"/>
      <c r="O66" s="1646"/>
      <c r="P66" s="1646"/>
      <c r="Q66" s="1646"/>
      <c r="R66" s="1646"/>
      <c r="S66" s="1647"/>
      <c r="T66" s="73"/>
      <c r="U66" s="74"/>
      <c r="V66" s="73"/>
      <c r="W66" s="74"/>
      <c r="X66" s="73"/>
      <c r="Y66" s="74"/>
      <c r="Z66" s="1643">
        <f t="shared" si="24"/>
        <v>0</v>
      </c>
      <c r="AA66" s="73"/>
      <c r="AB66" s="75"/>
      <c r="AC66" s="75"/>
      <c r="AD66" s="74"/>
      <c r="AE66" s="1643">
        <f t="shared" si="25"/>
        <v>0</v>
      </c>
      <c r="AF66" s="73"/>
      <c r="AG66" s="75"/>
      <c r="AH66" s="75"/>
      <c r="AI66" s="76"/>
      <c r="AJ66" s="1644"/>
      <c r="AK66" s="1644"/>
      <c r="AL66" s="1644"/>
      <c r="AM66" s="1644"/>
      <c r="AN66" s="1644"/>
      <c r="AO66" s="1644"/>
      <c r="AP66" s="1644"/>
      <c r="AQ66" s="1644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1643" t="s">
        <v>108</v>
      </c>
      <c r="B67" s="23">
        <f t="shared" si="23"/>
        <v>0</v>
      </c>
      <c r="C67" s="1652"/>
      <c r="D67" s="1651"/>
      <c r="E67" s="1651"/>
      <c r="F67" s="1646"/>
      <c r="G67" s="1646"/>
      <c r="H67" s="1646"/>
      <c r="I67" s="1646"/>
      <c r="J67" s="1646"/>
      <c r="K67" s="1646"/>
      <c r="L67" s="1646"/>
      <c r="M67" s="1646"/>
      <c r="N67" s="1646"/>
      <c r="O67" s="1646"/>
      <c r="P67" s="1646"/>
      <c r="Q67" s="1646"/>
      <c r="R67" s="1646"/>
      <c r="S67" s="1647"/>
      <c r="T67" s="73"/>
      <c r="U67" s="74"/>
      <c r="V67" s="73"/>
      <c r="W67" s="74"/>
      <c r="X67" s="73"/>
      <c r="Y67" s="74"/>
      <c r="Z67" s="1643">
        <f t="shared" si="24"/>
        <v>0</v>
      </c>
      <c r="AA67" s="73"/>
      <c r="AB67" s="75"/>
      <c r="AC67" s="75"/>
      <c r="AD67" s="74"/>
      <c r="AE67" s="1643">
        <f t="shared" si="25"/>
        <v>0</v>
      </c>
      <c r="AF67" s="73"/>
      <c r="AG67" s="75"/>
      <c r="AH67" s="75"/>
      <c r="AI67" s="76"/>
      <c r="AJ67" s="1644"/>
      <c r="AK67" s="1644"/>
      <c r="AL67" s="1644"/>
      <c r="AM67" s="1644"/>
      <c r="AN67" s="1644"/>
      <c r="AO67" s="1644"/>
      <c r="AP67" s="1644"/>
      <c r="AQ67" s="1644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1643" t="s">
        <v>109</v>
      </c>
      <c r="B68" s="23">
        <f t="shared" si="23"/>
        <v>0</v>
      </c>
      <c r="C68" s="1645"/>
      <c r="D68" s="1646"/>
      <c r="E68" s="1646"/>
      <c r="F68" s="1646"/>
      <c r="G68" s="1646"/>
      <c r="H68" s="1646"/>
      <c r="I68" s="1646"/>
      <c r="J68" s="1646"/>
      <c r="K68" s="1646"/>
      <c r="L68" s="1646"/>
      <c r="M68" s="1646"/>
      <c r="N68" s="1646"/>
      <c r="O68" s="1646"/>
      <c r="P68" s="1646"/>
      <c r="Q68" s="1646"/>
      <c r="R68" s="1646"/>
      <c r="S68" s="1647"/>
      <c r="T68" s="73"/>
      <c r="U68" s="74"/>
      <c r="V68" s="73"/>
      <c r="W68" s="74"/>
      <c r="X68" s="73"/>
      <c r="Y68" s="74"/>
      <c r="Z68" s="1643">
        <f t="shared" si="24"/>
        <v>0</v>
      </c>
      <c r="AA68" s="73"/>
      <c r="AB68" s="75"/>
      <c r="AC68" s="75"/>
      <c r="AD68" s="74"/>
      <c r="AE68" s="1643">
        <f t="shared" si="25"/>
        <v>0</v>
      </c>
      <c r="AF68" s="73"/>
      <c r="AG68" s="75"/>
      <c r="AH68" s="75"/>
      <c r="AI68" s="76"/>
      <c r="AJ68" s="1644"/>
      <c r="AK68" s="1644"/>
      <c r="AL68" s="1644"/>
      <c r="AM68" s="1644"/>
      <c r="AN68" s="1644"/>
      <c r="AO68" s="1644"/>
      <c r="AP68" s="1644"/>
      <c r="AQ68" s="1644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1643" t="s">
        <v>110</v>
      </c>
      <c r="B69" s="23">
        <f t="shared" si="23"/>
        <v>0</v>
      </c>
      <c r="C69" s="1645"/>
      <c r="D69" s="1646"/>
      <c r="E69" s="1646"/>
      <c r="F69" s="1646"/>
      <c r="G69" s="1646"/>
      <c r="H69" s="1646"/>
      <c r="I69" s="1646"/>
      <c r="J69" s="1646"/>
      <c r="K69" s="1646"/>
      <c r="L69" s="1646"/>
      <c r="M69" s="1646"/>
      <c r="N69" s="1646"/>
      <c r="O69" s="1646"/>
      <c r="P69" s="1646"/>
      <c r="Q69" s="1646"/>
      <c r="R69" s="1646"/>
      <c r="S69" s="1647"/>
      <c r="T69" s="73"/>
      <c r="U69" s="74"/>
      <c r="V69" s="73"/>
      <c r="W69" s="74"/>
      <c r="X69" s="73"/>
      <c r="Y69" s="74"/>
      <c r="Z69" s="1643">
        <f t="shared" si="24"/>
        <v>0</v>
      </c>
      <c r="AA69" s="73"/>
      <c r="AB69" s="75"/>
      <c r="AC69" s="75"/>
      <c r="AD69" s="74"/>
      <c r="AE69" s="1643">
        <f t="shared" si="25"/>
        <v>0</v>
      </c>
      <c r="AF69" s="73"/>
      <c r="AG69" s="75"/>
      <c r="AH69" s="75"/>
      <c r="AI69" s="76"/>
      <c r="AJ69" s="1644"/>
      <c r="AK69" s="1644"/>
      <c r="AL69" s="1644"/>
      <c r="AM69" s="1644"/>
      <c r="AN69" s="1644"/>
      <c r="AO69" s="1644"/>
      <c r="AP69" s="1644"/>
      <c r="AQ69" s="1644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1643" t="s">
        <v>111</v>
      </c>
      <c r="B70" s="23">
        <f t="shared" si="23"/>
        <v>3</v>
      </c>
      <c r="C70" s="1645"/>
      <c r="D70" s="1646"/>
      <c r="E70" s="1646"/>
      <c r="F70" s="1646"/>
      <c r="G70" s="1646"/>
      <c r="H70" s="1646"/>
      <c r="I70" s="1646"/>
      <c r="J70" s="1646"/>
      <c r="K70" s="1646">
        <v>1</v>
      </c>
      <c r="L70" s="1646"/>
      <c r="M70" s="1646">
        <v>1</v>
      </c>
      <c r="N70" s="1646">
        <v>1</v>
      </c>
      <c r="O70" s="1646"/>
      <c r="P70" s="1646"/>
      <c r="Q70" s="1646"/>
      <c r="R70" s="1646"/>
      <c r="S70" s="1647"/>
      <c r="T70" s="73"/>
      <c r="U70" s="74">
        <v>3</v>
      </c>
      <c r="V70" s="73"/>
      <c r="W70" s="74"/>
      <c r="X70" s="73"/>
      <c r="Y70" s="74"/>
      <c r="Z70" s="1643">
        <f t="shared" si="24"/>
        <v>0</v>
      </c>
      <c r="AA70" s="73"/>
      <c r="AB70" s="75"/>
      <c r="AC70" s="75"/>
      <c r="AD70" s="74"/>
      <c r="AE70" s="1643">
        <f t="shared" si="25"/>
        <v>0</v>
      </c>
      <c r="AF70" s="73"/>
      <c r="AG70" s="75"/>
      <c r="AH70" s="75"/>
      <c r="AI70" s="76"/>
      <c r="AJ70" s="1644"/>
      <c r="AK70" s="1644"/>
      <c r="AL70" s="1644">
        <v>3</v>
      </c>
      <c r="AM70" s="1644"/>
      <c r="AN70" s="1644"/>
      <c r="AO70" s="1644"/>
      <c r="AP70" s="1644"/>
      <c r="AQ70" s="1644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1652"/>
      <c r="D71" s="1651"/>
      <c r="E71" s="1651"/>
      <c r="F71" s="1651"/>
      <c r="G71" s="1646"/>
      <c r="H71" s="1646"/>
      <c r="I71" s="1646"/>
      <c r="J71" s="1646"/>
      <c r="K71" s="1646"/>
      <c r="L71" s="1646"/>
      <c r="M71" s="1646"/>
      <c r="N71" s="1646"/>
      <c r="O71" s="1646"/>
      <c r="P71" s="1646"/>
      <c r="Q71" s="1646"/>
      <c r="R71" s="1646"/>
      <c r="S71" s="1647"/>
      <c r="T71" s="73"/>
      <c r="U71" s="74"/>
      <c r="V71" s="73"/>
      <c r="W71" s="74"/>
      <c r="X71" s="73"/>
      <c r="Y71" s="74"/>
      <c r="Z71" s="1643">
        <f t="shared" si="24"/>
        <v>0</v>
      </c>
      <c r="AA71" s="73"/>
      <c r="AB71" s="75"/>
      <c r="AC71" s="75"/>
      <c r="AD71" s="74"/>
      <c r="AE71" s="1643">
        <f t="shared" si="25"/>
        <v>0</v>
      </c>
      <c r="AF71" s="73"/>
      <c r="AG71" s="75"/>
      <c r="AH71" s="75"/>
      <c r="AI71" s="76"/>
      <c r="AJ71" s="1644"/>
      <c r="AK71" s="1644"/>
      <c r="AL71" s="1644"/>
      <c r="AM71" s="1644"/>
      <c r="AN71" s="1644"/>
      <c r="AO71" s="1644"/>
      <c r="AP71" s="1644"/>
      <c r="AQ71" s="1644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1653" t="s">
        <v>113</v>
      </c>
      <c r="B72" s="23">
        <f t="shared" si="23"/>
        <v>0</v>
      </c>
      <c r="C72" s="1652"/>
      <c r="D72" s="1651"/>
      <c r="E72" s="1651"/>
      <c r="F72" s="1651"/>
      <c r="G72" s="1646"/>
      <c r="H72" s="1646"/>
      <c r="I72" s="1646"/>
      <c r="J72" s="1646"/>
      <c r="K72" s="1646"/>
      <c r="L72" s="1646"/>
      <c r="M72" s="1646"/>
      <c r="N72" s="1646"/>
      <c r="O72" s="1646"/>
      <c r="P72" s="1646"/>
      <c r="Q72" s="1646"/>
      <c r="R72" s="1646"/>
      <c r="S72" s="1647"/>
      <c r="T72" s="73"/>
      <c r="U72" s="74"/>
      <c r="V72" s="73"/>
      <c r="W72" s="74"/>
      <c r="X72" s="73"/>
      <c r="Y72" s="74"/>
      <c r="Z72" s="1643">
        <f t="shared" si="24"/>
        <v>0</v>
      </c>
      <c r="AA72" s="73"/>
      <c r="AB72" s="75"/>
      <c r="AC72" s="75"/>
      <c r="AD72" s="74"/>
      <c r="AE72" s="1643">
        <f t="shared" si="25"/>
        <v>0</v>
      </c>
      <c r="AF72" s="73"/>
      <c r="AG72" s="75"/>
      <c r="AH72" s="75"/>
      <c r="AI72" s="76"/>
      <c r="AJ72" s="1644"/>
      <c r="AK72" s="1644"/>
      <c r="AL72" s="1644"/>
      <c r="AM72" s="1644"/>
      <c r="AN72" s="1644"/>
      <c r="AO72" s="1644"/>
      <c r="AP72" s="1644"/>
      <c r="AQ72" s="1644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1643" t="s">
        <v>114</v>
      </c>
      <c r="B73" s="23">
        <f t="shared" si="23"/>
        <v>0</v>
      </c>
      <c r="C73" s="1652"/>
      <c r="D73" s="1651"/>
      <c r="E73" s="1651"/>
      <c r="F73" s="1651"/>
      <c r="G73" s="1651"/>
      <c r="H73" s="1651"/>
      <c r="I73" s="1651"/>
      <c r="J73" s="1651"/>
      <c r="K73" s="1651"/>
      <c r="L73" s="1646"/>
      <c r="M73" s="1646"/>
      <c r="N73" s="1646"/>
      <c r="O73" s="1646"/>
      <c r="P73" s="1646"/>
      <c r="Q73" s="1646"/>
      <c r="R73" s="1646"/>
      <c r="S73" s="1647"/>
      <c r="T73" s="73"/>
      <c r="U73" s="74"/>
      <c r="V73" s="73"/>
      <c r="W73" s="74"/>
      <c r="X73" s="73"/>
      <c r="Y73" s="74"/>
      <c r="Z73" s="1643">
        <f t="shared" si="24"/>
        <v>0</v>
      </c>
      <c r="AA73" s="73"/>
      <c r="AB73" s="75"/>
      <c r="AC73" s="75"/>
      <c r="AD73" s="74"/>
      <c r="AE73" s="1643">
        <f t="shared" si="25"/>
        <v>0</v>
      </c>
      <c r="AF73" s="73"/>
      <c r="AG73" s="75"/>
      <c r="AH73" s="75"/>
      <c r="AI73" s="76"/>
      <c r="AJ73" s="1644"/>
      <c r="AK73" s="1644"/>
      <c r="AL73" s="1644"/>
      <c r="AM73" s="1644"/>
      <c r="AN73" s="1644"/>
      <c r="AO73" s="1644"/>
      <c r="AP73" s="1644"/>
      <c r="AQ73" s="1644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1643" t="s">
        <v>115</v>
      </c>
      <c r="B74" s="23">
        <f t="shared" si="23"/>
        <v>0</v>
      </c>
      <c r="C74" s="1652"/>
      <c r="D74" s="1651"/>
      <c r="E74" s="1651"/>
      <c r="F74" s="1651"/>
      <c r="G74" s="1646"/>
      <c r="H74" s="1646"/>
      <c r="I74" s="1646"/>
      <c r="J74" s="1646"/>
      <c r="K74" s="1646"/>
      <c r="L74" s="1646"/>
      <c r="M74" s="1646"/>
      <c r="N74" s="1646"/>
      <c r="O74" s="1646"/>
      <c r="P74" s="1646"/>
      <c r="Q74" s="1646"/>
      <c r="R74" s="1646"/>
      <c r="S74" s="1647"/>
      <c r="T74" s="73"/>
      <c r="U74" s="74"/>
      <c r="V74" s="73"/>
      <c r="W74" s="74"/>
      <c r="X74" s="73"/>
      <c r="Y74" s="74"/>
      <c r="Z74" s="1643">
        <f t="shared" si="24"/>
        <v>0</v>
      </c>
      <c r="AA74" s="73"/>
      <c r="AB74" s="75"/>
      <c r="AC74" s="75"/>
      <c r="AD74" s="74"/>
      <c r="AE74" s="1643">
        <f t="shared" si="25"/>
        <v>0</v>
      </c>
      <c r="AF74" s="73"/>
      <c r="AG74" s="75"/>
      <c r="AH74" s="75"/>
      <c r="AI74" s="76"/>
      <c r="AJ74" s="1644"/>
      <c r="AK74" s="1644"/>
      <c r="AL74" s="1644"/>
      <c r="AM74" s="1644"/>
      <c r="AN74" s="1644"/>
      <c r="AO74" s="1644"/>
      <c r="AP74" s="1644"/>
      <c r="AQ74" s="1644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1643" t="s">
        <v>116</v>
      </c>
      <c r="B75" s="23">
        <f t="shared" si="23"/>
        <v>0</v>
      </c>
      <c r="C75" s="1645"/>
      <c r="D75" s="1646"/>
      <c r="E75" s="1646"/>
      <c r="F75" s="1646"/>
      <c r="G75" s="1646"/>
      <c r="H75" s="1646"/>
      <c r="I75" s="1646"/>
      <c r="J75" s="1646"/>
      <c r="K75" s="1646"/>
      <c r="L75" s="1646"/>
      <c r="M75" s="1646"/>
      <c r="N75" s="1646"/>
      <c r="O75" s="1646"/>
      <c r="P75" s="1646"/>
      <c r="Q75" s="1646"/>
      <c r="R75" s="1646"/>
      <c r="S75" s="1647"/>
      <c r="T75" s="73"/>
      <c r="U75" s="74"/>
      <c r="V75" s="73"/>
      <c r="W75" s="74"/>
      <c r="X75" s="73"/>
      <c r="Y75" s="74"/>
      <c r="Z75" s="1643">
        <f t="shared" si="24"/>
        <v>0</v>
      </c>
      <c r="AA75" s="73"/>
      <c r="AB75" s="75"/>
      <c r="AC75" s="75"/>
      <c r="AD75" s="74"/>
      <c r="AE75" s="1643">
        <f t="shared" si="25"/>
        <v>0</v>
      </c>
      <c r="AF75" s="73"/>
      <c r="AG75" s="75"/>
      <c r="AH75" s="75"/>
      <c r="AI75" s="76"/>
      <c r="AJ75" s="1644"/>
      <c r="AK75" s="1644"/>
      <c r="AL75" s="1644"/>
      <c r="AM75" s="1644"/>
      <c r="AN75" s="1644"/>
      <c r="AO75" s="1644"/>
      <c r="AP75" s="1644"/>
      <c r="AQ75" s="1644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1643" t="s">
        <v>117</v>
      </c>
      <c r="B76" s="23">
        <f t="shared" si="23"/>
        <v>0</v>
      </c>
      <c r="C76" s="1645"/>
      <c r="D76" s="1646"/>
      <c r="E76" s="1646"/>
      <c r="F76" s="1646"/>
      <c r="G76" s="1646"/>
      <c r="H76" s="1646"/>
      <c r="I76" s="1646"/>
      <c r="J76" s="1646"/>
      <c r="K76" s="1646"/>
      <c r="L76" s="1646"/>
      <c r="M76" s="1646"/>
      <c r="N76" s="1646"/>
      <c r="O76" s="1646"/>
      <c r="P76" s="1646"/>
      <c r="Q76" s="1646"/>
      <c r="R76" s="1646"/>
      <c r="S76" s="1647"/>
      <c r="T76" s="73"/>
      <c r="U76" s="74"/>
      <c r="V76" s="73"/>
      <c r="W76" s="74"/>
      <c r="X76" s="73"/>
      <c r="Y76" s="74"/>
      <c r="Z76" s="1643">
        <f t="shared" si="24"/>
        <v>0</v>
      </c>
      <c r="AA76" s="73"/>
      <c r="AB76" s="75"/>
      <c r="AC76" s="75"/>
      <c r="AD76" s="74"/>
      <c r="AE76" s="1643">
        <f t="shared" si="25"/>
        <v>0</v>
      </c>
      <c r="AF76" s="73"/>
      <c r="AG76" s="75"/>
      <c r="AH76" s="75"/>
      <c r="AI76" s="76"/>
      <c r="AJ76" s="1644"/>
      <c r="AK76" s="1644"/>
      <c r="AL76" s="1644"/>
      <c r="AM76" s="1644"/>
      <c r="AN76" s="1644"/>
      <c r="AO76" s="1644"/>
      <c r="AP76" s="1644"/>
      <c r="AQ76" s="1644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1643" t="s">
        <v>118</v>
      </c>
      <c r="B77" s="23">
        <f t="shared" si="23"/>
        <v>0</v>
      </c>
      <c r="C77" s="1645"/>
      <c r="D77" s="1646"/>
      <c r="E77" s="1646"/>
      <c r="F77" s="1646"/>
      <c r="G77" s="1646"/>
      <c r="H77" s="1646"/>
      <c r="I77" s="1646"/>
      <c r="J77" s="1646"/>
      <c r="K77" s="1646"/>
      <c r="L77" s="1646"/>
      <c r="M77" s="1646"/>
      <c r="N77" s="1646"/>
      <c r="O77" s="1646"/>
      <c r="P77" s="1646"/>
      <c r="Q77" s="1646"/>
      <c r="R77" s="1646"/>
      <c r="S77" s="1647"/>
      <c r="T77" s="73"/>
      <c r="U77" s="74"/>
      <c r="V77" s="73"/>
      <c r="W77" s="74"/>
      <c r="X77" s="73"/>
      <c r="Y77" s="74"/>
      <c r="Z77" s="1643">
        <f t="shared" si="24"/>
        <v>0</v>
      </c>
      <c r="AA77" s="73"/>
      <c r="AB77" s="75"/>
      <c r="AC77" s="75"/>
      <c r="AD77" s="74"/>
      <c r="AE77" s="1643">
        <f t="shared" si="25"/>
        <v>0</v>
      </c>
      <c r="AF77" s="73"/>
      <c r="AG77" s="75"/>
      <c r="AH77" s="75"/>
      <c r="AI77" s="76"/>
      <c r="AJ77" s="1644"/>
      <c r="AK77" s="1644"/>
      <c r="AL77" s="1644"/>
      <c r="AM77" s="1644"/>
      <c r="AN77" s="1644"/>
      <c r="AO77" s="1644"/>
      <c r="AP77" s="1644"/>
      <c r="AQ77" s="1644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1643" t="s">
        <v>119</v>
      </c>
      <c r="B78" s="23">
        <f t="shared" si="23"/>
        <v>0</v>
      </c>
      <c r="C78" s="1645"/>
      <c r="D78" s="1646"/>
      <c r="E78" s="1646"/>
      <c r="F78" s="1646"/>
      <c r="G78" s="1646"/>
      <c r="H78" s="1646"/>
      <c r="I78" s="1646"/>
      <c r="J78" s="1646"/>
      <c r="K78" s="1646"/>
      <c r="L78" s="1646"/>
      <c r="M78" s="1646"/>
      <c r="N78" s="1646"/>
      <c r="O78" s="1646"/>
      <c r="P78" s="1646"/>
      <c r="Q78" s="1646"/>
      <c r="R78" s="1646"/>
      <c r="S78" s="1647"/>
      <c r="T78" s="1645"/>
      <c r="U78" s="1647"/>
      <c r="V78" s="1645"/>
      <c r="W78" s="1647"/>
      <c r="X78" s="1645"/>
      <c r="Y78" s="1647"/>
      <c r="Z78" s="1643">
        <f t="shared" si="24"/>
        <v>0</v>
      </c>
      <c r="AA78" s="1645"/>
      <c r="AB78" s="1646"/>
      <c r="AC78" s="1646"/>
      <c r="AD78" s="1647"/>
      <c r="AE78" s="1643">
        <f t="shared" si="25"/>
        <v>0</v>
      </c>
      <c r="AF78" s="1645"/>
      <c r="AG78" s="1646"/>
      <c r="AH78" s="1646"/>
      <c r="AI78" s="1654"/>
      <c r="AJ78" s="1644"/>
      <c r="AK78" s="1644"/>
      <c r="AL78" s="1644"/>
      <c r="AM78" s="1644"/>
      <c r="AN78" s="1644"/>
      <c r="AO78" s="1644"/>
      <c r="AP78" s="1644"/>
      <c r="AQ78" s="1644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1643" t="s">
        <v>120</v>
      </c>
      <c r="B79" s="23">
        <f t="shared" si="23"/>
        <v>0</v>
      </c>
      <c r="C79" s="1645"/>
      <c r="D79" s="1646"/>
      <c r="E79" s="1646"/>
      <c r="F79" s="1646"/>
      <c r="G79" s="1646"/>
      <c r="H79" s="1646"/>
      <c r="I79" s="1646"/>
      <c r="J79" s="1646"/>
      <c r="K79" s="1646"/>
      <c r="L79" s="1646"/>
      <c r="M79" s="1646"/>
      <c r="N79" s="1646"/>
      <c r="O79" s="1646"/>
      <c r="P79" s="1646"/>
      <c r="Q79" s="1646"/>
      <c r="R79" s="1646"/>
      <c r="S79" s="1647"/>
      <c r="T79" s="1645"/>
      <c r="U79" s="1647"/>
      <c r="V79" s="1645"/>
      <c r="W79" s="1647"/>
      <c r="X79" s="1645"/>
      <c r="Y79" s="1647"/>
      <c r="Z79" s="1643">
        <f t="shared" si="24"/>
        <v>0</v>
      </c>
      <c r="AA79" s="1645"/>
      <c r="AB79" s="1646"/>
      <c r="AC79" s="1646"/>
      <c r="AD79" s="1647"/>
      <c r="AE79" s="1643">
        <f t="shared" si="25"/>
        <v>0</v>
      </c>
      <c r="AF79" s="1645"/>
      <c r="AG79" s="1646"/>
      <c r="AH79" s="1646"/>
      <c r="AI79" s="1654"/>
      <c r="AJ79" s="1644"/>
      <c r="AK79" s="1644"/>
      <c r="AL79" s="1644"/>
      <c r="AM79" s="1644"/>
      <c r="AN79" s="1644"/>
      <c r="AO79" s="1644"/>
      <c r="AP79" s="1644"/>
      <c r="AQ79" s="1644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2</v>
      </c>
      <c r="C80" s="1645"/>
      <c r="D80" s="1646"/>
      <c r="E80" s="1646"/>
      <c r="F80" s="1646"/>
      <c r="G80" s="1646"/>
      <c r="H80" s="1646"/>
      <c r="I80" s="1646"/>
      <c r="J80" s="1646"/>
      <c r="K80" s="1646"/>
      <c r="L80" s="1646"/>
      <c r="M80" s="1646"/>
      <c r="N80" s="1646"/>
      <c r="O80" s="1646">
        <v>2</v>
      </c>
      <c r="P80" s="1646"/>
      <c r="Q80" s="1646"/>
      <c r="R80" s="1646"/>
      <c r="S80" s="1647"/>
      <c r="T80" s="1645">
        <v>1</v>
      </c>
      <c r="U80" s="1647">
        <v>1</v>
      </c>
      <c r="V80" s="1645"/>
      <c r="W80" s="1647"/>
      <c r="X80" s="1645"/>
      <c r="Y80" s="1647"/>
      <c r="Z80" s="1643">
        <f t="shared" si="24"/>
        <v>0</v>
      </c>
      <c r="AA80" s="1645"/>
      <c r="AB80" s="1646"/>
      <c r="AC80" s="1646"/>
      <c r="AD80" s="1647"/>
      <c r="AE80" s="1643">
        <f t="shared" si="25"/>
        <v>0</v>
      </c>
      <c r="AF80" s="1645"/>
      <c r="AG80" s="1646"/>
      <c r="AH80" s="1646"/>
      <c r="AI80" s="1654"/>
      <c r="AJ80" s="1644"/>
      <c r="AK80" s="1644"/>
      <c r="AL80" s="1644">
        <v>2</v>
      </c>
      <c r="AM80" s="1644"/>
      <c r="AN80" s="1644"/>
      <c r="AO80" s="1644"/>
      <c r="AP80" s="1644"/>
      <c r="AQ80" s="1644"/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1653" t="s">
        <v>122</v>
      </c>
      <c r="B81" s="23">
        <f t="shared" si="23"/>
        <v>0</v>
      </c>
      <c r="C81" s="1645"/>
      <c r="D81" s="1646"/>
      <c r="E81" s="1646"/>
      <c r="F81" s="1646"/>
      <c r="G81" s="1646"/>
      <c r="H81" s="1646"/>
      <c r="I81" s="1646"/>
      <c r="J81" s="1646"/>
      <c r="K81" s="1646"/>
      <c r="L81" s="1646"/>
      <c r="M81" s="1646"/>
      <c r="N81" s="1646"/>
      <c r="O81" s="1646"/>
      <c r="P81" s="1646"/>
      <c r="Q81" s="1646"/>
      <c r="R81" s="1646"/>
      <c r="S81" s="1647"/>
      <c r="T81" s="1645"/>
      <c r="U81" s="1647"/>
      <c r="V81" s="1645"/>
      <c r="W81" s="1647"/>
      <c r="X81" s="1645"/>
      <c r="Y81" s="1647"/>
      <c r="Z81" s="1643">
        <f t="shared" si="24"/>
        <v>0</v>
      </c>
      <c r="AA81" s="1645"/>
      <c r="AB81" s="1646"/>
      <c r="AC81" s="1646"/>
      <c r="AD81" s="1647"/>
      <c r="AE81" s="1643">
        <f t="shared" si="25"/>
        <v>0</v>
      </c>
      <c r="AF81" s="1645"/>
      <c r="AG81" s="1646"/>
      <c r="AH81" s="1646"/>
      <c r="AI81" s="1654"/>
      <c r="AJ81" s="1644"/>
      <c r="AK81" s="1644"/>
      <c r="AL81" s="1644"/>
      <c r="AM81" s="1644"/>
      <c r="AN81" s="1644"/>
      <c r="AO81" s="1644"/>
      <c r="AP81" s="1644"/>
      <c r="AQ81" s="1644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1653" t="s">
        <v>123</v>
      </c>
      <c r="B82" s="23">
        <f t="shared" si="23"/>
        <v>0</v>
      </c>
      <c r="C82" s="1645"/>
      <c r="D82" s="1646"/>
      <c r="E82" s="1646"/>
      <c r="F82" s="1646"/>
      <c r="G82" s="1646"/>
      <c r="H82" s="1646"/>
      <c r="I82" s="1646"/>
      <c r="J82" s="1646"/>
      <c r="K82" s="1646"/>
      <c r="L82" s="1646"/>
      <c r="M82" s="1646"/>
      <c r="N82" s="1646"/>
      <c r="O82" s="1646"/>
      <c r="P82" s="1646"/>
      <c r="Q82" s="1646"/>
      <c r="R82" s="1646"/>
      <c r="S82" s="1647"/>
      <c r="T82" s="1645"/>
      <c r="U82" s="1647"/>
      <c r="V82" s="1645"/>
      <c r="W82" s="1647"/>
      <c r="X82" s="1645"/>
      <c r="Y82" s="1647"/>
      <c r="Z82" s="1643">
        <f t="shared" si="24"/>
        <v>0</v>
      </c>
      <c r="AA82" s="1645"/>
      <c r="AB82" s="1646"/>
      <c r="AC82" s="1646"/>
      <c r="AD82" s="1647"/>
      <c r="AE82" s="1643">
        <f t="shared" si="25"/>
        <v>0</v>
      </c>
      <c r="AF82" s="1645"/>
      <c r="AG82" s="1646"/>
      <c r="AH82" s="1646"/>
      <c r="AI82" s="1654"/>
      <c r="AJ82" s="1644"/>
      <c r="AK82" s="1644"/>
      <c r="AL82" s="1644"/>
      <c r="AM82" s="1644"/>
      <c r="AN82" s="1644"/>
      <c r="AO82" s="1644"/>
      <c r="AP82" s="1644"/>
      <c r="AQ82" s="1644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1653" t="s">
        <v>124</v>
      </c>
      <c r="B83" s="23">
        <f t="shared" si="23"/>
        <v>1</v>
      </c>
      <c r="C83" s="1645"/>
      <c r="D83" s="1646"/>
      <c r="E83" s="1646"/>
      <c r="F83" s="1646"/>
      <c r="G83" s="1646"/>
      <c r="H83" s="1646"/>
      <c r="I83" s="1646"/>
      <c r="J83" s="1646"/>
      <c r="K83" s="1646"/>
      <c r="L83" s="1646"/>
      <c r="M83" s="1646"/>
      <c r="N83" s="1646"/>
      <c r="O83" s="1646"/>
      <c r="P83" s="1646"/>
      <c r="Q83" s="1646"/>
      <c r="R83" s="1646"/>
      <c r="S83" s="1647">
        <v>1</v>
      </c>
      <c r="T83" s="1645"/>
      <c r="U83" s="1647">
        <v>1</v>
      </c>
      <c r="V83" s="1645"/>
      <c r="W83" s="1647"/>
      <c r="X83" s="1645"/>
      <c r="Y83" s="1647"/>
      <c r="Z83" s="1643">
        <f t="shared" si="24"/>
        <v>0</v>
      </c>
      <c r="AA83" s="1645"/>
      <c r="AB83" s="1646"/>
      <c r="AC83" s="1646"/>
      <c r="AD83" s="1647"/>
      <c r="AE83" s="1643">
        <f t="shared" si="25"/>
        <v>0</v>
      </c>
      <c r="AF83" s="1645"/>
      <c r="AG83" s="1646"/>
      <c r="AH83" s="1646"/>
      <c r="AI83" s="1654"/>
      <c r="AJ83" s="1644"/>
      <c r="AK83" s="1644"/>
      <c r="AL83" s="1644">
        <v>1</v>
      </c>
      <c r="AM83" s="1644"/>
      <c r="AN83" s="1644"/>
      <c r="AO83" s="1644"/>
      <c r="AP83" s="1644"/>
      <c r="AQ83" s="1644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1643" t="s">
        <v>125</v>
      </c>
      <c r="B84" s="23">
        <f t="shared" si="23"/>
        <v>0</v>
      </c>
      <c r="C84" s="1645"/>
      <c r="D84" s="1646"/>
      <c r="E84" s="1646"/>
      <c r="F84" s="1646"/>
      <c r="G84" s="1646"/>
      <c r="H84" s="1646"/>
      <c r="I84" s="1646"/>
      <c r="J84" s="1646"/>
      <c r="K84" s="1646"/>
      <c r="L84" s="1646"/>
      <c r="M84" s="1646"/>
      <c r="N84" s="1646"/>
      <c r="O84" s="1646"/>
      <c r="P84" s="1646"/>
      <c r="Q84" s="1646"/>
      <c r="R84" s="1646"/>
      <c r="S84" s="1647"/>
      <c r="T84" s="1645"/>
      <c r="U84" s="1647"/>
      <c r="V84" s="1645"/>
      <c r="W84" s="1647"/>
      <c r="X84" s="1645"/>
      <c r="Y84" s="1647"/>
      <c r="Z84" s="1643">
        <f t="shared" si="24"/>
        <v>0</v>
      </c>
      <c r="AA84" s="1645"/>
      <c r="AB84" s="1646"/>
      <c r="AC84" s="1646"/>
      <c r="AD84" s="1647"/>
      <c r="AE84" s="1643">
        <f t="shared" si="25"/>
        <v>0</v>
      </c>
      <c r="AF84" s="1645"/>
      <c r="AG84" s="1646"/>
      <c r="AH84" s="1646"/>
      <c r="AI84" s="1654"/>
      <c r="AJ84" s="1644"/>
      <c r="AK84" s="1644"/>
      <c r="AL84" s="1644"/>
      <c r="AM84" s="1644"/>
      <c r="AN84" s="1644"/>
      <c r="AO84" s="1644"/>
      <c r="AP84" s="1644"/>
      <c r="AQ84" s="1644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1643" t="s">
        <v>126</v>
      </c>
      <c r="B85" s="23">
        <f t="shared" si="23"/>
        <v>0</v>
      </c>
      <c r="C85" s="1645"/>
      <c r="D85" s="1646"/>
      <c r="E85" s="1646"/>
      <c r="F85" s="1646"/>
      <c r="G85" s="1646"/>
      <c r="H85" s="1646"/>
      <c r="I85" s="1646"/>
      <c r="J85" s="1646"/>
      <c r="K85" s="1646"/>
      <c r="L85" s="1646"/>
      <c r="M85" s="1646"/>
      <c r="N85" s="1646"/>
      <c r="O85" s="1646"/>
      <c r="P85" s="1646"/>
      <c r="Q85" s="1646"/>
      <c r="R85" s="1646"/>
      <c r="S85" s="1647"/>
      <c r="T85" s="1645"/>
      <c r="U85" s="1647"/>
      <c r="V85" s="1645"/>
      <c r="W85" s="1647"/>
      <c r="X85" s="1645"/>
      <c r="Y85" s="1647"/>
      <c r="Z85" s="1643">
        <f t="shared" si="24"/>
        <v>0</v>
      </c>
      <c r="AA85" s="1645"/>
      <c r="AB85" s="1646"/>
      <c r="AC85" s="1646"/>
      <c r="AD85" s="1647"/>
      <c r="AE85" s="1643">
        <f t="shared" si="25"/>
        <v>0</v>
      </c>
      <c r="AF85" s="1645"/>
      <c r="AG85" s="1646"/>
      <c r="AH85" s="1646"/>
      <c r="AI85" s="1654"/>
      <c r="AJ85" s="1644"/>
      <c r="AK85" s="1644"/>
      <c r="AL85" s="1644"/>
      <c r="AM85" s="1644"/>
      <c r="AN85" s="1644"/>
      <c r="AO85" s="1644"/>
      <c r="AP85" s="1644"/>
      <c r="AQ85" s="1644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1643" t="s">
        <v>127</v>
      </c>
      <c r="B86" s="23">
        <f t="shared" si="23"/>
        <v>0</v>
      </c>
      <c r="C86" s="1645"/>
      <c r="D86" s="1646"/>
      <c r="E86" s="1646"/>
      <c r="F86" s="1646"/>
      <c r="G86" s="1646"/>
      <c r="H86" s="1646"/>
      <c r="I86" s="1646"/>
      <c r="J86" s="1646"/>
      <c r="K86" s="1646"/>
      <c r="L86" s="1646"/>
      <c r="M86" s="1646"/>
      <c r="N86" s="1646"/>
      <c r="O86" s="1646"/>
      <c r="P86" s="1646"/>
      <c r="Q86" s="1646"/>
      <c r="R86" s="1646"/>
      <c r="S86" s="1647"/>
      <c r="T86" s="1645"/>
      <c r="U86" s="1647"/>
      <c r="V86" s="1645"/>
      <c r="W86" s="1647"/>
      <c r="X86" s="1645"/>
      <c r="Y86" s="1647"/>
      <c r="Z86" s="1643">
        <f t="shared" si="24"/>
        <v>0</v>
      </c>
      <c r="AA86" s="1645"/>
      <c r="AB86" s="1646"/>
      <c r="AC86" s="1646"/>
      <c r="AD86" s="1647"/>
      <c r="AE86" s="1643">
        <f t="shared" si="25"/>
        <v>0</v>
      </c>
      <c r="AF86" s="1645"/>
      <c r="AG86" s="1646"/>
      <c r="AH86" s="1646"/>
      <c r="AI86" s="1654"/>
      <c r="AJ86" s="1644"/>
      <c r="AK86" s="1644"/>
      <c r="AL86" s="1644"/>
      <c r="AM86" s="1644"/>
      <c r="AN86" s="1644"/>
      <c r="AO86" s="1644"/>
      <c r="AP86" s="1644"/>
      <c r="AQ86" s="1644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1643" t="s">
        <v>128</v>
      </c>
      <c r="B87" s="23">
        <f t="shared" si="23"/>
        <v>0</v>
      </c>
      <c r="C87" s="1645"/>
      <c r="D87" s="1646"/>
      <c r="E87" s="1646"/>
      <c r="F87" s="1646"/>
      <c r="G87" s="1646"/>
      <c r="H87" s="1646"/>
      <c r="I87" s="1646"/>
      <c r="J87" s="1646"/>
      <c r="K87" s="1646"/>
      <c r="L87" s="1646"/>
      <c r="M87" s="1646"/>
      <c r="N87" s="1646"/>
      <c r="O87" s="1646"/>
      <c r="P87" s="1646"/>
      <c r="Q87" s="1646"/>
      <c r="R87" s="1646"/>
      <c r="S87" s="1647"/>
      <c r="T87" s="1645"/>
      <c r="U87" s="1647"/>
      <c r="V87" s="1645"/>
      <c r="W87" s="1647"/>
      <c r="X87" s="1645"/>
      <c r="Y87" s="1647"/>
      <c r="Z87" s="1643">
        <f t="shared" si="24"/>
        <v>0</v>
      </c>
      <c r="AA87" s="1645"/>
      <c r="AB87" s="1646"/>
      <c r="AC87" s="1646"/>
      <c r="AD87" s="1647"/>
      <c r="AE87" s="1643">
        <f t="shared" si="25"/>
        <v>0</v>
      </c>
      <c r="AF87" s="1645"/>
      <c r="AG87" s="1646"/>
      <c r="AH87" s="1646"/>
      <c r="AI87" s="1654"/>
      <c r="AJ87" s="1644"/>
      <c r="AK87" s="1644"/>
      <c r="AL87" s="1644"/>
      <c r="AM87" s="1644"/>
      <c r="AN87" s="1644"/>
      <c r="AO87" s="1644"/>
      <c r="AP87" s="1644"/>
      <c r="AQ87" s="1644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1643" t="s">
        <v>129</v>
      </c>
      <c r="B88" s="23">
        <f t="shared" si="23"/>
        <v>0</v>
      </c>
      <c r="C88" s="1645"/>
      <c r="D88" s="1646"/>
      <c r="E88" s="1646"/>
      <c r="F88" s="1646"/>
      <c r="G88" s="1646"/>
      <c r="H88" s="1646"/>
      <c r="I88" s="1646"/>
      <c r="J88" s="1646"/>
      <c r="K88" s="1646"/>
      <c r="L88" s="1646"/>
      <c r="M88" s="1646"/>
      <c r="N88" s="1646"/>
      <c r="O88" s="1646"/>
      <c r="P88" s="1646"/>
      <c r="Q88" s="1646"/>
      <c r="R88" s="1646"/>
      <c r="S88" s="1647"/>
      <c r="T88" s="1645"/>
      <c r="U88" s="1647"/>
      <c r="V88" s="1645"/>
      <c r="W88" s="1647"/>
      <c r="X88" s="1645"/>
      <c r="Y88" s="1647"/>
      <c r="Z88" s="1643">
        <f t="shared" si="24"/>
        <v>0</v>
      </c>
      <c r="AA88" s="1645"/>
      <c r="AB88" s="1646"/>
      <c r="AC88" s="1646"/>
      <c r="AD88" s="1647"/>
      <c r="AE88" s="1643">
        <f t="shared" si="25"/>
        <v>0</v>
      </c>
      <c r="AF88" s="1645"/>
      <c r="AG88" s="1646"/>
      <c r="AH88" s="1646"/>
      <c r="AI88" s="1654"/>
      <c r="AJ88" s="1644"/>
      <c r="AK88" s="1644"/>
      <c r="AL88" s="1644"/>
      <c r="AM88" s="1644"/>
      <c r="AN88" s="1644"/>
      <c r="AO88" s="1644"/>
      <c r="AP88" s="1644"/>
      <c r="AQ88" s="1644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1643" t="s">
        <v>130</v>
      </c>
      <c r="B89" s="23">
        <f t="shared" si="23"/>
        <v>0</v>
      </c>
      <c r="C89" s="1645"/>
      <c r="D89" s="1646"/>
      <c r="E89" s="1646"/>
      <c r="F89" s="1646"/>
      <c r="G89" s="1646"/>
      <c r="H89" s="1646"/>
      <c r="I89" s="1646"/>
      <c r="J89" s="1646"/>
      <c r="K89" s="1646"/>
      <c r="L89" s="1646"/>
      <c r="M89" s="1646"/>
      <c r="N89" s="1646"/>
      <c r="O89" s="1646"/>
      <c r="P89" s="1646"/>
      <c r="Q89" s="1646"/>
      <c r="R89" s="1646"/>
      <c r="S89" s="1647"/>
      <c r="T89" s="1645"/>
      <c r="U89" s="1647"/>
      <c r="V89" s="1645"/>
      <c r="W89" s="1647"/>
      <c r="X89" s="1645"/>
      <c r="Y89" s="1647"/>
      <c r="Z89" s="1643">
        <f t="shared" si="24"/>
        <v>0</v>
      </c>
      <c r="AA89" s="1645"/>
      <c r="AB89" s="1646"/>
      <c r="AC89" s="1646"/>
      <c r="AD89" s="1647"/>
      <c r="AE89" s="1643">
        <f t="shared" si="25"/>
        <v>0</v>
      </c>
      <c r="AF89" s="1645"/>
      <c r="AG89" s="1646"/>
      <c r="AH89" s="1646"/>
      <c r="AI89" s="1654"/>
      <c r="AJ89" s="1644"/>
      <c r="AK89" s="1644"/>
      <c r="AL89" s="1644"/>
      <c r="AM89" s="1644"/>
      <c r="AN89" s="1644"/>
      <c r="AO89" s="1644"/>
      <c r="AP89" s="1644"/>
      <c r="AQ89" s="1644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1643" t="s">
        <v>131</v>
      </c>
      <c r="B90" s="23">
        <f t="shared" si="23"/>
        <v>0</v>
      </c>
      <c r="C90" s="1645"/>
      <c r="D90" s="1646"/>
      <c r="E90" s="1646"/>
      <c r="F90" s="1646"/>
      <c r="G90" s="1646"/>
      <c r="H90" s="1646"/>
      <c r="I90" s="1646"/>
      <c r="J90" s="1646"/>
      <c r="K90" s="1646"/>
      <c r="L90" s="1646"/>
      <c r="M90" s="1646"/>
      <c r="N90" s="1646"/>
      <c r="O90" s="1646"/>
      <c r="P90" s="1646"/>
      <c r="Q90" s="1646"/>
      <c r="R90" s="1646"/>
      <c r="S90" s="1647"/>
      <c r="T90" s="1645"/>
      <c r="U90" s="1647"/>
      <c r="V90" s="1645"/>
      <c r="W90" s="1647"/>
      <c r="X90" s="1645"/>
      <c r="Y90" s="1647"/>
      <c r="Z90" s="1643">
        <f t="shared" si="24"/>
        <v>0</v>
      </c>
      <c r="AA90" s="1645"/>
      <c r="AB90" s="1646"/>
      <c r="AC90" s="1646"/>
      <c r="AD90" s="1647"/>
      <c r="AE90" s="1643">
        <f t="shared" si="25"/>
        <v>0</v>
      </c>
      <c r="AF90" s="1645"/>
      <c r="AG90" s="1646"/>
      <c r="AH90" s="1646"/>
      <c r="AI90" s="1654"/>
      <c r="AJ90" s="1644"/>
      <c r="AK90" s="1644"/>
      <c r="AL90" s="1644"/>
      <c r="AM90" s="1644"/>
      <c r="AN90" s="1644"/>
      <c r="AO90" s="1644"/>
      <c r="AP90" s="1644"/>
      <c r="AQ90" s="1644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1643" t="s">
        <v>132</v>
      </c>
      <c r="B91" s="23">
        <f t="shared" si="23"/>
        <v>0</v>
      </c>
      <c r="C91" s="1645"/>
      <c r="D91" s="1646"/>
      <c r="E91" s="1646"/>
      <c r="F91" s="1646"/>
      <c r="G91" s="1646"/>
      <c r="H91" s="1646"/>
      <c r="I91" s="1646"/>
      <c r="J91" s="1646"/>
      <c r="K91" s="1646"/>
      <c r="L91" s="1646"/>
      <c r="M91" s="1646"/>
      <c r="N91" s="1646"/>
      <c r="O91" s="1646"/>
      <c r="P91" s="1646"/>
      <c r="Q91" s="1646"/>
      <c r="R91" s="1646"/>
      <c r="S91" s="1647"/>
      <c r="T91" s="1645"/>
      <c r="U91" s="1647"/>
      <c r="V91" s="1645"/>
      <c r="W91" s="1647"/>
      <c r="X91" s="1645"/>
      <c r="Y91" s="1647"/>
      <c r="Z91" s="1643">
        <f t="shared" si="24"/>
        <v>0</v>
      </c>
      <c r="AA91" s="1645"/>
      <c r="AB91" s="1646"/>
      <c r="AC91" s="1646"/>
      <c r="AD91" s="1647"/>
      <c r="AE91" s="1643">
        <f t="shared" si="25"/>
        <v>0</v>
      </c>
      <c r="AF91" s="1645"/>
      <c r="AG91" s="1646"/>
      <c r="AH91" s="1646"/>
      <c r="AI91" s="1654"/>
      <c r="AJ91" s="1644"/>
      <c r="AK91" s="1644"/>
      <c r="AL91" s="1644"/>
      <c r="AM91" s="1644"/>
      <c r="AN91" s="1644"/>
      <c r="AO91" s="1644"/>
      <c r="AP91" s="1644"/>
      <c r="AQ91" s="1644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1643" t="s">
        <v>133</v>
      </c>
      <c r="B92" s="23">
        <f t="shared" si="23"/>
        <v>0</v>
      </c>
      <c r="C92" s="1655"/>
      <c r="D92" s="1656"/>
      <c r="E92" s="1656"/>
      <c r="F92" s="1656"/>
      <c r="G92" s="1656"/>
      <c r="H92" s="1656"/>
      <c r="I92" s="1656"/>
      <c r="J92" s="1656"/>
      <c r="K92" s="1656"/>
      <c r="L92" s="1646"/>
      <c r="M92" s="1646"/>
      <c r="N92" s="1646"/>
      <c r="O92" s="1646"/>
      <c r="P92" s="1646"/>
      <c r="Q92" s="1646"/>
      <c r="R92" s="1646"/>
      <c r="S92" s="1647"/>
      <c r="T92" s="1645"/>
      <c r="U92" s="1647"/>
      <c r="V92" s="1645"/>
      <c r="W92" s="1647"/>
      <c r="X92" s="1645"/>
      <c r="Y92" s="1647"/>
      <c r="Z92" s="1643">
        <f t="shared" si="24"/>
        <v>0</v>
      </c>
      <c r="AA92" s="1645"/>
      <c r="AB92" s="1646"/>
      <c r="AC92" s="1646"/>
      <c r="AD92" s="1647"/>
      <c r="AE92" s="1643">
        <f t="shared" si="25"/>
        <v>0</v>
      </c>
      <c r="AF92" s="1645"/>
      <c r="AG92" s="1646"/>
      <c r="AH92" s="1646"/>
      <c r="AI92" s="1654"/>
      <c r="AJ92" s="1644"/>
      <c r="AK92" s="1644"/>
      <c r="AL92" s="1644"/>
      <c r="AM92" s="1644"/>
      <c r="AN92" s="1644"/>
      <c r="AO92" s="1644"/>
      <c r="AP92" s="1644"/>
      <c r="AQ92" s="1644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1643" t="s">
        <v>134</v>
      </c>
      <c r="B93" s="23">
        <f t="shared" si="23"/>
        <v>0</v>
      </c>
      <c r="C93" s="1645"/>
      <c r="D93" s="1646"/>
      <c r="E93" s="1646"/>
      <c r="F93" s="1646"/>
      <c r="G93" s="1646"/>
      <c r="H93" s="1646"/>
      <c r="I93" s="1646"/>
      <c r="J93" s="1646"/>
      <c r="K93" s="1646"/>
      <c r="L93" s="1646"/>
      <c r="M93" s="1646"/>
      <c r="N93" s="1646"/>
      <c r="O93" s="1646"/>
      <c r="P93" s="1646"/>
      <c r="Q93" s="1646"/>
      <c r="R93" s="1646"/>
      <c r="S93" s="1647"/>
      <c r="T93" s="1645"/>
      <c r="U93" s="1647"/>
      <c r="V93" s="1645"/>
      <c r="W93" s="1647"/>
      <c r="X93" s="1645"/>
      <c r="Y93" s="1647"/>
      <c r="Z93" s="1643">
        <f t="shared" si="24"/>
        <v>0</v>
      </c>
      <c r="AA93" s="1645"/>
      <c r="AB93" s="1646"/>
      <c r="AC93" s="1646"/>
      <c r="AD93" s="1647"/>
      <c r="AE93" s="1643">
        <f t="shared" si="25"/>
        <v>0</v>
      </c>
      <c r="AF93" s="1645"/>
      <c r="AG93" s="1646"/>
      <c r="AH93" s="1646"/>
      <c r="AI93" s="1654"/>
      <c r="AJ93" s="1644"/>
      <c r="AK93" s="1644"/>
      <c r="AL93" s="1644"/>
      <c r="AM93" s="1644"/>
      <c r="AN93" s="1644"/>
      <c r="AO93" s="1644"/>
      <c r="AP93" s="1644"/>
      <c r="AQ93" s="1644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1643" t="s">
        <v>135</v>
      </c>
      <c r="B94" s="23">
        <f t="shared" si="23"/>
        <v>0</v>
      </c>
      <c r="C94" s="1645"/>
      <c r="D94" s="1646"/>
      <c r="E94" s="1646"/>
      <c r="F94" s="1646"/>
      <c r="G94" s="1646"/>
      <c r="H94" s="1646"/>
      <c r="I94" s="1646"/>
      <c r="J94" s="1646"/>
      <c r="K94" s="1646"/>
      <c r="L94" s="1646"/>
      <c r="M94" s="1646"/>
      <c r="N94" s="1646"/>
      <c r="O94" s="1646"/>
      <c r="P94" s="1646"/>
      <c r="Q94" s="1646"/>
      <c r="R94" s="1646"/>
      <c r="S94" s="1647"/>
      <c r="T94" s="1645"/>
      <c r="U94" s="1647"/>
      <c r="V94" s="1645"/>
      <c r="W94" s="1647"/>
      <c r="X94" s="1645"/>
      <c r="Y94" s="1647"/>
      <c r="Z94" s="1643">
        <f t="shared" si="24"/>
        <v>0</v>
      </c>
      <c r="AA94" s="1645"/>
      <c r="AB94" s="1646"/>
      <c r="AC94" s="1646"/>
      <c r="AD94" s="1647"/>
      <c r="AE94" s="1643">
        <f t="shared" si="25"/>
        <v>0</v>
      </c>
      <c r="AF94" s="1645"/>
      <c r="AG94" s="1646"/>
      <c r="AH94" s="1646"/>
      <c r="AI94" s="1654"/>
      <c r="AJ94" s="1644"/>
      <c r="AK94" s="1644"/>
      <c r="AL94" s="1644"/>
      <c r="AM94" s="1644"/>
      <c r="AN94" s="1644"/>
      <c r="AO94" s="1644"/>
      <c r="AP94" s="1644"/>
      <c r="AQ94" s="1644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1645"/>
      <c r="D95" s="1646"/>
      <c r="E95" s="1646"/>
      <c r="F95" s="1646"/>
      <c r="G95" s="1646"/>
      <c r="H95" s="1646"/>
      <c r="I95" s="1646"/>
      <c r="J95" s="1646"/>
      <c r="K95" s="1646"/>
      <c r="L95" s="1646"/>
      <c r="M95" s="1646"/>
      <c r="N95" s="1646"/>
      <c r="O95" s="1646"/>
      <c r="P95" s="1646"/>
      <c r="Q95" s="1646"/>
      <c r="R95" s="1646"/>
      <c r="S95" s="1647"/>
      <c r="T95" s="1645"/>
      <c r="U95" s="1647"/>
      <c r="V95" s="1645"/>
      <c r="W95" s="1647"/>
      <c r="X95" s="1645"/>
      <c r="Y95" s="1647"/>
      <c r="Z95" s="1643">
        <f t="shared" si="24"/>
        <v>0</v>
      </c>
      <c r="AA95" s="1645"/>
      <c r="AB95" s="1646"/>
      <c r="AC95" s="1646"/>
      <c r="AD95" s="1647"/>
      <c r="AE95" s="1643">
        <f t="shared" si="25"/>
        <v>0</v>
      </c>
      <c r="AF95" s="1645"/>
      <c r="AG95" s="1646"/>
      <c r="AH95" s="1646"/>
      <c r="AI95" s="1654"/>
      <c r="AJ95" s="1644"/>
      <c r="AK95" s="1644"/>
      <c r="AL95" s="1644"/>
      <c r="AM95" s="1644"/>
      <c r="AN95" s="1644"/>
      <c r="AO95" s="1644"/>
      <c r="AP95" s="1644"/>
      <c r="AQ95" s="1644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1657"/>
      <c r="D96" s="1658"/>
      <c r="E96" s="1658"/>
      <c r="F96" s="1658"/>
      <c r="G96" s="1658"/>
      <c r="H96" s="1658"/>
      <c r="I96" s="1658"/>
      <c r="J96" s="1658"/>
      <c r="K96" s="1658"/>
      <c r="L96" s="1658"/>
      <c r="M96" s="1658"/>
      <c r="N96" s="1658"/>
      <c r="O96" s="1658"/>
      <c r="P96" s="1658"/>
      <c r="Q96" s="1658"/>
      <c r="R96" s="1658"/>
      <c r="S96" s="1659"/>
      <c r="T96" s="1645"/>
      <c r="U96" s="1647"/>
      <c r="V96" s="1645"/>
      <c r="W96" s="1647"/>
      <c r="X96" s="1645"/>
      <c r="Y96" s="1647"/>
      <c r="Z96" s="1643">
        <f t="shared" si="24"/>
        <v>0</v>
      </c>
      <c r="AA96" s="1645"/>
      <c r="AB96" s="1646"/>
      <c r="AC96" s="1646"/>
      <c r="AD96" s="1647"/>
      <c r="AE96" s="1643">
        <f t="shared" si="25"/>
        <v>0</v>
      </c>
      <c r="AF96" s="1645"/>
      <c r="AG96" s="1646"/>
      <c r="AH96" s="1646"/>
      <c r="AI96" s="1654"/>
      <c r="AJ96" s="1644"/>
      <c r="AK96" s="1644"/>
      <c r="AL96" s="1644"/>
      <c r="AM96" s="1644"/>
      <c r="AN96" s="1644"/>
      <c r="AO96" s="1644"/>
      <c r="AP96" s="1644"/>
      <c r="AQ96" s="1644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1660" t="s">
        <v>5</v>
      </c>
      <c r="B97" s="1661">
        <f>SUM(C97:S97)</f>
        <v>6</v>
      </c>
      <c r="C97" s="1662">
        <f>SUM(C37:C96)</f>
        <v>0</v>
      </c>
      <c r="D97" s="1370">
        <f>SUM(D37:D96)</f>
        <v>0</v>
      </c>
      <c r="E97" s="1370">
        <f t="shared" ref="E97:AP97" si="28">SUM(E37:E96)</f>
        <v>0</v>
      </c>
      <c r="F97" s="1370">
        <f t="shared" si="28"/>
        <v>0</v>
      </c>
      <c r="G97" s="1370">
        <f t="shared" si="28"/>
        <v>0</v>
      </c>
      <c r="H97" s="1663">
        <f t="shared" si="28"/>
        <v>0</v>
      </c>
      <c r="I97" s="1370">
        <f t="shared" si="28"/>
        <v>0</v>
      </c>
      <c r="J97" s="1370">
        <f t="shared" si="28"/>
        <v>0</v>
      </c>
      <c r="K97" s="1370">
        <f t="shared" si="28"/>
        <v>1</v>
      </c>
      <c r="L97" s="1370">
        <f t="shared" si="28"/>
        <v>0</v>
      </c>
      <c r="M97" s="1370">
        <f t="shared" si="28"/>
        <v>1</v>
      </c>
      <c r="N97" s="1370">
        <f t="shared" si="28"/>
        <v>1</v>
      </c>
      <c r="O97" s="1370">
        <f t="shared" si="28"/>
        <v>2</v>
      </c>
      <c r="P97" s="1370">
        <f t="shared" si="28"/>
        <v>0</v>
      </c>
      <c r="Q97" s="1370">
        <f t="shared" si="28"/>
        <v>0</v>
      </c>
      <c r="R97" s="1370">
        <f t="shared" si="28"/>
        <v>0</v>
      </c>
      <c r="S97" s="1372">
        <f t="shared" si="28"/>
        <v>1</v>
      </c>
      <c r="T97" s="1662">
        <f t="shared" si="28"/>
        <v>1</v>
      </c>
      <c r="U97" s="1372">
        <f t="shared" si="28"/>
        <v>5</v>
      </c>
      <c r="V97" s="1662">
        <f t="shared" si="28"/>
        <v>0</v>
      </c>
      <c r="W97" s="1372">
        <f t="shared" si="28"/>
        <v>0</v>
      </c>
      <c r="X97" s="1662">
        <f t="shared" si="28"/>
        <v>0</v>
      </c>
      <c r="Y97" s="1372">
        <f t="shared" si="28"/>
        <v>0</v>
      </c>
      <c r="Z97" s="1664">
        <f t="shared" si="28"/>
        <v>0</v>
      </c>
      <c r="AA97" s="1662">
        <f t="shared" si="28"/>
        <v>0</v>
      </c>
      <c r="AB97" s="1370">
        <f t="shared" si="28"/>
        <v>0</v>
      </c>
      <c r="AC97" s="1370">
        <f t="shared" si="28"/>
        <v>0</v>
      </c>
      <c r="AD97" s="1663">
        <f t="shared" si="28"/>
        <v>0</v>
      </c>
      <c r="AE97" s="1664">
        <f t="shared" si="28"/>
        <v>0</v>
      </c>
      <c r="AF97" s="1662">
        <f t="shared" si="28"/>
        <v>0</v>
      </c>
      <c r="AG97" s="1370">
        <f t="shared" si="28"/>
        <v>0</v>
      </c>
      <c r="AH97" s="1370">
        <f t="shared" si="28"/>
        <v>0</v>
      </c>
      <c r="AI97" s="1665">
        <f t="shared" si="28"/>
        <v>0</v>
      </c>
      <c r="AJ97" s="1372">
        <f>SUM(AJ37:AJ96)</f>
        <v>0</v>
      </c>
      <c r="AK97" s="1372">
        <f>SUM(AK37:AK96)</f>
        <v>0</v>
      </c>
      <c r="AL97" s="1375">
        <f>SUM(AL37:AL96)</f>
        <v>6</v>
      </c>
      <c r="AM97" s="1372">
        <f t="shared" si="28"/>
        <v>0</v>
      </c>
      <c r="AN97" s="1372">
        <f t="shared" si="28"/>
        <v>0</v>
      </c>
      <c r="AO97" s="1372">
        <f t="shared" si="28"/>
        <v>0</v>
      </c>
      <c r="AP97" s="1372">
        <f t="shared" si="28"/>
        <v>0</v>
      </c>
      <c r="AQ97" s="1372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1666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356" t="s">
        <v>4</v>
      </c>
      <c r="B99" s="4357"/>
      <c r="C99" s="4356" t="s">
        <v>37</v>
      </c>
      <c r="D99" s="4410"/>
      <c r="E99" s="4357"/>
      <c r="F99" s="4411" t="s">
        <v>139</v>
      </c>
      <c r="G99" s="4250"/>
      <c r="H99" s="4250"/>
      <c r="I99" s="4250"/>
      <c r="J99" s="4250"/>
      <c r="K99" s="4250"/>
      <c r="L99" s="4250"/>
      <c r="M99" s="4250"/>
      <c r="N99" s="4250"/>
      <c r="O99" s="4250"/>
      <c r="P99" s="4250"/>
      <c r="Q99" s="4250"/>
      <c r="R99" s="4250"/>
      <c r="S99" s="4250"/>
      <c r="T99" s="4250"/>
      <c r="U99" s="4250"/>
      <c r="V99" s="4250"/>
      <c r="W99" s="4250"/>
      <c r="X99" s="4250"/>
      <c r="Y99" s="4250"/>
      <c r="Z99" s="4250"/>
      <c r="AA99" s="4250"/>
      <c r="AB99" s="4250"/>
      <c r="AC99" s="4250"/>
      <c r="AD99" s="4250"/>
      <c r="AE99" s="4250"/>
      <c r="AF99" s="4250"/>
      <c r="AG99" s="4250"/>
      <c r="AH99" s="4250"/>
      <c r="AI99" s="4250"/>
      <c r="AJ99" s="4250"/>
      <c r="AK99" s="4250"/>
      <c r="AL99" s="4250"/>
      <c r="AM99" s="4412"/>
      <c r="AN99" s="4293" t="s">
        <v>140</v>
      </c>
      <c r="AO99" s="4333"/>
      <c r="AP99" s="3998" t="s">
        <v>141</v>
      </c>
      <c r="AQ99" s="4333" t="s">
        <v>142</v>
      </c>
      <c r="AR99" s="4237" t="s">
        <v>10</v>
      </c>
      <c r="AS99" s="4333" t="s">
        <v>11</v>
      </c>
      <c r="AT99" s="4237" t="s">
        <v>143</v>
      </c>
      <c r="AU99" s="4333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403" t="s">
        <v>13</v>
      </c>
      <c r="G100" s="4404"/>
      <c r="H100" s="4403" t="s">
        <v>14</v>
      </c>
      <c r="I100" s="4404"/>
      <c r="J100" s="4403" t="s">
        <v>50</v>
      </c>
      <c r="K100" s="4404"/>
      <c r="L100" s="4403" t="s">
        <v>51</v>
      </c>
      <c r="M100" s="4404"/>
      <c r="N100" s="4403" t="s">
        <v>17</v>
      </c>
      <c r="O100" s="4404"/>
      <c r="P100" s="4411" t="s">
        <v>18</v>
      </c>
      <c r="Q100" s="4416"/>
      <c r="R100" s="4411" t="s">
        <v>19</v>
      </c>
      <c r="S100" s="4416"/>
      <c r="T100" s="4411" t="s">
        <v>20</v>
      </c>
      <c r="U100" s="4416"/>
      <c r="V100" s="4411" t="s">
        <v>21</v>
      </c>
      <c r="W100" s="4416"/>
      <c r="X100" s="4411" t="s">
        <v>22</v>
      </c>
      <c r="Y100" s="4416"/>
      <c r="Z100" s="4411" t="s">
        <v>23</v>
      </c>
      <c r="AA100" s="4416"/>
      <c r="AB100" s="4411" t="s">
        <v>24</v>
      </c>
      <c r="AC100" s="4416"/>
      <c r="AD100" s="4411" t="s">
        <v>25</v>
      </c>
      <c r="AE100" s="4416"/>
      <c r="AF100" s="4411" t="s">
        <v>26</v>
      </c>
      <c r="AG100" s="4416"/>
      <c r="AH100" s="4411" t="s">
        <v>27</v>
      </c>
      <c r="AI100" s="4416"/>
      <c r="AJ100" s="4411" t="s">
        <v>28</v>
      </c>
      <c r="AK100" s="4416"/>
      <c r="AL100" s="4411" t="s">
        <v>29</v>
      </c>
      <c r="AM100" s="4412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1638" t="s">
        <v>44</v>
      </c>
      <c r="D101" s="1378" t="s">
        <v>30</v>
      </c>
      <c r="E101" s="1667" t="s">
        <v>31</v>
      </c>
      <c r="F101" s="1379" t="s">
        <v>30</v>
      </c>
      <c r="G101" s="1497" t="s">
        <v>31</v>
      </c>
      <c r="H101" s="1379" t="s">
        <v>30</v>
      </c>
      <c r="I101" s="1497" t="s">
        <v>31</v>
      </c>
      <c r="J101" s="1379" t="s">
        <v>30</v>
      </c>
      <c r="K101" s="1497" t="s">
        <v>31</v>
      </c>
      <c r="L101" s="1379" t="s">
        <v>30</v>
      </c>
      <c r="M101" s="1497" t="s">
        <v>31</v>
      </c>
      <c r="N101" s="1379" t="s">
        <v>30</v>
      </c>
      <c r="O101" s="1497" t="s">
        <v>31</v>
      </c>
      <c r="P101" s="1379" t="s">
        <v>30</v>
      </c>
      <c r="Q101" s="1497" t="s">
        <v>31</v>
      </c>
      <c r="R101" s="1379" t="s">
        <v>30</v>
      </c>
      <c r="S101" s="1497" t="s">
        <v>31</v>
      </c>
      <c r="T101" s="1379" t="s">
        <v>30</v>
      </c>
      <c r="U101" s="1497" t="s">
        <v>31</v>
      </c>
      <c r="V101" s="1379" t="s">
        <v>30</v>
      </c>
      <c r="W101" s="1497" t="s">
        <v>31</v>
      </c>
      <c r="X101" s="1379" t="s">
        <v>30</v>
      </c>
      <c r="Y101" s="1497" t="s">
        <v>31</v>
      </c>
      <c r="Z101" s="1379" t="s">
        <v>30</v>
      </c>
      <c r="AA101" s="1497" t="s">
        <v>31</v>
      </c>
      <c r="AB101" s="1379" t="s">
        <v>30</v>
      </c>
      <c r="AC101" s="1497" t="s">
        <v>31</v>
      </c>
      <c r="AD101" s="1379" t="s">
        <v>30</v>
      </c>
      <c r="AE101" s="1497" t="s">
        <v>31</v>
      </c>
      <c r="AF101" s="1379" t="s">
        <v>30</v>
      </c>
      <c r="AG101" s="1497" t="s">
        <v>31</v>
      </c>
      <c r="AH101" s="1379" t="s">
        <v>30</v>
      </c>
      <c r="AI101" s="1497" t="s">
        <v>31</v>
      </c>
      <c r="AJ101" s="1379" t="s">
        <v>30</v>
      </c>
      <c r="AK101" s="1497" t="s">
        <v>31</v>
      </c>
      <c r="AL101" s="1379" t="s">
        <v>30</v>
      </c>
      <c r="AM101" s="351" t="s">
        <v>31</v>
      </c>
      <c r="AN101" s="1668" t="s">
        <v>145</v>
      </c>
      <c r="AO101" s="1669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424" t="s">
        <v>149</v>
      </c>
      <c r="B102" s="4425"/>
      <c r="C102" s="1670">
        <f>SUM(D102+E102)</f>
        <v>68</v>
      </c>
      <c r="D102" s="1382">
        <f>SUM(F102+H102+J102+L102+N102+P102+R102+T102+V102+X102+Z102+AB102+AD102+AF102+AH102+AJ102+AL102)</f>
        <v>17</v>
      </c>
      <c r="E102" s="1671">
        <f>SUM(G102+I102+K102+M102+O102+Q102+S102+U102+W102+Y102+AA102+AC102+AE102+AG102+AI102+AK102+AM102)</f>
        <v>51</v>
      </c>
      <c r="F102" s="1383"/>
      <c r="G102" s="1672"/>
      <c r="H102" s="1383"/>
      <c r="I102" s="1672"/>
      <c r="J102" s="1383"/>
      <c r="K102" s="1672"/>
      <c r="L102" s="1383">
        <v>1</v>
      </c>
      <c r="M102" s="1672"/>
      <c r="N102" s="1383"/>
      <c r="O102" s="1672"/>
      <c r="P102" s="1383"/>
      <c r="Q102" s="1672">
        <v>5</v>
      </c>
      <c r="R102" s="1383"/>
      <c r="S102" s="1672"/>
      <c r="T102" s="1383"/>
      <c r="U102" s="1672">
        <v>2</v>
      </c>
      <c r="V102" s="1383"/>
      <c r="W102" s="1672">
        <v>7</v>
      </c>
      <c r="X102" s="1383"/>
      <c r="Y102" s="1672">
        <v>6</v>
      </c>
      <c r="Z102" s="1383">
        <v>1</v>
      </c>
      <c r="AA102" s="1672">
        <v>2</v>
      </c>
      <c r="AB102" s="1383">
        <v>2</v>
      </c>
      <c r="AC102" s="1672">
        <v>6</v>
      </c>
      <c r="AD102" s="1383">
        <v>3</v>
      </c>
      <c r="AE102" s="1672">
        <v>10</v>
      </c>
      <c r="AF102" s="1383">
        <v>1</v>
      </c>
      <c r="AG102" s="1672">
        <v>2</v>
      </c>
      <c r="AH102" s="1383">
        <v>3</v>
      </c>
      <c r="AI102" s="1672">
        <v>2</v>
      </c>
      <c r="AJ102" s="1383">
        <v>1</v>
      </c>
      <c r="AK102" s="1672">
        <v>4</v>
      </c>
      <c r="AL102" s="1383">
        <v>5</v>
      </c>
      <c r="AM102" s="354">
        <v>5</v>
      </c>
      <c r="AN102" s="1568"/>
      <c r="AO102" s="1384">
        <v>13</v>
      </c>
      <c r="AP102" s="1568">
        <v>68</v>
      </c>
      <c r="AQ102" s="1384">
        <v>10</v>
      </c>
      <c r="AR102" s="1568">
        <v>0</v>
      </c>
      <c r="AS102" s="1384">
        <v>0</v>
      </c>
      <c r="AT102" s="1631">
        <v>55</v>
      </c>
      <c r="AU102" s="1631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237" t="s">
        <v>150</v>
      </c>
      <c r="B103" s="1385" t="s">
        <v>151</v>
      </c>
      <c r="C103" s="105">
        <f>SUM(D103:E103)</f>
        <v>0</v>
      </c>
      <c r="D103" s="1386"/>
      <c r="E103" s="1671">
        <f>SUM(K103+M103+O103+Q103+S103+U103+W103+Y103+AA103+AC103+AE103+AG103+AI103+AK103+AM103)</f>
        <v>0</v>
      </c>
      <c r="F103" s="1387"/>
      <c r="G103" s="1388"/>
      <c r="H103" s="1387"/>
      <c r="I103" s="1388"/>
      <c r="J103" s="1387"/>
      <c r="K103" s="1389"/>
      <c r="L103" s="1387"/>
      <c r="M103" s="1389"/>
      <c r="N103" s="1387"/>
      <c r="O103" s="1389"/>
      <c r="P103" s="1387"/>
      <c r="Q103" s="1389"/>
      <c r="R103" s="1387"/>
      <c r="S103" s="1389"/>
      <c r="T103" s="1387"/>
      <c r="U103" s="1389"/>
      <c r="V103" s="1387"/>
      <c r="W103" s="1389"/>
      <c r="X103" s="1387"/>
      <c r="Y103" s="1389"/>
      <c r="Z103" s="1387"/>
      <c r="AA103" s="1389"/>
      <c r="AB103" s="1387"/>
      <c r="AC103" s="1390"/>
      <c r="AD103" s="1387"/>
      <c r="AE103" s="1389"/>
      <c r="AF103" s="1387"/>
      <c r="AG103" s="1389"/>
      <c r="AH103" s="1387"/>
      <c r="AI103" s="1389"/>
      <c r="AJ103" s="1387"/>
      <c r="AK103" s="1389"/>
      <c r="AL103" s="1387"/>
      <c r="AM103" s="1391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1653" t="s">
        <v>152</v>
      </c>
      <c r="C104" s="1673">
        <f t="shared" ref="C104:C110" si="35">SUM(D104+E104)</f>
        <v>0</v>
      </c>
      <c r="D104" s="1674">
        <f>SUM(F104+H104+J104+L104+N104+P104+R104+T104+V104+X104+Z104+AB104+AD104+AF104+AH104+AJ104+AL104)</f>
        <v>0</v>
      </c>
      <c r="E104" s="1675">
        <f>SUM(G104+I104+K104+M104+O104+Q104+S104+U104+W104+Y104+AA104+AC104+AE104+AG104+AI104+AK104+AM104)</f>
        <v>0</v>
      </c>
      <c r="F104" s="1645"/>
      <c r="G104" s="1644"/>
      <c r="H104" s="1645"/>
      <c r="I104" s="1644"/>
      <c r="J104" s="1645"/>
      <c r="K104" s="1644"/>
      <c r="L104" s="1645"/>
      <c r="M104" s="1644"/>
      <c r="N104" s="1645"/>
      <c r="O104" s="1644"/>
      <c r="P104" s="1645"/>
      <c r="Q104" s="1647"/>
      <c r="R104" s="1645"/>
      <c r="S104" s="1647"/>
      <c r="T104" s="1645"/>
      <c r="U104" s="1647"/>
      <c r="V104" s="1645"/>
      <c r="W104" s="1647"/>
      <c r="X104" s="1645"/>
      <c r="Y104" s="1647"/>
      <c r="Z104" s="1645"/>
      <c r="AA104" s="1647"/>
      <c r="AB104" s="1645"/>
      <c r="AC104" s="1647"/>
      <c r="AD104" s="1645"/>
      <c r="AE104" s="1647"/>
      <c r="AF104" s="1645"/>
      <c r="AG104" s="1647"/>
      <c r="AH104" s="1645"/>
      <c r="AI104" s="1647"/>
      <c r="AJ104" s="1645"/>
      <c r="AK104" s="1647"/>
      <c r="AL104" s="1676"/>
      <c r="AM104" s="1677"/>
      <c r="AN104" s="1678"/>
      <c r="AO104" s="1647"/>
      <c r="AP104" s="1678"/>
      <c r="AQ104" s="1647"/>
      <c r="AR104" s="1678"/>
      <c r="AS104" s="1647"/>
      <c r="AT104" s="1644"/>
      <c r="AU104" s="1644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1679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1680"/>
      <c r="G105" s="1681"/>
      <c r="H105" s="1680"/>
      <c r="I105" s="1681"/>
      <c r="J105" s="1680"/>
      <c r="K105" s="1681"/>
      <c r="L105" s="1680"/>
      <c r="M105" s="1681"/>
      <c r="N105" s="1657"/>
      <c r="O105" s="1659"/>
      <c r="P105" s="1657"/>
      <c r="Q105" s="1659"/>
      <c r="R105" s="1657"/>
      <c r="S105" s="1659"/>
      <c r="T105" s="1657"/>
      <c r="U105" s="1659"/>
      <c r="V105" s="1657"/>
      <c r="W105" s="1659"/>
      <c r="X105" s="1657"/>
      <c r="Y105" s="1659"/>
      <c r="Z105" s="1657"/>
      <c r="AA105" s="1682"/>
      <c r="AB105" s="1657"/>
      <c r="AC105" s="1659"/>
      <c r="AD105" s="1680"/>
      <c r="AE105" s="1681"/>
      <c r="AF105" s="1680"/>
      <c r="AG105" s="1681"/>
      <c r="AH105" s="1680"/>
      <c r="AI105" s="1681"/>
      <c r="AJ105" s="1680"/>
      <c r="AK105" s="1681"/>
      <c r="AL105" s="1680"/>
      <c r="AM105" s="1683"/>
      <c r="AN105" s="1678"/>
      <c r="AO105" s="1647"/>
      <c r="AP105" s="1678"/>
      <c r="AQ105" s="1647"/>
      <c r="AR105" s="1678"/>
      <c r="AS105" s="1647"/>
      <c r="AT105" s="1644"/>
      <c r="AU105" s="1644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1678"/>
      <c r="AO106" s="1647"/>
      <c r="AP106" s="1678"/>
      <c r="AQ106" s="1647"/>
      <c r="AR106" s="1678"/>
      <c r="AS106" s="1647"/>
      <c r="AT106" s="1644"/>
      <c r="AU106" s="1644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417" t="s">
        <v>155</v>
      </c>
      <c r="B107" s="4418"/>
      <c r="C107" s="1684">
        <f t="shared" si="35"/>
        <v>0</v>
      </c>
      <c r="D107" s="1674">
        <f t="shared" si="36"/>
        <v>0</v>
      </c>
      <c r="E107" s="1675">
        <f t="shared" si="36"/>
        <v>0</v>
      </c>
      <c r="F107" s="1645"/>
      <c r="G107" s="1644"/>
      <c r="H107" s="1645"/>
      <c r="I107" s="1644"/>
      <c r="J107" s="1645"/>
      <c r="K107" s="1647"/>
      <c r="L107" s="1645"/>
      <c r="M107" s="1647"/>
      <c r="N107" s="1645"/>
      <c r="O107" s="1647"/>
      <c r="P107" s="1645"/>
      <c r="Q107" s="1647"/>
      <c r="R107" s="1645"/>
      <c r="S107" s="1647"/>
      <c r="T107" s="1645"/>
      <c r="U107" s="1647"/>
      <c r="V107" s="1645"/>
      <c r="W107" s="1647"/>
      <c r="X107" s="1645"/>
      <c r="Y107" s="1647"/>
      <c r="Z107" s="1645"/>
      <c r="AA107" s="1647"/>
      <c r="AB107" s="1645"/>
      <c r="AC107" s="1644"/>
      <c r="AD107" s="1645"/>
      <c r="AE107" s="1644"/>
      <c r="AF107" s="1645"/>
      <c r="AG107" s="1644"/>
      <c r="AH107" s="1645"/>
      <c r="AI107" s="1644"/>
      <c r="AJ107" s="1645"/>
      <c r="AK107" s="1644"/>
      <c r="AL107" s="1676"/>
      <c r="AM107" s="1677"/>
      <c r="AN107" s="1678"/>
      <c r="AO107" s="1647"/>
      <c r="AP107" s="1678"/>
      <c r="AQ107" s="1647"/>
      <c r="AR107" s="1678"/>
      <c r="AS107" s="1647"/>
      <c r="AT107" s="1644"/>
      <c r="AU107" s="1644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419" t="s">
        <v>156</v>
      </c>
      <c r="B108" s="4420"/>
      <c r="C108" s="1685">
        <f t="shared" si="35"/>
        <v>0</v>
      </c>
      <c r="D108" s="1686">
        <f t="shared" si="36"/>
        <v>0</v>
      </c>
      <c r="E108" s="1675">
        <f t="shared" si="36"/>
        <v>0</v>
      </c>
      <c r="F108" s="1645"/>
      <c r="G108" s="1644"/>
      <c r="H108" s="1645"/>
      <c r="I108" s="1644"/>
      <c r="J108" s="1645"/>
      <c r="K108" s="1647"/>
      <c r="L108" s="1645"/>
      <c r="M108" s="1647"/>
      <c r="N108" s="1645"/>
      <c r="O108" s="1647"/>
      <c r="P108" s="1645"/>
      <c r="Q108" s="1647"/>
      <c r="R108" s="1645"/>
      <c r="S108" s="1647"/>
      <c r="T108" s="1645"/>
      <c r="U108" s="1647"/>
      <c r="V108" s="1645"/>
      <c r="W108" s="1647"/>
      <c r="X108" s="1645"/>
      <c r="Y108" s="1647"/>
      <c r="Z108" s="1645"/>
      <c r="AA108" s="1647"/>
      <c r="AB108" s="1645"/>
      <c r="AC108" s="1644"/>
      <c r="AD108" s="1645"/>
      <c r="AE108" s="1644"/>
      <c r="AF108" s="1645"/>
      <c r="AG108" s="1644"/>
      <c r="AH108" s="1645"/>
      <c r="AI108" s="1644"/>
      <c r="AJ108" s="1645"/>
      <c r="AK108" s="1644"/>
      <c r="AL108" s="1676"/>
      <c r="AM108" s="1677"/>
      <c r="AN108" s="1678"/>
      <c r="AO108" s="1647"/>
      <c r="AP108" s="1678"/>
      <c r="AQ108" s="1647"/>
      <c r="AR108" s="1678"/>
      <c r="AS108" s="1647"/>
      <c r="AT108" s="1644"/>
      <c r="AU108" s="1644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417" t="s">
        <v>157</v>
      </c>
      <c r="B109" s="4418"/>
      <c r="C109" s="1684">
        <f t="shared" si="35"/>
        <v>0</v>
      </c>
      <c r="D109" s="1674">
        <f t="shared" si="36"/>
        <v>0</v>
      </c>
      <c r="E109" s="1675">
        <f t="shared" si="36"/>
        <v>0</v>
      </c>
      <c r="F109" s="1645"/>
      <c r="G109" s="1644"/>
      <c r="H109" s="1645"/>
      <c r="I109" s="1644"/>
      <c r="J109" s="1645"/>
      <c r="K109" s="1647"/>
      <c r="L109" s="1645"/>
      <c r="M109" s="1647"/>
      <c r="N109" s="1645"/>
      <c r="O109" s="1647"/>
      <c r="P109" s="1645"/>
      <c r="Q109" s="1647"/>
      <c r="R109" s="1645"/>
      <c r="S109" s="1647"/>
      <c r="T109" s="1645"/>
      <c r="U109" s="1647"/>
      <c r="V109" s="1645"/>
      <c r="W109" s="1647"/>
      <c r="X109" s="1645"/>
      <c r="Y109" s="1647"/>
      <c r="Z109" s="1645"/>
      <c r="AA109" s="1647"/>
      <c r="AB109" s="1645"/>
      <c r="AC109" s="1647"/>
      <c r="AD109" s="1645"/>
      <c r="AE109" s="1647"/>
      <c r="AF109" s="1645"/>
      <c r="AG109" s="1647"/>
      <c r="AH109" s="1645"/>
      <c r="AI109" s="1644"/>
      <c r="AJ109" s="1645"/>
      <c r="AK109" s="1644"/>
      <c r="AL109" s="1676"/>
      <c r="AM109" s="1677"/>
      <c r="AN109" s="1678"/>
      <c r="AO109" s="1647"/>
      <c r="AP109" s="1678"/>
      <c r="AQ109" s="1647"/>
      <c r="AR109" s="1678"/>
      <c r="AS109" s="1647"/>
      <c r="AT109" s="1644"/>
      <c r="AU109" s="1644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421" t="s">
        <v>158</v>
      </c>
      <c r="B110" s="4422"/>
      <c r="C110" s="1687">
        <f t="shared" si="35"/>
        <v>0</v>
      </c>
      <c r="D110" s="1688">
        <f t="shared" si="36"/>
        <v>0</v>
      </c>
      <c r="E110" s="1689">
        <f t="shared" si="36"/>
        <v>0</v>
      </c>
      <c r="F110" s="1657"/>
      <c r="G110" s="1682"/>
      <c r="H110" s="1657"/>
      <c r="I110" s="1682"/>
      <c r="J110" s="1657"/>
      <c r="K110" s="1659"/>
      <c r="L110" s="1657"/>
      <c r="M110" s="1659"/>
      <c r="N110" s="1657"/>
      <c r="O110" s="1659"/>
      <c r="P110" s="1657"/>
      <c r="Q110" s="1659"/>
      <c r="R110" s="1657"/>
      <c r="S110" s="1659"/>
      <c r="T110" s="1657"/>
      <c r="U110" s="1659"/>
      <c r="V110" s="1657"/>
      <c r="W110" s="1659"/>
      <c r="X110" s="1657"/>
      <c r="Y110" s="1659"/>
      <c r="Z110" s="1657"/>
      <c r="AA110" s="1659"/>
      <c r="AB110" s="1657"/>
      <c r="AC110" s="1659"/>
      <c r="AD110" s="1657"/>
      <c r="AE110" s="1659"/>
      <c r="AF110" s="1657"/>
      <c r="AG110" s="1659"/>
      <c r="AH110" s="1657"/>
      <c r="AI110" s="1659"/>
      <c r="AJ110" s="1657"/>
      <c r="AK110" s="1659"/>
      <c r="AL110" s="1690"/>
      <c r="AM110" s="1691"/>
      <c r="AN110" s="1692"/>
      <c r="AO110" s="1659"/>
      <c r="AP110" s="1692"/>
      <c r="AQ110" s="1659"/>
      <c r="AR110" s="1692"/>
      <c r="AS110" s="1659"/>
      <c r="AT110" s="1682"/>
      <c r="AU110" s="1682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403" t="s">
        <v>5</v>
      </c>
      <c r="B111" s="4404"/>
      <c r="C111" s="126">
        <f t="shared" ref="C111:AU111" si="37">SUM(C102:C110)</f>
        <v>68</v>
      </c>
      <c r="D111" s="127">
        <f t="shared" si="37"/>
        <v>17</v>
      </c>
      <c r="E111" s="115">
        <f t="shared" si="37"/>
        <v>51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1693">
        <f t="shared" si="37"/>
        <v>0</v>
      </c>
      <c r="K111" s="1412">
        <f t="shared" si="37"/>
        <v>0</v>
      </c>
      <c r="L111" s="1693">
        <f t="shared" si="37"/>
        <v>1</v>
      </c>
      <c r="M111" s="1412">
        <f t="shared" si="37"/>
        <v>0</v>
      </c>
      <c r="N111" s="1693">
        <f t="shared" si="37"/>
        <v>0</v>
      </c>
      <c r="O111" s="1412">
        <f t="shared" si="37"/>
        <v>0</v>
      </c>
      <c r="P111" s="1693">
        <f t="shared" si="37"/>
        <v>0</v>
      </c>
      <c r="Q111" s="1412">
        <f t="shared" si="37"/>
        <v>5</v>
      </c>
      <c r="R111" s="1693">
        <f t="shared" si="37"/>
        <v>0</v>
      </c>
      <c r="S111" s="1412">
        <f t="shared" si="37"/>
        <v>0</v>
      </c>
      <c r="T111" s="1693">
        <f t="shared" si="37"/>
        <v>0</v>
      </c>
      <c r="U111" s="1412">
        <f t="shared" si="37"/>
        <v>2</v>
      </c>
      <c r="V111" s="1693">
        <f t="shared" si="37"/>
        <v>0</v>
      </c>
      <c r="W111" s="1412">
        <f t="shared" si="37"/>
        <v>7</v>
      </c>
      <c r="X111" s="1693">
        <f t="shared" si="37"/>
        <v>0</v>
      </c>
      <c r="Y111" s="1412">
        <f t="shared" si="37"/>
        <v>6</v>
      </c>
      <c r="Z111" s="1693">
        <f t="shared" si="37"/>
        <v>1</v>
      </c>
      <c r="AA111" s="1412">
        <f t="shared" si="37"/>
        <v>2</v>
      </c>
      <c r="AB111" s="1693">
        <f t="shared" si="37"/>
        <v>2</v>
      </c>
      <c r="AC111" s="1412">
        <f t="shared" si="37"/>
        <v>6</v>
      </c>
      <c r="AD111" s="1693">
        <f t="shared" si="37"/>
        <v>3</v>
      </c>
      <c r="AE111" s="1412">
        <f t="shared" si="37"/>
        <v>10</v>
      </c>
      <c r="AF111" s="1693">
        <f t="shared" si="37"/>
        <v>1</v>
      </c>
      <c r="AG111" s="1412">
        <f t="shared" si="37"/>
        <v>2</v>
      </c>
      <c r="AH111" s="1693">
        <f t="shared" si="37"/>
        <v>3</v>
      </c>
      <c r="AI111" s="1412">
        <f t="shared" si="37"/>
        <v>2</v>
      </c>
      <c r="AJ111" s="1693">
        <f t="shared" si="37"/>
        <v>1</v>
      </c>
      <c r="AK111" s="1412">
        <f t="shared" si="37"/>
        <v>4</v>
      </c>
      <c r="AL111" s="1694">
        <f t="shared" si="37"/>
        <v>5</v>
      </c>
      <c r="AM111" s="1414">
        <f t="shared" si="37"/>
        <v>5</v>
      </c>
      <c r="AN111" s="1695">
        <f>SUM(AN102:AN110)</f>
        <v>0</v>
      </c>
      <c r="AO111" s="129">
        <f>SUM(AO102:AO110)</f>
        <v>13</v>
      </c>
      <c r="AP111" s="1695">
        <f t="shared" si="37"/>
        <v>68</v>
      </c>
      <c r="AQ111" s="129">
        <f t="shared" si="37"/>
        <v>10</v>
      </c>
      <c r="AR111" s="135">
        <f t="shared" si="37"/>
        <v>0</v>
      </c>
      <c r="AS111" s="129">
        <f t="shared" si="37"/>
        <v>0</v>
      </c>
      <c r="AT111" s="129">
        <f t="shared" si="37"/>
        <v>55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1696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423" t="s">
        <v>161</v>
      </c>
      <c r="B114" s="4403" t="s">
        <v>5</v>
      </c>
      <c r="C114" s="4240"/>
      <c r="D114" s="4404"/>
      <c r="E114" s="4403" t="s">
        <v>162</v>
      </c>
      <c r="F114" s="4240"/>
      <c r="G114" s="4240"/>
      <c r="H114" s="4240"/>
      <c r="I114" s="4240"/>
      <c r="J114" s="4240"/>
      <c r="K114" s="4240"/>
      <c r="L114" s="4240"/>
      <c r="M114" s="4240"/>
      <c r="N114" s="4240"/>
      <c r="O114" s="4240"/>
      <c r="P114" s="4426"/>
      <c r="Q114" s="4314" t="s">
        <v>163</v>
      </c>
      <c r="R114" s="4315" t="s">
        <v>164</v>
      </c>
      <c r="S114" s="4315" t="s">
        <v>165</v>
      </c>
      <c r="T114" s="4315" t="s">
        <v>166</v>
      </c>
      <c r="U114" s="4315" t="s">
        <v>167</v>
      </c>
      <c r="V114" s="4312" t="s">
        <v>10</v>
      </c>
      <c r="W114" s="4333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1697" t="s">
        <v>44</v>
      </c>
      <c r="C115" s="1698" t="s">
        <v>30</v>
      </c>
      <c r="D115" s="1640" t="s">
        <v>31</v>
      </c>
      <c r="E115" s="1633" t="s">
        <v>177</v>
      </c>
      <c r="F115" s="1421" t="s">
        <v>178</v>
      </c>
      <c r="G115" s="1421" t="s">
        <v>179</v>
      </c>
      <c r="H115" s="1421" t="s">
        <v>180</v>
      </c>
      <c r="I115" s="1421" t="s">
        <v>181</v>
      </c>
      <c r="J115" s="1421" t="s">
        <v>182</v>
      </c>
      <c r="K115" s="1421" t="s">
        <v>183</v>
      </c>
      <c r="L115" s="1421" t="s">
        <v>184</v>
      </c>
      <c r="M115" s="1421" t="s">
        <v>185</v>
      </c>
      <c r="N115" s="1421" t="s">
        <v>186</v>
      </c>
      <c r="O115" s="1421" t="s">
        <v>187</v>
      </c>
      <c r="P115" s="1422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1699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1699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1699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1700" t="s">
        <v>5</v>
      </c>
      <c r="B119" s="1701">
        <f t="shared" ref="B119:W119" si="42">SUM(B116:B118)</f>
        <v>0</v>
      </c>
      <c r="C119" s="1702">
        <f t="shared" si="42"/>
        <v>0</v>
      </c>
      <c r="D119" s="1703">
        <f t="shared" si="42"/>
        <v>0</v>
      </c>
      <c r="E119" s="1670">
        <f t="shared" si="42"/>
        <v>0</v>
      </c>
      <c r="F119" s="1428">
        <f t="shared" si="42"/>
        <v>0</v>
      </c>
      <c r="G119" s="1428">
        <f t="shared" si="42"/>
        <v>0</v>
      </c>
      <c r="H119" s="1428">
        <f t="shared" si="42"/>
        <v>0</v>
      </c>
      <c r="I119" s="1428">
        <f t="shared" si="42"/>
        <v>0</v>
      </c>
      <c r="J119" s="1428">
        <f t="shared" si="42"/>
        <v>0</v>
      </c>
      <c r="K119" s="1428">
        <f t="shared" si="42"/>
        <v>0</v>
      </c>
      <c r="L119" s="1428">
        <f t="shared" si="42"/>
        <v>0</v>
      </c>
      <c r="M119" s="1428">
        <f t="shared" si="42"/>
        <v>0</v>
      </c>
      <c r="N119" s="1428">
        <f t="shared" si="42"/>
        <v>0</v>
      </c>
      <c r="O119" s="1428">
        <f t="shared" si="42"/>
        <v>0</v>
      </c>
      <c r="P119" s="1429">
        <f t="shared" si="42"/>
        <v>0</v>
      </c>
      <c r="Q119" s="1704">
        <f t="shared" si="42"/>
        <v>0</v>
      </c>
      <c r="R119" s="1431">
        <f t="shared" si="42"/>
        <v>0</v>
      </c>
      <c r="S119" s="1431">
        <f t="shared" si="42"/>
        <v>0</v>
      </c>
      <c r="T119" s="1431">
        <f>SUM(T116:T118)</f>
        <v>0</v>
      </c>
      <c r="U119" s="1431">
        <f t="shared" si="42"/>
        <v>0</v>
      </c>
      <c r="V119" s="1705">
        <f t="shared" si="42"/>
        <v>0</v>
      </c>
      <c r="W119" s="1705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1433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1434"/>
      <c r="N120" s="1434"/>
      <c r="O120" s="1434"/>
      <c r="P120" s="1434"/>
      <c r="Q120" s="1434"/>
      <c r="R120" s="1435"/>
      <c r="S120" s="1436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423" t="s">
        <v>161</v>
      </c>
      <c r="B121" s="4403" t="s">
        <v>5</v>
      </c>
      <c r="C121" s="4240"/>
      <c r="D121" s="4404"/>
      <c r="E121" s="4403" t="s">
        <v>162</v>
      </c>
      <c r="F121" s="4240"/>
      <c r="G121" s="4240"/>
      <c r="H121" s="4240"/>
      <c r="I121" s="4240"/>
      <c r="J121" s="4240"/>
      <c r="K121" s="4240"/>
      <c r="L121" s="4426"/>
      <c r="M121" s="4314" t="s">
        <v>193</v>
      </c>
      <c r="N121" s="4315" t="s">
        <v>163</v>
      </c>
      <c r="O121" s="4315" t="s">
        <v>141</v>
      </c>
      <c r="P121" s="4315" t="s">
        <v>194</v>
      </c>
      <c r="Q121" s="4315" t="s">
        <v>195</v>
      </c>
      <c r="R121" s="4315" t="s">
        <v>196</v>
      </c>
      <c r="S121" s="4315" t="s">
        <v>10</v>
      </c>
      <c r="T121" s="4333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1275" t="s">
        <v>44</v>
      </c>
      <c r="C122" s="1275" t="s">
        <v>30</v>
      </c>
      <c r="D122" s="1271" t="s">
        <v>31</v>
      </c>
      <c r="E122" s="1633" t="s">
        <v>198</v>
      </c>
      <c r="F122" s="1421" t="s">
        <v>183</v>
      </c>
      <c r="G122" s="1421" t="s">
        <v>199</v>
      </c>
      <c r="H122" s="1421" t="s">
        <v>200</v>
      </c>
      <c r="I122" s="1421" t="s">
        <v>186</v>
      </c>
      <c r="J122" s="1421" t="s">
        <v>201</v>
      </c>
      <c r="K122" s="1421" t="s">
        <v>202</v>
      </c>
      <c r="L122" s="1422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1699" t="s">
        <v>204</v>
      </c>
      <c r="B124" s="163">
        <f>SUM(E124:L124)</f>
        <v>0</v>
      </c>
      <c r="C124" s="1706"/>
      <c r="D124" s="1707"/>
      <c r="E124" s="1708"/>
      <c r="F124" s="1709"/>
      <c r="G124" s="1709"/>
      <c r="H124" s="1709"/>
      <c r="I124" s="1709"/>
      <c r="J124" s="1709"/>
      <c r="K124" s="1709"/>
      <c r="L124" s="1710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1700" t="s">
        <v>5</v>
      </c>
      <c r="B125" s="1701">
        <f t="shared" ref="B125:L125" si="45">SUM(B123:B124)</f>
        <v>0</v>
      </c>
      <c r="C125" s="1711">
        <f t="shared" si="45"/>
        <v>0</v>
      </c>
      <c r="D125" s="1712">
        <f t="shared" si="45"/>
        <v>0</v>
      </c>
      <c r="E125" s="1670">
        <f t="shared" si="45"/>
        <v>0</v>
      </c>
      <c r="F125" s="1428">
        <f t="shared" si="45"/>
        <v>0</v>
      </c>
      <c r="G125" s="1428">
        <f t="shared" si="45"/>
        <v>0</v>
      </c>
      <c r="H125" s="1428">
        <f t="shared" si="45"/>
        <v>0</v>
      </c>
      <c r="I125" s="1428">
        <f t="shared" si="45"/>
        <v>0</v>
      </c>
      <c r="J125" s="1428">
        <f t="shared" si="45"/>
        <v>0</v>
      </c>
      <c r="K125" s="1428">
        <f t="shared" si="45"/>
        <v>0</v>
      </c>
      <c r="L125" s="1429">
        <f t="shared" si="45"/>
        <v>0</v>
      </c>
      <c r="M125" s="1704">
        <f t="shared" ref="M125:T125" si="46">SUM(M123:M124)</f>
        <v>0</v>
      </c>
      <c r="N125" s="1428">
        <f t="shared" si="46"/>
        <v>0</v>
      </c>
      <c r="O125" s="1428">
        <f t="shared" si="46"/>
        <v>0</v>
      </c>
      <c r="P125" s="1431">
        <f t="shared" si="46"/>
        <v>0</v>
      </c>
      <c r="Q125" s="1431">
        <f t="shared" si="46"/>
        <v>0</v>
      </c>
      <c r="R125" s="1431">
        <f>SUM(R123:R124)</f>
        <v>0</v>
      </c>
      <c r="S125" s="1431">
        <f t="shared" si="46"/>
        <v>0</v>
      </c>
      <c r="T125" s="1705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1713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411" t="s">
        <v>209</v>
      </c>
      <c r="D128" s="4250"/>
      <c r="E128" s="4250"/>
      <c r="F128" s="4250"/>
      <c r="G128" s="4250"/>
      <c r="H128" s="4250"/>
      <c r="I128" s="4250"/>
      <c r="J128" s="4250"/>
      <c r="K128" s="4250"/>
      <c r="L128" s="4250"/>
      <c r="M128" s="4250"/>
      <c r="N128" s="4250"/>
      <c r="O128" s="4250"/>
      <c r="P128" s="4250"/>
      <c r="Q128" s="4250"/>
      <c r="R128" s="4250"/>
      <c r="S128" s="4416"/>
      <c r="T128" s="4427" t="s">
        <v>49</v>
      </c>
      <c r="U128" s="4428"/>
      <c r="V128" s="4318" t="s">
        <v>210</v>
      </c>
      <c r="W128" s="3998" t="s">
        <v>211</v>
      </c>
      <c r="X128" s="4315" t="s">
        <v>10</v>
      </c>
      <c r="Y128" s="4315" t="s">
        <v>11</v>
      </c>
      <c r="Z128" s="4312" t="s">
        <v>212</v>
      </c>
      <c r="AA128" s="4312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1633" t="s">
        <v>13</v>
      </c>
      <c r="D129" s="1421" t="s">
        <v>14</v>
      </c>
      <c r="E129" s="1421" t="s">
        <v>50</v>
      </c>
      <c r="F129" s="1421" t="s">
        <v>51</v>
      </c>
      <c r="G129" s="1421" t="s">
        <v>17</v>
      </c>
      <c r="H129" s="1421" t="s">
        <v>18</v>
      </c>
      <c r="I129" s="1421" t="s">
        <v>19</v>
      </c>
      <c r="J129" s="1421" t="s">
        <v>20</v>
      </c>
      <c r="K129" s="1421" t="s">
        <v>21</v>
      </c>
      <c r="L129" s="1421" t="s">
        <v>22</v>
      </c>
      <c r="M129" s="1421" t="s">
        <v>23</v>
      </c>
      <c r="N129" s="1421" t="s">
        <v>24</v>
      </c>
      <c r="O129" s="1421" t="s">
        <v>25</v>
      </c>
      <c r="P129" s="1421" t="s">
        <v>26</v>
      </c>
      <c r="Q129" s="1421" t="s">
        <v>27</v>
      </c>
      <c r="R129" s="1421" t="s">
        <v>28</v>
      </c>
      <c r="S129" s="1636" t="s">
        <v>29</v>
      </c>
      <c r="T129" s="1634" t="s">
        <v>30</v>
      </c>
      <c r="U129" s="1714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1447" t="s">
        <v>214</v>
      </c>
      <c r="B130" s="1448">
        <f>SUM(C130:S130)</f>
        <v>0</v>
      </c>
      <c r="C130" s="1715"/>
      <c r="D130" s="1716"/>
      <c r="E130" s="1716"/>
      <c r="F130" s="1716"/>
      <c r="G130" s="1716"/>
      <c r="H130" s="1716"/>
      <c r="I130" s="1716"/>
      <c r="J130" s="1716"/>
      <c r="K130" s="1716"/>
      <c r="L130" s="1716"/>
      <c r="M130" s="1716"/>
      <c r="N130" s="1716"/>
      <c r="O130" s="1716"/>
      <c r="P130" s="1716"/>
      <c r="Q130" s="1716"/>
      <c r="R130" s="1716"/>
      <c r="S130" s="1717"/>
      <c r="T130" s="173"/>
      <c r="U130" s="174"/>
      <c r="V130" s="1718"/>
      <c r="W130" s="1719"/>
      <c r="X130" s="1716"/>
      <c r="Y130" s="1716"/>
      <c r="Z130" s="1717"/>
      <c r="AA130" s="1717"/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1720" t="s">
        <v>207</v>
      </c>
      <c r="B131" s="1721">
        <f>SUM(C131:S131)</f>
        <v>0</v>
      </c>
      <c r="C131" s="1715"/>
      <c r="D131" s="1716"/>
      <c r="E131" s="1716"/>
      <c r="F131" s="1716"/>
      <c r="G131" s="1716"/>
      <c r="H131" s="1716"/>
      <c r="I131" s="1716"/>
      <c r="J131" s="1716"/>
      <c r="K131" s="1716"/>
      <c r="L131" s="1716"/>
      <c r="M131" s="1716"/>
      <c r="N131" s="1716"/>
      <c r="O131" s="1716"/>
      <c r="P131" s="1716"/>
      <c r="Q131" s="1716"/>
      <c r="R131" s="1716"/>
      <c r="S131" s="1717"/>
      <c r="T131" s="1715"/>
      <c r="U131" s="1722"/>
      <c r="V131" s="1718"/>
      <c r="W131" s="1719"/>
      <c r="X131" s="1716"/>
      <c r="Y131" s="1716"/>
      <c r="Z131" s="1717"/>
      <c r="AA131" s="1717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1723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429" t="s">
        <v>55</v>
      </c>
      <c r="B134" s="4238" t="s">
        <v>4</v>
      </c>
      <c r="C134" s="4331" t="s">
        <v>5</v>
      </c>
      <c r="D134" s="4332"/>
      <c r="E134" s="4333"/>
      <c r="F134" s="4411" t="s">
        <v>217</v>
      </c>
      <c r="G134" s="4250"/>
      <c r="H134" s="4250"/>
      <c r="I134" s="4250"/>
      <c r="J134" s="4250"/>
      <c r="K134" s="4250"/>
      <c r="L134" s="4250"/>
      <c r="M134" s="4250"/>
      <c r="N134" s="4250"/>
      <c r="O134" s="4250"/>
      <c r="P134" s="4250"/>
      <c r="Q134" s="4250"/>
      <c r="R134" s="4250"/>
      <c r="S134" s="4250"/>
      <c r="T134" s="4250"/>
      <c r="U134" s="4250"/>
      <c r="V134" s="4250"/>
      <c r="W134" s="4250"/>
      <c r="X134" s="4250"/>
      <c r="Y134" s="4250"/>
      <c r="Z134" s="4250"/>
      <c r="AA134" s="4250"/>
      <c r="AB134" s="4250"/>
      <c r="AC134" s="4250"/>
      <c r="AD134" s="4250"/>
      <c r="AE134" s="4250"/>
      <c r="AF134" s="4250"/>
      <c r="AG134" s="4250"/>
      <c r="AH134" s="4250"/>
      <c r="AI134" s="4250"/>
      <c r="AJ134" s="4250"/>
      <c r="AK134" s="4250"/>
      <c r="AL134" s="4250"/>
      <c r="AM134" s="4416"/>
      <c r="AN134" s="4237" t="s">
        <v>167</v>
      </c>
      <c r="AO134" s="4237" t="s">
        <v>10</v>
      </c>
      <c r="AP134" s="4237" t="s">
        <v>11</v>
      </c>
      <c r="AQ134" s="4237" t="s">
        <v>212</v>
      </c>
      <c r="AR134" s="4237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409" t="s">
        <v>13</v>
      </c>
      <c r="G135" s="4409"/>
      <c r="H135" s="4404" t="s">
        <v>14</v>
      </c>
      <c r="I135" s="4409"/>
      <c r="J135" s="4404" t="s">
        <v>50</v>
      </c>
      <c r="K135" s="4409"/>
      <c r="L135" s="4240" t="s">
        <v>51</v>
      </c>
      <c r="M135" s="4430"/>
      <c r="N135" s="4321" t="s">
        <v>17</v>
      </c>
      <c r="O135" s="4404"/>
      <c r="P135" s="4403" t="s">
        <v>18</v>
      </c>
      <c r="Q135" s="4404"/>
      <c r="R135" s="4332" t="s">
        <v>19</v>
      </c>
      <c r="S135" s="4333"/>
      <c r="T135" s="4240" t="s">
        <v>20</v>
      </c>
      <c r="U135" s="4404"/>
      <c r="V135" s="4403" t="s">
        <v>21</v>
      </c>
      <c r="W135" s="4404"/>
      <c r="X135" s="4240" t="s">
        <v>22</v>
      </c>
      <c r="Y135" s="4404"/>
      <c r="Z135" s="4240" t="s">
        <v>23</v>
      </c>
      <c r="AA135" s="4404"/>
      <c r="AB135" s="4430" t="s">
        <v>24</v>
      </c>
      <c r="AC135" s="4322"/>
      <c r="AD135" s="4240" t="s">
        <v>25</v>
      </c>
      <c r="AE135" s="4404"/>
      <c r="AF135" s="4240" t="s">
        <v>26</v>
      </c>
      <c r="AG135" s="4404"/>
      <c r="AH135" s="4240" t="s">
        <v>27</v>
      </c>
      <c r="AI135" s="4404"/>
      <c r="AJ135" s="4240" t="s">
        <v>28</v>
      </c>
      <c r="AK135" s="4404"/>
      <c r="AL135" s="4240" t="s">
        <v>29</v>
      </c>
      <c r="AM135" s="4404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1638" t="s">
        <v>44</v>
      </c>
      <c r="D136" s="1724" t="s">
        <v>30</v>
      </c>
      <c r="E136" s="1636" t="s">
        <v>31</v>
      </c>
      <c r="F136" s="1633" t="s">
        <v>30</v>
      </c>
      <c r="G136" s="1636" t="s">
        <v>31</v>
      </c>
      <c r="H136" s="1633" t="s">
        <v>30</v>
      </c>
      <c r="I136" s="1636" t="s">
        <v>31</v>
      </c>
      <c r="J136" s="1633" t="s">
        <v>30</v>
      </c>
      <c r="K136" s="1636" t="s">
        <v>31</v>
      </c>
      <c r="L136" s="1724" t="s">
        <v>30</v>
      </c>
      <c r="M136" s="1421" t="s">
        <v>31</v>
      </c>
      <c r="N136" s="1421" t="s">
        <v>30</v>
      </c>
      <c r="O136" s="1459" t="s">
        <v>31</v>
      </c>
      <c r="P136" s="1633" t="s">
        <v>30</v>
      </c>
      <c r="Q136" s="1459" t="s">
        <v>31</v>
      </c>
      <c r="R136" s="1724" t="s">
        <v>30</v>
      </c>
      <c r="S136" s="1459" t="s">
        <v>31</v>
      </c>
      <c r="T136" s="1724" t="s">
        <v>30</v>
      </c>
      <c r="U136" s="1459" t="s">
        <v>31</v>
      </c>
      <c r="V136" s="1633" t="s">
        <v>30</v>
      </c>
      <c r="W136" s="1459" t="s">
        <v>31</v>
      </c>
      <c r="X136" s="1724" t="s">
        <v>30</v>
      </c>
      <c r="Y136" s="1459" t="s">
        <v>31</v>
      </c>
      <c r="Z136" s="1724" t="s">
        <v>30</v>
      </c>
      <c r="AA136" s="1459" t="s">
        <v>31</v>
      </c>
      <c r="AB136" s="1724" t="s">
        <v>30</v>
      </c>
      <c r="AC136" s="1459" t="s">
        <v>31</v>
      </c>
      <c r="AD136" s="1724" t="s">
        <v>30</v>
      </c>
      <c r="AE136" s="1459" t="s">
        <v>31</v>
      </c>
      <c r="AF136" s="1724" t="s">
        <v>30</v>
      </c>
      <c r="AG136" s="1459" t="s">
        <v>31</v>
      </c>
      <c r="AH136" s="1724" t="s">
        <v>30</v>
      </c>
      <c r="AI136" s="1459" t="s">
        <v>31</v>
      </c>
      <c r="AJ136" s="1724" t="s">
        <v>30</v>
      </c>
      <c r="AK136" s="1459" t="s">
        <v>31</v>
      </c>
      <c r="AL136" s="1724" t="s">
        <v>30</v>
      </c>
      <c r="AM136" s="1459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237" t="s">
        <v>218</v>
      </c>
      <c r="B137" s="1460" t="s">
        <v>32</v>
      </c>
      <c r="C137" s="1461">
        <f t="shared" ref="C137:C158" si="49">SUM(D137:E137)</f>
        <v>0</v>
      </c>
      <c r="D137" s="1462">
        <f t="shared" ref="D137:D146" si="50">SUM(F137+H137+J137+L137+N137+P137+R137+T137+V137+X137+Z137+AB137+AD137+AF137+AH137+AJ137+AL137)</f>
        <v>0</v>
      </c>
      <c r="E137" s="1463">
        <f t="shared" ref="E137:E146" si="51">SUM(G137+I137+K137+M137+O137+Q137+S137+U137+W137+Y137+AA137+AC137+AE137+AG137+AI137+AK137+AM137)</f>
        <v>0</v>
      </c>
      <c r="F137" s="1464"/>
      <c r="G137" s="1465"/>
      <c r="H137" s="1464"/>
      <c r="I137" s="1465"/>
      <c r="J137" s="1464"/>
      <c r="K137" s="1465"/>
      <c r="L137" s="1466"/>
      <c r="M137" s="1467"/>
      <c r="N137" s="1467"/>
      <c r="O137" s="1468"/>
      <c r="P137" s="1464"/>
      <c r="Q137" s="1468"/>
      <c r="R137" s="1466"/>
      <c r="S137" s="1468"/>
      <c r="T137" s="1466"/>
      <c r="U137" s="1468"/>
      <c r="V137" s="1464"/>
      <c r="W137" s="1465"/>
      <c r="X137" s="1466"/>
      <c r="Y137" s="1465"/>
      <c r="Z137" s="1466"/>
      <c r="AA137" s="1468"/>
      <c r="AB137" s="1466"/>
      <c r="AC137" s="1468"/>
      <c r="AD137" s="1466"/>
      <c r="AE137" s="1468"/>
      <c r="AF137" s="1466"/>
      <c r="AG137" s="1468"/>
      <c r="AH137" s="1466"/>
      <c r="AI137" s="1468"/>
      <c r="AJ137" s="1466"/>
      <c r="AK137" s="1468"/>
      <c r="AL137" s="1466"/>
      <c r="AM137" s="1468"/>
      <c r="AN137" s="1468"/>
      <c r="AO137" s="1468"/>
      <c r="AP137" s="1468"/>
      <c r="AQ137" s="1468"/>
      <c r="AR137" s="1468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1725" t="s">
        <v>219</v>
      </c>
      <c r="C138" s="1726">
        <f t="shared" si="49"/>
        <v>2</v>
      </c>
      <c r="D138" s="1727">
        <f t="shared" si="50"/>
        <v>0</v>
      </c>
      <c r="E138" s="1728">
        <f t="shared" si="51"/>
        <v>2</v>
      </c>
      <c r="F138" s="1715"/>
      <c r="G138" s="1717"/>
      <c r="H138" s="1715"/>
      <c r="I138" s="1717"/>
      <c r="J138" s="1715"/>
      <c r="K138" s="1717"/>
      <c r="L138" s="1719"/>
      <c r="M138" s="1716"/>
      <c r="N138" s="1716"/>
      <c r="O138" s="1729"/>
      <c r="P138" s="1715"/>
      <c r="Q138" s="1729">
        <v>2</v>
      </c>
      <c r="R138" s="1719"/>
      <c r="S138" s="1729"/>
      <c r="T138" s="1719"/>
      <c r="U138" s="1729"/>
      <c r="V138" s="1715"/>
      <c r="W138" s="1717"/>
      <c r="X138" s="1719"/>
      <c r="Y138" s="1717"/>
      <c r="Z138" s="1719"/>
      <c r="AA138" s="1729"/>
      <c r="AB138" s="1719"/>
      <c r="AC138" s="1729"/>
      <c r="AD138" s="1719"/>
      <c r="AE138" s="1729"/>
      <c r="AF138" s="1719"/>
      <c r="AG138" s="1729"/>
      <c r="AH138" s="1719"/>
      <c r="AI138" s="1729"/>
      <c r="AJ138" s="1719"/>
      <c r="AK138" s="1729"/>
      <c r="AL138" s="1719"/>
      <c r="AM138" s="1729"/>
      <c r="AN138" s="1729">
        <v>0</v>
      </c>
      <c r="AO138" s="1729">
        <v>0</v>
      </c>
      <c r="AP138" s="1729">
        <v>0</v>
      </c>
      <c r="AQ138" s="1729">
        <v>0</v>
      </c>
      <c r="AR138" s="1729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1725" t="s">
        <v>33</v>
      </c>
      <c r="C139" s="1726">
        <f t="shared" si="49"/>
        <v>0</v>
      </c>
      <c r="D139" s="1727">
        <f t="shared" si="50"/>
        <v>0</v>
      </c>
      <c r="E139" s="1728">
        <f t="shared" si="51"/>
        <v>0</v>
      </c>
      <c r="F139" s="1715"/>
      <c r="G139" s="1717"/>
      <c r="H139" s="1715"/>
      <c r="I139" s="1717"/>
      <c r="J139" s="1715"/>
      <c r="K139" s="1717"/>
      <c r="L139" s="1719"/>
      <c r="M139" s="1716"/>
      <c r="N139" s="1716"/>
      <c r="O139" s="1729"/>
      <c r="P139" s="1715"/>
      <c r="Q139" s="1729"/>
      <c r="R139" s="1719"/>
      <c r="S139" s="1729"/>
      <c r="T139" s="1719"/>
      <c r="U139" s="1729"/>
      <c r="V139" s="1715"/>
      <c r="W139" s="1717"/>
      <c r="X139" s="1719"/>
      <c r="Y139" s="1717"/>
      <c r="Z139" s="1719"/>
      <c r="AA139" s="1729"/>
      <c r="AB139" s="1719"/>
      <c r="AC139" s="1729"/>
      <c r="AD139" s="1719"/>
      <c r="AE139" s="1729"/>
      <c r="AF139" s="1719"/>
      <c r="AG139" s="1729"/>
      <c r="AH139" s="1719"/>
      <c r="AI139" s="1729"/>
      <c r="AJ139" s="1719"/>
      <c r="AK139" s="1729"/>
      <c r="AL139" s="1719"/>
      <c r="AM139" s="1729"/>
      <c r="AN139" s="1729"/>
      <c r="AO139" s="1729"/>
      <c r="AP139" s="1729"/>
      <c r="AQ139" s="1729"/>
      <c r="AR139" s="1729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1725" t="s">
        <v>34</v>
      </c>
      <c r="C140" s="1726">
        <f t="shared" si="49"/>
        <v>0</v>
      </c>
      <c r="D140" s="1727">
        <f t="shared" si="50"/>
        <v>0</v>
      </c>
      <c r="E140" s="1728">
        <f t="shared" si="51"/>
        <v>0</v>
      </c>
      <c r="F140" s="1715"/>
      <c r="G140" s="1717"/>
      <c r="H140" s="1715"/>
      <c r="I140" s="1717"/>
      <c r="J140" s="1715"/>
      <c r="K140" s="1717"/>
      <c r="L140" s="1719"/>
      <c r="M140" s="1716"/>
      <c r="N140" s="1716"/>
      <c r="O140" s="1729"/>
      <c r="P140" s="1715"/>
      <c r="Q140" s="1729"/>
      <c r="R140" s="1719"/>
      <c r="S140" s="1729"/>
      <c r="T140" s="1719"/>
      <c r="U140" s="1729"/>
      <c r="V140" s="1715"/>
      <c r="W140" s="1717"/>
      <c r="X140" s="1719"/>
      <c r="Y140" s="1717"/>
      <c r="Z140" s="1719"/>
      <c r="AA140" s="1729"/>
      <c r="AB140" s="1719"/>
      <c r="AC140" s="1729"/>
      <c r="AD140" s="1719"/>
      <c r="AE140" s="1729"/>
      <c r="AF140" s="1719"/>
      <c r="AG140" s="1729"/>
      <c r="AH140" s="1719"/>
      <c r="AI140" s="1729"/>
      <c r="AJ140" s="1719"/>
      <c r="AK140" s="1729"/>
      <c r="AL140" s="1719"/>
      <c r="AM140" s="1729"/>
      <c r="AN140" s="1729"/>
      <c r="AO140" s="1729"/>
      <c r="AP140" s="1729"/>
      <c r="AQ140" s="1729"/>
      <c r="AR140" s="1729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1725" t="s">
        <v>220</v>
      </c>
      <c r="C141" s="1726">
        <f t="shared" si="49"/>
        <v>0</v>
      </c>
      <c r="D141" s="1727">
        <f t="shared" si="50"/>
        <v>0</v>
      </c>
      <c r="E141" s="1728">
        <f t="shared" si="51"/>
        <v>0</v>
      </c>
      <c r="F141" s="1715"/>
      <c r="G141" s="1717"/>
      <c r="H141" s="1715"/>
      <c r="I141" s="1717"/>
      <c r="J141" s="1715"/>
      <c r="K141" s="1717"/>
      <c r="L141" s="1719"/>
      <c r="M141" s="1716"/>
      <c r="N141" s="1716"/>
      <c r="O141" s="1729"/>
      <c r="P141" s="1715"/>
      <c r="Q141" s="1729"/>
      <c r="R141" s="1719"/>
      <c r="S141" s="1729"/>
      <c r="T141" s="1719"/>
      <c r="U141" s="1729"/>
      <c r="V141" s="1715"/>
      <c r="W141" s="1717"/>
      <c r="X141" s="1719"/>
      <c r="Y141" s="1717"/>
      <c r="Z141" s="1719"/>
      <c r="AA141" s="1729"/>
      <c r="AB141" s="1719"/>
      <c r="AC141" s="1729"/>
      <c r="AD141" s="1719"/>
      <c r="AE141" s="1729"/>
      <c r="AF141" s="1719"/>
      <c r="AG141" s="1729"/>
      <c r="AH141" s="1719"/>
      <c r="AI141" s="1729"/>
      <c r="AJ141" s="1719"/>
      <c r="AK141" s="1729"/>
      <c r="AL141" s="1719"/>
      <c r="AM141" s="1729"/>
      <c r="AN141" s="1729"/>
      <c r="AO141" s="1729"/>
      <c r="AP141" s="1729"/>
      <c r="AQ141" s="1729"/>
      <c r="AR141" s="1729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1725" t="s">
        <v>36</v>
      </c>
      <c r="C142" s="1726">
        <f t="shared" si="49"/>
        <v>0</v>
      </c>
      <c r="D142" s="1727">
        <f t="shared" si="50"/>
        <v>0</v>
      </c>
      <c r="E142" s="1728">
        <f t="shared" si="51"/>
        <v>0</v>
      </c>
      <c r="F142" s="1715"/>
      <c r="G142" s="1717"/>
      <c r="H142" s="1715"/>
      <c r="I142" s="1717"/>
      <c r="J142" s="1715"/>
      <c r="K142" s="1717"/>
      <c r="L142" s="1719"/>
      <c r="M142" s="1716"/>
      <c r="N142" s="1716"/>
      <c r="O142" s="1729"/>
      <c r="P142" s="1715"/>
      <c r="Q142" s="1729"/>
      <c r="R142" s="1719"/>
      <c r="S142" s="1729"/>
      <c r="T142" s="1719"/>
      <c r="U142" s="1729"/>
      <c r="V142" s="1715"/>
      <c r="W142" s="1717"/>
      <c r="X142" s="1719"/>
      <c r="Y142" s="1717"/>
      <c r="Z142" s="1719"/>
      <c r="AA142" s="1729"/>
      <c r="AB142" s="1719"/>
      <c r="AC142" s="1729"/>
      <c r="AD142" s="1719"/>
      <c r="AE142" s="1729"/>
      <c r="AF142" s="1719"/>
      <c r="AG142" s="1729"/>
      <c r="AH142" s="1719"/>
      <c r="AI142" s="1729"/>
      <c r="AJ142" s="1719"/>
      <c r="AK142" s="1729"/>
      <c r="AL142" s="1719"/>
      <c r="AM142" s="1729"/>
      <c r="AN142" s="1729"/>
      <c r="AO142" s="1729"/>
      <c r="AP142" s="1729"/>
      <c r="AQ142" s="1729"/>
      <c r="AR142" s="1729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1725" t="s">
        <v>221</v>
      </c>
      <c r="C143" s="1726">
        <f t="shared" si="49"/>
        <v>0</v>
      </c>
      <c r="D143" s="1727">
        <f t="shared" si="50"/>
        <v>0</v>
      </c>
      <c r="E143" s="1728">
        <f t="shared" si="51"/>
        <v>0</v>
      </c>
      <c r="F143" s="1715"/>
      <c r="G143" s="1717"/>
      <c r="H143" s="1715"/>
      <c r="I143" s="1717"/>
      <c r="J143" s="1715"/>
      <c r="K143" s="1717"/>
      <c r="L143" s="1719"/>
      <c r="M143" s="1716"/>
      <c r="N143" s="1716"/>
      <c r="O143" s="1729"/>
      <c r="P143" s="1715"/>
      <c r="Q143" s="1729"/>
      <c r="R143" s="1719"/>
      <c r="S143" s="1729"/>
      <c r="T143" s="1719"/>
      <c r="U143" s="1729"/>
      <c r="V143" s="1715"/>
      <c r="W143" s="1717"/>
      <c r="X143" s="1719"/>
      <c r="Y143" s="1717"/>
      <c r="Z143" s="1719"/>
      <c r="AA143" s="1729"/>
      <c r="AB143" s="1719"/>
      <c r="AC143" s="1729"/>
      <c r="AD143" s="1719"/>
      <c r="AE143" s="1729"/>
      <c r="AF143" s="1719"/>
      <c r="AG143" s="1729"/>
      <c r="AH143" s="1719"/>
      <c r="AI143" s="1729"/>
      <c r="AJ143" s="1719"/>
      <c r="AK143" s="1729"/>
      <c r="AL143" s="1719"/>
      <c r="AM143" s="1729"/>
      <c r="AN143" s="1729"/>
      <c r="AO143" s="1729"/>
      <c r="AP143" s="1729"/>
      <c r="AQ143" s="1729"/>
      <c r="AR143" s="1729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1725" t="s">
        <v>222</v>
      </c>
      <c r="C144" s="1726">
        <f t="shared" si="49"/>
        <v>0</v>
      </c>
      <c r="D144" s="1727">
        <f t="shared" si="50"/>
        <v>0</v>
      </c>
      <c r="E144" s="1728">
        <f t="shared" si="51"/>
        <v>0</v>
      </c>
      <c r="F144" s="1715"/>
      <c r="G144" s="1717"/>
      <c r="H144" s="1715"/>
      <c r="I144" s="1717"/>
      <c r="J144" s="1715"/>
      <c r="K144" s="1717"/>
      <c r="L144" s="1719"/>
      <c r="M144" s="1716"/>
      <c r="N144" s="1716"/>
      <c r="O144" s="1729"/>
      <c r="P144" s="1715"/>
      <c r="Q144" s="1729"/>
      <c r="R144" s="1719"/>
      <c r="S144" s="1729"/>
      <c r="T144" s="1719"/>
      <c r="U144" s="1729"/>
      <c r="V144" s="1715"/>
      <c r="W144" s="1717"/>
      <c r="X144" s="1719"/>
      <c r="Y144" s="1717"/>
      <c r="Z144" s="1719"/>
      <c r="AA144" s="1729"/>
      <c r="AB144" s="1719"/>
      <c r="AC144" s="1729"/>
      <c r="AD144" s="1719"/>
      <c r="AE144" s="1729"/>
      <c r="AF144" s="1719"/>
      <c r="AG144" s="1729"/>
      <c r="AH144" s="1719"/>
      <c r="AI144" s="1729"/>
      <c r="AJ144" s="1719"/>
      <c r="AK144" s="1729"/>
      <c r="AL144" s="1719"/>
      <c r="AM144" s="1729"/>
      <c r="AN144" s="1729"/>
      <c r="AO144" s="1729"/>
      <c r="AP144" s="1729"/>
      <c r="AQ144" s="1729"/>
      <c r="AR144" s="1729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1725" t="s">
        <v>223</v>
      </c>
      <c r="C145" s="1726">
        <f t="shared" si="49"/>
        <v>0</v>
      </c>
      <c r="D145" s="1727">
        <f t="shared" si="50"/>
        <v>0</v>
      </c>
      <c r="E145" s="1728">
        <f t="shared" si="51"/>
        <v>0</v>
      </c>
      <c r="F145" s="1715"/>
      <c r="G145" s="1717"/>
      <c r="H145" s="1715"/>
      <c r="I145" s="1717"/>
      <c r="J145" s="1715"/>
      <c r="K145" s="1717"/>
      <c r="L145" s="1719"/>
      <c r="M145" s="1716"/>
      <c r="N145" s="1716"/>
      <c r="O145" s="1729"/>
      <c r="P145" s="1715"/>
      <c r="Q145" s="1729"/>
      <c r="R145" s="1719"/>
      <c r="S145" s="1729"/>
      <c r="T145" s="1719"/>
      <c r="U145" s="1729"/>
      <c r="V145" s="1715"/>
      <c r="W145" s="1717"/>
      <c r="X145" s="1719"/>
      <c r="Y145" s="1717"/>
      <c r="Z145" s="1719"/>
      <c r="AA145" s="1729"/>
      <c r="AB145" s="1719"/>
      <c r="AC145" s="1729"/>
      <c r="AD145" s="1719"/>
      <c r="AE145" s="1729"/>
      <c r="AF145" s="1719"/>
      <c r="AG145" s="1729"/>
      <c r="AH145" s="1719"/>
      <c r="AI145" s="1729"/>
      <c r="AJ145" s="1719"/>
      <c r="AK145" s="1729"/>
      <c r="AL145" s="1719"/>
      <c r="AM145" s="1729"/>
      <c r="AN145" s="1729"/>
      <c r="AO145" s="1729"/>
      <c r="AP145" s="1729"/>
      <c r="AQ145" s="1729"/>
      <c r="AR145" s="1729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1730" t="s">
        <v>224</v>
      </c>
      <c r="C146" s="1731">
        <f t="shared" si="49"/>
        <v>0</v>
      </c>
      <c r="D146" s="1732">
        <f t="shared" si="50"/>
        <v>0</v>
      </c>
      <c r="E146" s="1733">
        <f t="shared" si="51"/>
        <v>0</v>
      </c>
      <c r="F146" s="1734"/>
      <c r="G146" s="1735"/>
      <c r="H146" s="1734"/>
      <c r="I146" s="1735"/>
      <c r="J146" s="1734"/>
      <c r="K146" s="1735"/>
      <c r="L146" s="1736"/>
      <c r="M146" s="1737"/>
      <c r="N146" s="1737"/>
      <c r="O146" s="1738"/>
      <c r="P146" s="1734"/>
      <c r="Q146" s="1738"/>
      <c r="R146" s="1736"/>
      <c r="S146" s="1738"/>
      <c r="T146" s="1736"/>
      <c r="U146" s="1738"/>
      <c r="V146" s="1734"/>
      <c r="W146" s="1735"/>
      <c r="X146" s="1736"/>
      <c r="Y146" s="1735"/>
      <c r="Z146" s="1736"/>
      <c r="AA146" s="1738"/>
      <c r="AB146" s="1736"/>
      <c r="AC146" s="1738"/>
      <c r="AD146" s="1736"/>
      <c r="AE146" s="1738"/>
      <c r="AF146" s="1736"/>
      <c r="AG146" s="1738"/>
      <c r="AH146" s="1736"/>
      <c r="AI146" s="1738"/>
      <c r="AJ146" s="1736"/>
      <c r="AK146" s="1738"/>
      <c r="AL146" s="1736"/>
      <c r="AM146" s="1738"/>
      <c r="AN146" s="1738"/>
      <c r="AO146" s="1738"/>
      <c r="AP146" s="1738"/>
      <c r="AQ146" s="1738"/>
      <c r="AR146" s="1738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2</v>
      </c>
      <c r="D147" s="200">
        <f t="shared" ref="D147:AQ147" si="60">SUM(D137:D146)</f>
        <v>0</v>
      </c>
      <c r="E147" s="201">
        <f t="shared" si="60"/>
        <v>2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2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1460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1725" t="s">
        <v>219</v>
      </c>
      <c r="C149" s="1726">
        <f t="shared" si="49"/>
        <v>0</v>
      </c>
      <c r="D149" s="1727">
        <f t="shared" si="61"/>
        <v>0</v>
      </c>
      <c r="E149" s="1728">
        <f t="shared" si="62"/>
        <v>0</v>
      </c>
      <c r="F149" s="1715"/>
      <c r="G149" s="1717"/>
      <c r="H149" s="1715"/>
      <c r="I149" s="1717"/>
      <c r="J149" s="1715"/>
      <c r="K149" s="1717"/>
      <c r="L149" s="1719"/>
      <c r="M149" s="1716"/>
      <c r="N149" s="1716"/>
      <c r="O149" s="1729"/>
      <c r="P149" s="1715"/>
      <c r="Q149" s="1729"/>
      <c r="R149" s="1719"/>
      <c r="S149" s="1729"/>
      <c r="T149" s="1719"/>
      <c r="U149" s="1729"/>
      <c r="V149" s="1715"/>
      <c r="W149" s="1717"/>
      <c r="X149" s="1719"/>
      <c r="Y149" s="1717"/>
      <c r="Z149" s="1719"/>
      <c r="AA149" s="1729"/>
      <c r="AB149" s="1719"/>
      <c r="AC149" s="1729"/>
      <c r="AD149" s="1719"/>
      <c r="AE149" s="1729"/>
      <c r="AF149" s="1719"/>
      <c r="AG149" s="1729"/>
      <c r="AH149" s="1719"/>
      <c r="AI149" s="1729"/>
      <c r="AJ149" s="1719"/>
      <c r="AK149" s="1729"/>
      <c r="AL149" s="1719"/>
      <c r="AM149" s="1729"/>
      <c r="AN149" s="1729"/>
      <c r="AO149" s="1729"/>
      <c r="AP149" s="1729"/>
      <c r="AQ149" s="1729"/>
      <c r="AR149" s="1729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1725" t="s">
        <v>33</v>
      </c>
      <c r="C150" s="1726">
        <f t="shared" si="49"/>
        <v>0</v>
      </c>
      <c r="D150" s="1727">
        <f t="shared" si="61"/>
        <v>0</v>
      </c>
      <c r="E150" s="1728">
        <f t="shared" si="62"/>
        <v>0</v>
      </c>
      <c r="F150" s="1715"/>
      <c r="G150" s="1717"/>
      <c r="H150" s="1715"/>
      <c r="I150" s="1717"/>
      <c r="J150" s="1715"/>
      <c r="K150" s="1717"/>
      <c r="L150" s="1719"/>
      <c r="M150" s="1716"/>
      <c r="N150" s="1716"/>
      <c r="O150" s="1729"/>
      <c r="P150" s="1715"/>
      <c r="Q150" s="1729"/>
      <c r="R150" s="1719"/>
      <c r="S150" s="1729"/>
      <c r="T150" s="1719"/>
      <c r="U150" s="1729"/>
      <c r="V150" s="1715"/>
      <c r="W150" s="1717"/>
      <c r="X150" s="1719"/>
      <c r="Y150" s="1717"/>
      <c r="Z150" s="1719"/>
      <c r="AA150" s="1729"/>
      <c r="AB150" s="1719"/>
      <c r="AC150" s="1729"/>
      <c r="AD150" s="1719"/>
      <c r="AE150" s="1729"/>
      <c r="AF150" s="1719"/>
      <c r="AG150" s="1729"/>
      <c r="AH150" s="1719"/>
      <c r="AI150" s="1729"/>
      <c r="AJ150" s="1719"/>
      <c r="AK150" s="1729"/>
      <c r="AL150" s="1719"/>
      <c r="AM150" s="1729"/>
      <c r="AN150" s="1729"/>
      <c r="AO150" s="1729"/>
      <c r="AP150" s="1729"/>
      <c r="AQ150" s="1729"/>
      <c r="AR150" s="1729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1725" t="s">
        <v>34</v>
      </c>
      <c r="C151" s="1726">
        <f t="shared" si="49"/>
        <v>0</v>
      </c>
      <c r="D151" s="1727">
        <f t="shared" si="61"/>
        <v>0</v>
      </c>
      <c r="E151" s="1728">
        <f t="shared" si="62"/>
        <v>0</v>
      </c>
      <c r="F151" s="1715"/>
      <c r="G151" s="1717"/>
      <c r="H151" s="1715"/>
      <c r="I151" s="1717"/>
      <c r="J151" s="1715"/>
      <c r="K151" s="1717"/>
      <c r="L151" s="1719"/>
      <c r="M151" s="1716"/>
      <c r="N151" s="1716"/>
      <c r="O151" s="1729"/>
      <c r="P151" s="1715"/>
      <c r="Q151" s="1729"/>
      <c r="R151" s="1719"/>
      <c r="S151" s="1729"/>
      <c r="T151" s="1719"/>
      <c r="U151" s="1729"/>
      <c r="V151" s="1715"/>
      <c r="W151" s="1717"/>
      <c r="X151" s="1719"/>
      <c r="Y151" s="1717"/>
      <c r="Z151" s="1719"/>
      <c r="AA151" s="1729"/>
      <c r="AB151" s="1719"/>
      <c r="AC151" s="1729"/>
      <c r="AD151" s="1719"/>
      <c r="AE151" s="1729"/>
      <c r="AF151" s="1719"/>
      <c r="AG151" s="1729"/>
      <c r="AH151" s="1719"/>
      <c r="AI151" s="1729"/>
      <c r="AJ151" s="1719"/>
      <c r="AK151" s="1729"/>
      <c r="AL151" s="1719"/>
      <c r="AM151" s="1729"/>
      <c r="AN151" s="1729"/>
      <c r="AO151" s="1729"/>
      <c r="AP151" s="1729"/>
      <c r="AQ151" s="1729"/>
      <c r="AR151" s="1729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1725" t="s">
        <v>220</v>
      </c>
      <c r="C152" s="1726">
        <f t="shared" si="49"/>
        <v>0</v>
      </c>
      <c r="D152" s="1727">
        <f t="shared" si="61"/>
        <v>0</v>
      </c>
      <c r="E152" s="1728">
        <f t="shared" si="62"/>
        <v>0</v>
      </c>
      <c r="F152" s="1715"/>
      <c r="G152" s="1717"/>
      <c r="H152" s="1715"/>
      <c r="I152" s="1717"/>
      <c r="J152" s="1715"/>
      <c r="K152" s="1717"/>
      <c r="L152" s="1719"/>
      <c r="M152" s="1716"/>
      <c r="N152" s="1716"/>
      <c r="O152" s="1729"/>
      <c r="P152" s="1715"/>
      <c r="Q152" s="1729"/>
      <c r="R152" s="1719"/>
      <c r="S152" s="1729"/>
      <c r="T152" s="1719"/>
      <c r="U152" s="1729"/>
      <c r="V152" s="1715"/>
      <c r="W152" s="1717"/>
      <c r="X152" s="1719"/>
      <c r="Y152" s="1717"/>
      <c r="Z152" s="1719"/>
      <c r="AA152" s="1729"/>
      <c r="AB152" s="1719"/>
      <c r="AC152" s="1729"/>
      <c r="AD152" s="1719"/>
      <c r="AE152" s="1729"/>
      <c r="AF152" s="1719"/>
      <c r="AG152" s="1729"/>
      <c r="AH152" s="1719"/>
      <c r="AI152" s="1729"/>
      <c r="AJ152" s="1719"/>
      <c r="AK152" s="1729"/>
      <c r="AL152" s="1719"/>
      <c r="AM152" s="1729"/>
      <c r="AN152" s="1729"/>
      <c r="AO152" s="1729"/>
      <c r="AP152" s="1729"/>
      <c r="AQ152" s="1729"/>
      <c r="AR152" s="1729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1725" t="s">
        <v>36</v>
      </c>
      <c r="C153" s="1726">
        <f t="shared" si="49"/>
        <v>0</v>
      </c>
      <c r="D153" s="1727">
        <f t="shared" si="61"/>
        <v>0</v>
      </c>
      <c r="E153" s="1728">
        <f t="shared" si="62"/>
        <v>0</v>
      </c>
      <c r="F153" s="1715"/>
      <c r="G153" s="1717"/>
      <c r="H153" s="1715"/>
      <c r="I153" s="1717"/>
      <c r="J153" s="1715"/>
      <c r="K153" s="1717"/>
      <c r="L153" s="1719"/>
      <c r="M153" s="1716"/>
      <c r="N153" s="1716"/>
      <c r="O153" s="1729"/>
      <c r="P153" s="1715"/>
      <c r="Q153" s="1729"/>
      <c r="R153" s="1719"/>
      <c r="S153" s="1729"/>
      <c r="T153" s="1719"/>
      <c r="U153" s="1729"/>
      <c r="V153" s="1715"/>
      <c r="W153" s="1717"/>
      <c r="X153" s="1719"/>
      <c r="Y153" s="1717"/>
      <c r="Z153" s="1719"/>
      <c r="AA153" s="1729"/>
      <c r="AB153" s="1719"/>
      <c r="AC153" s="1729"/>
      <c r="AD153" s="1719"/>
      <c r="AE153" s="1729"/>
      <c r="AF153" s="1719"/>
      <c r="AG153" s="1729"/>
      <c r="AH153" s="1719"/>
      <c r="AI153" s="1729"/>
      <c r="AJ153" s="1719"/>
      <c r="AK153" s="1729"/>
      <c r="AL153" s="1719"/>
      <c r="AM153" s="1729"/>
      <c r="AN153" s="1729"/>
      <c r="AO153" s="1729"/>
      <c r="AP153" s="1729"/>
      <c r="AQ153" s="1729"/>
      <c r="AR153" s="1729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1725" t="s">
        <v>221</v>
      </c>
      <c r="C154" s="1726">
        <f t="shared" si="49"/>
        <v>0</v>
      </c>
      <c r="D154" s="1727">
        <f t="shared" si="61"/>
        <v>0</v>
      </c>
      <c r="E154" s="1728">
        <f t="shared" si="62"/>
        <v>0</v>
      </c>
      <c r="F154" s="1715"/>
      <c r="G154" s="1717"/>
      <c r="H154" s="1715"/>
      <c r="I154" s="1717"/>
      <c r="J154" s="1715"/>
      <c r="K154" s="1717"/>
      <c r="L154" s="1719"/>
      <c r="M154" s="1716"/>
      <c r="N154" s="1716"/>
      <c r="O154" s="1729"/>
      <c r="P154" s="1715"/>
      <c r="Q154" s="1729"/>
      <c r="R154" s="1719"/>
      <c r="S154" s="1729"/>
      <c r="T154" s="1719"/>
      <c r="U154" s="1729"/>
      <c r="V154" s="1715"/>
      <c r="W154" s="1717"/>
      <c r="X154" s="1719"/>
      <c r="Y154" s="1717"/>
      <c r="Z154" s="1719"/>
      <c r="AA154" s="1729"/>
      <c r="AB154" s="1719"/>
      <c r="AC154" s="1729"/>
      <c r="AD154" s="1719"/>
      <c r="AE154" s="1729"/>
      <c r="AF154" s="1719"/>
      <c r="AG154" s="1729"/>
      <c r="AH154" s="1719"/>
      <c r="AI154" s="1729"/>
      <c r="AJ154" s="1719"/>
      <c r="AK154" s="1729"/>
      <c r="AL154" s="1719"/>
      <c r="AM154" s="1729"/>
      <c r="AN154" s="1729"/>
      <c r="AO154" s="1729"/>
      <c r="AP154" s="1729"/>
      <c r="AQ154" s="1729"/>
      <c r="AR154" s="1729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1725" t="s">
        <v>222</v>
      </c>
      <c r="C155" s="1726">
        <f t="shared" si="49"/>
        <v>0</v>
      </c>
      <c r="D155" s="1727">
        <f t="shared" si="61"/>
        <v>0</v>
      </c>
      <c r="E155" s="1728">
        <f t="shared" si="62"/>
        <v>0</v>
      </c>
      <c r="F155" s="1715"/>
      <c r="G155" s="1717"/>
      <c r="H155" s="1715"/>
      <c r="I155" s="1717"/>
      <c r="J155" s="1715"/>
      <c r="K155" s="1717"/>
      <c r="L155" s="1719"/>
      <c r="M155" s="1716"/>
      <c r="N155" s="1716"/>
      <c r="O155" s="1729"/>
      <c r="P155" s="1715"/>
      <c r="Q155" s="1729"/>
      <c r="R155" s="1719"/>
      <c r="S155" s="1729"/>
      <c r="T155" s="1719"/>
      <c r="U155" s="1729"/>
      <c r="V155" s="1715"/>
      <c r="W155" s="1717"/>
      <c r="X155" s="1719"/>
      <c r="Y155" s="1717"/>
      <c r="Z155" s="1719"/>
      <c r="AA155" s="1729"/>
      <c r="AB155" s="1719"/>
      <c r="AC155" s="1729"/>
      <c r="AD155" s="1719"/>
      <c r="AE155" s="1729"/>
      <c r="AF155" s="1719"/>
      <c r="AG155" s="1729"/>
      <c r="AH155" s="1719"/>
      <c r="AI155" s="1729"/>
      <c r="AJ155" s="1719"/>
      <c r="AK155" s="1729"/>
      <c r="AL155" s="1719"/>
      <c r="AM155" s="1729"/>
      <c r="AN155" s="1729"/>
      <c r="AO155" s="1729"/>
      <c r="AP155" s="1729"/>
      <c r="AQ155" s="1729"/>
      <c r="AR155" s="1729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1725" t="s">
        <v>223</v>
      </c>
      <c r="C156" s="1726">
        <f t="shared" si="49"/>
        <v>0</v>
      </c>
      <c r="D156" s="1727">
        <f t="shared" si="61"/>
        <v>0</v>
      </c>
      <c r="E156" s="1728">
        <f t="shared" si="62"/>
        <v>0</v>
      </c>
      <c r="F156" s="1715"/>
      <c r="G156" s="1717"/>
      <c r="H156" s="1715"/>
      <c r="I156" s="1717"/>
      <c r="J156" s="1715"/>
      <c r="K156" s="1717"/>
      <c r="L156" s="1719"/>
      <c r="M156" s="1716"/>
      <c r="N156" s="1716"/>
      <c r="O156" s="1729"/>
      <c r="P156" s="1715"/>
      <c r="Q156" s="1729"/>
      <c r="R156" s="1719"/>
      <c r="S156" s="1729"/>
      <c r="T156" s="1719"/>
      <c r="U156" s="1729"/>
      <c r="V156" s="1715"/>
      <c r="W156" s="1717"/>
      <c r="X156" s="1719"/>
      <c r="Y156" s="1717"/>
      <c r="Z156" s="1719"/>
      <c r="AA156" s="1729"/>
      <c r="AB156" s="1719"/>
      <c r="AC156" s="1729"/>
      <c r="AD156" s="1719"/>
      <c r="AE156" s="1729"/>
      <c r="AF156" s="1719"/>
      <c r="AG156" s="1729"/>
      <c r="AH156" s="1719"/>
      <c r="AI156" s="1729"/>
      <c r="AJ156" s="1719"/>
      <c r="AK156" s="1729"/>
      <c r="AL156" s="1719"/>
      <c r="AM156" s="1729"/>
      <c r="AN156" s="1729"/>
      <c r="AO156" s="1729"/>
      <c r="AP156" s="1729"/>
      <c r="AQ156" s="1729"/>
      <c r="AR156" s="1729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1739" t="s">
        <v>224</v>
      </c>
      <c r="C157" s="1731">
        <f t="shared" si="49"/>
        <v>0</v>
      </c>
      <c r="D157" s="1732">
        <f t="shared" si="61"/>
        <v>0</v>
      </c>
      <c r="E157" s="1733">
        <f t="shared" si="62"/>
        <v>0</v>
      </c>
      <c r="F157" s="1734"/>
      <c r="G157" s="1735"/>
      <c r="H157" s="1734"/>
      <c r="I157" s="1735"/>
      <c r="J157" s="1734"/>
      <c r="K157" s="1735"/>
      <c r="L157" s="1736"/>
      <c r="M157" s="1737"/>
      <c r="N157" s="1737"/>
      <c r="O157" s="1738"/>
      <c r="P157" s="1734"/>
      <c r="Q157" s="1738"/>
      <c r="R157" s="1736"/>
      <c r="S157" s="1738"/>
      <c r="T157" s="1736"/>
      <c r="U157" s="1738"/>
      <c r="V157" s="1734"/>
      <c r="W157" s="1735"/>
      <c r="X157" s="1736"/>
      <c r="Y157" s="1735"/>
      <c r="Z157" s="1736"/>
      <c r="AA157" s="1738"/>
      <c r="AB157" s="1736"/>
      <c r="AC157" s="1738"/>
      <c r="AD157" s="1736"/>
      <c r="AE157" s="1738"/>
      <c r="AF157" s="1736"/>
      <c r="AG157" s="1738"/>
      <c r="AH157" s="1736"/>
      <c r="AI157" s="1738"/>
      <c r="AJ157" s="1736"/>
      <c r="AK157" s="1738"/>
      <c r="AL157" s="1736"/>
      <c r="AM157" s="1738"/>
      <c r="AN157" s="1738"/>
      <c r="AO157" s="1738"/>
      <c r="AP157" s="1738"/>
      <c r="AQ157" s="1738"/>
      <c r="AR157" s="1738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1271">
        <f t="shared" si="63"/>
        <v>0</v>
      </c>
      <c r="H158" s="220">
        <f t="shared" si="63"/>
        <v>0</v>
      </c>
      <c r="I158" s="1271">
        <f t="shared" si="63"/>
        <v>0</v>
      </c>
      <c r="J158" s="220">
        <f t="shared" si="63"/>
        <v>0</v>
      </c>
      <c r="K158" s="1271">
        <f t="shared" si="63"/>
        <v>0</v>
      </c>
      <c r="L158" s="1274">
        <f t="shared" si="63"/>
        <v>0</v>
      </c>
      <c r="M158" s="1277">
        <f t="shared" si="63"/>
        <v>0</v>
      </c>
      <c r="N158" s="1277">
        <f t="shared" si="63"/>
        <v>0</v>
      </c>
      <c r="O158" s="1276">
        <f t="shared" si="63"/>
        <v>0</v>
      </c>
      <c r="P158" s="220">
        <f t="shared" si="63"/>
        <v>0</v>
      </c>
      <c r="Q158" s="1276">
        <f t="shared" si="63"/>
        <v>0</v>
      </c>
      <c r="R158" s="1278">
        <f t="shared" si="63"/>
        <v>0</v>
      </c>
      <c r="S158" s="1276">
        <f t="shared" si="63"/>
        <v>0</v>
      </c>
      <c r="T158" s="220">
        <f t="shared" si="63"/>
        <v>0</v>
      </c>
      <c r="U158" s="1271">
        <f t="shared" si="63"/>
        <v>0</v>
      </c>
      <c r="V158" s="1277">
        <f t="shared" si="63"/>
        <v>0</v>
      </c>
      <c r="W158" s="1276">
        <f t="shared" si="63"/>
        <v>0</v>
      </c>
      <c r="X158" s="1274">
        <f t="shared" si="63"/>
        <v>0</v>
      </c>
      <c r="Y158" s="1271">
        <f t="shared" si="63"/>
        <v>0</v>
      </c>
      <c r="Z158" s="1277">
        <f t="shared" si="63"/>
        <v>0</v>
      </c>
      <c r="AA158" s="1271">
        <f t="shared" si="63"/>
        <v>0</v>
      </c>
      <c r="AB158" s="1277">
        <f t="shared" si="63"/>
        <v>0</v>
      </c>
      <c r="AC158" s="1271">
        <f t="shared" si="63"/>
        <v>0</v>
      </c>
      <c r="AD158" s="1277">
        <f t="shared" si="63"/>
        <v>0</v>
      </c>
      <c r="AE158" s="1271">
        <f t="shared" si="63"/>
        <v>0</v>
      </c>
      <c r="AF158" s="1277">
        <f t="shared" si="63"/>
        <v>0</v>
      </c>
      <c r="AG158" s="1271">
        <f t="shared" si="63"/>
        <v>0</v>
      </c>
      <c r="AH158" s="1277">
        <f t="shared" si="63"/>
        <v>0</v>
      </c>
      <c r="AI158" s="1271">
        <f t="shared" si="63"/>
        <v>0</v>
      </c>
      <c r="AJ158" s="1277">
        <f t="shared" si="63"/>
        <v>0</v>
      </c>
      <c r="AK158" s="1271">
        <f t="shared" si="63"/>
        <v>0</v>
      </c>
      <c r="AL158" s="1277">
        <f t="shared" si="63"/>
        <v>0</v>
      </c>
      <c r="AM158" s="1271">
        <f t="shared" si="63"/>
        <v>0</v>
      </c>
      <c r="AN158" s="1271">
        <f t="shared" si="63"/>
        <v>0</v>
      </c>
      <c r="AO158" s="1271">
        <f t="shared" si="63"/>
        <v>0</v>
      </c>
      <c r="AP158" s="1271">
        <f t="shared" si="63"/>
        <v>0</v>
      </c>
      <c r="AQ158" s="1271">
        <f t="shared" si="63"/>
        <v>0</v>
      </c>
      <c r="AR158" s="1271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238" t="s">
        <v>227</v>
      </c>
      <c r="B160" s="4238" t="s">
        <v>4</v>
      </c>
      <c r="C160" s="4331" t="s">
        <v>5</v>
      </c>
      <c r="D160" s="4332"/>
      <c r="E160" s="4333"/>
      <c r="F160" s="4403" t="s">
        <v>40</v>
      </c>
      <c r="G160" s="4240"/>
      <c r="H160" s="4240"/>
      <c r="I160" s="4240"/>
      <c r="J160" s="4240"/>
      <c r="K160" s="4240"/>
      <c r="L160" s="4240"/>
      <c r="M160" s="4240"/>
      <c r="N160" s="4240"/>
      <c r="O160" s="4240"/>
      <c r="P160" s="4240"/>
      <c r="Q160" s="4240"/>
      <c r="R160" s="4240"/>
      <c r="S160" s="4240"/>
      <c r="T160" s="4240"/>
      <c r="U160" s="4240"/>
      <c r="V160" s="4240"/>
      <c r="W160" s="4240"/>
      <c r="X160" s="4240"/>
      <c r="Y160" s="4240"/>
      <c r="Z160" s="4240"/>
      <c r="AA160" s="4240"/>
      <c r="AB160" s="4240"/>
      <c r="AC160" s="4240"/>
      <c r="AD160" s="4240"/>
      <c r="AE160" s="4240"/>
      <c r="AF160" s="4240"/>
      <c r="AG160" s="4426"/>
      <c r="AH160" s="4352" t="s">
        <v>10</v>
      </c>
      <c r="AI160" s="4352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403" t="s">
        <v>16</v>
      </c>
      <c r="G161" s="4404"/>
      <c r="H161" s="4411" t="s">
        <v>17</v>
      </c>
      <c r="I161" s="4416"/>
      <c r="J161" s="4411" t="s">
        <v>18</v>
      </c>
      <c r="K161" s="4416"/>
      <c r="L161" s="4411" t="s">
        <v>19</v>
      </c>
      <c r="M161" s="4416"/>
      <c r="N161" s="4411" t="s">
        <v>20</v>
      </c>
      <c r="O161" s="4416"/>
      <c r="P161" s="4411" t="s">
        <v>21</v>
      </c>
      <c r="Q161" s="4416"/>
      <c r="R161" s="4411" t="s">
        <v>22</v>
      </c>
      <c r="S161" s="4416"/>
      <c r="T161" s="4411" t="s">
        <v>23</v>
      </c>
      <c r="U161" s="4416"/>
      <c r="V161" s="4411" t="s">
        <v>24</v>
      </c>
      <c r="W161" s="4416"/>
      <c r="X161" s="4411" t="s">
        <v>25</v>
      </c>
      <c r="Y161" s="4416"/>
      <c r="Z161" s="4411" t="s">
        <v>26</v>
      </c>
      <c r="AA161" s="4416"/>
      <c r="AB161" s="4411" t="s">
        <v>27</v>
      </c>
      <c r="AC161" s="4416"/>
      <c r="AD161" s="4411" t="s">
        <v>28</v>
      </c>
      <c r="AE161" s="4416"/>
      <c r="AF161" s="4411" t="s">
        <v>29</v>
      </c>
      <c r="AG161" s="4412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1638" t="s">
        <v>44</v>
      </c>
      <c r="D162" s="1724" t="s">
        <v>30</v>
      </c>
      <c r="E162" s="1636" t="s">
        <v>31</v>
      </c>
      <c r="F162" s="1633" t="s">
        <v>30</v>
      </c>
      <c r="G162" s="1636" t="s">
        <v>31</v>
      </c>
      <c r="H162" s="1633" t="s">
        <v>30</v>
      </c>
      <c r="I162" s="1636" t="s">
        <v>31</v>
      </c>
      <c r="J162" s="1633" t="s">
        <v>30</v>
      </c>
      <c r="K162" s="1636" t="s">
        <v>31</v>
      </c>
      <c r="L162" s="1633" t="s">
        <v>30</v>
      </c>
      <c r="M162" s="1636" t="s">
        <v>31</v>
      </c>
      <c r="N162" s="1633" t="s">
        <v>30</v>
      </c>
      <c r="O162" s="1636" t="s">
        <v>31</v>
      </c>
      <c r="P162" s="1633" t="s">
        <v>30</v>
      </c>
      <c r="Q162" s="1636" t="s">
        <v>31</v>
      </c>
      <c r="R162" s="1633" t="s">
        <v>30</v>
      </c>
      <c r="S162" s="1636" t="s">
        <v>31</v>
      </c>
      <c r="T162" s="1633" t="s">
        <v>30</v>
      </c>
      <c r="U162" s="1636" t="s">
        <v>31</v>
      </c>
      <c r="V162" s="1633" t="s">
        <v>30</v>
      </c>
      <c r="W162" s="1636" t="s">
        <v>31</v>
      </c>
      <c r="X162" s="1633" t="s">
        <v>30</v>
      </c>
      <c r="Y162" s="1636" t="s">
        <v>31</v>
      </c>
      <c r="Z162" s="1633" t="s">
        <v>30</v>
      </c>
      <c r="AA162" s="1636" t="s">
        <v>31</v>
      </c>
      <c r="AB162" s="1633" t="s">
        <v>30</v>
      </c>
      <c r="AC162" s="1636" t="s">
        <v>31</v>
      </c>
      <c r="AD162" s="1633" t="s">
        <v>30</v>
      </c>
      <c r="AE162" s="1636" t="s">
        <v>31</v>
      </c>
      <c r="AF162" s="1633" t="s">
        <v>30</v>
      </c>
      <c r="AG162" s="1740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237" t="s">
        <v>228</v>
      </c>
      <c r="B163" s="1385" t="s">
        <v>32</v>
      </c>
      <c r="C163" s="1741">
        <f t="shared" ref="C163:C170" si="64">SUM(D163:E163)</f>
        <v>0</v>
      </c>
      <c r="D163" s="1462">
        <f t="shared" ref="D163:E170" si="65">SUM(F163+H163+J163+L163+N163+P163+R163+T163+V163+X163+Z163+AB163+AD163+AF163)</f>
        <v>0</v>
      </c>
      <c r="E163" s="1463">
        <f t="shared" si="65"/>
        <v>0</v>
      </c>
      <c r="F163" s="1485"/>
      <c r="G163" s="1390"/>
      <c r="H163" s="1485"/>
      <c r="I163" s="1390"/>
      <c r="J163" s="1485"/>
      <c r="K163" s="1390"/>
      <c r="L163" s="1485"/>
      <c r="M163" s="1390"/>
      <c r="N163" s="1485"/>
      <c r="O163" s="1390"/>
      <c r="P163" s="1485"/>
      <c r="Q163" s="1390"/>
      <c r="R163" s="1485"/>
      <c r="S163" s="1390"/>
      <c r="T163" s="1485"/>
      <c r="U163" s="1390"/>
      <c r="V163" s="1485"/>
      <c r="W163" s="1390"/>
      <c r="X163" s="1485"/>
      <c r="Y163" s="1390"/>
      <c r="Z163" s="1485"/>
      <c r="AA163" s="1390"/>
      <c r="AB163" s="1485"/>
      <c r="AC163" s="1390"/>
      <c r="AD163" s="1485"/>
      <c r="AE163" s="1390"/>
      <c r="AF163" s="1485"/>
      <c r="AG163" s="1391"/>
      <c r="AH163" s="1389"/>
      <c r="AI163" s="1389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1742" t="s">
        <v>33</v>
      </c>
      <c r="C164" s="1743">
        <f t="shared" si="64"/>
        <v>0</v>
      </c>
      <c r="D164" s="1727">
        <f t="shared" si="65"/>
        <v>0</v>
      </c>
      <c r="E164" s="1728">
        <f t="shared" si="65"/>
        <v>0</v>
      </c>
      <c r="F164" s="1708"/>
      <c r="G164" s="1744"/>
      <c r="H164" s="1708"/>
      <c r="I164" s="1744"/>
      <c r="J164" s="1708"/>
      <c r="K164" s="1744"/>
      <c r="L164" s="1708"/>
      <c r="M164" s="1744"/>
      <c r="N164" s="1708"/>
      <c r="O164" s="1744"/>
      <c r="P164" s="1708"/>
      <c r="Q164" s="1744"/>
      <c r="R164" s="1708"/>
      <c r="S164" s="1744"/>
      <c r="T164" s="1708"/>
      <c r="U164" s="1744"/>
      <c r="V164" s="1708"/>
      <c r="W164" s="1744"/>
      <c r="X164" s="1708"/>
      <c r="Y164" s="1744"/>
      <c r="Z164" s="1708"/>
      <c r="AA164" s="1744"/>
      <c r="AB164" s="1708"/>
      <c r="AC164" s="1744"/>
      <c r="AD164" s="1708"/>
      <c r="AE164" s="1744"/>
      <c r="AF164" s="1708"/>
      <c r="AG164" s="1745"/>
      <c r="AH164" s="1707"/>
      <c r="AI164" s="1707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1746" t="s">
        <v>35</v>
      </c>
      <c r="C165" s="1743">
        <f t="shared" si="64"/>
        <v>0</v>
      </c>
      <c r="D165" s="1727">
        <f t="shared" si="65"/>
        <v>0</v>
      </c>
      <c r="E165" s="1728">
        <f t="shared" si="65"/>
        <v>0</v>
      </c>
      <c r="F165" s="1708"/>
      <c r="G165" s="1744"/>
      <c r="H165" s="1708"/>
      <c r="I165" s="1744"/>
      <c r="J165" s="1708"/>
      <c r="K165" s="1744"/>
      <c r="L165" s="1708"/>
      <c r="M165" s="1744"/>
      <c r="N165" s="1708"/>
      <c r="O165" s="1744"/>
      <c r="P165" s="1708"/>
      <c r="Q165" s="1744"/>
      <c r="R165" s="1708"/>
      <c r="S165" s="1744"/>
      <c r="T165" s="1708"/>
      <c r="U165" s="1744"/>
      <c r="V165" s="1708"/>
      <c r="W165" s="1744"/>
      <c r="X165" s="1708"/>
      <c r="Y165" s="1744"/>
      <c r="Z165" s="1708"/>
      <c r="AA165" s="1744"/>
      <c r="AB165" s="1708"/>
      <c r="AC165" s="1744"/>
      <c r="AD165" s="1708"/>
      <c r="AE165" s="1744"/>
      <c r="AF165" s="1708"/>
      <c r="AG165" s="1745"/>
      <c r="AH165" s="1707"/>
      <c r="AI165" s="1707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1747" t="s">
        <v>229</v>
      </c>
      <c r="C166" s="1748">
        <f t="shared" si="64"/>
        <v>0</v>
      </c>
      <c r="D166" s="1732">
        <f t="shared" si="65"/>
        <v>0</v>
      </c>
      <c r="E166" s="1733">
        <f t="shared" si="65"/>
        <v>0</v>
      </c>
      <c r="F166" s="1749"/>
      <c r="G166" s="1750"/>
      <c r="H166" s="1749"/>
      <c r="I166" s="1750"/>
      <c r="J166" s="1749"/>
      <c r="K166" s="1750"/>
      <c r="L166" s="1749"/>
      <c r="M166" s="1750"/>
      <c r="N166" s="1749"/>
      <c r="O166" s="1750"/>
      <c r="P166" s="1749"/>
      <c r="Q166" s="1750"/>
      <c r="R166" s="1749"/>
      <c r="S166" s="1750"/>
      <c r="T166" s="1749"/>
      <c r="U166" s="1750"/>
      <c r="V166" s="1749"/>
      <c r="W166" s="1750"/>
      <c r="X166" s="1749"/>
      <c r="Y166" s="1750"/>
      <c r="Z166" s="1749"/>
      <c r="AA166" s="1750"/>
      <c r="AB166" s="1749"/>
      <c r="AC166" s="1750"/>
      <c r="AD166" s="1749"/>
      <c r="AE166" s="1750"/>
      <c r="AF166" s="1749"/>
      <c r="AG166" s="1751"/>
      <c r="AH166" s="1682"/>
      <c r="AI166" s="1682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431" t="s">
        <v>230</v>
      </c>
      <c r="B167" s="1752" t="s">
        <v>32</v>
      </c>
      <c r="C167" s="1753">
        <f t="shared" si="64"/>
        <v>0</v>
      </c>
      <c r="D167" s="1754">
        <f t="shared" si="65"/>
        <v>0</v>
      </c>
      <c r="E167" s="1755">
        <f t="shared" si="65"/>
        <v>0</v>
      </c>
      <c r="F167" s="1756"/>
      <c r="G167" s="1757"/>
      <c r="H167" s="1756"/>
      <c r="I167" s="1757"/>
      <c r="J167" s="1756"/>
      <c r="K167" s="1757"/>
      <c r="L167" s="1756"/>
      <c r="M167" s="1757"/>
      <c r="N167" s="1756"/>
      <c r="O167" s="1757"/>
      <c r="P167" s="1756"/>
      <c r="Q167" s="1757"/>
      <c r="R167" s="1756"/>
      <c r="S167" s="1757"/>
      <c r="T167" s="1756"/>
      <c r="U167" s="1757"/>
      <c r="V167" s="1756"/>
      <c r="W167" s="1757"/>
      <c r="X167" s="1756"/>
      <c r="Y167" s="1757"/>
      <c r="Z167" s="1756"/>
      <c r="AA167" s="1757"/>
      <c r="AB167" s="1756"/>
      <c r="AC167" s="1757"/>
      <c r="AD167" s="1756"/>
      <c r="AE167" s="1757"/>
      <c r="AF167" s="1756"/>
      <c r="AG167" s="1758"/>
      <c r="AH167" s="1759"/>
      <c r="AI167" s="1759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1742" t="s">
        <v>33</v>
      </c>
      <c r="C168" s="1760">
        <f t="shared" si="64"/>
        <v>0</v>
      </c>
      <c r="D168" s="1727">
        <f t="shared" si="65"/>
        <v>0</v>
      </c>
      <c r="E168" s="1728">
        <f t="shared" si="65"/>
        <v>0</v>
      </c>
      <c r="F168" s="1708"/>
      <c r="G168" s="1744"/>
      <c r="H168" s="1708"/>
      <c r="I168" s="1744"/>
      <c r="J168" s="1708"/>
      <c r="K168" s="1744"/>
      <c r="L168" s="1708"/>
      <c r="M168" s="1744"/>
      <c r="N168" s="1708"/>
      <c r="O168" s="1744"/>
      <c r="P168" s="1708"/>
      <c r="Q168" s="1744"/>
      <c r="R168" s="1708"/>
      <c r="S168" s="1744"/>
      <c r="T168" s="1708"/>
      <c r="U168" s="1744"/>
      <c r="V168" s="1708"/>
      <c r="W168" s="1744"/>
      <c r="X168" s="1708"/>
      <c r="Y168" s="1744"/>
      <c r="Z168" s="1708"/>
      <c r="AA168" s="1744"/>
      <c r="AB168" s="1708"/>
      <c r="AC168" s="1744"/>
      <c r="AD168" s="1708"/>
      <c r="AE168" s="1744"/>
      <c r="AF168" s="1708"/>
      <c r="AG168" s="1745"/>
      <c r="AH168" s="1707"/>
      <c r="AI168" s="1707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1746" t="s">
        <v>35</v>
      </c>
      <c r="C169" s="1760">
        <f t="shared" si="64"/>
        <v>0</v>
      </c>
      <c r="D169" s="1727">
        <f t="shared" si="65"/>
        <v>0</v>
      </c>
      <c r="E169" s="1728">
        <f t="shared" si="65"/>
        <v>0</v>
      </c>
      <c r="F169" s="1708"/>
      <c r="G169" s="1744"/>
      <c r="H169" s="1708"/>
      <c r="I169" s="1744"/>
      <c r="J169" s="1708"/>
      <c r="K169" s="1744"/>
      <c r="L169" s="1708"/>
      <c r="M169" s="1744"/>
      <c r="N169" s="1708"/>
      <c r="O169" s="1744"/>
      <c r="P169" s="1708"/>
      <c r="Q169" s="1744"/>
      <c r="R169" s="1708"/>
      <c r="S169" s="1744"/>
      <c r="T169" s="1708"/>
      <c r="U169" s="1744"/>
      <c r="V169" s="1708"/>
      <c r="W169" s="1744"/>
      <c r="X169" s="1708"/>
      <c r="Y169" s="1744"/>
      <c r="Z169" s="1708"/>
      <c r="AA169" s="1744"/>
      <c r="AB169" s="1708"/>
      <c r="AC169" s="1744"/>
      <c r="AD169" s="1708"/>
      <c r="AE169" s="1744"/>
      <c r="AF169" s="1708"/>
      <c r="AG169" s="1745"/>
      <c r="AH169" s="1707"/>
      <c r="AI169" s="1707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1747" t="s">
        <v>229</v>
      </c>
      <c r="C170" s="1761">
        <f t="shared" si="64"/>
        <v>0</v>
      </c>
      <c r="D170" s="1732">
        <f t="shared" si="65"/>
        <v>0</v>
      </c>
      <c r="E170" s="1733">
        <f t="shared" si="65"/>
        <v>0</v>
      </c>
      <c r="F170" s="1749"/>
      <c r="G170" s="1750"/>
      <c r="H170" s="1749"/>
      <c r="I170" s="1750"/>
      <c r="J170" s="1749"/>
      <c r="K170" s="1750"/>
      <c r="L170" s="1749"/>
      <c r="M170" s="1750"/>
      <c r="N170" s="1749"/>
      <c r="O170" s="1750"/>
      <c r="P170" s="1749"/>
      <c r="Q170" s="1750"/>
      <c r="R170" s="1749"/>
      <c r="S170" s="1750"/>
      <c r="T170" s="1749"/>
      <c r="U170" s="1750"/>
      <c r="V170" s="1749"/>
      <c r="W170" s="1750"/>
      <c r="X170" s="1749"/>
      <c r="Y170" s="1750"/>
      <c r="Z170" s="1749"/>
      <c r="AA170" s="1750"/>
      <c r="AB170" s="1749"/>
      <c r="AC170" s="1750"/>
      <c r="AD170" s="1749"/>
      <c r="AE170" s="1750"/>
      <c r="AF170" s="1749"/>
      <c r="AG170" s="1751"/>
      <c r="AH170" s="1682"/>
      <c r="AI170" s="1682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1496"/>
      <c r="C171" s="1273"/>
      <c r="D171" s="1272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432" t="s">
        <v>39</v>
      </c>
      <c r="B172" s="4331" t="s">
        <v>5</v>
      </c>
      <c r="C172" s="4332"/>
      <c r="D172" s="4333"/>
      <c r="E172" s="4433" t="s">
        <v>40</v>
      </c>
      <c r="F172" s="4212"/>
      <c r="G172" s="4212"/>
      <c r="H172" s="4212"/>
      <c r="I172" s="4212"/>
      <c r="J172" s="4212"/>
      <c r="K172" s="4212"/>
      <c r="L172" s="4212"/>
      <c r="M172" s="4212"/>
      <c r="N172" s="4212"/>
      <c r="O172" s="4212"/>
      <c r="P172" s="4212"/>
      <c r="Q172" s="4212"/>
      <c r="R172" s="4212"/>
      <c r="S172" s="4212"/>
      <c r="T172" s="4212"/>
      <c r="U172" s="4212"/>
      <c r="V172" s="4212"/>
      <c r="W172" s="4212"/>
      <c r="X172" s="4212"/>
      <c r="Y172" s="4212"/>
      <c r="Z172" s="4212"/>
      <c r="AA172" s="4212"/>
      <c r="AB172" s="4212"/>
      <c r="AC172" s="4212"/>
      <c r="AD172" s="4212"/>
      <c r="AE172" s="4212"/>
      <c r="AF172" s="4213"/>
      <c r="AG172" s="4137" t="s">
        <v>232</v>
      </c>
      <c r="AH172" s="4335" t="s">
        <v>10</v>
      </c>
      <c r="AI172" s="433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434" t="s">
        <v>51</v>
      </c>
      <c r="F173" s="4225"/>
      <c r="G173" s="4434" t="s">
        <v>17</v>
      </c>
      <c r="H173" s="4225"/>
      <c r="I173" s="4434" t="s">
        <v>18</v>
      </c>
      <c r="J173" s="4225"/>
      <c r="K173" s="4434" t="s">
        <v>19</v>
      </c>
      <c r="L173" s="4225"/>
      <c r="M173" s="4434" t="s">
        <v>20</v>
      </c>
      <c r="N173" s="4225"/>
      <c r="O173" s="4434" t="s">
        <v>21</v>
      </c>
      <c r="P173" s="4225"/>
      <c r="Q173" s="4434" t="s">
        <v>22</v>
      </c>
      <c r="R173" s="4225"/>
      <c r="S173" s="4434" t="s">
        <v>23</v>
      </c>
      <c r="T173" s="4225"/>
      <c r="U173" s="4434" t="s">
        <v>24</v>
      </c>
      <c r="V173" s="4225"/>
      <c r="W173" s="4434" t="s">
        <v>25</v>
      </c>
      <c r="X173" s="4225"/>
      <c r="Y173" s="4434" t="s">
        <v>26</v>
      </c>
      <c r="Z173" s="4225"/>
      <c r="AA173" s="4434" t="s">
        <v>27</v>
      </c>
      <c r="AB173" s="4225"/>
      <c r="AC173" s="4434" t="s">
        <v>28</v>
      </c>
      <c r="AD173" s="4225"/>
      <c r="AE173" s="4434" t="s">
        <v>29</v>
      </c>
      <c r="AF173" s="4221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1762" t="s">
        <v>44</v>
      </c>
      <c r="C174" s="1763" t="s">
        <v>30</v>
      </c>
      <c r="D174" s="1764" t="s">
        <v>31</v>
      </c>
      <c r="E174" s="1765" t="s">
        <v>30</v>
      </c>
      <c r="F174" s="1764" t="s">
        <v>31</v>
      </c>
      <c r="G174" s="1765" t="s">
        <v>30</v>
      </c>
      <c r="H174" s="1764" t="s">
        <v>31</v>
      </c>
      <c r="I174" s="1765" t="s">
        <v>30</v>
      </c>
      <c r="J174" s="1764" t="s">
        <v>31</v>
      </c>
      <c r="K174" s="1765" t="s">
        <v>30</v>
      </c>
      <c r="L174" s="1764" t="s">
        <v>31</v>
      </c>
      <c r="M174" s="1765" t="s">
        <v>30</v>
      </c>
      <c r="N174" s="1764" t="s">
        <v>31</v>
      </c>
      <c r="O174" s="1765" t="s">
        <v>30</v>
      </c>
      <c r="P174" s="1764" t="s">
        <v>31</v>
      </c>
      <c r="Q174" s="1765" t="s">
        <v>30</v>
      </c>
      <c r="R174" s="1764" t="s">
        <v>31</v>
      </c>
      <c r="S174" s="1765" t="s">
        <v>30</v>
      </c>
      <c r="T174" s="1764" t="s">
        <v>31</v>
      </c>
      <c r="U174" s="1765" t="s">
        <v>30</v>
      </c>
      <c r="V174" s="1764" t="s">
        <v>31</v>
      </c>
      <c r="W174" s="1765" t="s">
        <v>30</v>
      </c>
      <c r="X174" s="1764" t="s">
        <v>31</v>
      </c>
      <c r="Y174" s="1765" t="s">
        <v>30</v>
      </c>
      <c r="Z174" s="1764" t="s">
        <v>31</v>
      </c>
      <c r="AA174" s="1765" t="s">
        <v>30</v>
      </c>
      <c r="AB174" s="1764" t="s">
        <v>31</v>
      </c>
      <c r="AC174" s="1765" t="s">
        <v>30</v>
      </c>
      <c r="AD174" s="1764" t="s">
        <v>31</v>
      </c>
      <c r="AE174" s="1765" t="s">
        <v>30</v>
      </c>
      <c r="AF174" s="1766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1767">
        <f>SUM(C175:D175)</f>
        <v>0</v>
      </c>
      <c r="C175" s="1767">
        <f t="shared" ref="C175:D177" si="71">+E175+G175+I175+K175+M175+O175+Q175+S175+U175+W175+Y175+AA175+AC175+AE175</f>
        <v>0</v>
      </c>
      <c r="D175" s="1767">
        <f t="shared" si="71"/>
        <v>0</v>
      </c>
      <c r="E175" s="1768"/>
      <c r="F175" s="1769"/>
      <c r="G175" s="1768"/>
      <c r="H175" s="1769"/>
      <c r="I175" s="1768"/>
      <c r="J175" s="1769"/>
      <c r="K175" s="1768"/>
      <c r="L175" s="1769"/>
      <c r="M175" s="1768"/>
      <c r="N175" s="1769"/>
      <c r="O175" s="1768"/>
      <c r="P175" s="1769"/>
      <c r="Q175" s="1768"/>
      <c r="R175" s="1769"/>
      <c r="S175" s="1768"/>
      <c r="T175" s="1769"/>
      <c r="U175" s="1768"/>
      <c r="V175" s="1769"/>
      <c r="W175" s="1768"/>
      <c r="X175" s="1769"/>
      <c r="Y175" s="1768"/>
      <c r="Z175" s="1769"/>
      <c r="AA175" s="1768"/>
      <c r="AB175" s="1769"/>
      <c r="AC175" s="1768"/>
      <c r="AD175" s="1769"/>
      <c r="AE175" s="1768"/>
      <c r="AF175" s="1770"/>
      <c r="AG175" s="1771"/>
      <c r="AH175" s="1771"/>
      <c r="AI175" s="1771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1708"/>
      <c r="F176" s="1744"/>
      <c r="G176" s="1708"/>
      <c r="H176" s="1744"/>
      <c r="I176" s="1708"/>
      <c r="J176" s="1744"/>
      <c r="K176" s="1708"/>
      <c r="L176" s="1744"/>
      <c r="M176" s="1708"/>
      <c r="N176" s="1744"/>
      <c r="O176" s="1708"/>
      <c r="P176" s="1744"/>
      <c r="Q176" s="1708"/>
      <c r="R176" s="1744"/>
      <c r="S176" s="1708"/>
      <c r="T176" s="1744"/>
      <c r="U176" s="1708"/>
      <c r="V176" s="1744"/>
      <c r="W176" s="1708"/>
      <c r="X176" s="1744"/>
      <c r="Y176" s="1708"/>
      <c r="Z176" s="1744"/>
      <c r="AA176" s="1708"/>
      <c r="AB176" s="1744"/>
      <c r="AC176" s="1708"/>
      <c r="AD176" s="1744"/>
      <c r="AE176" s="1708"/>
      <c r="AF176" s="1772"/>
      <c r="AG176" s="1706"/>
      <c r="AH176" s="1706"/>
      <c r="AI176" s="1706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1773"/>
      <c r="C178" s="1773"/>
      <c r="D178" s="1773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1774" t="s">
        <v>235</v>
      </c>
      <c r="B179" s="1775"/>
    </row>
    <row r="180" spans="1:103" ht="11.25" customHeight="1" x14ac:dyDescent="0.2">
      <c r="A180" s="3891" t="s">
        <v>236</v>
      </c>
      <c r="B180" s="4146" t="s">
        <v>208</v>
      </c>
      <c r="C180" s="4435" t="s">
        <v>237</v>
      </c>
      <c r="D180" s="4436"/>
      <c r="E180" s="4146" t="s">
        <v>238</v>
      </c>
      <c r="F180" s="4437" t="s">
        <v>239</v>
      </c>
      <c r="G180" s="4438"/>
      <c r="H180" s="4438"/>
      <c r="I180" s="4438"/>
      <c r="J180" s="4438"/>
      <c r="K180" s="4438"/>
      <c r="L180" s="4438"/>
      <c r="M180" s="4438"/>
      <c r="N180" s="4438"/>
      <c r="O180" s="4438"/>
      <c r="P180" s="4438"/>
      <c r="Q180" s="4438"/>
      <c r="R180" s="4438"/>
      <c r="S180" s="4438"/>
      <c r="T180" s="4439"/>
      <c r="AF180" s="5"/>
      <c r="CY180" s="4"/>
    </row>
    <row r="181" spans="1:103" ht="21" x14ac:dyDescent="0.2">
      <c r="A181" s="3892"/>
      <c r="B181" s="3892"/>
      <c r="C181" s="1776" t="s">
        <v>214</v>
      </c>
      <c r="D181" s="1776" t="s">
        <v>240</v>
      </c>
      <c r="E181" s="3892"/>
      <c r="F181" s="1776" t="s">
        <v>241</v>
      </c>
      <c r="G181" s="1776" t="s">
        <v>242</v>
      </c>
      <c r="H181" s="1776" t="s">
        <v>243</v>
      </c>
      <c r="I181" s="1776" t="s">
        <v>244</v>
      </c>
      <c r="J181" s="1776" t="s">
        <v>245</v>
      </c>
      <c r="K181" s="1776" t="s">
        <v>246</v>
      </c>
      <c r="L181" s="1776" t="s">
        <v>247</v>
      </c>
      <c r="M181" s="1776" t="s">
        <v>248</v>
      </c>
      <c r="N181" s="1776" t="s">
        <v>249</v>
      </c>
      <c r="O181" s="1776" t="s">
        <v>250</v>
      </c>
      <c r="P181" s="1776" t="s">
        <v>251</v>
      </c>
      <c r="Q181" s="1776" t="s">
        <v>252</v>
      </c>
      <c r="R181" s="1776" t="s">
        <v>253</v>
      </c>
      <c r="S181" s="1776" t="s">
        <v>254</v>
      </c>
      <c r="T181" s="1776" t="s">
        <v>255</v>
      </c>
      <c r="AF181" s="5"/>
      <c r="CY181" s="4"/>
    </row>
    <row r="182" spans="1:103" x14ac:dyDescent="0.2">
      <c r="A182" s="243" t="s">
        <v>33</v>
      </c>
      <c r="B182" s="1777">
        <f>SUM(C182:D182)</f>
        <v>0</v>
      </c>
      <c r="C182" s="73"/>
      <c r="D182" s="73"/>
      <c r="E182" s="1777">
        <f>+F182+G182+H182+I182+K182+L182+M182+N182+O182+P182+Q182+R182+S182+T182</f>
        <v>0</v>
      </c>
      <c r="F182" s="1708"/>
      <c r="G182" s="1708"/>
      <c r="H182" s="1708"/>
      <c r="I182" s="1708"/>
      <c r="J182" s="1778"/>
      <c r="K182" s="1708"/>
      <c r="L182" s="1708"/>
      <c r="M182" s="1708"/>
      <c r="N182" s="1708"/>
      <c r="O182" s="1708"/>
      <c r="P182" s="1708"/>
      <c r="Q182" s="1708"/>
      <c r="R182" s="1708"/>
      <c r="S182" s="1708"/>
      <c r="T182" s="1706"/>
      <c r="AF182" s="5"/>
      <c r="CY182" s="4"/>
    </row>
    <row r="183" spans="1:103" x14ac:dyDescent="0.2">
      <c r="A183" s="243" t="s">
        <v>32</v>
      </c>
      <c r="B183" s="1779">
        <f>SUM(C183:D183)</f>
        <v>0</v>
      </c>
      <c r="C183" s="1708"/>
      <c r="D183" s="1708"/>
      <c r="E183" s="1746">
        <f>+F183+G183+H183+I183+K183+L183+M183+N183+O183+P183+Q183+R183+S183+T183</f>
        <v>0</v>
      </c>
      <c r="F183" s="1708"/>
      <c r="G183" s="1708"/>
      <c r="H183" s="1708"/>
      <c r="I183" s="1708"/>
      <c r="J183" s="1780"/>
      <c r="K183" s="1708"/>
      <c r="L183" s="1708"/>
      <c r="M183" s="1708"/>
      <c r="N183" s="1708"/>
      <c r="O183" s="1708"/>
      <c r="P183" s="1708"/>
      <c r="Q183" s="1708"/>
      <c r="R183" s="1708"/>
      <c r="S183" s="1708"/>
      <c r="T183" s="1706"/>
      <c r="AF183" s="5"/>
      <c r="CY183" s="4"/>
    </row>
    <row r="184" spans="1:103" x14ac:dyDescent="0.2">
      <c r="A184" s="243" t="s">
        <v>35</v>
      </c>
      <c r="B184" s="1779">
        <f>SUM(C184:D184)</f>
        <v>0</v>
      </c>
      <c r="C184" s="1708"/>
      <c r="D184" s="1708"/>
      <c r="E184" s="1746">
        <f>SUM(F184:T184)</f>
        <v>0</v>
      </c>
      <c r="F184" s="1708"/>
      <c r="G184" s="1708"/>
      <c r="H184" s="1708"/>
      <c r="I184" s="1708"/>
      <c r="J184" s="1706"/>
      <c r="K184" s="1708"/>
      <c r="L184" s="1708"/>
      <c r="M184" s="1708"/>
      <c r="N184" s="1708"/>
      <c r="O184" s="1708"/>
      <c r="P184" s="1708"/>
      <c r="Q184" s="1708"/>
      <c r="R184" s="1708"/>
      <c r="S184" s="1708"/>
      <c r="T184" s="1706"/>
      <c r="AF184" s="5"/>
      <c r="CY184" s="4"/>
    </row>
    <row r="185" spans="1:103" x14ac:dyDescent="0.2">
      <c r="A185" s="1781" t="s">
        <v>256</v>
      </c>
      <c r="B185" s="259">
        <f>SUM(C185:D185)</f>
        <v>0</v>
      </c>
      <c r="C185" s="1749"/>
      <c r="D185" s="1749"/>
      <c r="E185" s="260">
        <f>+F185+G185+H185+I185+K185+L185+M185+N185+O185+P185+Q185+R185+S185+T185</f>
        <v>0</v>
      </c>
      <c r="F185" s="1749"/>
      <c r="G185" s="1749"/>
      <c r="H185" s="1749"/>
      <c r="I185" s="1749"/>
      <c r="J185" s="261"/>
      <c r="K185" s="1749"/>
      <c r="L185" s="1749"/>
      <c r="M185" s="1749"/>
      <c r="N185" s="1749"/>
      <c r="O185" s="1749"/>
      <c r="P185" s="1749"/>
      <c r="Q185" s="1749"/>
      <c r="R185" s="1749"/>
      <c r="S185" s="1749"/>
      <c r="T185" s="1782"/>
      <c r="AF185" s="5"/>
      <c r="CY185" s="4"/>
    </row>
    <row r="186" spans="1:103" s="263" customFormat="1" ht="14.25" x14ac:dyDescent="0.2">
      <c r="A186" s="262" t="s">
        <v>257</v>
      </c>
      <c r="D186" s="1783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138" t="s">
        <v>258</v>
      </c>
      <c r="B187" s="4440" t="s">
        <v>259</v>
      </c>
      <c r="C187" s="4441"/>
      <c r="D187" s="4442"/>
      <c r="E187" s="4440" t="s">
        <v>260</v>
      </c>
      <c r="F187" s="4441"/>
      <c r="G187" s="4442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1784" t="s">
        <v>44</v>
      </c>
      <c r="C188" s="1785" t="s">
        <v>30</v>
      </c>
      <c r="D188" s="1786" t="s">
        <v>31</v>
      </c>
      <c r="E188" s="1784" t="s">
        <v>44</v>
      </c>
      <c r="F188" s="1785" t="s">
        <v>30</v>
      </c>
      <c r="G188" s="1786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1787">
        <f>SUM(C189:D189)</f>
        <v>0</v>
      </c>
      <c r="C189" s="1788"/>
      <c r="D189" s="1789"/>
      <c r="E189" s="1787">
        <f>SUM(F189:G189)</f>
        <v>0</v>
      </c>
      <c r="F189" s="1788"/>
      <c r="G189" s="1789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1781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348" t="s">
        <v>264</v>
      </c>
      <c r="B192" s="4157" t="s">
        <v>265</v>
      </c>
      <c r="C192" s="4350" t="s">
        <v>266</v>
      </c>
      <c r="D192" s="4351"/>
      <c r="E192" s="4352"/>
      <c r="F192" s="4146" t="s">
        <v>238</v>
      </c>
      <c r="G192" s="4437" t="s">
        <v>267</v>
      </c>
      <c r="H192" s="4438"/>
      <c r="I192" s="4438"/>
      <c r="J192" s="4438"/>
      <c r="K192" s="4438"/>
      <c r="L192" s="4439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443" t="s">
        <v>268</v>
      </c>
      <c r="H193" s="4444"/>
      <c r="I193" s="4444"/>
      <c r="J193" s="4444"/>
      <c r="K193" s="4444"/>
      <c r="L193" s="444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1790" t="s">
        <v>269</v>
      </c>
      <c r="D194" s="1790" t="s">
        <v>240</v>
      </c>
      <c r="E194" s="1790" t="s">
        <v>270</v>
      </c>
      <c r="F194" s="3892"/>
      <c r="G194" s="910" t="s">
        <v>271</v>
      </c>
      <c r="H194" s="911" t="s">
        <v>272</v>
      </c>
      <c r="I194" s="911" t="s">
        <v>273</v>
      </c>
      <c r="J194" s="911" t="s">
        <v>274</v>
      </c>
      <c r="K194" s="911" t="s">
        <v>275</v>
      </c>
      <c r="L194" s="1791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1777">
        <f>SUM(G195:L195)</f>
        <v>0</v>
      </c>
      <c r="G195" s="1768"/>
      <c r="H195" s="1792"/>
      <c r="I195" s="1792"/>
      <c r="J195" s="1792"/>
      <c r="K195" s="1792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1793">
        <f>SUM(C196:E196)</f>
        <v>0</v>
      </c>
      <c r="C196" s="1708"/>
      <c r="D196" s="1708"/>
      <c r="E196" s="73"/>
      <c r="F196" s="1779">
        <f>SUM(G196:L196)</f>
        <v>0</v>
      </c>
      <c r="G196" s="1708"/>
      <c r="H196" s="1794"/>
      <c r="I196" s="1794"/>
      <c r="J196" s="1794"/>
      <c r="K196" s="1794"/>
      <c r="L196" s="1707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1781" t="s">
        <v>279</v>
      </c>
      <c r="B197" s="282">
        <f>SUM(C197:D197)</f>
        <v>0</v>
      </c>
      <c r="C197" s="1749"/>
      <c r="D197" s="1749"/>
      <c r="E197" s="1795"/>
      <c r="F197" s="259">
        <f>SUM(G197:L197)</f>
        <v>0</v>
      </c>
      <c r="G197" s="1749"/>
      <c r="H197" s="1796"/>
      <c r="I197" s="1796"/>
      <c r="J197" s="1796"/>
      <c r="K197" s="1796"/>
      <c r="L197" s="1682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356" t="s">
        <v>281</v>
      </c>
      <c r="B199" s="4357"/>
      <c r="C199" s="4137" t="s">
        <v>265</v>
      </c>
      <c r="D199" s="4446" t="s">
        <v>266</v>
      </c>
      <c r="E199" s="4447"/>
      <c r="F199" s="4447"/>
      <c r="G199" s="4447"/>
      <c r="H199" s="4447"/>
      <c r="I199" s="4447"/>
      <c r="J199" s="4448"/>
      <c r="K199" s="4212" t="s">
        <v>282</v>
      </c>
      <c r="L199" s="4212"/>
      <c r="M199" s="4212"/>
      <c r="N199" s="4449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1790" t="s">
        <v>269</v>
      </c>
      <c r="E200" s="1790" t="s">
        <v>283</v>
      </c>
      <c r="F200" s="1790" t="s">
        <v>284</v>
      </c>
      <c r="G200" s="1790" t="s">
        <v>285</v>
      </c>
      <c r="H200" s="1790" t="s">
        <v>286</v>
      </c>
      <c r="I200" s="1790" t="s">
        <v>287</v>
      </c>
      <c r="J200" s="1790" t="s">
        <v>288</v>
      </c>
      <c r="K200" s="1797" t="s">
        <v>289</v>
      </c>
      <c r="L200" s="1798" t="s">
        <v>290</v>
      </c>
      <c r="M200" s="1798" t="s">
        <v>291</v>
      </c>
      <c r="N200" s="1799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137" t="s">
        <v>293</v>
      </c>
      <c r="B201" s="1800" t="s">
        <v>294</v>
      </c>
      <c r="C201" s="1777">
        <f>SUM(E201+G201)</f>
        <v>0</v>
      </c>
      <c r="D201" s="1801"/>
      <c r="E201" s="1708"/>
      <c r="F201" s="1778"/>
      <c r="G201" s="1708"/>
      <c r="H201" s="1777">
        <f>+K201+L201+M201</f>
        <v>0</v>
      </c>
      <c r="I201" s="1778"/>
      <c r="J201" s="1778"/>
      <c r="K201" s="1802"/>
      <c r="L201" s="1794"/>
      <c r="M201" s="1794"/>
      <c r="N201" s="1803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1804" t="s">
        <v>295</v>
      </c>
      <c r="C202" s="1746">
        <f>SUM(D202+E202+G202)</f>
        <v>0</v>
      </c>
      <c r="D202" s="1708"/>
      <c r="E202" s="1706"/>
      <c r="F202" s="280"/>
      <c r="G202" s="1708"/>
      <c r="H202" s="1746">
        <f>SUM(I202:M202)</f>
        <v>0</v>
      </c>
      <c r="I202" s="73"/>
      <c r="J202" s="164"/>
      <c r="K202" s="1802"/>
      <c r="L202" s="1794"/>
      <c r="M202" s="1794"/>
      <c r="N202" s="1803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1804" t="s">
        <v>296</v>
      </c>
      <c r="C203" s="1746">
        <f>+F203+G203</f>
        <v>0</v>
      </c>
      <c r="D203" s="280"/>
      <c r="E203" s="280"/>
      <c r="F203" s="1708"/>
      <c r="G203" s="1708"/>
      <c r="H203" s="1746">
        <f>SUM(I203:M203)</f>
        <v>0</v>
      </c>
      <c r="I203" s="1708"/>
      <c r="J203" s="1706"/>
      <c r="K203" s="1802"/>
      <c r="L203" s="1794"/>
      <c r="M203" s="1794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1805" t="s">
        <v>297</v>
      </c>
      <c r="C204" s="291">
        <f>SUM(D204:G204)</f>
        <v>0</v>
      </c>
      <c r="D204" s="1749"/>
      <c r="E204" s="1749"/>
      <c r="F204" s="1749"/>
      <c r="G204" s="1782"/>
      <c r="H204" s="260">
        <f>+N204</f>
        <v>0</v>
      </c>
      <c r="I204" s="1795"/>
      <c r="J204" s="1795"/>
      <c r="K204" s="1806"/>
      <c r="L204" s="1807"/>
      <c r="M204" s="1807"/>
      <c r="N204" s="1682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450" t="s">
        <v>264</v>
      </c>
      <c r="B206" s="4451" t="s">
        <v>299</v>
      </c>
      <c r="C206" s="4170" t="s">
        <v>300</v>
      </c>
      <c r="D206" s="4452" t="s">
        <v>301</v>
      </c>
      <c r="E206" s="4453"/>
      <c r="F206" s="4454" t="s">
        <v>302</v>
      </c>
      <c r="G206" s="4455"/>
      <c r="H206" s="4455"/>
      <c r="I206" s="4455"/>
      <c r="J206" s="4455"/>
      <c r="K206" s="4455"/>
      <c r="L206" s="4455"/>
      <c r="M206" s="4455"/>
      <c r="N206" s="4455"/>
      <c r="O206" s="4455"/>
      <c r="P206" s="4455"/>
      <c r="Q206" s="4455"/>
      <c r="R206" s="4455"/>
      <c r="S206" s="4456"/>
      <c r="T206" s="4369" t="s">
        <v>287</v>
      </c>
      <c r="U206" s="4170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450"/>
      <c r="B207" s="4451"/>
      <c r="C207" s="3925"/>
      <c r="D207" s="1808" t="s">
        <v>305</v>
      </c>
      <c r="E207" s="1809" t="s">
        <v>306</v>
      </c>
      <c r="F207" s="1808" t="s">
        <v>307</v>
      </c>
      <c r="G207" s="1810" t="s">
        <v>308</v>
      </c>
      <c r="H207" s="1810" t="s">
        <v>309</v>
      </c>
      <c r="I207" s="1810" t="s">
        <v>310</v>
      </c>
      <c r="J207" s="1810" t="s">
        <v>311</v>
      </c>
      <c r="K207" s="1810" t="s">
        <v>312</v>
      </c>
      <c r="L207" s="1810" t="s">
        <v>313</v>
      </c>
      <c r="M207" s="1810" t="s">
        <v>314</v>
      </c>
      <c r="N207" s="1810" t="s">
        <v>315</v>
      </c>
      <c r="O207" s="1810" t="s">
        <v>316</v>
      </c>
      <c r="P207" s="1810" t="s">
        <v>317</v>
      </c>
      <c r="Q207" s="1810" t="s">
        <v>318</v>
      </c>
      <c r="R207" s="1810" t="s">
        <v>319</v>
      </c>
      <c r="S207" s="1811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1812" t="s">
        <v>321</v>
      </c>
      <c r="B208" s="1813"/>
      <c r="C208" s="1814">
        <f>SUM(D208:S208)</f>
        <v>0</v>
      </c>
      <c r="D208" s="1813"/>
      <c r="E208" s="1815"/>
      <c r="F208" s="1813"/>
      <c r="G208" s="1816"/>
      <c r="H208" s="1816"/>
      <c r="I208" s="1816"/>
      <c r="J208" s="1816"/>
      <c r="K208" s="1816"/>
      <c r="L208" s="1816"/>
      <c r="M208" s="1816"/>
      <c r="N208" s="1816"/>
      <c r="O208" s="1816"/>
      <c r="P208" s="1816"/>
      <c r="Q208" s="1816"/>
      <c r="R208" s="1816"/>
      <c r="S208" s="1817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1812" t="s">
        <v>322</v>
      </c>
      <c r="B209" s="1813"/>
      <c r="C209" s="1818">
        <f>SUM(D209:S209)</f>
        <v>0</v>
      </c>
      <c r="D209" s="1813"/>
      <c r="E209" s="1815"/>
      <c r="F209" s="1813"/>
      <c r="G209" s="1816"/>
      <c r="H209" s="1816"/>
      <c r="I209" s="1816"/>
      <c r="J209" s="1816"/>
      <c r="K209" s="1816"/>
      <c r="L209" s="1816"/>
      <c r="M209" s="1816"/>
      <c r="N209" s="1816"/>
      <c r="O209" s="1816"/>
      <c r="P209" s="1816"/>
      <c r="Q209" s="1816"/>
      <c r="R209" s="1816"/>
      <c r="S209" s="1817"/>
      <c r="T209" s="1815"/>
      <c r="U209" s="1819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1820" t="s">
        <v>323</v>
      </c>
      <c r="B210" s="1821"/>
      <c r="C210" s="305">
        <f>SUM(D210:S210)</f>
        <v>0</v>
      </c>
      <c r="D210" s="1822"/>
      <c r="E210" s="1823"/>
      <c r="F210" s="1822"/>
      <c r="G210" s="1824"/>
      <c r="H210" s="1824"/>
      <c r="I210" s="1824"/>
      <c r="J210" s="1824"/>
      <c r="K210" s="1824"/>
      <c r="L210" s="1824"/>
      <c r="M210" s="1824"/>
      <c r="N210" s="1824"/>
      <c r="O210" s="1824"/>
      <c r="P210" s="1824"/>
      <c r="Q210" s="1824"/>
      <c r="R210" s="1824"/>
      <c r="S210" s="1825"/>
      <c r="T210" s="1823"/>
      <c r="U210" s="1821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451" t="s">
        <v>325</v>
      </c>
      <c r="B212" s="4451" t="s">
        <v>326</v>
      </c>
      <c r="C212" s="4452" t="s">
        <v>327</v>
      </c>
      <c r="D212" s="4453"/>
      <c r="E212" s="4454" t="s">
        <v>328</v>
      </c>
      <c r="F212" s="4455"/>
      <c r="G212" s="4455"/>
      <c r="H212" s="4455"/>
      <c r="I212" s="4455"/>
      <c r="J212" s="4456"/>
      <c r="K212" s="4170" t="s">
        <v>287</v>
      </c>
      <c r="L212" s="4170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451"/>
      <c r="B213" s="4451"/>
      <c r="C213" s="1826" t="s">
        <v>305</v>
      </c>
      <c r="D213" s="1809" t="s">
        <v>306</v>
      </c>
      <c r="E213" s="1826" t="s">
        <v>307</v>
      </c>
      <c r="F213" s="1810" t="s">
        <v>308</v>
      </c>
      <c r="G213" s="1810" t="s">
        <v>309</v>
      </c>
      <c r="H213" s="1810" t="s">
        <v>310</v>
      </c>
      <c r="I213" s="1810" t="s">
        <v>311</v>
      </c>
      <c r="J213" s="1827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1812" t="s">
        <v>330</v>
      </c>
      <c r="B214" s="1828">
        <f>SUM(C214:J214)</f>
        <v>0</v>
      </c>
      <c r="C214" s="1708"/>
      <c r="D214" s="1744"/>
      <c r="E214" s="1708"/>
      <c r="F214" s="1794"/>
      <c r="G214" s="1794"/>
      <c r="H214" s="1794"/>
      <c r="I214" s="1794"/>
      <c r="J214" s="1744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1820" t="s">
        <v>331</v>
      </c>
      <c r="B215" s="309">
        <f>SUM(C215:J215)</f>
        <v>0</v>
      </c>
      <c r="C215" s="1749"/>
      <c r="D215" s="1750"/>
      <c r="E215" s="1749"/>
      <c r="F215" s="1796"/>
      <c r="G215" s="1796"/>
      <c r="H215" s="1796"/>
      <c r="I215" s="1796"/>
      <c r="J215" s="1750"/>
      <c r="K215" s="1782"/>
      <c r="L215" s="1782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183" t="s">
        <v>227</v>
      </c>
      <c r="B217" s="4377" t="s">
        <v>5</v>
      </c>
      <c r="C217" s="4378"/>
      <c r="D217" s="4379"/>
      <c r="E217" s="4466" t="s">
        <v>333</v>
      </c>
      <c r="F217" s="4467"/>
      <c r="G217" s="4467"/>
      <c r="H217" s="4467"/>
      <c r="I217" s="4467"/>
      <c r="J217" s="4467"/>
      <c r="K217" s="4467"/>
      <c r="L217" s="4467"/>
      <c r="M217" s="4467"/>
      <c r="N217" s="4467"/>
      <c r="O217" s="4467"/>
      <c r="P217" s="4467"/>
      <c r="Q217" s="4467"/>
      <c r="R217" s="4467"/>
      <c r="S217" s="4467"/>
      <c r="T217" s="4467"/>
      <c r="U217" s="4467"/>
      <c r="V217" s="4467"/>
      <c r="W217" s="4467"/>
      <c r="X217" s="4467"/>
      <c r="Y217" s="4467"/>
      <c r="Z217" s="4467"/>
      <c r="AA217" s="4467"/>
      <c r="AB217" s="4467"/>
      <c r="AC217" s="4467"/>
      <c r="AD217" s="4467"/>
      <c r="AE217" s="4467"/>
      <c r="AF217" s="4468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466" t="s">
        <v>51</v>
      </c>
      <c r="F218" s="4468"/>
      <c r="G218" s="4465" t="s">
        <v>17</v>
      </c>
      <c r="H218" s="4458"/>
      <c r="I218" s="4465" t="s">
        <v>18</v>
      </c>
      <c r="J218" s="4458"/>
      <c r="K218" s="4457" t="s">
        <v>19</v>
      </c>
      <c r="L218" s="4458"/>
      <c r="M218" s="4465" t="s">
        <v>20</v>
      </c>
      <c r="N218" s="4458"/>
      <c r="O218" s="4465" t="s">
        <v>21</v>
      </c>
      <c r="P218" s="4458"/>
      <c r="Q218" s="4465" t="s">
        <v>22</v>
      </c>
      <c r="R218" s="4458"/>
      <c r="S218" s="4465" t="s">
        <v>23</v>
      </c>
      <c r="T218" s="4458"/>
      <c r="U218" s="4457" t="s">
        <v>24</v>
      </c>
      <c r="V218" s="4458"/>
      <c r="W218" s="4465" t="s">
        <v>25</v>
      </c>
      <c r="X218" s="4458"/>
      <c r="Y218" s="4457" t="s">
        <v>26</v>
      </c>
      <c r="Z218" s="4458"/>
      <c r="AA218" s="4457" t="s">
        <v>27</v>
      </c>
      <c r="AB218" s="4458"/>
      <c r="AC218" s="4457" t="s">
        <v>28</v>
      </c>
      <c r="AD218" s="4458"/>
      <c r="AE218" s="4457" t="s">
        <v>29</v>
      </c>
      <c r="AF218" s="44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1829" t="s">
        <v>44</v>
      </c>
      <c r="C219" s="1830" t="s">
        <v>30</v>
      </c>
      <c r="D219" s="1831" t="s">
        <v>31</v>
      </c>
      <c r="E219" s="1832" t="s">
        <v>30</v>
      </c>
      <c r="F219" s="1831" t="s">
        <v>31</v>
      </c>
      <c r="G219" s="1830" t="s">
        <v>30</v>
      </c>
      <c r="H219" s="1831" t="s">
        <v>31</v>
      </c>
      <c r="I219" s="1830" t="s">
        <v>30</v>
      </c>
      <c r="J219" s="1831" t="s">
        <v>31</v>
      </c>
      <c r="K219" s="1832" t="s">
        <v>30</v>
      </c>
      <c r="L219" s="1831" t="s">
        <v>31</v>
      </c>
      <c r="M219" s="1830" t="s">
        <v>30</v>
      </c>
      <c r="N219" s="1831" t="s">
        <v>31</v>
      </c>
      <c r="O219" s="1830" t="s">
        <v>30</v>
      </c>
      <c r="P219" s="1831" t="s">
        <v>31</v>
      </c>
      <c r="Q219" s="1830" t="s">
        <v>30</v>
      </c>
      <c r="R219" s="1831" t="s">
        <v>31</v>
      </c>
      <c r="S219" s="1830" t="s">
        <v>30</v>
      </c>
      <c r="T219" s="1831" t="s">
        <v>31</v>
      </c>
      <c r="U219" s="1830" t="s">
        <v>30</v>
      </c>
      <c r="V219" s="1831" t="s">
        <v>31</v>
      </c>
      <c r="W219" s="1830" t="s">
        <v>30</v>
      </c>
      <c r="X219" s="1831" t="s">
        <v>31</v>
      </c>
      <c r="Y219" s="1832" t="s">
        <v>30</v>
      </c>
      <c r="Z219" s="1831" t="s">
        <v>31</v>
      </c>
      <c r="AA219" s="1832" t="s">
        <v>30</v>
      </c>
      <c r="AB219" s="1831" t="s">
        <v>31</v>
      </c>
      <c r="AC219" s="1832" t="s">
        <v>30</v>
      </c>
      <c r="AD219" s="1831" t="s">
        <v>31</v>
      </c>
      <c r="AE219" s="1832" t="s">
        <v>30</v>
      </c>
      <c r="AF219" s="1831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1833" t="s">
        <v>334</v>
      </c>
      <c r="B220" s="1834"/>
      <c r="C220" s="1835"/>
      <c r="D220" s="1836"/>
      <c r="E220" s="1837"/>
      <c r="F220" s="1838"/>
      <c r="G220" s="1839"/>
      <c r="H220" s="1838"/>
      <c r="I220" s="1839"/>
      <c r="J220" s="1838"/>
      <c r="K220" s="1837"/>
      <c r="L220" s="1838"/>
      <c r="M220" s="1839"/>
      <c r="N220" s="1838"/>
      <c r="O220" s="1839"/>
      <c r="P220" s="1838"/>
      <c r="Q220" s="1839"/>
      <c r="R220" s="1838"/>
      <c r="S220" s="1839"/>
      <c r="T220" s="1838"/>
      <c r="U220" s="1839"/>
      <c r="V220" s="1838"/>
      <c r="W220" s="1839"/>
      <c r="X220" s="1840"/>
      <c r="Y220" s="1840"/>
      <c r="Z220" s="1840"/>
      <c r="AA220" s="1840"/>
      <c r="AB220" s="1840"/>
      <c r="AC220" s="1840"/>
      <c r="AD220" s="1840"/>
      <c r="AE220" s="1840"/>
      <c r="AF220" s="1838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1833" t="s">
        <v>335</v>
      </c>
      <c r="B221" s="1834"/>
      <c r="C221" s="1835"/>
      <c r="D221" s="1836"/>
      <c r="E221" s="1837"/>
      <c r="F221" s="1838"/>
      <c r="G221" s="1839"/>
      <c r="H221" s="1838"/>
      <c r="I221" s="1839"/>
      <c r="J221" s="1838"/>
      <c r="K221" s="1837"/>
      <c r="L221" s="1838"/>
      <c r="M221" s="1839"/>
      <c r="N221" s="1838"/>
      <c r="O221" s="1839"/>
      <c r="P221" s="1838"/>
      <c r="Q221" s="1839"/>
      <c r="R221" s="1838"/>
      <c r="S221" s="1839"/>
      <c r="T221" s="1838"/>
      <c r="U221" s="1839"/>
      <c r="V221" s="1838"/>
      <c r="W221" s="1839"/>
      <c r="X221" s="1840"/>
      <c r="Y221" s="1840"/>
      <c r="Z221" s="1840"/>
      <c r="AA221" s="1840"/>
      <c r="AB221" s="1840"/>
      <c r="AC221" s="1840"/>
      <c r="AD221" s="1840"/>
      <c r="AE221" s="1840"/>
      <c r="AF221" s="1838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157" t="s">
        <v>338</v>
      </c>
      <c r="B224" s="4157" t="s">
        <v>208</v>
      </c>
      <c r="C224" s="4459" t="s">
        <v>339</v>
      </c>
      <c r="D224" s="4460"/>
      <c r="E224" s="4460"/>
      <c r="F224" s="4460"/>
      <c r="G224" s="4461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1797" t="s">
        <v>13</v>
      </c>
      <c r="D225" s="1841" t="s">
        <v>14</v>
      </c>
      <c r="E225" s="1798" t="s">
        <v>50</v>
      </c>
      <c r="F225" s="1798" t="s">
        <v>51</v>
      </c>
      <c r="G225" s="1842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1843" t="s">
        <v>340</v>
      </c>
      <c r="B226" s="1844">
        <f>SUM(C226:G226)</f>
        <v>0</v>
      </c>
      <c r="C226" s="1845"/>
      <c r="D226" s="1846"/>
      <c r="E226" s="1846"/>
      <c r="F226" s="1847"/>
      <c r="G226" s="1848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138" t="s">
        <v>342</v>
      </c>
      <c r="B228" s="4462" t="s">
        <v>343</v>
      </c>
      <c r="C228" s="4221"/>
      <c r="D228" s="4463"/>
    </row>
    <row r="229" spans="1:103" s="92" customFormat="1" ht="10.5" customHeight="1" x14ac:dyDescent="0.15">
      <c r="A229" s="3874"/>
      <c r="B229" s="1850" t="s">
        <v>344</v>
      </c>
      <c r="C229" s="4464" t="s">
        <v>345</v>
      </c>
      <c r="D229" s="4449"/>
    </row>
    <row r="230" spans="1:103" s="92" customFormat="1" ht="10.5" x14ac:dyDescent="0.15">
      <c r="A230" s="3875"/>
      <c r="B230" s="1763" t="s">
        <v>346</v>
      </c>
      <c r="C230" s="1765" t="s">
        <v>347</v>
      </c>
      <c r="D230" s="1851" t="s">
        <v>348</v>
      </c>
    </row>
    <row r="231" spans="1:103" s="92" customFormat="1" ht="10.5" x14ac:dyDescent="0.15">
      <c r="A231" s="1852" t="s">
        <v>349</v>
      </c>
      <c r="B231" s="1853"/>
      <c r="C231" s="1854"/>
      <c r="D231" s="1855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76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107" priority="9" operator="equal">
      <formula>1</formula>
    </cfRule>
  </conditionalFormatting>
  <conditionalFormatting sqref="CN14:CO14">
    <cfRule type="cellIs" dxfId="106" priority="8" operator="equal">
      <formula>1</formula>
    </cfRule>
  </conditionalFormatting>
  <conditionalFormatting sqref="CM14:CM18">
    <cfRule type="cellIs" dxfId="105" priority="7" operator="equal">
      <formula>1</formula>
    </cfRule>
  </conditionalFormatting>
  <conditionalFormatting sqref="CN15:CO18">
    <cfRule type="cellIs" dxfId="104" priority="6" operator="equal">
      <formula>1</formula>
    </cfRule>
  </conditionalFormatting>
  <conditionalFormatting sqref="CK24:CN24">
    <cfRule type="cellIs" dxfId="103" priority="5" operator="equal">
      <formula>1</formula>
    </cfRule>
  </conditionalFormatting>
  <conditionalFormatting sqref="CK25:CN26">
    <cfRule type="cellIs" dxfId="102" priority="4" operator="equal">
      <formula>1</formula>
    </cfRule>
  </conditionalFormatting>
  <conditionalFormatting sqref="CL31:CM31">
    <cfRule type="cellIs" dxfId="101" priority="3" operator="equal">
      <formula>1</formula>
    </cfRule>
  </conditionalFormatting>
  <conditionalFormatting sqref="CQ37:CR37">
    <cfRule type="cellIs" dxfId="100" priority="2" operator="equal">
      <formula>1</formula>
    </cfRule>
  </conditionalFormatting>
  <conditionalFormatting sqref="CQ38:CR96">
    <cfRule type="cellIs" dxfId="99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",[7]NOMBRE!B2," - ","( ",[7]NOMBRE!C2,[7]NOMBRE!D2,[7]NOMBRE!E2,[7]NOMBRE!F2,[7]NOMBRE!G2,"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",[7]NOMBRE!B6," - ","( ",[7]NOMBRE!C6,[7]NOMBRE!D6," )")</f>
        <v>MES: JUNIO - ( 06 )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",[7]NOMBRE!B7)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1866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469" t="s">
        <v>4</v>
      </c>
      <c r="B12" s="4384" t="s">
        <v>5</v>
      </c>
      <c r="C12" s="4385" t="s">
        <v>6</v>
      </c>
      <c r="D12" s="4386"/>
      <c r="E12" s="4386"/>
      <c r="F12" s="4386"/>
      <c r="G12" s="4386"/>
      <c r="H12" s="4386"/>
      <c r="I12" s="4386"/>
      <c r="J12" s="4386"/>
      <c r="K12" s="4386"/>
      <c r="L12" s="4386"/>
      <c r="M12" s="4386"/>
      <c r="N12" s="4386"/>
      <c r="O12" s="4386"/>
      <c r="P12" s="4386"/>
      <c r="Q12" s="4386"/>
      <c r="R12" s="4386"/>
      <c r="S12" s="4387"/>
      <c r="T12" s="4470" t="s">
        <v>7</v>
      </c>
      <c r="U12" s="4389"/>
      <c r="V12" s="4333" t="s">
        <v>8</v>
      </c>
      <c r="W12" s="4333" t="s">
        <v>9</v>
      </c>
      <c r="X12" s="4237" t="s">
        <v>10</v>
      </c>
      <c r="Y12" s="4237" t="s">
        <v>11</v>
      </c>
      <c r="Z12" s="4237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469"/>
      <c r="B13" s="3774"/>
      <c r="C13" s="1867" t="s">
        <v>13</v>
      </c>
      <c r="D13" s="1868" t="s">
        <v>14</v>
      </c>
      <c r="E13" s="1581" t="s">
        <v>15</v>
      </c>
      <c r="F13" s="1868" t="s">
        <v>16</v>
      </c>
      <c r="G13" s="1869" t="s">
        <v>17</v>
      </c>
      <c r="H13" s="1869" t="s">
        <v>18</v>
      </c>
      <c r="I13" s="1869" t="s">
        <v>19</v>
      </c>
      <c r="J13" s="1869" t="s">
        <v>20</v>
      </c>
      <c r="K13" s="1869" t="s">
        <v>21</v>
      </c>
      <c r="L13" s="1869" t="s">
        <v>22</v>
      </c>
      <c r="M13" s="1869" t="s">
        <v>23</v>
      </c>
      <c r="N13" s="1869" t="s">
        <v>24</v>
      </c>
      <c r="O13" s="1869" t="s">
        <v>25</v>
      </c>
      <c r="P13" s="1869" t="s">
        <v>26</v>
      </c>
      <c r="Q13" s="1869" t="s">
        <v>27</v>
      </c>
      <c r="R13" s="1869" t="s">
        <v>28</v>
      </c>
      <c r="S13" s="1870" t="s">
        <v>29</v>
      </c>
      <c r="T13" s="1871" t="s">
        <v>30</v>
      </c>
      <c r="U13" s="1585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1872" t="s">
        <v>32</v>
      </c>
      <c r="B14" s="23">
        <f t="shared" ref="B14:B19" si="0">SUM(C14:S14)</f>
        <v>0</v>
      </c>
      <c r="C14" s="1873"/>
      <c r="D14" s="1874"/>
      <c r="E14" s="1875"/>
      <c r="F14" s="1792"/>
      <c r="G14" s="1792"/>
      <c r="H14" s="1792"/>
      <c r="I14" s="1792"/>
      <c r="J14" s="1792"/>
      <c r="K14" s="1792"/>
      <c r="L14" s="1792"/>
      <c r="M14" s="1792"/>
      <c r="N14" s="1792"/>
      <c r="O14" s="1792"/>
      <c r="P14" s="1792"/>
      <c r="Q14" s="1792"/>
      <c r="R14" s="1792"/>
      <c r="S14" s="1769"/>
      <c r="T14" s="1771"/>
      <c r="U14" s="1876"/>
      <c r="V14" s="1877"/>
      <c r="W14" s="1877"/>
      <c r="X14" s="1877"/>
      <c r="Y14" s="1877"/>
      <c r="Z14" s="1877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1878" t="s">
        <v>33</v>
      </c>
      <c r="B15" s="23">
        <f t="shared" si="0"/>
        <v>0</v>
      </c>
      <c r="C15" s="1873"/>
      <c r="D15" s="1874"/>
      <c r="E15" s="1879"/>
      <c r="F15" s="1874"/>
      <c r="G15" s="1874"/>
      <c r="H15" s="1874"/>
      <c r="I15" s="1874"/>
      <c r="J15" s="1874"/>
      <c r="K15" s="1874"/>
      <c r="L15" s="1874"/>
      <c r="M15" s="1874"/>
      <c r="N15" s="1874"/>
      <c r="O15" s="1874"/>
      <c r="P15" s="1874"/>
      <c r="Q15" s="1874"/>
      <c r="R15" s="1874"/>
      <c r="S15" s="1880"/>
      <c r="T15" s="1881"/>
      <c r="U15" s="1882"/>
      <c r="V15" s="1883"/>
      <c r="W15" s="1883"/>
      <c r="X15" s="1883"/>
      <c r="Y15" s="1883"/>
      <c r="Z15" s="1883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1884" t="s">
        <v>34</v>
      </c>
      <c r="B16" s="23">
        <f>SUM(E16:S16)</f>
        <v>0</v>
      </c>
      <c r="C16" s="1885"/>
      <c r="D16" s="1886"/>
      <c r="E16" s="1879"/>
      <c r="F16" s="1874"/>
      <c r="G16" s="1874"/>
      <c r="H16" s="1874"/>
      <c r="I16" s="1874"/>
      <c r="J16" s="1874"/>
      <c r="K16" s="1874"/>
      <c r="L16" s="1874"/>
      <c r="M16" s="1874"/>
      <c r="N16" s="1874"/>
      <c r="O16" s="1874"/>
      <c r="P16" s="1874"/>
      <c r="Q16" s="1874"/>
      <c r="R16" s="1874"/>
      <c r="S16" s="1880"/>
      <c r="T16" s="1881"/>
      <c r="U16" s="1882"/>
      <c r="V16" s="1883"/>
      <c r="W16" s="1883"/>
      <c r="X16" s="1883"/>
      <c r="Y16" s="1883"/>
      <c r="Z16" s="1883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1878" t="s">
        <v>35</v>
      </c>
      <c r="B17" s="23">
        <f t="shared" si="0"/>
        <v>0</v>
      </c>
      <c r="C17" s="1873"/>
      <c r="D17" s="1874"/>
      <c r="E17" s="1879"/>
      <c r="F17" s="1874"/>
      <c r="G17" s="1874"/>
      <c r="H17" s="1874"/>
      <c r="I17" s="1874"/>
      <c r="J17" s="1874"/>
      <c r="K17" s="1874"/>
      <c r="L17" s="1874"/>
      <c r="M17" s="1874"/>
      <c r="N17" s="1874"/>
      <c r="O17" s="1874"/>
      <c r="P17" s="1874"/>
      <c r="Q17" s="1874"/>
      <c r="R17" s="1874"/>
      <c r="S17" s="1880"/>
      <c r="T17" s="1881"/>
      <c r="U17" s="1882"/>
      <c r="V17" s="1883"/>
      <c r="W17" s="1883"/>
      <c r="X17" s="1883"/>
      <c r="Y17" s="1883"/>
      <c r="Z17" s="1883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1873"/>
      <c r="D18" s="1874"/>
      <c r="E18" s="1879"/>
      <c r="F18" s="1874"/>
      <c r="G18" s="1874"/>
      <c r="H18" s="1874"/>
      <c r="I18" s="1874"/>
      <c r="J18" s="1874"/>
      <c r="K18" s="1874"/>
      <c r="L18" s="1874"/>
      <c r="M18" s="1874"/>
      <c r="N18" s="1874"/>
      <c r="O18" s="1874"/>
      <c r="P18" s="1874"/>
      <c r="Q18" s="1874"/>
      <c r="R18" s="1874"/>
      <c r="S18" s="1880"/>
      <c r="T18" s="1881"/>
      <c r="U18" s="1882"/>
      <c r="V18" s="1883"/>
      <c r="W18" s="1883"/>
      <c r="X18" s="1883"/>
      <c r="Y18" s="1883"/>
      <c r="Z18" s="1883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1887" t="s">
        <v>37</v>
      </c>
      <c r="B19" s="1888">
        <f t="shared" si="0"/>
        <v>0</v>
      </c>
      <c r="C19" s="1889">
        <f t="shared" ref="C19:S19" si="4">SUM(C14:C18)</f>
        <v>0</v>
      </c>
      <c r="D19" s="1596">
        <f t="shared" si="4"/>
        <v>0</v>
      </c>
      <c r="E19" s="1596">
        <f t="shared" si="4"/>
        <v>0</v>
      </c>
      <c r="F19" s="1890">
        <f t="shared" si="4"/>
        <v>0</v>
      </c>
      <c r="G19" s="1890">
        <f t="shared" si="4"/>
        <v>0</v>
      </c>
      <c r="H19" s="1890">
        <f t="shared" si="4"/>
        <v>0</v>
      </c>
      <c r="I19" s="1890">
        <f t="shared" si="4"/>
        <v>0</v>
      </c>
      <c r="J19" s="1890">
        <f t="shared" si="4"/>
        <v>0</v>
      </c>
      <c r="K19" s="1890">
        <f t="shared" si="4"/>
        <v>0</v>
      </c>
      <c r="L19" s="1890">
        <f t="shared" si="4"/>
        <v>0</v>
      </c>
      <c r="M19" s="1890">
        <f t="shared" si="4"/>
        <v>0</v>
      </c>
      <c r="N19" s="1890">
        <f t="shared" si="4"/>
        <v>0</v>
      </c>
      <c r="O19" s="1890">
        <f t="shared" si="4"/>
        <v>0</v>
      </c>
      <c r="P19" s="1890">
        <f t="shared" si="4"/>
        <v>0</v>
      </c>
      <c r="Q19" s="1890">
        <f t="shared" si="4"/>
        <v>0</v>
      </c>
      <c r="R19" s="1890">
        <f t="shared" si="4"/>
        <v>0</v>
      </c>
      <c r="S19" s="1891">
        <f t="shared" si="4"/>
        <v>0</v>
      </c>
      <c r="T19" s="1888">
        <f>SUM(T14:T18)</f>
        <v>0</v>
      </c>
      <c r="U19" s="1599">
        <f t="shared" ref="U19:Z19" si="5">SUM(U14:U18)</f>
        <v>0</v>
      </c>
      <c r="V19" s="1892">
        <f t="shared" si="5"/>
        <v>0</v>
      </c>
      <c r="W19" s="1892">
        <f t="shared" si="5"/>
        <v>0</v>
      </c>
      <c r="X19" s="1892">
        <f t="shared" si="5"/>
        <v>0</v>
      </c>
      <c r="Y19" s="1892">
        <f t="shared" si="5"/>
        <v>0</v>
      </c>
      <c r="Z19" s="1892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471" t="s">
        <v>39</v>
      </c>
      <c r="B21" s="4472" t="s">
        <v>5</v>
      </c>
      <c r="C21" s="4472"/>
      <c r="D21" s="4472"/>
      <c r="E21" s="4473" t="s">
        <v>40</v>
      </c>
      <c r="F21" s="4474"/>
      <c r="G21" s="4474"/>
      <c r="H21" s="4393"/>
      <c r="I21" s="4475" t="s">
        <v>32</v>
      </c>
      <c r="J21" s="4476" t="s">
        <v>41</v>
      </c>
      <c r="K21" s="4472" t="s">
        <v>10</v>
      </c>
      <c r="L21" s="4472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471"/>
      <c r="B22" s="4472"/>
      <c r="C22" s="4472"/>
      <c r="D22" s="4472"/>
      <c r="E22" s="4471" t="s">
        <v>42</v>
      </c>
      <c r="F22" s="4471"/>
      <c r="G22" s="4471" t="s">
        <v>43</v>
      </c>
      <c r="H22" s="4477"/>
      <c r="I22" s="4475"/>
      <c r="J22" s="4476"/>
      <c r="K22" s="4472"/>
      <c r="L22" s="4472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471"/>
      <c r="B23" s="1893" t="s">
        <v>44</v>
      </c>
      <c r="C23" s="1894" t="s">
        <v>30</v>
      </c>
      <c r="D23" s="1894" t="s">
        <v>31</v>
      </c>
      <c r="E23" s="1894" t="s">
        <v>30</v>
      </c>
      <c r="F23" s="1894" t="s">
        <v>31</v>
      </c>
      <c r="G23" s="1894" t="s">
        <v>30</v>
      </c>
      <c r="H23" s="1895" t="s">
        <v>31</v>
      </c>
      <c r="I23" s="4475"/>
      <c r="J23" s="4476"/>
      <c r="K23" s="4472"/>
      <c r="L23" s="4472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1896" t="s">
        <v>45</v>
      </c>
      <c r="B24" s="1897">
        <f>SUM(C24:D24)</f>
        <v>0</v>
      </c>
      <c r="C24" s="1897">
        <f t="shared" ref="C24:D26" si="6">+E24+G24</f>
        <v>0</v>
      </c>
      <c r="D24" s="1897">
        <f t="shared" si="6"/>
        <v>0</v>
      </c>
      <c r="E24" s="1898"/>
      <c r="F24" s="1898"/>
      <c r="G24" s="1898"/>
      <c r="H24" s="1899"/>
      <c r="I24" s="1900"/>
      <c r="J24" s="1901"/>
      <c r="K24" s="1898"/>
      <c r="L24" s="1898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1902" t="s">
        <v>46</v>
      </c>
      <c r="B25" s="1903">
        <f>SUM(C25:D25)</f>
        <v>0</v>
      </c>
      <c r="C25" s="1903">
        <f t="shared" si="6"/>
        <v>0</v>
      </c>
      <c r="D25" s="1903">
        <f t="shared" si="6"/>
        <v>0</v>
      </c>
      <c r="E25" s="1904"/>
      <c r="F25" s="1904"/>
      <c r="G25" s="1904"/>
      <c r="H25" s="1905"/>
      <c r="I25" s="1906"/>
      <c r="J25" s="1907"/>
      <c r="K25" s="1904"/>
      <c r="L25" s="1904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1908" t="s">
        <v>47</v>
      </c>
      <c r="B26" s="1909">
        <f>SUM(C26:D26)</f>
        <v>0</v>
      </c>
      <c r="C26" s="1909">
        <f t="shared" si="6"/>
        <v>0</v>
      </c>
      <c r="D26" s="1909">
        <f t="shared" si="6"/>
        <v>0</v>
      </c>
      <c r="E26" s="1910"/>
      <c r="F26" s="1910"/>
      <c r="G26" s="1910"/>
      <c r="H26" s="1911"/>
      <c r="I26" s="1912"/>
      <c r="J26" s="1913"/>
      <c r="K26" s="1910"/>
      <c r="L26" s="1910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1887" t="s">
        <v>5</v>
      </c>
      <c r="B27" s="1894">
        <f>SUM(B24:B26)</f>
        <v>0</v>
      </c>
      <c r="C27" s="1894">
        <f>SUM(C24:C26)</f>
        <v>0</v>
      </c>
      <c r="D27" s="1894">
        <f>SUM(D24:D26)</f>
        <v>0</v>
      </c>
      <c r="E27" s="1894">
        <f>SUM(E24:E26)</f>
        <v>0</v>
      </c>
      <c r="F27" s="1894">
        <f t="shared" ref="F27:L27" si="9">SUM(F24:F26)</f>
        <v>0</v>
      </c>
      <c r="G27" s="1894">
        <f t="shared" si="9"/>
        <v>0</v>
      </c>
      <c r="H27" s="1895">
        <f t="shared" si="9"/>
        <v>0</v>
      </c>
      <c r="I27" s="1914">
        <f t="shared" si="9"/>
        <v>0</v>
      </c>
      <c r="J27" s="1894">
        <f t="shared" si="9"/>
        <v>0</v>
      </c>
      <c r="K27" s="1894">
        <f t="shared" si="9"/>
        <v>0</v>
      </c>
      <c r="L27" s="1894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1915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384"/>
      <c r="B29" s="4384" t="s">
        <v>5</v>
      </c>
      <c r="C29" s="4484" t="s">
        <v>6</v>
      </c>
      <c r="D29" s="4485"/>
      <c r="E29" s="4485"/>
      <c r="F29" s="4485"/>
      <c r="G29" s="4485"/>
      <c r="H29" s="4485"/>
      <c r="I29" s="4485"/>
      <c r="J29" s="4485"/>
      <c r="K29" s="4485"/>
      <c r="L29" s="4485"/>
      <c r="M29" s="4485"/>
      <c r="N29" s="4485"/>
      <c r="O29" s="4485"/>
      <c r="P29" s="4485"/>
      <c r="Q29" s="4485"/>
      <c r="R29" s="4485"/>
      <c r="S29" s="4486"/>
      <c r="T29" s="4487" t="s">
        <v>49</v>
      </c>
      <c r="U29" s="4488"/>
      <c r="V29" s="4483" t="s">
        <v>10</v>
      </c>
      <c r="W29" s="4489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1867" t="s">
        <v>13</v>
      </c>
      <c r="D30" s="1868" t="s">
        <v>14</v>
      </c>
      <c r="E30" s="1868" t="s">
        <v>50</v>
      </c>
      <c r="F30" s="1581" t="s">
        <v>51</v>
      </c>
      <c r="G30" s="1868" t="s">
        <v>17</v>
      </c>
      <c r="H30" s="1868" t="s">
        <v>18</v>
      </c>
      <c r="I30" s="1868" t="s">
        <v>19</v>
      </c>
      <c r="J30" s="1868" t="s">
        <v>20</v>
      </c>
      <c r="K30" s="1868" t="s">
        <v>21</v>
      </c>
      <c r="L30" s="1868" t="s">
        <v>22</v>
      </c>
      <c r="M30" s="1868" t="s">
        <v>23</v>
      </c>
      <c r="N30" s="1868" t="s">
        <v>24</v>
      </c>
      <c r="O30" s="1868" t="s">
        <v>25</v>
      </c>
      <c r="P30" s="1868" t="s">
        <v>26</v>
      </c>
      <c r="Q30" s="1868" t="s">
        <v>27</v>
      </c>
      <c r="R30" s="1916" t="s">
        <v>28</v>
      </c>
      <c r="S30" s="1917" t="s">
        <v>29</v>
      </c>
      <c r="T30" s="1871" t="s">
        <v>30</v>
      </c>
      <c r="U30" s="1585" t="s">
        <v>31</v>
      </c>
      <c r="V30" s="4483"/>
      <c r="W30" s="4489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1918" t="s">
        <v>52</v>
      </c>
      <c r="B31" s="1919">
        <f>SUM(C31:S31)</f>
        <v>0</v>
      </c>
      <c r="C31" s="1920"/>
      <c r="D31" s="1921"/>
      <c r="E31" s="1921"/>
      <c r="F31" s="1921"/>
      <c r="G31" s="1921"/>
      <c r="H31" s="1921"/>
      <c r="I31" s="1921"/>
      <c r="J31" s="1921"/>
      <c r="K31" s="1921"/>
      <c r="L31" s="1921"/>
      <c r="M31" s="1921"/>
      <c r="N31" s="1921"/>
      <c r="O31" s="1921"/>
      <c r="P31" s="1921"/>
      <c r="Q31" s="1921"/>
      <c r="R31" s="1921"/>
      <c r="S31" s="1855"/>
      <c r="T31" s="1853"/>
      <c r="U31" s="1922"/>
      <c r="V31" s="1923"/>
      <c r="W31" s="1853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1924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478" t="s">
        <v>55</v>
      </c>
      <c r="B34" s="4398" t="s">
        <v>56</v>
      </c>
      <c r="C34" s="4479" t="s">
        <v>57</v>
      </c>
      <c r="D34" s="4480"/>
      <c r="E34" s="4480"/>
      <c r="F34" s="4480"/>
      <c r="G34" s="4480"/>
      <c r="H34" s="4480"/>
      <c r="I34" s="4480"/>
      <c r="J34" s="4480"/>
      <c r="K34" s="4480"/>
      <c r="L34" s="4480"/>
      <c r="M34" s="4480"/>
      <c r="N34" s="4480"/>
      <c r="O34" s="4480"/>
      <c r="P34" s="4480"/>
      <c r="Q34" s="4480"/>
      <c r="R34" s="4480"/>
      <c r="S34" s="4480"/>
      <c r="T34" s="4480"/>
      <c r="U34" s="4481"/>
      <c r="V34" s="4401" t="s">
        <v>58</v>
      </c>
      <c r="W34" s="4402"/>
      <c r="X34" s="4331" t="s">
        <v>59</v>
      </c>
      <c r="Y34" s="4333"/>
      <c r="Z34" s="4464" t="s">
        <v>60</v>
      </c>
      <c r="AA34" s="4482"/>
      <c r="AB34" s="4482"/>
      <c r="AC34" s="4482"/>
      <c r="AD34" s="4482"/>
      <c r="AE34" s="4482"/>
      <c r="AF34" s="4482"/>
      <c r="AG34" s="4482"/>
      <c r="AH34" s="4482"/>
      <c r="AI34" s="4483"/>
      <c r="AJ34" s="4293" t="s">
        <v>61</v>
      </c>
      <c r="AK34" s="4332"/>
      <c r="AL34" s="4333"/>
      <c r="AM34" s="4333" t="s">
        <v>62</v>
      </c>
      <c r="AN34" s="4333" t="s">
        <v>63</v>
      </c>
      <c r="AO34" s="4237" t="s">
        <v>10</v>
      </c>
      <c r="AP34" s="4333" t="s">
        <v>11</v>
      </c>
      <c r="AQ34" s="4333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478"/>
      <c r="B35" s="3802"/>
      <c r="C35" s="4491" t="s">
        <v>6</v>
      </c>
      <c r="D35" s="4491"/>
      <c r="E35" s="4491"/>
      <c r="F35" s="4491"/>
      <c r="G35" s="4491"/>
      <c r="H35" s="4491"/>
      <c r="I35" s="4491"/>
      <c r="J35" s="4491"/>
      <c r="K35" s="4491"/>
      <c r="L35" s="4491"/>
      <c r="M35" s="4491"/>
      <c r="N35" s="4491"/>
      <c r="O35" s="4491"/>
      <c r="P35" s="4491"/>
      <c r="Q35" s="4491"/>
      <c r="R35" s="4491"/>
      <c r="S35" s="4491"/>
      <c r="T35" s="4492" t="s">
        <v>49</v>
      </c>
      <c r="U35" s="4493"/>
      <c r="V35" s="3809"/>
      <c r="W35" s="3810"/>
      <c r="X35" s="3812"/>
      <c r="Y35" s="3786"/>
      <c r="Z35" s="4462" t="s">
        <v>65</v>
      </c>
      <c r="AA35" s="4490"/>
      <c r="AB35" s="4490"/>
      <c r="AC35" s="4490"/>
      <c r="AD35" s="4494"/>
      <c r="AE35" s="4462" t="s">
        <v>66</v>
      </c>
      <c r="AF35" s="4490"/>
      <c r="AG35" s="4490"/>
      <c r="AH35" s="4490"/>
      <c r="AI35" s="4494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478"/>
      <c r="B36" s="3803"/>
      <c r="C36" s="1765" t="s">
        <v>13</v>
      </c>
      <c r="D36" s="1925" t="s">
        <v>14</v>
      </c>
      <c r="E36" s="1925" t="s">
        <v>50</v>
      </c>
      <c r="F36" s="1925" t="s">
        <v>51</v>
      </c>
      <c r="G36" s="1925" t="s">
        <v>17</v>
      </c>
      <c r="H36" s="1925" t="s">
        <v>18</v>
      </c>
      <c r="I36" s="1925" t="s">
        <v>19</v>
      </c>
      <c r="J36" s="1925" t="s">
        <v>20</v>
      </c>
      <c r="K36" s="1925" t="s">
        <v>21</v>
      </c>
      <c r="L36" s="1925" t="s">
        <v>22</v>
      </c>
      <c r="M36" s="1925" t="s">
        <v>23</v>
      </c>
      <c r="N36" s="1925" t="s">
        <v>24</v>
      </c>
      <c r="O36" s="1925" t="s">
        <v>25</v>
      </c>
      <c r="P36" s="1925" t="s">
        <v>26</v>
      </c>
      <c r="Q36" s="1925" t="s">
        <v>27</v>
      </c>
      <c r="R36" s="1925" t="s">
        <v>28</v>
      </c>
      <c r="S36" s="1926" t="s">
        <v>29</v>
      </c>
      <c r="T36" s="1927" t="s">
        <v>30</v>
      </c>
      <c r="U36" s="1928" t="s">
        <v>31</v>
      </c>
      <c r="V36" s="1765" t="s">
        <v>67</v>
      </c>
      <c r="W36" s="1929" t="s">
        <v>68</v>
      </c>
      <c r="X36" s="1765" t="s">
        <v>69</v>
      </c>
      <c r="Y36" s="1926" t="s">
        <v>70</v>
      </c>
      <c r="Z36" s="1849" t="s">
        <v>5</v>
      </c>
      <c r="AA36" s="1930" t="s">
        <v>71</v>
      </c>
      <c r="AB36" s="1925" t="s">
        <v>72</v>
      </c>
      <c r="AC36" s="1925" t="s">
        <v>73</v>
      </c>
      <c r="AD36" s="1929" t="s">
        <v>74</v>
      </c>
      <c r="AE36" s="67" t="s">
        <v>56</v>
      </c>
      <c r="AF36" s="1930" t="s">
        <v>71</v>
      </c>
      <c r="AG36" s="1925" t="s">
        <v>72</v>
      </c>
      <c r="AH36" s="1925" t="s">
        <v>73</v>
      </c>
      <c r="AI36" s="1929" t="s">
        <v>74</v>
      </c>
      <c r="AJ36" s="1931" t="s">
        <v>75</v>
      </c>
      <c r="AK36" s="1763" t="s">
        <v>76</v>
      </c>
      <c r="AL36" s="1763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1</v>
      </c>
      <c r="C37" s="1768"/>
      <c r="D37" s="1792"/>
      <c r="E37" s="1792"/>
      <c r="F37" s="1792">
        <v>1</v>
      </c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3"/>
      <c r="T37" s="1768"/>
      <c r="U37" s="1769">
        <v>1</v>
      </c>
      <c r="V37" s="1768">
        <v>0</v>
      </c>
      <c r="W37" s="1769">
        <v>0</v>
      </c>
      <c r="X37" s="1768">
        <v>0</v>
      </c>
      <c r="Y37" s="1769">
        <v>0</v>
      </c>
      <c r="Z37" s="1934">
        <f>SUM(AA37+AB37+AC37+AD37)</f>
        <v>0</v>
      </c>
      <c r="AA37" s="1768">
        <v>0</v>
      </c>
      <c r="AB37" s="1792">
        <v>0</v>
      </c>
      <c r="AC37" s="1792">
        <v>0</v>
      </c>
      <c r="AD37" s="1769">
        <v>0</v>
      </c>
      <c r="AE37" s="1934">
        <f>SUM(AF37+AG37+AH37+AI37)</f>
        <v>0</v>
      </c>
      <c r="AF37" s="1768">
        <v>0</v>
      </c>
      <c r="AG37" s="1792">
        <v>0</v>
      </c>
      <c r="AH37" s="1792">
        <v>0</v>
      </c>
      <c r="AI37" s="1935">
        <v>0</v>
      </c>
      <c r="AJ37" s="1936">
        <v>0</v>
      </c>
      <c r="AK37" s="1936">
        <v>1</v>
      </c>
      <c r="AL37" s="1936">
        <v>0</v>
      </c>
      <c r="AM37" s="1936">
        <v>0</v>
      </c>
      <c r="AN37" s="1936">
        <v>0</v>
      </c>
      <c r="AO37" s="1936">
        <v>0</v>
      </c>
      <c r="AP37" s="1936">
        <v>0</v>
      </c>
      <c r="AQ37" s="1936">
        <v>0</v>
      </c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1934" t="s">
        <v>79</v>
      </c>
      <c r="B38" s="23">
        <f t="shared" ref="B38:B96" si="23">SUM(C38:S38)</f>
        <v>0</v>
      </c>
      <c r="C38" s="1937"/>
      <c r="D38" s="1938"/>
      <c r="E38" s="1938"/>
      <c r="F38" s="1938"/>
      <c r="G38" s="1938"/>
      <c r="H38" s="1938"/>
      <c r="I38" s="1938"/>
      <c r="J38" s="1938"/>
      <c r="K38" s="1938"/>
      <c r="L38" s="1938"/>
      <c r="M38" s="1938"/>
      <c r="N38" s="1938"/>
      <c r="O38" s="1938"/>
      <c r="P38" s="1938"/>
      <c r="Q38" s="1938"/>
      <c r="R38" s="1938"/>
      <c r="S38" s="1939"/>
      <c r="T38" s="73"/>
      <c r="U38" s="74"/>
      <c r="V38" s="73"/>
      <c r="W38" s="74"/>
      <c r="X38" s="73"/>
      <c r="Y38" s="74"/>
      <c r="Z38" s="1934">
        <f t="shared" ref="Z38:Z96" si="24">SUM(AA38+AB38+AC38+AD38)</f>
        <v>0</v>
      </c>
      <c r="AA38" s="73"/>
      <c r="AB38" s="75"/>
      <c r="AC38" s="75"/>
      <c r="AD38" s="74"/>
      <c r="AE38" s="1934">
        <f t="shared" ref="AE38:AE96" si="25">SUM(AF38+AG38+AH38+AI38)</f>
        <v>0</v>
      </c>
      <c r="AF38" s="73"/>
      <c r="AG38" s="75"/>
      <c r="AH38" s="75"/>
      <c r="AI38" s="76"/>
      <c r="AJ38" s="1936"/>
      <c r="AK38" s="1936"/>
      <c r="AL38" s="1936"/>
      <c r="AM38" s="1936"/>
      <c r="AN38" s="1936"/>
      <c r="AO38" s="1936"/>
      <c r="AP38" s="1936"/>
      <c r="AQ38" s="1936"/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1934" t="s">
        <v>80</v>
      </c>
      <c r="B39" s="23">
        <f>SUM(C39)</f>
        <v>0</v>
      </c>
      <c r="C39" s="1937"/>
      <c r="D39" s="1940"/>
      <c r="E39" s="1940"/>
      <c r="F39" s="1940"/>
      <c r="G39" s="1940"/>
      <c r="H39" s="1940"/>
      <c r="I39" s="1940"/>
      <c r="J39" s="1940"/>
      <c r="K39" s="1940"/>
      <c r="L39" s="1940"/>
      <c r="M39" s="1940"/>
      <c r="N39" s="1940"/>
      <c r="O39" s="1940"/>
      <c r="P39" s="1940"/>
      <c r="Q39" s="1940"/>
      <c r="R39" s="1940"/>
      <c r="S39" s="1941"/>
      <c r="T39" s="73"/>
      <c r="U39" s="74"/>
      <c r="V39" s="73"/>
      <c r="W39" s="74"/>
      <c r="X39" s="73"/>
      <c r="Y39" s="74"/>
      <c r="Z39" s="1934">
        <f t="shared" si="24"/>
        <v>0</v>
      </c>
      <c r="AA39" s="73"/>
      <c r="AB39" s="75"/>
      <c r="AC39" s="75"/>
      <c r="AD39" s="74"/>
      <c r="AE39" s="1934">
        <f t="shared" si="25"/>
        <v>0</v>
      </c>
      <c r="AF39" s="73"/>
      <c r="AG39" s="75"/>
      <c r="AH39" s="75"/>
      <c r="AI39" s="76"/>
      <c r="AJ39" s="1936"/>
      <c r="AK39" s="1936"/>
      <c r="AL39" s="1936"/>
      <c r="AM39" s="1936"/>
      <c r="AN39" s="1936"/>
      <c r="AO39" s="1936"/>
      <c r="AP39" s="1936"/>
      <c r="AQ39" s="1936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1934" t="s">
        <v>81</v>
      </c>
      <c r="B40" s="23">
        <f t="shared" si="23"/>
        <v>0</v>
      </c>
      <c r="C40" s="1937"/>
      <c r="D40" s="1938"/>
      <c r="E40" s="1938"/>
      <c r="F40" s="1938"/>
      <c r="G40" s="1938"/>
      <c r="H40" s="1938"/>
      <c r="I40" s="1938"/>
      <c r="J40" s="1938"/>
      <c r="K40" s="1938"/>
      <c r="L40" s="1938"/>
      <c r="M40" s="1938"/>
      <c r="N40" s="1938"/>
      <c r="O40" s="1938"/>
      <c r="P40" s="1938"/>
      <c r="Q40" s="1938"/>
      <c r="R40" s="1938"/>
      <c r="S40" s="1939"/>
      <c r="T40" s="73"/>
      <c r="U40" s="74"/>
      <c r="V40" s="73"/>
      <c r="W40" s="74"/>
      <c r="X40" s="73"/>
      <c r="Y40" s="74"/>
      <c r="Z40" s="1934">
        <f t="shared" si="24"/>
        <v>0</v>
      </c>
      <c r="AA40" s="73"/>
      <c r="AB40" s="75"/>
      <c r="AC40" s="75"/>
      <c r="AD40" s="74"/>
      <c r="AE40" s="1934">
        <f t="shared" si="25"/>
        <v>0</v>
      </c>
      <c r="AF40" s="73"/>
      <c r="AG40" s="75"/>
      <c r="AH40" s="75"/>
      <c r="AI40" s="76"/>
      <c r="AJ40" s="1936"/>
      <c r="AK40" s="1936"/>
      <c r="AL40" s="1936"/>
      <c r="AM40" s="1936"/>
      <c r="AN40" s="1936"/>
      <c r="AO40" s="1936"/>
      <c r="AP40" s="1936"/>
      <c r="AQ40" s="1936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1934" t="s">
        <v>82</v>
      </c>
      <c r="B41" s="23">
        <f t="shared" si="23"/>
        <v>0</v>
      </c>
      <c r="C41" s="1937"/>
      <c r="D41" s="1938"/>
      <c r="E41" s="1938"/>
      <c r="F41" s="1938"/>
      <c r="G41" s="1938"/>
      <c r="H41" s="1938"/>
      <c r="I41" s="1938"/>
      <c r="J41" s="1938"/>
      <c r="K41" s="1938"/>
      <c r="L41" s="1938"/>
      <c r="M41" s="1938"/>
      <c r="N41" s="1938"/>
      <c r="O41" s="1938"/>
      <c r="P41" s="1938"/>
      <c r="Q41" s="1938"/>
      <c r="R41" s="1938"/>
      <c r="S41" s="1939"/>
      <c r="T41" s="73"/>
      <c r="U41" s="74"/>
      <c r="V41" s="73"/>
      <c r="W41" s="74"/>
      <c r="X41" s="73"/>
      <c r="Y41" s="74"/>
      <c r="Z41" s="1934">
        <f t="shared" si="24"/>
        <v>0</v>
      </c>
      <c r="AA41" s="73"/>
      <c r="AB41" s="75"/>
      <c r="AC41" s="75"/>
      <c r="AD41" s="74"/>
      <c r="AE41" s="1934">
        <f t="shared" si="25"/>
        <v>0</v>
      </c>
      <c r="AF41" s="73"/>
      <c r="AG41" s="75"/>
      <c r="AH41" s="75"/>
      <c r="AI41" s="76"/>
      <c r="AJ41" s="1936"/>
      <c r="AK41" s="1936"/>
      <c r="AL41" s="1936"/>
      <c r="AM41" s="1936"/>
      <c r="AN41" s="1936"/>
      <c r="AO41" s="1936"/>
      <c r="AP41" s="1936"/>
      <c r="AQ41" s="1936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1934" t="s">
        <v>83</v>
      </c>
      <c r="B42" s="23">
        <f t="shared" si="23"/>
        <v>0</v>
      </c>
      <c r="C42" s="1937"/>
      <c r="D42" s="1938"/>
      <c r="E42" s="1938"/>
      <c r="F42" s="1938"/>
      <c r="G42" s="1938"/>
      <c r="H42" s="1938"/>
      <c r="I42" s="1938"/>
      <c r="J42" s="1938"/>
      <c r="K42" s="1938"/>
      <c r="L42" s="1938"/>
      <c r="M42" s="1938"/>
      <c r="N42" s="1938"/>
      <c r="O42" s="1938"/>
      <c r="P42" s="1938"/>
      <c r="Q42" s="1938"/>
      <c r="R42" s="1938"/>
      <c r="S42" s="1939"/>
      <c r="T42" s="73"/>
      <c r="U42" s="74"/>
      <c r="V42" s="73"/>
      <c r="W42" s="74"/>
      <c r="X42" s="73"/>
      <c r="Y42" s="74"/>
      <c r="Z42" s="1934">
        <f t="shared" si="24"/>
        <v>0</v>
      </c>
      <c r="AA42" s="73"/>
      <c r="AB42" s="75"/>
      <c r="AC42" s="75"/>
      <c r="AD42" s="74"/>
      <c r="AE42" s="1934">
        <f t="shared" si="25"/>
        <v>0</v>
      </c>
      <c r="AF42" s="73"/>
      <c r="AG42" s="75"/>
      <c r="AH42" s="75"/>
      <c r="AI42" s="76"/>
      <c r="AJ42" s="1936"/>
      <c r="AK42" s="1936"/>
      <c r="AL42" s="1936"/>
      <c r="AM42" s="1936"/>
      <c r="AN42" s="1936"/>
      <c r="AO42" s="1936"/>
      <c r="AP42" s="1936"/>
      <c r="AQ42" s="1936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1934" t="s">
        <v>84</v>
      </c>
      <c r="B43" s="23">
        <f t="shared" si="23"/>
        <v>0</v>
      </c>
      <c r="C43" s="1937"/>
      <c r="D43" s="1938"/>
      <c r="E43" s="1938"/>
      <c r="F43" s="1938"/>
      <c r="G43" s="1938"/>
      <c r="H43" s="1938"/>
      <c r="I43" s="1938"/>
      <c r="J43" s="1938"/>
      <c r="K43" s="1938"/>
      <c r="L43" s="1938"/>
      <c r="M43" s="1938"/>
      <c r="N43" s="1938"/>
      <c r="O43" s="1938"/>
      <c r="P43" s="1938"/>
      <c r="Q43" s="1938"/>
      <c r="R43" s="1938"/>
      <c r="S43" s="1939"/>
      <c r="T43" s="73"/>
      <c r="U43" s="74"/>
      <c r="V43" s="73"/>
      <c r="W43" s="74"/>
      <c r="X43" s="73"/>
      <c r="Y43" s="74"/>
      <c r="Z43" s="1934">
        <f t="shared" si="24"/>
        <v>0</v>
      </c>
      <c r="AA43" s="73"/>
      <c r="AB43" s="75"/>
      <c r="AC43" s="75"/>
      <c r="AD43" s="74"/>
      <c r="AE43" s="1934">
        <f t="shared" si="25"/>
        <v>0</v>
      </c>
      <c r="AF43" s="73"/>
      <c r="AG43" s="75"/>
      <c r="AH43" s="75"/>
      <c r="AI43" s="76"/>
      <c r="AJ43" s="1936"/>
      <c r="AK43" s="1936"/>
      <c r="AL43" s="1936"/>
      <c r="AM43" s="1936"/>
      <c r="AN43" s="1936"/>
      <c r="AO43" s="1936"/>
      <c r="AP43" s="1936"/>
      <c r="AQ43" s="1936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1934" t="s">
        <v>85</v>
      </c>
      <c r="B44" s="23">
        <f t="shared" si="23"/>
        <v>0</v>
      </c>
      <c r="C44" s="1937"/>
      <c r="D44" s="1938"/>
      <c r="E44" s="1938"/>
      <c r="F44" s="1938"/>
      <c r="G44" s="1938"/>
      <c r="H44" s="1938"/>
      <c r="I44" s="1938"/>
      <c r="J44" s="1938"/>
      <c r="K44" s="1938"/>
      <c r="L44" s="1938"/>
      <c r="M44" s="1938"/>
      <c r="N44" s="1938"/>
      <c r="O44" s="1938"/>
      <c r="P44" s="1938"/>
      <c r="Q44" s="1938"/>
      <c r="R44" s="1938"/>
      <c r="S44" s="1939"/>
      <c r="T44" s="73"/>
      <c r="U44" s="74"/>
      <c r="V44" s="73"/>
      <c r="W44" s="74"/>
      <c r="X44" s="73"/>
      <c r="Y44" s="74"/>
      <c r="Z44" s="1934">
        <f t="shared" si="24"/>
        <v>0</v>
      </c>
      <c r="AA44" s="73"/>
      <c r="AB44" s="75"/>
      <c r="AC44" s="75"/>
      <c r="AD44" s="74"/>
      <c r="AE44" s="1934">
        <f t="shared" si="25"/>
        <v>0</v>
      </c>
      <c r="AF44" s="73"/>
      <c r="AG44" s="75"/>
      <c r="AH44" s="75"/>
      <c r="AI44" s="76"/>
      <c r="AJ44" s="1936"/>
      <c r="AK44" s="1936"/>
      <c r="AL44" s="1936"/>
      <c r="AM44" s="1936"/>
      <c r="AN44" s="1936"/>
      <c r="AO44" s="1936"/>
      <c r="AP44" s="1936"/>
      <c r="AQ44" s="1936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1934" t="s">
        <v>86</v>
      </c>
      <c r="B45" s="23">
        <f t="shared" si="23"/>
        <v>0</v>
      </c>
      <c r="C45" s="1937"/>
      <c r="D45" s="1938"/>
      <c r="E45" s="1938"/>
      <c r="F45" s="1938"/>
      <c r="G45" s="1938"/>
      <c r="H45" s="1938"/>
      <c r="I45" s="1938"/>
      <c r="J45" s="1938"/>
      <c r="K45" s="1938"/>
      <c r="L45" s="1938"/>
      <c r="M45" s="1938"/>
      <c r="N45" s="1938"/>
      <c r="O45" s="1938"/>
      <c r="P45" s="1938"/>
      <c r="Q45" s="1938"/>
      <c r="R45" s="1938"/>
      <c r="S45" s="1939"/>
      <c r="T45" s="73"/>
      <c r="U45" s="74"/>
      <c r="V45" s="73"/>
      <c r="W45" s="74"/>
      <c r="X45" s="73"/>
      <c r="Y45" s="74"/>
      <c r="Z45" s="1934">
        <f t="shared" si="24"/>
        <v>0</v>
      </c>
      <c r="AA45" s="73"/>
      <c r="AB45" s="75"/>
      <c r="AC45" s="75"/>
      <c r="AD45" s="74"/>
      <c r="AE45" s="1934">
        <f t="shared" si="25"/>
        <v>0</v>
      </c>
      <c r="AF45" s="73"/>
      <c r="AG45" s="75"/>
      <c r="AH45" s="75"/>
      <c r="AI45" s="76"/>
      <c r="AJ45" s="1936"/>
      <c r="AK45" s="1936"/>
      <c r="AL45" s="1936"/>
      <c r="AM45" s="1936"/>
      <c r="AN45" s="1936"/>
      <c r="AO45" s="1936"/>
      <c r="AP45" s="1936"/>
      <c r="AQ45" s="1936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1934" t="s">
        <v>87</v>
      </c>
      <c r="B46" s="23">
        <f t="shared" si="23"/>
        <v>0</v>
      </c>
      <c r="C46" s="1937"/>
      <c r="D46" s="1938"/>
      <c r="E46" s="1938"/>
      <c r="F46" s="1938"/>
      <c r="G46" s="1938"/>
      <c r="H46" s="1938"/>
      <c r="I46" s="1938"/>
      <c r="J46" s="1938"/>
      <c r="K46" s="1938"/>
      <c r="L46" s="1938"/>
      <c r="M46" s="1938"/>
      <c r="N46" s="1938"/>
      <c r="O46" s="1938"/>
      <c r="P46" s="1938"/>
      <c r="Q46" s="1938"/>
      <c r="R46" s="1938"/>
      <c r="S46" s="1939"/>
      <c r="T46" s="73"/>
      <c r="U46" s="74"/>
      <c r="V46" s="73"/>
      <c r="W46" s="74"/>
      <c r="X46" s="73"/>
      <c r="Y46" s="74"/>
      <c r="Z46" s="1934">
        <f t="shared" si="24"/>
        <v>0</v>
      </c>
      <c r="AA46" s="73"/>
      <c r="AB46" s="75"/>
      <c r="AC46" s="75"/>
      <c r="AD46" s="74"/>
      <c r="AE46" s="1934">
        <f t="shared" si="25"/>
        <v>0</v>
      </c>
      <c r="AF46" s="73"/>
      <c r="AG46" s="75"/>
      <c r="AH46" s="75"/>
      <c r="AI46" s="76"/>
      <c r="AJ46" s="1936"/>
      <c r="AK46" s="1936"/>
      <c r="AL46" s="1936"/>
      <c r="AM46" s="1936"/>
      <c r="AN46" s="1936"/>
      <c r="AO46" s="1936"/>
      <c r="AP46" s="1936"/>
      <c r="AQ46" s="1936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1934" t="s">
        <v>88</v>
      </c>
      <c r="B47" s="23">
        <f t="shared" si="23"/>
        <v>0</v>
      </c>
      <c r="C47" s="1937"/>
      <c r="D47" s="1938"/>
      <c r="E47" s="1938"/>
      <c r="F47" s="1938"/>
      <c r="G47" s="1938"/>
      <c r="H47" s="1938"/>
      <c r="I47" s="1938"/>
      <c r="J47" s="1938"/>
      <c r="K47" s="1938"/>
      <c r="L47" s="1938"/>
      <c r="M47" s="1938"/>
      <c r="N47" s="1938"/>
      <c r="O47" s="1938"/>
      <c r="P47" s="1938"/>
      <c r="Q47" s="1938"/>
      <c r="R47" s="1938"/>
      <c r="S47" s="1939"/>
      <c r="T47" s="73"/>
      <c r="U47" s="74"/>
      <c r="V47" s="73"/>
      <c r="W47" s="74"/>
      <c r="X47" s="73"/>
      <c r="Y47" s="74"/>
      <c r="Z47" s="1934">
        <f t="shared" si="24"/>
        <v>0</v>
      </c>
      <c r="AA47" s="73"/>
      <c r="AB47" s="75"/>
      <c r="AC47" s="75"/>
      <c r="AD47" s="74"/>
      <c r="AE47" s="1934">
        <f t="shared" si="25"/>
        <v>0</v>
      </c>
      <c r="AF47" s="73"/>
      <c r="AG47" s="75"/>
      <c r="AH47" s="75"/>
      <c r="AI47" s="76"/>
      <c r="AJ47" s="1936"/>
      <c r="AK47" s="1936"/>
      <c r="AL47" s="1936"/>
      <c r="AM47" s="1936"/>
      <c r="AN47" s="1936"/>
      <c r="AO47" s="1936"/>
      <c r="AP47" s="1936"/>
      <c r="AQ47" s="1936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1934" t="s">
        <v>89</v>
      </c>
      <c r="B48" s="23">
        <f t="shared" si="23"/>
        <v>0</v>
      </c>
      <c r="C48" s="1937"/>
      <c r="D48" s="1938"/>
      <c r="E48" s="1938"/>
      <c r="F48" s="1938"/>
      <c r="G48" s="1938"/>
      <c r="H48" s="1938"/>
      <c r="I48" s="1938"/>
      <c r="J48" s="1938"/>
      <c r="K48" s="1938"/>
      <c r="L48" s="1938"/>
      <c r="M48" s="1938"/>
      <c r="N48" s="1938"/>
      <c r="O48" s="1938"/>
      <c r="P48" s="1938"/>
      <c r="Q48" s="1938"/>
      <c r="R48" s="1938"/>
      <c r="S48" s="1939"/>
      <c r="T48" s="73"/>
      <c r="U48" s="74"/>
      <c r="V48" s="73"/>
      <c r="W48" s="74"/>
      <c r="X48" s="73"/>
      <c r="Y48" s="74"/>
      <c r="Z48" s="1934">
        <f t="shared" si="24"/>
        <v>0</v>
      </c>
      <c r="AA48" s="73"/>
      <c r="AB48" s="75"/>
      <c r="AC48" s="75"/>
      <c r="AD48" s="74"/>
      <c r="AE48" s="1934">
        <f t="shared" si="25"/>
        <v>0</v>
      </c>
      <c r="AF48" s="73"/>
      <c r="AG48" s="75"/>
      <c r="AH48" s="75"/>
      <c r="AI48" s="76"/>
      <c r="AJ48" s="1936"/>
      <c r="AK48" s="1936"/>
      <c r="AL48" s="1936"/>
      <c r="AM48" s="1936"/>
      <c r="AN48" s="1936"/>
      <c r="AO48" s="1936"/>
      <c r="AP48" s="1936"/>
      <c r="AQ48" s="1936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1934" t="s">
        <v>90</v>
      </c>
      <c r="B49" s="23">
        <f t="shared" si="23"/>
        <v>0</v>
      </c>
      <c r="C49" s="1937"/>
      <c r="D49" s="1938"/>
      <c r="E49" s="1938"/>
      <c r="F49" s="1938"/>
      <c r="G49" s="1938"/>
      <c r="H49" s="1938"/>
      <c r="I49" s="1938"/>
      <c r="J49" s="1938"/>
      <c r="K49" s="1938"/>
      <c r="L49" s="1938"/>
      <c r="M49" s="1938"/>
      <c r="N49" s="1938"/>
      <c r="O49" s="1938"/>
      <c r="P49" s="1938"/>
      <c r="Q49" s="1938"/>
      <c r="R49" s="1938"/>
      <c r="S49" s="1939"/>
      <c r="T49" s="73"/>
      <c r="U49" s="74"/>
      <c r="V49" s="73"/>
      <c r="W49" s="74"/>
      <c r="X49" s="73"/>
      <c r="Y49" s="74"/>
      <c r="Z49" s="1934">
        <f t="shared" si="24"/>
        <v>0</v>
      </c>
      <c r="AA49" s="73"/>
      <c r="AB49" s="75"/>
      <c r="AC49" s="75"/>
      <c r="AD49" s="74"/>
      <c r="AE49" s="1934">
        <f t="shared" si="25"/>
        <v>0</v>
      </c>
      <c r="AF49" s="73"/>
      <c r="AG49" s="75"/>
      <c r="AH49" s="75"/>
      <c r="AI49" s="76"/>
      <c r="AJ49" s="1936"/>
      <c r="AK49" s="1936"/>
      <c r="AL49" s="1936"/>
      <c r="AM49" s="1936"/>
      <c r="AN49" s="1936"/>
      <c r="AO49" s="1936"/>
      <c r="AP49" s="1936"/>
      <c r="AQ49" s="1936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1934" t="s">
        <v>91</v>
      </c>
      <c r="B50" s="23">
        <f t="shared" si="23"/>
        <v>0</v>
      </c>
      <c r="C50" s="1937"/>
      <c r="D50" s="1938"/>
      <c r="E50" s="1938"/>
      <c r="F50" s="1938"/>
      <c r="G50" s="1938"/>
      <c r="H50" s="1938"/>
      <c r="I50" s="1938"/>
      <c r="J50" s="1938"/>
      <c r="K50" s="1938"/>
      <c r="L50" s="1938"/>
      <c r="M50" s="1938"/>
      <c r="N50" s="1938"/>
      <c r="O50" s="1938"/>
      <c r="P50" s="1938"/>
      <c r="Q50" s="1938"/>
      <c r="R50" s="1938"/>
      <c r="S50" s="1939"/>
      <c r="T50" s="73"/>
      <c r="U50" s="74"/>
      <c r="V50" s="73"/>
      <c r="W50" s="74"/>
      <c r="X50" s="73"/>
      <c r="Y50" s="74"/>
      <c r="Z50" s="1934">
        <f t="shared" si="24"/>
        <v>0</v>
      </c>
      <c r="AA50" s="73"/>
      <c r="AB50" s="75"/>
      <c r="AC50" s="75"/>
      <c r="AD50" s="74"/>
      <c r="AE50" s="1934">
        <f t="shared" si="25"/>
        <v>0</v>
      </c>
      <c r="AF50" s="73"/>
      <c r="AG50" s="75"/>
      <c r="AH50" s="75"/>
      <c r="AI50" s="76"/>
      <c r="AJ50" s="1936"/>
      <c r="AK50" s="1936"/>
      <c r="AL50" s="1936"/>
      <c r="AM50" s="1936"/>
      <c r="AN50" s="1936"/>
      <c r="AO50" s="1936"/>
      <c r="AP50" s="1936"/>
      <c r="AQ50" s="1936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1934" t="s">
        <v>92</v>
      </c>
      <c r="B51" s="23">
        <f t="shared" si="23"/>
        <v>0</v>
      </c>
      <c r="C51" s="1937"/>
      <c r="D51" s="1938"/>
      <c r="E51" s="1938"/>
      <c r="F51" s="1938"/>
      <c r="G51" s="1938"/>
      <c r="H51" s="1938"/>
      <c r="I51" s="1938"/>
      <c r="J51" s="1938"/>
      <c r="K51" s="1938"/>
      <c r="L51" s="1938"/>
      <c r="M51" s="1938"/>
      <c r="N51" s="1938"/>
      <c r="O51" s="1938"/>
      <c r="P51" s="1938"/>
      <c r="Q51" s="1938"/>
      <c r="R51" s="1938"/>
      <c r="S51" s="1939"/>
      <c r="T51" s="73"/>
      <c r="U51" s="74"/>
      <c r="V51" s="73"/>
      <c r="W51" s="74"/>
      <c r="X51" s="73"/>
      <c r="Y51" s="74"/>
      <c r="Z51" s="1934">
        <f t="shared" si="24"/>
        <v>0</v>
      </c>
      <c r="AA51" s="73"/>
      <c r="AB51" s="75"/>
      <c r="AC51" s="75"/>
      <c r="AD51" s="74"/>
      <c r="AE51" s="1934">
        <f t="shared" si="25"/>
        <v>0</v>
      </c>
      <c r="AF51" s="73"/>
      <c r="AG51" s="75"/>
      <c r="AH51" s="75"/>
      <c r="AI51" s="76"/>
      <c r="AJ51" s="1936"/>
      <c r="AK51" s="1936"/>
      <c r="AL51" s="1936"/>
      <c r="AM51" s="1936"/>
      <c r="AN51" s="1936"/>
      <c r="AO51" s="1936"/>
      <c r="AP51" s="1936"/>
      <c r="AQ51" s="1936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1934" t="s">
        <v>93</v>
      </c>
      <c r="B52" s="23">
        <f t="shared" si="23"/>
        <v>0</v>
      </c>
      <c r="C52" s="1937"/>
      <c r="D52" s="1938"/>
      <c r="E52" s="1938"/>
      <c r="F52" s="1938"/>
      <c r="G52" s="1938"/>
      <c r="H52" s="1938"/>
      <c r="I52" s="1938"/>
      <c r="J52" s="1938"/>
      <c r="K52" s="1938"/>
      <c r="L52" s="1938"/>
      <c r="M52" s="1938"/>
      <c r="N52" s="1938"/>
      <c r="O52" s="1938"/>
      <c r="P52" s="1938"/>
      <c r="Q52" s="1938"/>
      <c r="R52" s="1938"/>
      <c r="S52" s="1939"/>
      <c r="T52" s="73"/>
      <c r="U52" s="74"/>
      <c r="V52" s="73"/>
      <c r="W52" s="74"/>
      <c r="X52" s="73"/>
      <c r="Y52" s="74"/>
      <c r="Z52" s="1934">
        <f t="shared" si="24"/>
        <v>0</v>
      </c>
      <c r="AA52" s="73"/>
      <c r="AB52" s="75"/>
      <c r="AC52" s="75"/>
      <c r="AD52" s="74"/>
      <c r="AE52" s="1934">
        <f t="shared" si="25"/>
        <v>0</v>
      </c>
      <c r="AF52" s="73"/>
      <c r="AG52" s="75"/>
      <c r="AH52" s="75"/>
      <c r="AI52" s="76"/>
      <c r="AJ52" s="1936"/>
      <c r="AK52" s="1936"/>
      <c r="AL52" s="1936"/>
      <c r="AM52" s="1936"/>
      <c r="AN52" s="1936"/>
      <c r="AO52" s="1936"/>
      <c r="AP52" s="1936"/>
      <c r="AQ52" s="1936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1934" t="s">
        <v>94</v>
      </c>
      <c r="B53" s="23">
        <f t="shared" si="23"/>
        <v>0</v>
      </c>
      <c r="C53" s="1937"/>
      <c r="D53" s="1938"/>
      <c r="E53" s="1938"/>
      <c r="F53" s="1938"/>
      <c r="G53" s="1938"/>
      <c r="H53" s="1938"/>
      <c r="I53" s="1938"/>
      <c r="J53" s="1938"/>
      <c r="K53" s="1938"/>
      <c r="L53" s="1938"/>
      <c r="M53" s="1938"/>
      <c r="N53" s="1938"/>
      <c r="O53" s="1938"/>
      <c r="P53" s="1938"/>
      <c r="Q53" s="1938"/>
      <c r="R53" s="1938"/>
      <c r="S53" s="1939"/>
      <c r="T53" s="73"/>
      <c r="U53" s="74"/>
      <c r="V53" s="73"/>
      <c r="W53" s="74"/>
      <c r="X53" s="73"/>
      <c r="Y53" s="74"/>
      <c r="Z53" s="1934">
        <f t="shared" si="24"/>
        <v>0</v>
      </c>
      <c r="AA53" s="73"/>
      <c r="AB53" s="75"/>
      <c r="AC53" s="75"/>
      <c r="AD53" s="74"/>
      <c r="AE53" s="1934">
        <f t="shared" si="25"/>
        <v>0</v>
      </c>
      <c r="AF53" s="73"/>
      <c r="AG53" s="75"/>
      <c r="AH53" s="75"/>
      <c r="AI53" s="76"/>
      <c r="AJ53" s="1936"/>
      <c r="AK53" s="1936"/>
      <c r="AL53" s="1936"/>
      <c r="AM53" s="1936"/>
      <c r="AN53" s="1936"/>
      <c r="AO53" s="1936"/>
      <c r="AP53" s="1936"/>
      <c r="AQ53" s="1936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1934" t="s">
        <v>95</v>
      </c>
      <c r="B54" s="23">
        <f t="shared" si="23"/>
        <v>0</v>
      </c>
      <c r="C54" s="1937"/>
      <c r="D54" s="1938"/>
      <c r="E54" s="1938"/>
      <c r="F54" s="1938"/>
      <c r="G54" s="1938"/>
      <c r="H54" s="1938"/>
      <c r="I54" s="1938"/>
      <c r="J54" s="1938"/>
      <c r="K54" s="1938"/>
      <c r="L54" s="1938"/>
      <c r="M54" s="1938"/>
      <c r="N54" s="1938"/>
      <c r="O54" s="1938"/>
      <c r="P54" s="1938"/>
      <c r="Q54" s="1938"/>
      <c r="R54" s="1938"/>
      <c r="S54" s="1939"/>
      <c r="T54" s="73"/>
      <c r="U54" s="74"/>
      <c r="V54" s="73"/>
      <c r="W54" s="74"/>
      <c r="X54" s="73"/>
      <c r="Y54" s="74"/>
      <c r="Z54" s="1934">
        <f t="shared" si="24"/>
        <v>0</v>
      </c>
      <c r="AA54" s="73"/>
      <c r="AB54" s="75"/>
      <c r="AC54" s="75"/>
      <c r="AD54" s="74"/>
      <c r="AE54" s="1934">
        <f t="shared" si="25"/>
        <v>0</v>
      </c>
      <c r="AF54" s="73"/>
      <c r="AG54" s="75"/>
      <c r="AH54" s="75"/>
      <c r="AI54" s="76"/>
      <c r="AJ54" s="1936"/>
      <c r="AK54" s="1936"/>
      <c r="AL54" s="1936"/>
      <c r="AM54" s="1936"/>
      <c r="AN54" s="1936"/>
      <c r="AO54" s="1936"/>
      <c r="AP54" s="1936"/>
      <c r="AQ54" s="1936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1934" t="s">
        <v>96</v>
      </c>
      <c r="B55" s="23">
        <f t="shared" si="23"/>
        <v>0</v>
      </c>
      <c r="C55" s="1937"/>
      <c r="D55" s="1938"/>
      <c r="E55" s="1938"/>
      <c r="F55" s="1938"/>
      <c r="G55" s="1938"/>
      <c r="H55" s="1938"/>
      <c r="I55" s="1938"/>
      <c r="J55" s="1938"/>
      <c r="K55" s="1938"/>
      <c r="L55" s="1938"/>
      <c r="M55" s="1938"/>
      <c r="N55" s="1938"/>
      <c r="O55" s="1938"/>
      <c r="P55" s="1938"/>
      <c r="Q55" s="1938"/>
      <c r="R55" s="1938"/>
      <c r="S55" s="1939"/>
      <c r="T55" s="73"/>
      <c r="U55" s="74"/>
      <c r="V55" s="73"/>
      <c r="W55" s="74"/>
      <c r="X55" s="73"/>
      <c r="Y55" s="74"/>
      <c r="Z55" s="1934">
        <f t="shared" si="24"/>
        <v>0</v>
      </c>
      <c r="AA55" s="73"/>
      <c r="AB55" s="75"/>
      <c r="AC55" s="75"/>
      <c r="AD55" s="74"/>
      <c r="AE55" s="1934">
        <f t="shared" si="25"/>
        <v>0</v>
      </c>
      <c r="AF55" s="73"/>
      <c r="AG55" s="75"/>
      <c r="AH55" s="75"/>
      <c r="AI55" s="76"/>
      <c r="AJ55" s="1936"/>
      <c r="AK55" s="1936"/>
      <c r="AL55" s="1936"/>
      <c r="AM55" s="1936"/>
      <c r="AN55" s="1936"/>
      <c r="AO55" s="1936"/>
      <c r="AP55" s="1936"/>
      <c r="AQ55" s="1936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1934" t="s">
        <v>97</v>
      </c>
      <c r="B56" s="23">
        <f t="shared" si="23"/>
        <v>0</v>
      </c>
      <c r="C56" s="1937"/>
      <c r="D56" s="1938"/>
      <c r="E56" s="1938"/>
      <c r="F56" s="1938"/>
      <c r="G56" s="1938"/>
      <c r="H56" s="1938"/>
      <c r="I56" s="1938"/>
      <c r="J56" s="1938"/>
      <c r="K56" s="1938"/>
      <c r="L56" s="1938"/>
      <c r="M56" s="1938"/>
      <c r="N56" s="1938"/>
      <c r="O56" s="1938"/>
      <c r="P56" s="1938"/>
      <c r="Q56" s="1938"/>
      <c r="R56" s="1938"/>
      <c r="S56" s="1939"/>
      <c r="T56" s="73"/>
      <c r="U56" s="74"/>
      <c r="V56" s="73"/>
      <c r="W56" s="74"/>
      <c r="X56" s="73"/>
      <c r="Y56" s="74"/>
      <c r="Z56" s="1934">
        <f t="shared" si="24"/>
        <v>0</v>
      </c>
      <c r="AA56" s="73"/>
      <c r="AB56" s="75"/>
      <c r="AC56" s="75"/>
      <c r="AD56" s="74"/>
      <c r="AE56" s="1934">
        <f t="shared" si="25"/>
        <v>0</v>
      </c>
      <c r="AF56" s="73"/>
      <c r="AG56" s="75"/>
      <c r="AH56" s="75"/>
      <c r="AI56" s="76"/>
      <c r="AJ56" s="1936"/>
      <c r="AK56" s="1936"/>
      <c r="AL56" s="1936"/>
      <c r="AM56" s="1936"/>
      <c r="AN56" s="1936"/>
      <c r="AO56" s="1936"/>
      <c r="AP56" s="1936"/>
      <c r="AQ56" s="1936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1934" t="s">
        <v>98</v>
      </c>
      <c r="B57" s="23">
        <f t="shared" si="23"/>
        <v>0</v>
      </c>
      <c r="C57" s="1937"/>
      <c r="D57" s="1938"/>
      <c r="E57" s="1938"/>
      <c r="F57" s="1938"/>
      <c r="G57" s="1938"/>
      <c r="H57" s="1938"/>
      <c r="I57" s="1938"/>
      <c r="J57" s="1938"/>
      <c r="K57" s="1938"/>
      <c r="L57" s="1938"/>
      <c r="M57" s="1938"/>
      <c r="N57" s="1938"/>
      <c r="O57" s="1938"/>
      <c r="P57" s="1938"/>
      <c r="Q57" s="1938"/>
      <c r="R57" s="1938"/>
      <c r="S57" s="1939"/>
      <c r="T57" s="73"/>
      <c r="U57" s="74"/>
      <c r="V57" s="73"/>
      <c r="W57" s="74"/>
      <c r="X57" s="73"/>
      <c r="Y57" s="74"/>
      <c r="Z57" s="1934">
        <f t="shared" si="24"/>
        <v>0</v>
      </c>
      <c r="AA57" s="73"/>
      <c r="AB57" s="75"/>
      <c r="AC57" s="75"/>
      <c r="AD57" s="74"/>
      <c r="AE57" s="1934">
        <f t="shared" si="25"/>
        <v>0</v>
      </c>
      <c r="AF57" s="73"/>
      <c r="AG57" s="75"/>
      <c r="AH57" s="75"/>
      <c r="AI57" s="76"/>
      <c r="AJ57" s="1936"/>
      <c r="AK57" s="1936"/>
      <c r="AL57" s="1936"/>
      <c r="AM57" s="1936"/>
      <c r="AN57" s="1936"/>
      <c r="AO57" s="1936"/>
      <c r="AP57" s="1936"/>
      <c r="AQ57" s="1936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1934" t="s">
        <v>99</v>
      </c>
      <c r="B58" s="23">
        <f t="shared" si="23"/>
        <v>0</v>
      </c>
      <c r="C58" s="1937"/>
      <c r="D58" s="1938"/>
      <c r="E58" s="1938"/>
      <c r="F58" s="1938"/>
      <c r="G58" s="1938"/>
      <c r="H58" s="1938"/>
      <c r="I58" s="1938"/>
      <c r="J58" s="1938"/>
      <c r="K58" s="1938"/>
      <c r="L58" s="1938"/>
      <c r="M58" s="1938"/>
      <c r="N58" s="1938"/>
      <c r="O58" s="1938"/>
      <c r="P58" s="1938"/>
      <c r="Q58" s="1938"/>
      <c r="R58" s="1938"/>
      <c r="S58" s="1939"/>
      <c r="T58" s="73"/>
      <c r="U58" s="74"/>
      <c r="V58" s="73"/>
      <c r="W58" s="74"/>
      <c r="X58" s="73"/>
      <c r="Y58" s="74"/>
      <c r="Z58" s="1934">
        <f t="shared" si="24"/>
        <v>0</v>
      </c>
      <c r="AA58" s="73"/>
      <c r="AB58" s="75"/>
      <c r="AC58" s="75"/>
      <c r="AD58" s="74"/>
      <c r="AE58" s="1934">
        <f t="shared" si="25"/>
        <v>0</v>
      </c>
      <c r="AF58" s="73"/>
      <c r="AG58" s="75"/>
      <c r="AH58" s="75"/>
      <c r="AI58" s="76"/>
      <c r="AJ58" s="1936"/>
      <c r="AK58" s="1936"/>
      <c r="AL58" s="1936"/>
      <c r="AM58" s="1936"/>
      <c r="AN58" s="1936"/>
      <c r="AO58" s="1936"/>
      <c r="AP58" s="1936"/>
      <c r="AQ58" s="1936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1934" t="s">
        <v>100</v>
      </c>
      <c r="B59" s="23">
        <f t="shared" si="23"/>
        <v>0</v>
      </c>
      <c r="C59" s="1937"/>
      <c r="D59" s="1938"/>
      <c r="E59" s="1938"/>
      <c r="F59" s="1938"/>
      <c r="G59" s="1938"/>
      <c r="H59" s="1938"/>
      <c r="I59" s="1938"/>
      <c r="J59" s="1938"/>
      <c r="K59" s="1938"/>
      <c r="L59" s="1938"/>
      <c r="M59" s="1938"/>
      <c r="N59" s="1938"/>
      <c r="O59" s="1938"/>
      <c r="P59" s="1938"/>
      <c r="Q59" s="1938"/>
      <c r="R59" s="1938"/>
      <c r="S59" s="1939"/>
      <c r="T59" s="73"/>
      <c r="U59" s="74"/>
      <c r="V59" s="73"/>
      <c r="W59" s="74"/>
      <c r="X59" s="73"/>
      <c r="Y59" s="74"/>
      <c r="Z59" s="1934">
        <f t="shared" si="24"/>
        <v>0</v>
      </c>
      <c r="AA59" s="73"/>
      <c r="AB59" s="75"/>
      <c r="AC59" s="75"/>
      <c r="AD59" s="74"/>
      <c r="AE59" s="1934">
        <f t="shared" si="25"/>
        <v>0</v>
      </c>
      <c r="AF59" s="73"/>
      <c r="AG59" s="75"/>
      <c r="AH59" s="75"/>
      <c r="AI59" s="76"/>
      <c r="AJ59" s="1936"/>
      <c r="AK59" s="1936"/>
      <c r="AL59" s="1936"/>
      <c r="AM59" s="1936"/>
      <c r="AN59" s="1936"/>
      <c r="AO59" s="1936"/>
      <c r="AP59" s="1936"/>
      <c r="AQ59" s="1936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1934" t="s">
        <v>101</v>
      </c>
      <c r="B60" s="23">
        <f t="shared" si="23"/>
        <v>0</v>
      </c>
      <c r="C60" s="1937"/>
      <c r="D60" s="1938"/>
      <c r="E60" s="1938"/>
      <c r="F60" s="1938"/>
      <c r="G60" s="1938"/>
      <c r="H60" s="1938"/>
      <c r="I60" s="1938"/>
      <c r="J60" s="1938"/>
      <c r="K60" s="1938"/>
      <c r="L60" s="1938"/>
      <c r="M60" s="1938"/>
      <c r="N60" s="1938"/>
      <c r="O60" s="1938"/>
      <c r="P60" s="1938"/>
      <c r="Q60" s="1938"/>
      <c r="R60" s="1938"/>
      <c r="S60" s="1939"/>
      <c r="T60" s="73"/>
      <c r="U60" s="74"/>
      <c r="V60" s="73"/>
      <c r="W60" s="74"/>
      <c r="X60" s="73"/>
      <c r="Y60" s="74"/>
      <c r="Z60" s="1934">
        <f t="shared" si="24"/>
        <v>0</v>
      </c>
      <c r="AA60" s="73"/>
      <c r="AB60" s="75"/>
      <c r="AC60" s="75"/>
      <c r="AD60" s="74"/>
      <c r="AE60" s="1934">
        <f t="shared" si="25"/>
        <v>0</v>
      </c>
      <c r="AF60" s="73"/>
      <c r="AG60" s="75"/>
      <c r="AH60" s="75"/>
      <c r="AI60" s="76"/>
      <c r="AJ60" s="1936"/>
      <c r="AK60" s="1936"/>
      <c r="AL60" s="1936"/>
      <c r="AM60" s="1936"/>
      <c r="AN60" s="1936"/>
      <c r="AO60" s="1936"/>
      <c r="AP60" s="1936"/>
      <c r="AQ60" s="1936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1934" t="s">
        <v>102</v>
      </c>
      <c r="B61" s="23">
        <f t="shared" si="23"/>
        <v>0</v>
      </c>
      <c r="C61" s="1942"/>
      <c r="D61" s="1940"/>
      <c r="E61" s="1940"/>
      <c r="F61" s="1940"/>
      <c r="G61" s="1940"/>
      <c r="H61" s="1940"/>
      <c r="I61" s="1940"/>
      <c r="J61" s="1940"/>
      <c r="K61" s="1940"/>
      <c r="L61" s="1940"/>
      <c r="M61" s="1940"/>
      <c r="N61" s="1940"/>
      <c r="O61" s="1938"/>
      <c r="P61" s="1938"/>
      <c r="Q61" s="1938"/>
      <c r="R61" s="1938"/>
      <c r="S61" s="1939"/>
      <c r="T61" s="73"/>
      <c r="U61" s="74"/>
      <c r="V61" s="73"/>
      <c r="W61" s="74"/>
      <c r="X61" s="73"/>
      <c r="Y61" s="74"/>
      <c r="Z61" s="1934">
        <f t="shared" si="24"/>
        <v>0</v>
      </c>
      <c r="AA61" s="73"/>
      <c r="AB61" s="75"/>
      <c r="AC61" s="75"/>
      <c r="AD61" s="74"/>
      <c r="AE61" s="1934">
        <f t="shared" si="25"/>
        <v>0</v>
      </c>
      <c r="AF61" s="73"/>
      <c r="AG61" s="75"/>
      <c r="AH61" s="75"/>
      <c r="AI61" s="76"/>
      <c r="AJ61" s="1936"/>
      <c r="AK61" s="1936"/>
      <c r="AL61" s="1936"/>
      <c r="AM61" s="1936"/>
      <c r="AN61" s="1936"/>
      <c r="AO61" s="1936"/>
      <c r="AP61" s="1936"/>
      <c r="AQ61" s="1936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1934" t="s">
        <v>103</v>
      </c>
      <c r="B62" s="23">
        <f t="shared" si="23"/>
        <v>0</v>
      </c>
      <c r="C62" s="1937"/>
      <c r="D62" s="1938"/>
      <c r="E62" s="1938"/>
      <c r="F62" s="1943"/>
      <c r="G62" s="1943"/>
      <c r="H62" s="1943"/>
      <c r="I62" s="1943"/>
      <c r="J62" s="1943"/>
      <c r="K62" s="1943"/>
      <c r="L62" s="1938"/>
      <c r="M62" s="1938"/>
      <c r="N62" s="1938"/>
      <c r="O62" s="1938"/>
      <c r="P62" s="1938"/>
      <c r="Q62" s="1938"/>
      <c r="R62" s="1938"/>
      <c r="S62" s="1939"/>
      <c r="T62" s="73"/>
      <c r="U62" s="74"/>
      <c r="V62" s="73"/>
      <c r="W62" s="74"/>
      <c r="X62" s="73"/>
      <c r="Y62" s="74"/>
      <c r="Z62" s="1934">
        <f t="shared" si="24"/>
        <v>0</v>
      </c>
      <c r="AA62" s="73"/>
      <c r="AB62" s="75"/>
      <c r="AC62" s="75"/>
      <c r="AD62" s="74"/>
      <c r="AE62" s="1934">
        <f t="shared" si="25"/>
        <v>0</v>
      </c>
      <c r="AF62" s="73"/>
      <c r="AG62" s="75"/>
      <c r="AH62" s="75"/>
      <c r="AI62" s="76"/>
      <c r="AJ62" s="1936"/>
      <c r="AK62" s="1936"/>
      <c r="AL62" s="1936"/>
      <c r="AM62" s="1936"/>
      <c r="AN62" s="1936"/>
      <c r="AO62" s="1936"/>
      <c r="AP62" s="1936"/>
      <c r="AQ62" s="1936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1934" t="s">
        <v>104</v>
      </c>
      <c r="B63" s="23">
        <f t="shared" si="23"/>
        <v>0</v>
      </c>
      <c r="C63" s="1944"/>
      <c r="D63" s="1943"/>
      <c r="E63" s="1943"/>
      <c r="F63" s="1943"/>
      <c r="G63" s="1938"/>
      <c r="H63" s="1938"/>
      <c r="I63" s="1938"/>
      <c r="J63" s="1938"/>
      <c r="K63" s="1938"/>
      <c r="L63" s="1938"/>
      <c r="M63" s="1938"/>
      <c r="N63" s="1938"/>
      <c r="O63" s="1938"/>
      <c r="P63" s="1938"/>
      <c r="Q63" s="1938"/>
      <c r="R63" s="1938"/>
      <c r="S63" s="1939"/>
      <c r="T63" s="73"/>
      <c r="U63" s="74"/>
      <c r="V63" s="73"/>
      <c r="W63" s="74"/>
      <c r="X63" s="73"/>
      <c r="Y63" s="74"/>
      <c r="Z63" s="1934">
        <f t="shared" si="24"/>
        <v>0</v>
      </c>
      <c r="AA63" s="73"/>
      <c r="AB63" s="75"/>
      <c r="AC63" s="75"/>
      <c r="AD63" s="74"/>
      <c r="AE63" s="1934">
        <f t="shared" si="25"/>
        <v>0</v>
      </c>
      <c r="AF63" s="73"/>
      <c r="AG63" s="75"/>
      <c r="AH63" s="75"/>
      <c r="AI63" s="76"/>
      <c r="AJ63" s="1936"/>
      <c r="AK63" s="1936"/>
      <c r="AL63" s="1936"/>
      <c r="AM63" s="1936"/>
      <c r="AN63" s="1936"/>
      <c r="AO63" s="1936"/>
      <c r="AP63" s="1936"/>
      <c r="AQ63" s="1936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1934" t="s">
        <v>105</v>
      </c>
      <c r="B64" s="23">
        <f t="shared" si="23"/>
        <v>0</v>
      </c>
      <c r="C64" s="1944"/>
      <c r="D64" s="1943"/>
      <c r="E64" s="1943"/>
      <c r="F64" s="1943"/>
      <c r="G64" s="1943"/>
      <c r="H64" s="1943"/>
      <c r="I64" s="1943"/>
      <c r="J64" s="1943"/>
      <c r="K64" s="1943"/>
      <c r="L64" s="1938"/>
      <c r="M64" s="1938"/>
      <c r="N64" s="1938"/>
      <c r="O64" s="1938"/>
      <c r="P64" s="1938"/>
      <c r="Q64" s="1938"/>
      <c r="R64" s="1938"/>
      <c r="S64" s="1939"/>
      <c r="T64" s="73"/>
      <c r="U64" s="74"/>
      <c r="V64" s="73"/>
      <c r="W64" s="74"/>
      <c r="X64" s="73"/>
      <c r="Y64" s="74"/>
      <c r="Z64" s="1934">
        <f t="shared" si="24"/>
        <v>0</v>
      </c>
      <c r="AA64" s="73"/>
      <c r="AB64" s="75"/>
      <c r="AC64" s="75"/>
      <c r="AD64" s="74"/>
      <c r="AE64" s="1934">
        <f t="shared" si="25"/>
        <v>0</v>
      </c>
      <c r="AF64" s="73"/>
      <c r="AG64" s="75"/>
      <c r="AH64" s="75"/>
      <c r="AI64" s="76"/>
      <c r="AJ64" s="1936"/>
      <c r="AK64" s="1936"/>
      <c r="AL64" s="1936"/>
      <c r="AM64" s="1936"/>
      <c r="AN64" s="1936"/>
      <c r="AO64" s="1936"/>
      <c r="AP64" s="1936"/>
      <c r="AQ64" s="1936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1934" t="s">
        <v>106</v>
      </c>
      <c r="B65" s="23">
        <f t="shared" si="23"/>
        <v>0</v>
      </c>
      <c r="C65" s="1944"/>
      <c r="D65" s="1943"/>
      <c r="E65" s="1943"/>
      <c r="F65" s="1938"/>
      <c r="G65" s="1938"/>
      <c r="H65" s="1938"/>
      <c r="I65" s="1938"/>
      <c r="J65" s="1938"/>
      <c r="K65" s="1938"/>
      <c r="L65" s="1938"/>
      <c r="M65" s="1938"/>
      <c r="N65" s="1938"/>
      <c r="O65" s="1938"/>
      <c r="P65" s="1938"/>
      <c r="Q65" s="1938"/>
      <c r="R65" s="1938"/>
      <c r="S65" s="1939"/>
      <c r="T65" s="73"/>
      <c r="U65" s="74"/>
      <c r="V65" s="73"/>
      <c r="W65" s="74"/>
      <c r="X65" s="73"/>
      <c r="Y65" s="74"/>
      <c r="Z65" s="1934">
        <f t="shared" si="24"/>
        <v>0</v>
      </c>
      <c r="AA65" s="73"/>
      <c r="AB65" s="75"/>
      <c r="AC65" s="75"/>
      <c r="AD65" s="74"/>
      <c r="AE65" s="1934">
        <f t="shared" si="25"/>
        <v>0</v>
      </c>
      <c r="AF65" s="73"/>
      <c r="AG65" s="75"/>
      <c r="AH65" s="75"/>
      <c r="AI65" s="76"/>
      <c r="AJ65" s="1936"/>
      <c r="AK65" s="1936"/>
      <c r="AL65" s="1936"/>
      <c r="AM65" s="1936"/>
      <c r="AN65" s="1936"/>
      <c r="AO65" s="1936"/>
      <c r="AP65" s="1936"/>
      <c r="AQ65" s="1936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1934" t="s">
        <v>107</v>
      </c>
      <c r="B66" s="23">
        <f t="shared" si="23"/>
        <v>0</v>
      </c>
      <c r="C66" s="1944"/>
      <c r="D66" s="1943"/>
      <c r="E66" s="1943"/>
      <c r="F66" s="1938"/>
      <c r="G66" s="1938"/>
      <c r="H66" s="1938"/>
      <c r="I66" s="1938"/>
      <c r="J66" s="1938"/>
      <c r="K66" s="1938"/>
      <c r="L66" s="1938"/>
      <c r="M66" s="1938"/>
      <c r="N66" s="1938"/>
      <c r="O66" s="1938"/>
      <c r="P66" s="1938"/>
      <c r="Q66" s="1938"/>
      <c r="R66" s="1938"/>
      <c r="S66" s="1939"/>
      <c r="T66" s="73"/>
      <c r="U66" s="74"/>
      <c r="V66" s="73"/>
      <c r="W66" s="74"/>
      <c r="X66" s="73"/>
      <c r="Y66" s="74"/>
      <c r="Z66" s="1934">
        <f t="shared" si="24"/>
        <v>0</v>
      </c>
      <c r="AA66" s="73"/>
      <c r="AB66" s="75"/>
      <c r="AC66" s="75"/>
      <c r="AD66" s="74"/>
      <c r="AE66" s="1934">
        <f t="shared" si="25"/>
        <v>0</v>
      </c>
      <c r="AF66" s="73"/>
      <c r="AG66" s="75"/>
      <c r="AH66" s="75"/>
      <c r="AI66" s="76"/>
      <c r="AJ66" s="1936"/>
      <c r="AK66" s="1936"/>
      <c r="AL66" s="1936"/>
      <c r="AM66" s="1936"/>
      <c r="AN66" s="1936"/>
      <c r="AO66" s="1936"/>
      <c r="AP66" s="1936"/>
      <c r="AQ66" s="1936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1934" t="s">
        <v>108</v>
      </c>
      <c r="B67" s="23">
        <f t="shared" si="23"/>
        <v>0</v>
      </c>
      <c r="C67" s="1944"/>
      <c r="D67" s="1943"/>
      <c r="E67" s="1943"/>
      <c r="F67" s="1938"/>
      <c r="G67" s="1938"/>
      <c r="H67" s="1938"/>
      <c r="I67" s="1938"/>
      <c r="J67" s="1938"/>
      <c r="K67" s="1938"/>
      <c r="L67" s="1938"/>
      <c r="M67" s="1938"/>
      <c r="N67" s="1938"/>
      <c r="O67" s="1938"/>
      <c r="P67" s="1938"/>
      <c r="Q67" s="1938"/>
      <c r="R67" s="1938"/>
      <c r="S67" s="1939"/>
      <c r="T67" s="73"/>
      <c r="U67" s="74"/>
      <c r="V67" s="73"/>
      <c r="W67" s="74"/>
      <c r="X67" s="73"/>
      <c r="Y67" s="74"/>
      <c r="Z67" s="1934">
        <f t="shared" si="24"/>
        <v>0</v>
      </c>
      <c r="AA67" s="73"/>
      <c r="AB67" s="75"/>
      <c r="AC67" s="75"/>
      <c r="AD67" s="74"/>
      <c r="AE67" s="1934">
        <f t="shared" si="25"/>
        <v>0</v>
      </c>
      <c r="AF67" s="73"/>
      <c r="AG67" s="75"/>
      <c r="AH67" s="75"/>
      <c r="AI67" s="76"/>
      <c r="AJ67" s="1936"/>
      <c r="AK67" s="1936"/>
      <c r="AL67" s="1936"/>
      <c r="AM67" s="1936"/>
      <c r="AN67" s="1936"/>
      <c r="AO67" s="1936"/>
      <c r="AP67" s="1936"/>
      <c r="AQ67" s="1936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1934" t="s">
        <v>109</v>
      </c>
      <c r="B68" s="23">
        <f t="shared" si="23"/>
        <v>0</v>
      </c>
      <c r="C68" s="1937"/>
      <c r="D68" s="1938"/>
      <c r="E68" s="1938"/>
      <c r="F68" s="1938"/>
      <c r="G68" s="1938"/>
      <c r="H68" s="1938"/>
      <c r="I68" s="1938"/>
      <c r="J68" s="1938"/>
      <c r="K68" s="1938"/>
      <c r="L68" s="1938"/>
      <c r="M68" s="1938"/>
      <c r="N68" s="1938"/>
      <c r="O68" s="1938"/>
      <c r="P68" s="1938"/>
      <c r="Q68" s="1938"/>
      <c r="R68" s="1938"/>
      <c r="S68" s="1939"/>
      <c r="T68" s="73"/>
      <c r="U68" s="74"/>
      <c r="V68" s="73"/>
      <c r="W68" s="74"/>
      <c r="X68" s="73"/>
      <c r="Y68" s="74"/>
      <c r="Z68" s="1934">
        <f t="shared" si="24"/>
        <v>0</v>
      </c>
      <c r="AA68" s="73"/>
      <c r="AB68" s="75"/>
      <c r="AC68" s="75"/>
      <c r="AD68" s="74"/>
      <c r="AE68" s="1934">
        <f t="shared" si="25"/>
        <v>0</v>
      </c>
      <c r="AF68" s="73"/>
      <c r="AG68" s="75"/>
      <c r="AH68" s="75"/>
      <c r="AI68" s="76"/>
      <c r="AJ68" s="1936"/>
      <c r="AK68" s="1936"/>
      <c r="AL68" s="1936"/>
      <c r="AM68" s="1936"/>
      <c r="AN68" s="1936"/>
      <c r="AO68" s="1936"/>
      <c r="AP68" s="1936"/>
      <c r="AQ68" s="1936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1934" t="s">
        <v>110</v>
      </c>
      <c r="B69" s="23">
        <f t="shared" si="23"/>
        <v>0</v>
      </c>
      <c r="C69" s="1937"/>
      <c r="D69" s="1938"/>
      <c r="E69" s="1938"/>
      <c r="F69" s="1938"/>
      <c r="G69" s="1938"/>
      <c r="H69" s="1938"/>
      <c r="I69" s="1938"/>
      <c r="J69" s="1938"/>
      <c r="K69" s="1938"/>
      <c r="L69" s="1938"/>
      <c r="M69" s="1938"/>
      <c r="N69" s="1938"/>
      <c r="O69" s="1938"/>
      <c r="P69" s="1938"/>
      <c r="Q69" s="1938"/>
      <c r="R69" s="1938"/>
      <c r="S69" s="1939"/>
      <c r="T69" s="73"/>
      <c r="U69" s="74"/>
      <c r="V69" s="73"/>
      <c r="W69" s="74"/>
      <c r="X69" s="73"/>
      <c r="Y69" s="74"/>
      <c r="Z69" s="1934">
        <f t="shared" si="24"/>
        <v>0</v>
      </c>
      <c r="AA69" s="73"/>
      <c r="AB69" s="75"/>
      <c r="AC69" s="75"/>
      <c r="AD69" s="74"/>
      <c r="AE69" s="1934">
        <f t="shared" si="25"/>
        <v>0</v>
      </c>
      <c r="AF69" s="73"/>
      <c r="AG69" s="75"/>
      <c r="AH69" s="75"/>
      <c r="AI69" s="76"/>
      <c r="AJ69" s="1936"/>
      <c r="AK69" s="1936"/>
      <c r="AL69" s="1936"/>
      <c r="AM69" s="1936"/>
      <c r="AN69" s="1936"/>
      <c r="AO69" s="1936"/>
      <c r="AP69" s="1936"/>
      <c r="AQ69" s="1936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1934" t="s">
        <v>111</v>
      </c>
      <c r="B70" s="23">
        <f t="shared" si="23"/>
        <v>0</v>
      </c>
      <c r="C70" s="1937"/>
      <c r="D70" s="1938"/>
      <c r="E70" s="1938"/>
      <c r="F70" s="1938"/>
      <c r="G70" s="1938"/>
      <c r="H70" s="1938"/>
      <c r="I70" s="1938"/>
      <c r="J70" s="1938"/>
      <c r="K70" s="1938"/>
      <c r="L70" s="1938"/>
      <c r="M70" s="1938"/>
      <c r="N70" s="1938"/>
      <c r="O70" s="1938"/>
      <c r="P70" s="1938"/>
      <c r="Q70" s="1938"/>
      <c r="R70" s="1938"/>
      <c r="S70" s="1939"/>
      <c r="T70" s="73"/>
      <c r="U70" s="74"/>
      <c r="V70" s="73"/>
      <c r="W70" s="74"/>
      <c r="X70" s="73"/>
      <c r="Y70" s="74"/>
      <c r="Z70" s="1934">
        <f t="shared" si="24"/>
        <v>0</v>
      </c>
      <c r="AA70" s="73"/>
      <c r="AB70" s="75"/>
      <c r="AC70" s="75"/>
      <c r="AD70" s="74"/>
      <c r="AE70" s="1934">
        <f t="shared" si="25"/>
        <v>0</v>
      </c>
      <c r="AF70" s="73"/>
      <c r="AG70" s="75"/>
      <c r="AH70" s="75"/>
      <c r="AI70" s="76"/>
      <c r="AJ70" s="1936"/>
      <c r="AK70" s="1936"/>
      <c r="AL70" s="1936"/>
      <c r="AM70" s="1936"/>
      <c r="AN70" s="1936"/>
      <c r="AO70" s="1936"/>
      <c r="AP70" s="1936"/>
      <c r="AQ70" s="1936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1944"/>
      <c r="D71" s="1943"/>
      <c r="E71" s="1943"/>
      <c r="F71" s="1943"/>
      <c r="G71" s="1938"/>
      <c r="H71" s="1938"/>
      <c r="I71" s="1938"/>
      <c r="J71" s="1938"/>
      <c r="K71" s="1938"/>
      <c r="L71" s="1938"/>
      <c r="M71" s="1938"/>
      <c r="N71" s="1938"/>
      <c r="O71" s="1938"/>
      <c r="P71" s="1938"/>
      <c r="Q71" s="1938"/>
      <c r="R71" s="1938"/>
      <c r="S71" s="1939"/>
      <c r="T71" s="73"/>
      <c r="U71" s="74"/>
      <c r="V71" s="73"/>
      <c r="W71" s="74"/>
      <c r="X71" s="73"/>
      <c r="Y71" s="74"/>
      <c r="Z71" s="1934">
        <f t="shared" si="24"/>
        <v>0</v>
      </c>
      <c r="AA71" s="73"/>
      <c r="AB71" s="75"/>
      <c r="AC71" s="75"/>
      <c r="AD71" s="74"/>
      <c r="AE71" s="1934">
        <f t="shared" si="25"/>
        <v>0</v>
      </c>
      <c r="AF71" s="73"/>
      <c r="AG71" s="75"/>
      <c r="AH71" s="75"/>
      <c r="AI71" s="76"/>
      <c r="AJ71" s="1936"/>
      <c r="AK71" s="1936"/>
      <c r="AL71" s="1936"/>
      <c r="AM71" s="1936"/>
      <c r="AN71" s="1936"/>
      <c r="AO71" s="1936"/>
      <c r="AP71" s="1936"/>
      <c r="AQ71" s="1936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1945" t="s">
        <v>113</v>
      </c>
      <c r="B72" s="23">
        <f t="shared" si="23"/>
        <v>0</v>
      </c>
      <c r="C72" s="1944"/>
      <c r="D72" s="1943"/>
      <c r="E72" s="1943"/>
      <c r="F72" s="1943"/>
      <c r="G72" s="1938"/>
      <c r="H72" s="1938"/>
      <c r="I72" s="1938"/>
      <c r="J72" s="1938"/>
      <c r="K72" s="1938"/>
      <c r="L72" s="1938"/>
      <c r="M72" s="1938"/>
      <c r="N72" s="1938"/>
      <c r="O72" s="1938"/>
      <c r="P72" s="1938"/>
      <c r="Q72" s="1938"/>
      <c r="R72" s="1938"/>
      <c r="S72" s="1939"/>
      <c r="T72" s="73"/>
      <c r="U72" s="74"/>
      <c r="V72" s="73"/>
      <c r="W72" s="74"/>
      <c r="X72" s="73"/>
      <c r="Y72" s="74"/>
      <c r="Z72" s="1934">
        <f t="shared" si="24"/>
        <v>0</v>
      </c>
      <c r="AA72" s="73"/>
      <c r="AB72" s="75"/>
      <c r="AC72" s="75"/>
      <c r="AD72" s="74"/>
      <c r="AE72" s="1934">
        <f t="shared" si="25"/>
        <v>0</v>
      </c>
      <c r="AF72" s="73"/>
      <c r="AG72" s="75"/>
      <c r="AH72" s="75"/>
      <c r="AI72" s="76"/>
      <c r="AJ72" s="1936"/>
      <c r="AK72" s="1936"/>
      <c r="AL72" s="1936"/>
      <c r="AM72" s="1936"/>
      <c r="AN72" s="1936"/>
      <c r="AO72" s="1936"/>
      <c r="AP72" s="1936"/>
      <c r="AQ72" s="1936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1934" t="s">
        <v>114</v>
      </c>
      <c r="B73" s="23">
        <f t="shared" si="23"/>
        <v>0</v>
      </c>
      <c r="C73" s="1944"/>
      <c r="D73" s="1943"/>
      <c r="E73" s="1943"/>
      <c r="F73" s="1943"/>
      <c r="G73" s="1943"/>
      <c r="H73" s="1943"/>
      <c r="I73" s="1943"/>
      <c r="J73" s="1943"/>
      <c r="K73" s="1943"/>
      <c r="L73" s="1938"/>
      <c r="M73" s="1938"/>
      <c r="N73" s="1938"/>
      <c r="O73" s="1938"/>
      <c r="P73" s="1938"/>
      <c r="Q73" s="1938"/>
      <c r="R73" s="1938"/>
      <c r="S73" s="1939"/>
      <c r="T73" s="73"/>
      <c r="U73" s="74"/>
      <c r="V73" s="73"/>
      <c r="W73" s="74"/>
      <c r="X73" s="73"/>
      <c r="Y73" s="74"/>
      <c r="Z73" s="1934">
        <f t="shared" si="24"/>
        <v>0</v>
      </c>
      <c r="AA73" s="73"/>
      <c r="AB73" s="75"/>
      <c r="AC73" s="75"/>
      <c r="AD73" s="74"/>
      <c r="AE73" s="1934">
        <f t="shared" si="25"/>
        <v>0</v>
      </c>
      <c r="AF73" s="73"/>
      <c r="AG73" s="75"/>
      <c r="AH73" s="75"/>
      <c r="AI73" s="76"/>
      <c r="AJ73" s="1936"/>
      <c r="AK73" s="1936"/>
      <c r="AL73" s="1936"/>
      <c r="AM73" s="1936"/>
      <c r="AN73" s="1936"/>
      <c r="AO73" s="1936"/>
      <c r="AP73" s="1936"/>
      <c r="AQ73" s="1936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1934" t="s">
        <v>115</v>
      </c>
      <c r="B74" s="23">
        <f t="shared" si="23"/>
        <v>0</v>
      </c>
      <c r="C74" s="1944"/>
      <c r="D74" s="1943"/>
      <c r="E74" s="1943"/>
      <c r="F74" s="1943"/>
      <c r="G74" s="1938"/>
      <c r="H74" s="1938"/>
      <c r="I74" s="1938"/>
      <c r="J74" s="1938"/>
      <c r="K74" s="1938"/>
      <c r="L74" s="1938"/>
      <c r="M74" s="1938"/>
      <c r="N74" s="1938"/>
      <c r="O74" s="1938"/>
      <c r="P74" s="1938"/>
      <c r="Q74" s="1938"/>
      <c r="R74" s="1938"/>
      <c r="S74" s="1939"/>
      <c r="T74" s="73"/>
      <c r="U74" s="74"/>
      <c r="V74" s="73"/>
      <c r="W74" s="74"/>
      <c r="X74" s="73"/>
      <c r="Y74" s="74"/>
      <c r="Z74" s="1934">
        <f t="shared" si="24"/>
        <v>0</v>
      </c>
      <c r="AA74" s="73"/>
      <c r="AB74" s="75"/>
      <c r="AC74" s="75"/>
      <c r="AD74" s="74"/>
      <c r="AE74" s="1934">
        <f t="shared" si="25"/>
        <v>0</v>
      </c>
      <c r="AF74" s="73"/>
      <c r="AG74" s="75"/>
      <c r="AH74" s="75"/>
      <c r="AI74" s="76"/>
      <c r="AJ74" s="1936"/>
      <c r="AK74" s="1936"/>
      <c r="AL74" s="1936"/>
      <c r="AM74" s="1936"/>
      <c r="AN74" s="1936"/>
      <c r="AO74" s="1936"/>
      <c r="AP74" s="1936"/>
      <c r="AQ74" s="1936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1934" t="s">
        <v>116</v>
      </c>
      <c r="B75" s="23">
        <f t="shared" si="23"/>
        <v>0</v>
      </c>
      <c r="C75" s="1937"/>
      <c r="D75" s="1938"/>
      <c r="E75" s="1938"/>
      <c r="F75" s="1938"/>
      <c r="G75" s="1938"/>
      <c r="H75" s="1938"/>
      <c r="I75" s="1938"/>
      <c r="J75" s="1938"/>
      <c r="K75" s="1938"/>
      <c r="L75" s="1938"/>
      <c r="M75" s="1938"/>
      <c r="N75" s="1938"/>
      <c r="O75" s="1938"/>
      <c r="P75" s="1938"/>
      <c r="Q75" s="1938"/>
      <c r="R75" s="1938"/>
      <c r="S75" s="1939"/>
      <c r="T75" s="73"/>
      <c r="U75" s="74"/>
      <c r="V75" s="73"/>
      <c r="W75" s="74"/>
      <c r="X75" s="73"/>
      <c r="Y75" s="74"/>
      <c r="Z75" s="1934">
        <f t="shared" si="24"/>
        <v>0</v>
      </c>
      <c r="AA75" s="73"/>
      <c r="AB75" s="75"/>
      <c r="AC75" s="75"/>
      <c r="AD75" s="74"/>
      <c r="AE75" s="1934">
        <f t="shared" si="25"/>
        <v>0</v>
      </c>
      <c r="AF75" s="73"/>
      <c r="AG75" s="75"/>
      <c r="AH75" s="75"/>
      <c r="AI75" s="76"/>
      <c r="AJ75" s="1936"/>
      <c r="AK75" s="1936"/>
      <c r="AL75" s="1936"/>
      <c r="AM75" s="1936"/>
      <c r="AN75" s="1936"/>
      <c r="AO75" s="1936"/>
      <c r="AP75" s="1936"/>
      <c r="AQ75" s="1936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1934" t="s">
        <v>117</v>
      </c>
      <c r="B76" s="23">
        <f t="shared" si="23"/>
        <v>0</v>
      </c>
      <c r="C76" s="1937"/>
      <c r="D76" s="1938"/>
      <c r="E76" s="1938"/>
      <c r="F76" s="1938"/>
      <c r="G76" s="1938"/>
      <c r="H76" s="1938"/>
      <c r="I76" s="1938"/>
      <c r="J76" s="1938"/>
      <c r="K76" s="1938"/>
      <c r="L76" s="1938"/>
      <c r="M76" s="1938"/>
      <c r="N76" s="1938"/>
      <c r="O76" s="1938"/>
      <c r="P76" s="1938"/>
      <c r="Q76" s="1938"/>
      <c r="R76" s="1938"/>
      <c r="S76" s="1939"/>
      <c r="T76" s="73"/>
      <c r="U76" s="74"/>
      <c r="V76" s="73"/>
      <c r="W76" s="74"/>
      <c r="X76" s="73"/>
      <c r="Y76" s="74"/>
      <c r="Z76" s="1934">
        <f t="shared" si="24"/>
        <v>0</v>
      </c>
      <c r="AA76" s="73"/>
      <c r="AB76" s="75"/>
      <c r="AC76" s="75"/>
      <c r="AD76" s="74"/>
      <c r="AE76" s="1934">
        <f t="shared" si="25"/>
        <v>0</v>
      </c>
      <c r="AF76" s="73"/>
      <c r="AG76" s="75"/>
      <c r="AH76" s="75"/>
      <c r="AI76" s="76"/>
      <c r="AJ76" s="1936"/>
      <c r="AK76" s="1936"/>
      <c r="AL76" s="1936"/>
      <c r="AM76" s="1936"/>
      <c r="AN76" s="1936"/>
      <c r="AO76" s="1936"/>
      <c r="AP76" s="1936"/>
      <c r="AQ76" s="1936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1934" t="s">
        <v>118</v>
      </c>
      <c r="B77" s="23">
        <f t="shared" si="23"/>
        <v>0</v>
      </c>
      <c r="C77" s="1937"/>
      <c r="D77" s="1938"/>
      <c r="E77" s="1938"/>
      <c r="F77" s="1938"/>
      <c r="G77" s="1938"/>
      <c r="H77" s="1938"/>
      <c r="I77" s="1938"/>
      <c r="J77" s="1938"/>
      <c r="K77" s="1938"/>
      <c r="L77" s="1938"/>
      <c r="M77" s="1938"/>
      <c r="N77" s="1938"/>
      <c r="O77" s="1938"/>
      <c r="P77" s="1938"/>
      <c r="Q77" s="1938"/>
      <c r="R77" s="1938"/>
      <c r="S77" s="1939"/>
      <c r="T77" s="73"/>
      <c r="U77" s="74"/>
      <c r="V77" s="73"/>
      <c r="W77" s="74"/>
      <c r="X77" s="73"/>
      <c r="Y77" s="74"/>
      <c r="Z77" s="1934">
        <f t="shared" si="24"/>
        <v>0</v>
      </c>
      <c r="AA77" s="73"/>
      <c r="AB77" s="75"/>
      <c r="AC77" s="75"/>
      <c r="AD77" s="74"/>
      <c r="AE77" s="1934">
        <f t="shared" si="25"/>
        <v>0</v>
      </c>
      <c r="AF77" s="73"/>
      <c r="AG77" s="75"/>
      <c r="AH77" s="75"/>
      <c r="AI77" s="76"/>
      <c r="AJ77" s="1936"/>
      <c r="AK77" s="1936"/>
      <c r="AL77" s="1936"/>
      <c r="AM77" s="1936"/>
      <c r="AN77" s="1936"/>
      <c r="AO77" s="1936"/>
      <c r="AP77" s="1936"/>
      <c r="AQ77" s="1936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1934" t="s">
        <v>119</v>
      </c>
      <c r="B78" s="23">
        <f t="shared" si="23"/>
        <v>0</v>
      </c>
      <c r="C78" s="1937"/>
      <c r="D78" s="1938"/>
      <c r="E78" s="1938"/>
      <c r="F78" s="1938"/>
      <c r="G78" s="1938"/>
      <c r="H78" s="1938"/>
      <c r="I78" s="1938"/>
      <c r="J78" s="1938"/>
      <c r="K78" s="1938"/>
      <c r="L78" s="1938"/>
      <c r="M78" s="1938"/>
      <c r="N78" s="1938"/>
      <c r="O78" s="1938"/>
      <c r="P78" s="1938"/>
      <c r="Q78" s="1938"/>
      <c r="R78" s="1938"/>
      <c r="S78" s="1939"/>
      <c r="T78" s="1937"/>
      <c r="U78" s="1939"/>
      <c r="V78" s="1937"/>
      <c r="W78" s="1939"/>
      <c r="X78" s="1937"/>
      <c r="Y78" s="1939"/>
      <c r="Z78" s="1934">
        <f t="shared" si="24"/>
        <v>0</v>
      </c>
      <c r="AA78" s="1937"/>
      <c r="AB78" s="1938"/>
      <c r="AC78" s="1938"/>
      <c r="AD78" s="1939"/>
      <c r="AE78" s="1934">
        <f t="shared" si="25"/>
        <v>0</v>
      </c>
      <c r="AF78" s="1937"/>
      <c r="AG78" s="1938"/>
      <c r="AH78" s="1938"/>
      <c r="AI78" s="1946"/>
      <c r="AJ78" s="1936"/>
      <c r="AK78" s="1936"/>
      <c r="AL78" s="1936"/>
      <c r="AM78" s="1936"/>
      <c r="AN78" s="1936"/>
      <c r="AO78" s="1936"/>
      <c r="AP78" s="1936"/>
      <c r="AQ78" s="1936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1934" t="s">
        <v>120</v>
      </c>
      <c r="B79" s="23">
        <f t="shared" si="23"/>
        <v>0</v>
      </c>
      <c r="C79" s="1937"/>
      <c r="D79" s="1938"/>
      <c r="E79" s="1938"/>
      <c r="F79" s="1938"/>
      <c r="G79" s="1938"/>
      <c r="H79" s="1938"/>
      <c r="I79" s="1938"/>
      <c r="J79" s="1938"/>
      <c r="K79" s="1938"/>
      <c r="L79" s="1938"/>
      <c r="M79" s="1938"/>
      <c r="N79" s="1938"/>
      <c r="O79" s="1938"/>
      <c r="P79" s="1938"/>
      <c r="Q79" s="1938"/>
      <c r="R79" s="1938"/>
      <c r="S79" s="1939"/>
      <c r="T79" s="1937"/>
      <c r="U79" s="1939"/>
      <c r="V79" s="1937"/>
      <c r="W79" s="1939"/>
      <c r="X79" s="1937"/>
      <c r="Y79" s="1939"/>
      <c r="Z79" s="1934">
        <f t="shared" si="24"/>
        <v>0</v>
      </c>
      <c r="AA79" s="1937"/>
      <c r="AB79" s="1938"/>
      <c r="AC79" s="1938"/>
      <c r="AD79" s="1939"/>
      <c r="AE79" s="1934">
        <f t="shared" si="25"/>
        <v>0</v>
      </c>
      <c r="AF79" s="1937"/>
      <c r="AG79" s="1938"/>
      <c r="AH79" s="1938"/>
      <c r="AI79" s="1946"/>
      <c r="AJ79" s="1936"/>
      <c r="AK79" s="1936"/>
      <c r="AL79" s="1936"/>
      <c r="AM79" s="1936"/>
      <c r="AN79" s="1936"/>
      <c r="AO79" s="1936"/>
      <c r="AP79" s="1936"/>
      <c r="AQ79" s="1936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28</v>
      </c>
      <c r="C80" s="1937"/>
      <c r="D80" s="1938"/>
      <c r="E80" s="1938"/>
      <c r="F80" s="1938"/>
      <c r="G80" s="1938"/>
      <c r="H80" s="1938"/>
      <c r="I80" s="1938">
        <v>1</v>
      </c>
      <c r="J80" s="1938">
        <v>1</v>
      </c>
      <c r="K80" s="1938">
        <v>1</v>
      </c>
      <c r="L80" s="1938"/>
      <c r="M80" s="1938">
        <v>2</v>
      </c>
      <c r="N80" s="1938">
        <v>1</v>
      </c>
      <c r="O80" s="1938">
        <v>4</v>
      </c>
      <c r="P80" s="1938">
        <v>3</v>
      </c>
      <c r="Q80" s="1938">
        <v>4</v>
      </c>
      <c r="R80" s="1938">
        <v>2</v>
      </c>
      <c r="S80" s="1939">
        <v>9</v>
      </c>
      <c r="T80" s="1937">
        <v>13</v>
      </c>
      <c r="U80" s="1939">
        <v>15</v>
      </c>
      <c r="V80" s="1937">
        <v>0</v>
      </c>
      <c r="W80" s="1939">
        <v>0</v>
      </c>
      <c r="X80" s="1937">
        <v>0</v>
      </c>
      <c r="Y80" s="1939">
        <v>0</v>
      </c>
      <c r="Z80" s="1934">
        <f t="shared" si="24"/>
        <v>0</v>
      </c>
      <c r="AA80" s="1937">
        <v>0</v>
      </c>
      <c r="AB80" s="1938">
        <v>0</v>
      </c>
      <c r="AC80" s="1938">
        <v>0</v>
      </c>
      <c r="AD80" s="1939">
        <v>0</v>
      </c>
      <c r="AE80" s="1934">
        <f t="shared" si="25"/>
        <v>0</v>
      </c>
      <c r="AF80" s="1937">
        <v>0</v>
      </c>
      <c r="AG80" s="1938">
        <v>0</v>
      </c>
      <c r="AH80" s="1938">
        <v>0</v>
      </c>
      <c r="AI80" s="1946">
        <v>0</v>
      </c>
      <c r="AJ80" s="1936">
        <v>0</v>
      </c>
      <c r="AK80" s="1936">
        <v>28</v>
      </c>
      <c r="AL80" s="1936">
        <v>0</v>
      </c>
      <c r="AM80" s="1936">
        <v>0</v>
      </c>
      <c r="AN80" s="1936">
        <v>0</v>
      </c>
      <c r="AO80" s="1936">
        <v>0</v>
      </c>
      <c r="AP80" s="1936">
        <v>0</v>
      </c>
      <c r="AQ80" s="1936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1945" t="s">
        <v>122</v>
      </c>
      <c r="B81" s="23">
        <f t="shared" si="23"/>
        <v>0</v>
      </c>
      <c r="C81" s="1937"/>
      <c r="D81" s="1938"/>
      <c r="E81" s="1938"/>
      <c r="F81" s="1938"/>
      <c r="G81" s="1938"/>
      <c r="H81" s="1938"/>
      <c r="I81" s="1938"/>
      <c r="J81" s="1938"/>
      <c r="K81" s="1938"/>
      <c r="L81" s="1938"/>
      <c r="M81" s="1938"/>
      <c r="N81" s="1938"/>
      <c r="O81" s="1938"/>
      <c r="P81" s="1938"/>
      <c r="Q81" s="1938"/>
      <c r="R81" s="1938"/>
      <c r="S81" s="1939"/>
      <c r="T81" s="1937"/>
      <c r="U81" s="1939"/>
      <c r="V81" s="1937"/>
      <c r="W81" s="1939"/>
      <c r="X81" s="1937"/>
      <c r="Y81" s="1939"/>
      <c r="Z81" s="1934">
        <f t="shared" si="24"/>
        <v>0</v>
      </c>
      <c r="AA81" s="1937"/>
      <c r="AB81" s="1938"/>
      <c r="AC81" s="1938"/>
      <c r="AD81" s="1939"/>
      <c r="AE81" s="1934">
        <f t="shared" si="25"/>
        <v>0</v>
      </c>
      <c r="AF81" s="1937"/>
      <c r="AG81" s="1938"/>
      <c r="AH81" s="1938"/>
      <c r="AI81" s="1946"/>
      <c r="AJ81" s="1936"/>
      <c r="AK81" s="1936"/>
      <c r="AL81" s="1936"/>
      <c r="AM81" s="1936"/>
      <c r="AN81" s="1936"/>
      <c r="AO81" s="1936"/>
      <c r="AP81" s="1936"/>
      <c r="AQ81" s="1936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1945" t="s">
        <v>123</v>
      </c>
      <c r="B82" s="23">
        <f t="shared" si="23"/>
        <v>0</v>
      </c>
      <c r="C82" s="1937"/>
      <c r="D82" s="1938"/>
      <c r="E82" s="1938"/>
      <c r="F82" s="1938"/>
      <c r="G82" s="1938"/>
      <c r="H82" s="1938"/>
      <c r="I82" s="1938"/>
      <c r="J82" s="1938"/>
      <c r="K82" s="1938"/>
      <c r="L82" s="1938"/>
      <c r="M82" s="1938"/>
      <c r="N82" s="1938"/>
      <c r="O82" s="1938"/>
      <c r="P82" s="1938"/>
      <c r="Q82" s="1938"/>
      <c r="R82" s="1938"/>
      <c r="S82" s="1939"/>
      <c r="T82" s="1937"/>
      <c r="U82" s="1939"/>
      <c r="V82" s="1937"/>
      <c r="W82" s="1939"/>
      <c r="X82" s="1937"/>
      <c r="Y82" s="1939"/>
      <c r="Z82" s="1934">
        <f t="shared" si="24"/>
        <v>0</v>
      </c>
      <c r="AA82" s="1937"/>
      <c r="AB82" s="1938"/>
      <c r="AC82" s="1938"/>
      <c r="AD82" s="1939"/>
      <c r="AE82" s="1934">
        <f t="shared" si="25"/>
        <v>0</v>
      </c>
      <c r="AF82" s="1937"/>
      <c r="AG82" s="1938"/>
      <c r="AH82" s="1938"/>
      <c r="AI82" s="1946"/>
      <c r="AJ82" s="1936"/>
      <c r="AK82" s="1936"/>
      <c r="AL82" s="1936"/>
      <c r="AM82" s="1936"/>
      <c r="AN82" s="1936"/>
      <c r="AO82" s="1936"/>
      <c r="AP82" s="1936"/>
      <c r="AQ82" s="1936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1945" t="s">
        <v>124</v>
      </c>
      <c r="B83" s="23">
        <f t="shared" si="23"/>
        <v>0</v>
      </c>
      <c r="C83" s="1937"/>
      <c r="D83" s="1938"/>
      <c r="E83" s="1938"/>
      <c r="F83" s="1938"/>
      <c r="G83" s="1938"/>
      <c r="H83" s="1938"/>
      <c r="I83" s="1938"/>
      <c r="J83" s="1938"/>
      <c r="K83" s="1938"/>
      <c r="L83" s="1938"/>
      <c r="M83" s="1938"/>
      <c r="N83" s="1938"/>
      <c r="O83" s="1938"/>
      <c r="P83" s="1938"/>
      <c r="Q83" s="1938"/>
      <c r="R83" s="1938"/>
      <c r="S83" s="1939"/>
      <c r="T83" s="1937"/>
      <c r="U83" s="1939"/>
      <c r="V83" s="1937"/>
      <c r="W83" s="1939"/>
      <c r="X83" s="1937"/>
      <c r="Y83" s="1939"/>
      <c r="Z83" s="1934">
        <f t="shared" si="24"/>
        <v>0</v>
      </c>
      <c r="AA83" s="1937"/>
      <c r="AB83" s="1938"/>
      <c r="AC83" s="1938"/>
      <c r="AD83" s="1939"/>
      <c r="AE83" s="1934">
        <f t="shared" si="25"/>
        <v>0</v>
      </c>
      <c r="AF83" s="1937"/>
      <c r="AG83" s="1938"/>
      <c r="AH83" s="1938"/>
      <c r="AI83" s="1946"/>
      <c r="AJ83" s="1936"/>
      <c r="AK83" s="1936"/>
      <c r="AL83" s="1936"/>
      <c r="AM83" s="1936"/>
      <c r="AN83" s="1936"/>
      <c r="AO83" s="1936"/>
      <c r="AP83" s="1936"/>
      <c r="AQ83" s="1936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1934" t="s">
        <v>125</v>
      </c>
      <c r="B84" s="23">
        <f t="shared" si="23"/>
        <v>0</v>
      </c>
      <c r="C84" s="1937"/>
      <c r="D84" s="1938"/>
      <c r="E84" s="1938"/>
      <c r="F84" s="1938"/>
      <c r="G84" s="1938"/>
      <c r="H84" s="1938"/>
      <c r="I84" s="1938"/>
      <c r="J84" s="1938"/>
      <c r="K84" s="1938"/>
      <c r="L84" s="1938"/>
      <c r="M84" s="1938"/>
      <c r="N84" s="1938"/>
      <c r="O84" s="1938"/>
      <c r="P84" s="1938"/>
      <c r="Q84" s="1938"/>
      <c r="R84" s="1938"/>
      <c r="S84" s="1939"/>
      <c r="T84" s="1937"/>
      <c r="U84" s="1939"/>
      <c r="V84" s="1937"/>
      <c r="W84" s="1939"/>
      <c r="X84" s="1937"/>
      <c r="Y84" s="1939"/>
      <c r="Z84" s="1934">
        <f t="shared" si="24"/>
        <v>0</v>
      </c>
      <c r="AA84" s="1937"/>
      <c r="AB84" s="1938"/>
      <c r="AC84" s="1938"/>
      <c r="AD84" s="1939"/>
      <c r="AE84" s="1934">
        <f t="shared" si="25"/>
        <v>0</v>
      </c>
      <c r="AF84" s="1937"/>
      <c r="AG84" s="1938"/>
      <c r="AH84" s="1938"/>
      <c r="AI84" s="1946"/>
      <c r="AJ84" s="1936"/>
      <c r="AK84" s="1936"/>
      <c r="AL84" s="1936"/>
      <c r="AM84" s="1936"/>
      <c r="AN84" s="1936"/>
      <c r="AO84" s="1936"/>
      <c r="AP84" s="1936"/>
      <c r="AQ84" s="1936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1934" t="s">
        <v>126</v>
      </c>
      <c r="B85" s="23">
        <f t="shared" si="23"/>
        <v>0</v>
      </c>
      <c r="C85" s="1937"/>
      <c r="D85" s="1938"/>
      <c r="E85" s="1938"/>
      <c r="F85" s="1938"/>
      <c r="G85" s="1938"/>
      <c r="H85" s="1938"/>
      <c r="I85" s="1938"/>
      <c r="J85" s="1938"/>
      <c r="K85" s="1938"/>
      <c r="L85" s="1938"/>
      <c r="M85" s="1938"/>
      <c r="N85" s="1938"/>
      <c r="O85" s="1938"/>
      <c r="P85" s="1938"/>
      <c r="Q85" s="1938"/>
      <c r="R85" s="1938"/>
      <c r="S85" s="1939"/>
      <c r="T85" s="1937"/>
      <c r="U85" s="1939"/>
      <c r="V85" s="1937"/>
      <c r="W85" s="1939"/>
      <c r="X85" s="1937"/>
      <c r="Y85" s="1939"/>
      <c r="Z85" s="1934">
        <f t="shared" si="24"/>
        <v>0</v>
      </c>
      <c r="AA85" s="1937"/>
      <c r="AB85" s="1938"/>
      <c r="AC85" s="1938"/>
      <c r="AD85" s="1939"/>
      <c r="AE85" s="1934">
        <f t="shared" si="25"/>
        <v>0</v>
      </c>
      <c r="AF85" s="1937"/>
      <c r="AG85" s="1938"/>
      <c r="AH85" s="1938"/>
      <c r="AI85" s="1946"/>
      <c r="AJ85" s="1936"/>
      <c r="AK85" s="1936"/>
      <c r="AL85" s="1936"/>
      <c r="AM85" s="1936"/>
      <c r="AN85" s="1936"/>
      <c r="AO85" s="1936"/>
      <c r="AP85" s="1936"/>
      <c r="AQ85" s="1936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1934" t="s">
        <v>127</v>
      </c>
      <c r="B86" s="23">
        <f t="shared" si="23"/>
        <v>0</v>
      </c>
      <c r="C86" s="1937"/>
      <c r="D86" s="1938"/>
      <c r="E86" s="1938"/>
      <c r="F86" s="1938"/>
      <c r="G86" s="1938"/>
      <c r="H86" s="1938"/>
      <c r="I86" s="1938"/>
      <c r="J86" s="1938"/>
      <c r="K86" s="1938"/>
      <c r="L86" s="1938"/>
      <c r="M86" s="1938"/>
      <c r="N86" s="1938"/>
      <c r="O86" s="1938"/>
      <c r="P86" s="1938"/>
      <c r="Q86" s="1938"/>
      <c r="R86" s="1938"/>
      <c r="S86" s="1939"/>
      <c r="T86" s="1937"/>
      <c r="U86" s="1939"/>
      <c r="V86" s="1937"/>
      <c r="W86" s="1939"/>
      <c r="X86" s="1937"/>
      <c r="Y86" s="1939"/>
      <c r="Z86" s="1934">
        <f t="shared" si="24"/>
        <v>0</v>
      </c>
      <c r="AA86" s="1937"/>
      <c r="AB86" s="1938"/>
      <c r="AC86" s="1938"/>
      <c r="AD86" s="1939"/>
      <c r="AE86" s="1934">
        <f t="shared" si="25"/>
        <v>0</v>
      </c>
      <c r="AF86" s="1937"/>
      <c r="AG86" s="1938"/>
      <c r="AH86" s="1938"/>
      <c r="AI86" s="1946"/>
      <c r="AJ86" s="1936"/>
      <c r="AK86" s="1936"/>
      <c r="AL86" s="1936"/>
      <c r="AM86" s="1936"/>
      <c r="AN86" s="1936"/>
      <c r="AO86" s="1936"/>
      <c r="AP86" s="1936"/>
      <c r="AQ86" s="1936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1934" t="s">
        <v>128</v>
      </c>
      <c r="B87" s="23">
        <f t="shared" si="23"/>
        <v>0</v>
      </c>
      <c r="C87" s="1937"/>
      <c r="D87" s="1938"/>
      <c r="E87" s="1938"/>
      <c r="F87" s="1938"/>
      <c r="G87" s="1938"/>
      <c r="H87" s="1938"/>
      <c r="I87" s="1938"/>
      <c r="J87" s="1938"/>
      <c r="K87" s="1938"/>
      <c r="L87" s="1938"/>
      <c r="M87" s="1938"/>
      <c r="N87" s="1938"/>
      <c r="O87" s="1938"/>
      <c r="P87" s="1938"/>
      <c r="Q87" s="1938"/>
      <c r="R87" s="1938"/>
      <c r="S87" s="1939"/>
      <c r="T87" s="1937"/>
      <c r="U87" s="1939"/>
      <c r="V87" s="1937"/>
      <c r="W87" s="1939"/>
      <c r="X87" s="1937"/>
      <c r="Y87" s="1939"/>
      <c r="Z87" s="1934">
        <f t="shared" si="24"/>
        <v>0</v>
      </c>
      <c r="AA87" s="1937"/>
      <c r="AB87" s="1938"/>
      <c r="AC87" s="1938"/>
      <c r="AD87" s="1939"/>
      <c r="AE87" s="1934">
        <f t="shared" si="25"/>
        <v>0</v>
      </c>
      <c r="AF87" s="1937"/>
      <c r="AG87" s="1938"/>
      <c r="AH87" s="1938"/>
      <c r="AI87" s="1946"/>
      <c r="AJ87" s="1936"/>
      <c r="AK87" s="1936"/>
      <c r="AL87" s="1936"/>
      <c r="AM87" s="1936"/>
      <c r="AN87" s="1936"/>
      <c r="AO87" s="1936"/>
      <c r="AP87" s="1936"/>
      <c r="AQ87" s="1936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1934" t="s">
        <v>129</v>
      </c>
      <c r="B88" s="23">
        <f t="shared" si="23"/>
        <v>0</v>
      </c>
      <c r="C88" s="1937"/>
      <c r="D88" s="1938"/>
      <c r="E88" s="1938"/>
      <c r="F88" s="1938"/>
      <c r="G88" s="1938"/>
      <c r="H88" s="1938"/>
      <c r="I88" s="1938"/>
      <c r="J88" s="1938"/>
      <c r="K88" s="1938"/>
      <c r="L88" s="1938"/>
      <c r="M88" s="1938"/>
      <c r="N88" s="1938"/>
      <c r="O88" s="1938"/>
      <c r="P88" s="1938"/>
      <c r="Q88" s="1938"/>
      <c r="R88" s="1938"/>
      <c r="S88" s="1939"/>
      <c r="T88" s="1937"/>
      <c r="U88" s="1939"/>
      <c r="V88" s="1937"/>
      <c r="W88" s="1939"/>
      <c r="X88" s="1937"/>
      <c r="Y88" s="1939"/>
      <c r="Z88" s="1934">
        <f t="shared" si="24"/>
        <v>0</v>
      </c>
      <c r="AA88" s="1937"/>
      <c r="AB88" s="1938"/>
      <c r="AC88" s="1938"/>
      <c r="AD88" s="1939"/>
      <c r="AE88" s="1934">
        <f t="shared" si="25"/>
        <v>0</v>
      </c>
      <c r="AF88" s="1937"/>
      <c r="AG88" s="1938"/>
      <c r="AH88" s="1938"/>
      <c r="AI88" s="1946"/>
      <c r="AJ88" s="1936"/>
      <c r="AK88" s="1936"/>
      <c r="AL88" s="1936"/>
      <c r="AM88" s="1936"/>
      <c r="AN88" s="1936"/>
      <c r="AO88" s="1936"/>
      <c r="AP88" s="1936"/>
      <c r="AQ88" s="1936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1934" t="s">
        <v>130</v>
      </c>
      <c r="B89" s="23">
        <f t="shared" si="23"/>
        <v>0</v>
      </c>
      <c r="C89" s="1937"/>
      <c r="D89" s="1938"/>
      <c r="E89" s="1938"/>
      <c r="F89" s="1938"/>
      <c r="G89" s="1938"/>
      <c r="H89" s="1938"/>
      <c r="I89" s="1938"/>
      <c r="J89" s="1938"/>
      <c r="K89" s="1938"/>
      <c r="L89" s="1938"/>
      <c r="M89" s="1938"/>
      <c r="N89" s="1938"/>
      <c r="O89" s="1938"/>
      <c r="P89" s="1938"/>
      <c r="Q89" s="1938"/>
      <c r="R89" s="1938"/>
      <c r="S89" s="1939"/>
      <c r="T89" s="1937"/>
      <c r="U89" s="1939"/>
      <c r="V89" s="1937"/>
      <c r="W89" s="1939"/>
      <c r="X89" s="1937"/>
      <c r="Y89" s="1939"/>
      <c r="Z89" s="1934">
        <f t="shared" si="24"/>
        <v>0</v>
      </c>
      <c r="AA89" s="1937"/>
      <c r="AB89" s="1938"/>
      <c r="AC89" s="1938"/>
      <c r="AD89" s="1939"/>
      <c r="AE89" s="1934">
        <f t="shared" si="25"/>
        <v>0</v>
      </c>
      <c r="AF89" s="1937"/>
      <c r="AG89" s="1938"/>
      <c r="AH89" s="1938"/>
      <c r="AI89" s="1946"/>
      <c r="AJ89" s="1936"/>
      <c r="AK89" s="1936"/>
      <c r="AL89" s="1936"/>
      <c r="AM89" s="1936"/>
      <c r="AN89" s="1936"/>
      <c r="AO89" s="1936"/>
      <c r="AP89" s="1936"/>
      <c r="AQ89" s="1936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1934" t="s">
        <v>131</v>
      </c>
      <c r="B90" s="23">
        <f t="shared" si="23"/>
        <v>0</v>
      </c>
      <c r="C90" s="1937"/>
      <c r="D90" s="1938"/>
      <c r="E90" s="1938"/>
      <c r="F90" s="1938"/>
      <c r="G90" s="1938"/>
      <c r="H90" s="1938"/>
      <c r="I90" s="1938"/>
      <c r="J90" s="1938"/>
      <c r="K90" s="1938"/>
      <c r="L90" s="1938"/>
      <c r="M90" s="1938"/>
      <c r="N90" s="1938"/>
      <c r="O90" s="1938"/>
      <c r="P90" s="1938"/>
      <c r="Q90" s="1938"/>
      <c r="R90" s="1938"/>
      <c r="S90" s="1939"/>
      <c r="T90" s="1937"/>
      <c r="U90" s="1939"/>
      <c r="V90" s="1937"/>
      <c r="W90" s="1939"/>
      <c r="X90" s="1937"/>
      <c r="Y90" s="1939"/>
      <c r="Z90" s="1934">
        <f t="shared" si="24"/>
        <v>0</v>
      </c>
      <c r="AA90" s="1937"/>
      <c r="AB90" s="1938"/>
      <c r="AC90" s="1938"/>
      <c r="AD90" s="1939"/>
      <c r="AE90" s="1934">
        <f t="shared" si="25"/>
        <v>0</v>
      </c>
      <c r="AF90" s="1937"/>
      <c r="AG90" s="1938"/>
      <c r="AH90" s="1938"/>
      <c r="AI90" s="1946"/>
      <c r="AJ90" s="1936"/>
      <c r="AK90" s="1936"/>
      <c r="AL90" s="1936"/>
      <c r="AM90" s="1936"/>
      <c r="AN90" s="1936"/>
      <c r="AO90" s="1936"/>
      <c r="AP90" s="1936"/>
      <c r="AQ90" s="1936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1934" t="s">
        <v>132</v>
      </c>
      <c r="B91" s="23">
        <f t="shared" si="23"/>
        <v>0</v>
      </c>
      <c r="C91" s="1937"/>
      <c r="D91" s="1938"/>
      <c r="E91" s="1938"/>
      <c r="F91" s="1938"/>
      <c r="G91" s="1938"/>
      <c r="H91" s="1938"/>
      <c r="I91" s="1938"/>
      <c r="J91" s="1938"/>
      <c r="K91" s="1938"/>
      <c r="L91" s="1938"/>
      <c r="M91" s="1938"/>
      <c r="N91" s="1938"/>
      <c r="O91" s="1938"/>
      <c r="P91" s="1938"/>
      <c r="Q91" s="1938"/>
      <c r="R91" s="1938"/>
      <c r="S91" s="1939"/>
      <c r="T91" s="1937"/>
      <c r="U91" s="1939"/>
      <c r="V91" s="1937"/>
      <c r="W91" s="1939"/>
      <c r="X91" s="1937"/>
      <c r="Y91" s="1939"/>
      <c r="Z91" s="1934">
        <f t="shared" si="24"/>
        <v>0</v>
      </c>
      <c r="AA91" s="1937"/>
      <c r="AB91" s="1938"/>
      <c r="AC91" s="1938"/>
      <c r="AD91" s="1939"/>
      <c r="AE91" s="1934">
        <f t="shared" si="25"/>
        <v>0</v>
      </c>
      <c r="AF91" s="1937"/>
      <c r="AG91" s="1938"/>
      <c r="AH91" s="1938"/>
      <c r="AI91" s="1946"/>
      <c r="AJ91" s="1936"/>
      <c r="AK91" s="1936"/>
      <c r="AL91" s="1936"/>
      <c r="AM91" s="1936"/>
      <c r="AN91" s="1936"/>
      <c r="AO91" s="1936"/>
      <c r="AP91" s="1936"/>
      <c r="AQ91" s="1936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1934" t="s">
        <v>133</v>
      </c>
      <c r="B92" s="23">
        <f t="shared" si="23"/>
        <v>0</v>
      </c>
      <c r="C92" s="1947"/>
      <c r="D92" s="1948"/>
      <c r="E92" s="1948"/>
      <c r="F92" s="1948"/>
      <c r="G92" s="1948"/>
      <c r="H92" s="1948"/>
      <c r="I92" s="1948"/>
      <c r="J92" s="1948"/>
      <c r="K92" s="1948"/>
      <c r="L92" s="1938"/>
      <c r="M92" s="1938"/>
      <c r="N92" s="1938"/>
      <c r="O92" s="1938"/>
      <c r="P92" s="1938"/>
      <c r="Q92" s="1938"/>
      <c r="R92" s="1938"/>
      <c r="S92" s="1939"/>
      <c r="T92" s="1937"/>
      <c r="U92" s="1939"/>
      <c r="V92" s="1937"/>
      <c r="W92" s="1939"/>
      <c r="X92" s="1937"/>
      <c r="Y92" s="1939"/>
      <c r="Z92" s="1934">
        <f t="shared" si="24"/>
        <v>0</v>
      </c>
      <c r="AA92" s="1937"/>
      <c r="AB92" s="1938"/>
      <c r="AC92" s="1938"/>
      <c r="AD92" s="1939"/>
      <c r="AE92" s="1934">
        <f t="shared" si="25"/>
        <v>0</v>
      </c>
      <c r="AF92" s="1937"/>
      <c r="AG92" s="1938"/>
      <c r="AH92" s="1938"/>
      <c r="AI92" s="1946"/>
      <c r="AJ92" s="1936"/>
      <c r="AK92" s="1936"/>
      <c r="AL92" s="1936"/>
      <c r="AM92" s="1936"/>
      <c r="AN92" s="1936"/>
      <c r="AO92" s="1936"/>
      <c r="AP92" s="1936"/>
      <c r="AQ92" s="1936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1934" t="s">
        <v>134</v>
      </c>
      <c r="B93" s="23">
        <f t="shared" si="23"/>
        <v>0</v>
      </c>
      <c r="C93" s="1937"/>
      <c r="D93" s="1938"/>
      <c r="E93" s="1938"/>
      <c r="F93" s="1938"/>
      <c r="G93" s="1938"/>
      <c r="H93" s="1938"/>
      <c r="I93" s="1938"/>
      <c r="J93" s="1938"/>
      <c r="K93" s="1938"/>
      <c r="L93" s="1938"/>
      <c r="M93" s="1938"/>
      <c r="N93" s="1938"/>
      <c r="O93" s="1938"/>
      <c r="P93" s="1938"/>
      <c r="Q93" s="1938"/>
      <c r="R93" s="1938"/>
      <c r="S93" s="1939"/>
      <c r="T93" s="1937"/>
      <c r="U93" s="1939"/>
      <c r="V93" s="1937"/>
      <c r="W93" s="1939"/>
      <c r="X93" s="1937"/>
      <c r="Y93" s="1939"/>
      <c r="Z93" s="1934">
        <f t="shared" si="24"/>
        <v>0</v>
      </c>
      <c r="AA93" s="1937"/>
      <c r="AB93" s="1938"/>
      <c r="AC93" s="1938"/>
      <c r="AD93" s="1939"/>
      <c r="AE93" s="1934">
        <f t="shared" si="25"/>
        <v>0</v>
      </c>
      <c r="AF93" s="1937"/>
      <c r="AG93" s="1938"/>
      <c r="AH93" s="1938"/>
      <c r="AI93" s="1946"/>
      <c r="AJ93" s="1936"/>
      <c r="AK93" s="1936"/>
      <c r="AL93" s="1936"/>
      <c r="AM93" s="1936"/>
      <c r="AN93" s="1936"/>
      <c r="AO93" s="1936"/>
      <c r="AP93" s="1936"/>
      <c r="AQ93" s="1936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1934" t="s">
        <v>135</v>
      </c>
      <c r="B94" s="23">
        <f t="shared" si="23"/>
        <v>0</v>
      </c>
      <c r="C94" s="1937"/>
      <c r="D94" s="1938"/>
      <c r="E94" s="1938"/>
      <c r="F94" s="1938"/>
      <c r="G94" s="1938"/>
      <c r="H94" s="1938"/>
      <c r="I94" s="1938"/>
      <c r="J94" s="1938"/>
      <c r="K94" s="1938"/>
      <c r="L94" s="1938"/>
      <c r="M94" s="1938"/>
      <c r="N94" s="1938"/>
      <c r="O94" s="1938"/>
      <c r="P94" s="1938"/>
      <c r="Q94" s="1938"/>
      <c r="R94" s="1938"/>
      <c r="S94" s="1939"/>
      <c r="T94" s="1937"/>
      <c r="U94" s="1939"/>
      <c r="V94" s="1937"/>
      <c r="W94" s="1939"/>
      <c r="X94" s="1937"/>
      <c r="Y94" s="1939"/>
      <c r="Z94" s="1934">
        <f t="shared" si="24"/>
        <v>0</v>
      </c>
      <c r="AA94" s="1937"/>
      <c r="AB94" s="1938"/>
      <c r="AC94" s="1938"/>
      <c r="AD94" s="1939"/>
      <c r="AE94" s="1934">
        <f t="shared" si="25"/>
        <v>0</v>
      </c>
      <c r="AF94" s="1937"/>
      <c r="AG94" s="1938"/>
      <c r="AH94" s="1938"/>
      <c r="AI94" s="1946"/>
      <c r="AJ94" s="1936"/>
      <c r="AK94" s="1936"/>
      <c r="AL94" s="1936"/>
      <c r="AM94" s="1936"/>
      <c r="AN94" s="1936"/>
      <c r="AO94" s="1936"/>
      <c r="AP94" s="1936"/>
      <c r="AQ94" s="1936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1937"/>
      <c r="D95" s="1938"/>
      <c r="E95" s="1938"/>
      <c r="F95" s="1938"/>
      <c r="G95" s="1938"/>
      <c r="H95" s="1938"/>
      <c r="I95" s="1938"/>
      <c r="J95" s="1938"/>
      <c r="K95" s="1938"/>
      <c r="L95" s="1938"/>
      <c r="M95" s="1938"/>
      <c r="N95" s="1938"/>
      <c r="O95" s="1938"/>
      <c r="P95" s="1938"/>
      <c r="Q95" s="1938"/>
      <c r="R95" s="1938"/>
      <c r="S95" s="1939"/>
      <c r="T95" s="1937"/>
      <c r="U95" s="1939"/>
      <c r="V95" s="1937"/>
      <c r="W95" s="1939"/>
      <c r="X95" s="1937"/>
      <c r="Y95" s="1939"/>
      <c r="Z95" s="1934">
        <f t="shared" si="24"/>
        <v>0</v>
      </c>
      <c r="AA95" s="1937"/>
      <c r="AB95" s="1938"/>
      <c r="AC95" s="1938"/>
      <c r="AD95" s="1939"/>
      <c r="AE95" s="1934">
        <f t="shared" si="25"/>
        <v>0</v>
      </c>
      <c r="AF95" s="1937"/>
      <c r="AG95" s="1938"/>
      <c r="AH95" s="1938"/>
      <c r="AI95" s="1946"/>
      <c r="AJ95" s="1936"/>
      <c r="AK95" s="1936"/>
      <c r="AL95" s="1936"/>
      <c r="AM95" s="1936"/>
      <c r="AN95" s="1936"/>
      <c r="AO95" s="1936"/>
      <c r="AP95" s="1936"/>
      <c r="AQ95" s="1936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1949"/>
      <c r="D96" s="1950"/>
      <c r="E96" s="1950"/>
      <c r="F96" s="1950"/>
      <c r="G96" s="1950"/>
      <c r="H96" s="1950"/>
      <c r="I96" s="1950"/>
      <c r="J96" s="1950"/>
      <c r="K96" s="1950"/>
      <c r="L96" s="1950"/>
      <c r="M96" s="1950"/>
      <c r="N96" s="1950"/>
      <c r="O96" s="1950"/>
      <c r="P96" s="1950"/>
      <c r="Q96" s="1950"/>
      <c r="R96" s="1950"/>
      <c r="S96" s="1951"/>
      <c r="T96" s="1937"/>
      <c r="U96" s="1939"/>
      <c r="V96" s="1937"/>
      <c r="W96" s="1939"/>
      <c r="X96" s="1937"/>
      <c r="Y96" s="1939"/>
      <c r="Z96" s="1934">
        <f t="shared" si="24"/>
        <v>0</v>
      </c>
      <c r="AA96" s="1937"/>
      <c r="AB96" s="1938"/>
      <c r="AC96" s="1938"/>
      <c r="AD96" s="1939"/>
      <c r="AE96" s="1934">
        <f t="shared" si="25"/>
        <v>0</v>
      </c>
      <c r="AF96" s="1937"/>
      <c r="AG96" s="1938"/>
      <c r="AH96" s="1938"/>
      <c r="AI96" s="1946"/>
      <c r="AJ96" s="1936"/>
      <c r="AK96" s="1936"/>
      <c r="AL96" s="1936"/>
      <c r="AM96" s="1936"/>
      <c r="AN96" s="1936"/>
      <c r="AO96" s="1936"/>
      <c r="AP96" s="1936"/>
      <c r="AQ96" s="1936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1952" t="s">
        <v>5</v>
      </c>
      <c r="B97" s="1953">
        <f>SUM(C97:S97)</f>
        <v>29</v>
      </c>
      <c r="C97" s="1954">
        <f>SUM(C37:C96)</f>
        <v>0</v>
      </c>
      <c r="D97" s="1955">
        <f>SUM(D37:D96)</f>
        <v>0</v>
      </c>
      <c r="E97" s="1955">
        <f t="shared" ref="E97:AP97" si="28">SUM(E37:E96)</f>
        <v>0</v>
      </c>
      <c r="F97" s="1955">
        <f t="shared" si="28"/>
        <v>1</v>
      </c>
      <c r="G97" s="1955">
        <f t="shared" si="28"/>
        <v>0</v>
      </c>
      <c r="H97" s="1663">
        <f t="shared" si="28"/>
        <v>0</v>
      </c>
      <c r="I97" s="1955">
        <f t="shared" si="28"/>
        <v>1</v>
      </c>
      <c r="J97" s="1955">
        <f t="shared" si="28"/>
        <v>1</v>
      </c>
      <c r="K97" s="1955">
        <f t="shared" si="28"/>
        <v>1</v>
      </c>
      <c r="L97" s="1955">
        <f t="shared" si="28"/>
        <v>0</v>
      </c>
      <c r="M97" s="1955">
        <f t="shared" si="28"/>
        <v>2</v>
      </c>
      <c r="N97" s="1955">
        <f t="shared" si="28"/>
        <v>1</v>
      </c>
      <c r="O97" s="1955">
        <f t="shared" si="28"/>
        <v>4</v>
      </c>
      <c r="P97" s="1955">
        <f t="shared" si="28"/>
        <v>3</v>
      </c>
      <c r="Q97" s="1955">
        <f t="shared" si="28"/>
        <v>4</v>
      </c>
      <c r="R97" s="1955">
        <f t="shared" si="28"/>
        <v>2</v>
      </c>
      <c r="S97" s="1956">
        <f t="shared" si="28"/>
        <v>9</v>
      </c>
      <c r="T97" s="1954">
        <f t="shared" si="28"/>
        <v>13</v>
      </c>
      <c r="U97" s="1956">
        <f t="shared" si="28"/>
        <v>16</v>
      </c>
      <c r="V97" s="1954">
        <f t="shared" si="28"/>
        <v>0</v>
      </c>
      <c r="W97" s="1956">
        <f t="shared" si="28"/>
        <v>0</v>
      </c>
      <c r="X97" s="1954">
        <f t="shared" si="28"/>
        <v>0</v>
      </c>
      <c r="Y97" s="1956">
        <f t="shared" si="28"/>
        <v>0</v>
      </c>
      <c r="Z97" s="1957">
        <f t="shared" si="28"/>
        <v>0</v>
      </c>
      <c r="AA97" s="1954">
        <f t="shared" si="28"/>
        <v>0</v>
      </c>
      <c r="AB97" s="1955">
        <f t="shared" si="28"/>
        <v>0</v>
      </c>
      <c r="AC97" s="1955">
        <f t="shared" si="28"/>
        <v>0</v>
      </c>
      <c r="AD97" s="1663">
        <f t="shared" si="28"/>
        <v>0</v>
      </c>
      <c r="AE97" s="1957">
        <f t="shared" si="28"/>
        <v>0</v>
      </c>
      <c r="AF97" s="1954">
        <f t="shared" si="28"/>
        <v>0</v>
      </c>
      <c r="AG97" s="1955">
        <f t="shared" si="28"/>
        <v>0</v>
      </c>
      <c r="AH97" s="1955">
        <f t="shared" si="28"/>
        <v>0</v>
      </c>
      <c r="AI97" s="1665">
        <f t="shared" si="28"/>
        <v>0</v>
      </c>
      <c r="AJ97" s="1956">
        <f>SUM(AJ37:AJ96)</f>
        <v>0</v>
      </c>
      <c r="AK97" s="1956">
        <f>SUM(AK37:AK96)</f>
        <v>29</v>
      </c>
      <c r="AL97" s="1958">
        <f>SUM(AL37:AL96)</f>
        <v>0</v>
      </c>
      <c r="AM97" s="1956">
        <f t="shared" si="28"/>
        <v>0</v>
      </c>
      <c r="AN97" s="1956">
        <f t="shared" si="28"/>
        <v>0</v>
      </c>
      <c r="AO97" s="1956">
        <f t="shared" si="28"/>
        <v>0</v>
      </c>
      <c r="AP97" s="1956">
        <f t="shared" si="28"/>
        <v>0</v>
      </c>
      <c r="AQ97" s="1956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1959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356" t="s">
        <v>4</v>
      </c>
      <c r="B99" s="4357"/>
      <c r="C99" s="4356" t="s">
        <v>37</v>
      </c>
      <c r="D99" s="4410"/>
      <c r="E99" s="4357"/>
      <c r="F99" s="4462" t="s">
        <v>139</v>
      </c>
      <c r="G99" s="4490"/>
      <c r="H99" s="4490"/>
      <c r="I99" s="4490"/>
      <c r="J99" s="4490"/>
      <c r="K99" s="4490"/>
      <c r="L99" s="4490"/>
      <c r="M99" s="4490"/>
      <c r="N99" s="4490"/>
      <c r="O99" s="4490"/>
      <c r="P99" s="4490"/>
      <c r="Q99" s="4490"/>
      <c r="R99" s="4490"/>
      <c r="S99" s="4490"/>
      <c r="T99" s="4490"/>
      <c r="U99" s="4490"/>
      <c r="V99" s="4490"/>
      <c r="W99" s="4490"/>
      <c r="X99" s="4490"/>
      <c r="Y99" s="4490"/>
      <c r="Z99" s="4490"/>
      <c r="AA99" s="4490"/>
      <c r="AB99" s="4490"/>
      <c r="AC99" s="4490"/>
      <c r="AD99" s="4490"/>
      <c r="AE99" s="4490"/>
      <c r="AF99" s="4490"/>
      <c r="AG99" s="4490"/>
      <c r="AH99" s="4490"/>
      <c r="AI99" s="4490"/>
      <c r="AJ99" s="4490"/>
      <c r="AK99" s="4490"/>
      <c r="AL99" s="4490"/>
      <c r="AM99" s="4412"/>
      <c r="AN99" s="4293" t="s">
        <v>140</v>
      </c>
      <c r="AO99" s="4333"/>
      <c r="AP99" s="3998" t="s">
        <v>141</v>
      </c>
      <c r="AQ99" s="4333" t="s">
        <v>142</v>
      </c>
      <c r="AR99" s="4237" t="s">
        <v>10</v>
      </c>
      <c r="AS99" s="4333" t="s">
        <v>11</v>
      </c>
      <c r="AT99" s="4237" t="s">
        <v>143</v>
      </c>
      <c r="AU99" s="4333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464" t="s">
        <v>13</v>
      </c>
      <c r="G100" s="4483"/>
      <c r="H100" s="4464" t="s">
        <v>14</v>
      </c>
      <c r="I100" s="4483"/>
      <c r="J100" s="4464" t="s">
        <v>50</v>
      </c>
      <c r="K100" s="4483"/>
      <c r="L100" s="4464" t="s">
        <v>51</v>
      </c>
      <c r="M100" s="4483"/>
      <c r="N100" s="4464" t="s">
        <v>17</v>
      </c>
      <c r="O100" s="4483"/>
      <c r="P100" s="4462" t="s">
        <v>18</v>
      </c>
      <c r="Q100" s="4494"/>
      <c r="R100" s="4462" t="s">
        <v>19</v>
      </c>
      <c r="S100" s="4494"/>
      <c r="T100" s="4462" t="s">
        <v>20</v>
      </c>
      <c r="U100" s="4494"/>
      <c r="V100" s="4462" t="s">
        <v>21</v>
      </c>
      <c r="W100" s="4494"/>
      <c r="X100" s="4462" t="s">
        <v>22</v>
      </c>
      <c r="Y100" s="4494"/>
      <c r="Z100" s="4462" t="s">
        <v>23</v>
      </c>
      <c r="AA100" s="4494"/>
      <c r="AB100" s="4462" t="s">
        <v>24</v>
      </c>
      <c r="AC100" s="4494"/>
      <c r="AD100" s="4462" t="s">
        <v>25</v>
      </c>
      <c r="AE100" s="4494"/>
      <c r="AF100" s="4462" t="s">
        <v>26</v>
      </c>
      <c r="AG100" s="4494"/>
      <c r="AH100" s="4462" t="s">
        <v>27</v>
      </c>
      <c r="AI100" s="4494"/>
      <c r="AJ100" s="4462" t="s">
        <v>28</v>
      </c>
      <c r="AK100" s="4494"/>
      <c r="AL100" s="4462" t="s">
        <v>29</v>
      </c>
      <c r="AM100" s="4412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1930" t="s">
        <v>44</v>
      </c>
      <c r="D101" s="1960" t="s">
        <v>30</v>
      </c>
      <c r="E101" s="1961" t="s">
        <v>31</v>
      </c>
      <c r="F101" s="1379" t="s">
        <v>30</v>
      </c>
      <c r="G101" s="1577" t="s">
        <v>31</v>
      </c>
      <c r="H101" s="1379" t="s">
        <v>30</v>
      </c>
      <c r="I101" s="1577" t="s">
        <v>31</v>
      </c>
      <c r="J101" s="1379" t="s">
        <v>30</v>
      </c>
      <c r="K101" s="1577" t="s">
        <v>31</v>
      </c>
      <c r="L101" s="1379" t="s">
        <v>30</v>
      </c>
      <c r="M101" s="1577" t="s">
        <v>31</v>
      </c>
      <c r="N101" s="1379" t="s">
        <v>30</v>
      </c>
      <c r="O101" s="1577" t="s">
        <v>31</v>
      </c>
      <c r="P101" s="1379" t="s">
        <v>30</v>
      </c>
      <c r="Q101" s="1577" t="s">
        <v>31</v>
      </c>
      <c r="R101" s="1379" t="s">
        <v>30</v>
      </c>
      <c r="S101" s="1577" t="s">
        <v>31</v>
      </c>
      <c r="T101" s="1379" t="s">
        <v>30</v>
      </c>
      <c r="U101" s="1577" t="s">
        <v>31</v>
      </c>
      <c r="V101" s="1379" t="s">
        <v>30</v>
      </c>
      <c r="W101" s="1577" t="s">
        <v>31</v>
      </c>
      <c r="X101" s="1379" t="s">
        <v>30</v>
      </c>
      <c r="Y101" s="1577" t="s">
        <v>31</v>
      </c>
      <c r="Z101" s="1379" t="s">
        <v>30</v>
      </c>
      <c r="AA101" s="1577" t="s">
        <v>31</v>
      </c>
      <c r="AB101" s="1379" t="s">
        <v>30</v>
      </c>
      <c r="AC101" s="1577" t="s">
        <v>31</v>
      </c>
      <c r="AD101" s="1379" t="s">
        <v>30</v>
      </c>
      <c r="AE101" s="1577" t="s">
        <v>31</v>
      </c>
      <c r="AF101" s="1379" t="s">
        <v>30</v>
      </c>
      <c r="AG101" s="1577" t="s">
        <v>31</v>
      </c>
      <c r="AH101" s="1379" t="s">
        <v>30</v>
      </c>
      <c r="AI101" s="1577" t="s">
        <v>31</v>
      </c>
      <c r="AJ101" s="1379" t="s">
        <v>30</v>
      </c>
      <c r="AK101" s="1577" t="s">
        <v>31</v>
      </c>
      <c r="AL101" s="1379" t="s">
        <v>30</v>
      </c>
      <c r="AM101" s="351" t="s">
        <v>31</v>
      </c>
      <c r="AN101" s="1962" t="s">
        <v>145</v>
      </c>
      <c r="AO101" s="1669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424" t="s">
        <v>149</v>
      </c>
      <c r="B102" s="4425"/>
      <c r="C102" s="1963">
        <f>SUM(D102+E102)</f>
        <v>63</v>
      </c>
      <c r="D102" s="1382">
        <f>SUM(F102+H102+J102+L102+N102+P102+R102+T102+V102+X102+Z102+AB102+AD102+AF102+AH102+AJ102+AL102)</f>
        <v>15</v>
      </c>
      <c r="E102" s="1671">
        <f>SUM(G102+I102+K102+M102+O102+Q102+S102+U102+W102+Y102+AA102+AC102+AE102+AG102+AI102+AK102+AM102)</f>
        <v>48</v>
      </c>
      <c r="F102" s="1383"/>
      <c r="G102" s="1672"/>
      <c r="H102" s="1383"/>
      <c r="I102" s="1672"/>
      <c r="J102" s="1383"/>
      <c r="K102" s="1672"/>
      <c r="L102" s="1383"/>
      <c r="M102" s="1672">
        <v>1</v>
      </c>
      <c r="N102" s="1383"/>
      <c r="O102" s="1672"/>
      <c r="P102" s="1383"/>
      <c r="Q102" s="1672">
        <v>1</v>
      </c>
      <c r="R102" s="1383"/>
      <c r="S102" s="1672">
        <v>4</v>
      </c>
      <c r="T102" s="1383"/>
      <c r="U102" s="1672">
        <v>2</v>
      </c>
      <c r="V102" s="1383"/>
      <c r="W102" s="1672">
        <v>9</v>
      </c>
      <c r="X102" s="1383"/>
      <c r="Y102" s="1672">
        <v>7</v>
      </c>
      <c r="Z102" s="1383">
        <v>1</v>
      </c>
      <c r="AA102" s="1672">
        <v>1</v>
      </c>
      <c r="AB102" s="1383">
        <v>2</v>
      </c>
      <c r="AC102" s="1672">
        <v>6</v>
      </c>
      <c r="AD102" s="1383">
        <v>2</v>
      </c>
      <c r="AE102" s="1672">
        <v>4</v>
      </c>
      <c r="AF102" s="1383">
        <v>3</v>
      </c>
      <c r="AG102" s="1672">
        <v>6</v>
      </c>
      <c r="AH102" s="1383">
        <v>1</v>
      </c>
      <c r="AI102" s="1672">
        <v>5</v>
      </c>
      <c r="AJ102" s="1383">
        <v>2</v>
      </c>
      <c r="AK102" s="1672">
        <v>2</v>
      </c>
      <c r="AL102" s="1383">
        <v>4</v>
      </c>
      <c r="AM102" s="354"/>
      <c r="AN102" s="1568">
        <v>60</v>
      </c>
      <c r="AO102" s="1855">
        <v>3</v>
      </c>
      <c r="AP102" s="1568">
        <v>63</v>
      </c>
      <c r="AQ102" s="1855">
        <v>0</v>
      </c>
      <c r="AR102" s="1568">
        <v>0</v>
      </c>
      <c r="AS102" s="1855">
        <v>0</v>
      </c>
      <c r="AT102" s="1923">
        <v>63</v>
      </c>
      <c r="AU102" s="1923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237" t="s">
        <v>150</v>
      </c>
      <c r="B103" s="1777" t="s">
        <v>151</v>
      </c>
      <c r="C103" s="105">
        <f>SUM(D103:E103)</f>
        <v>0</v>
      </c>
      <c r="D103" s="1964"/>
      <c r="E103" s="1671">
        <f>SUM(K103+M103+O103+Q103+S103+U103+W103+Y103+AA103+AC103+AE103+AG103+AI103+AK103+AM103)</f>
        <v>0</v>
      </c>
      <c r="F103" s="1965"/>
      <c r="G103" s="1966"/>
      <c r="H103" s="1965"/>
      <c r="I103" s="1966"/>
      <c r="J103" s="1965"/>
      <c r="K103" s="1877"/>
      <c r="L103" s="1965"/>
      <c r="M103" s="1877"/>
      <c r="N103" s="1965"/>
      <c r="O103" s="1877"/>
      <c r="P103" s="1965"/>
      <c r="Q103" s="1877"/>
      <c r="R103" s="1965"/>
      <c r="S103" s="1877"/>
      <c r="T103" s="1965"/>
      <c r="U103" s="1877"/>
      <c r="V103" s="1965"/>
      <c r="W103" s="1877"/>
      <c r="X103" s="1965"/>
      <c r="Y103" s="1877"/>
      <c r="Z103" s="1965"/>
      <c r="AA103" s="1877"/>
      <c r="AB103" s="1965"/>
      <c r="AC103" s="1769"/>
      <c r="AD103" s="1965"/>
      <c r="AE103" s="1877"/>
      <c r="AF103" s="1965"/>
      <c r="AG103" s="1877"/>
      <c r="AH103" s="1965"/>
      <c r="AI103" s="1877"/>
      <c r="AJ103" s="1965"/>
      <c r="AK103" s="1877"/>
      <c r="AL103" s="1965"/>
      <c r="AM103" s="1935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1945" t="s">
        <v>152</v>
      </c>
      <c r="C104" s="1967">
        <f t="shared" ref="C104:C110" si="35">SUM(D104+E104)</f>
        <v>0</v>
      </c>
      <c r="D104" s="1968">
        <f>SUM(F104+H104+J104+L104+N104+P104+R104+T104+V104+X104+Z104+AB104+AD104+AF104+AH104+AJ104+AL104)</f>
        <v>0</v>
      </c>
      <c r="E104" s="1969">
        <f>SUM(G104+I104+K104+M104+O104+Q104+S104+U104+W104+Y104+AA104+AC104+AE104+AG104+AI104+AK104+AM104)</f>
        <v>0</v>
      </c>
      <c r="F104" s="1937"/>
      <c r="G104" s="1936"/>
      <c r="H104" s="1937"/>
      <c r="I104" s="1936"/>
      <c r="J104" s="1937"/>
      <c r="K104" s="1936"/>
      <c r="L104" s="1937"/>
      <c r="M104" s="1936"/>
      <c r="N104" s="1937"/>
      <c r="O104" s="1936"/>
      <c r="P104" s="1937"/>
      <c r="Q104" s="1939"/>
      <c r="R104" s="1937"/>
      <c r="S104" s="1939"/>
      <c r="T104" s="1937"/>
      <c r="U104" s="1939"/>
      <c r="V104" s="1937"/>
      <c r="W104" s="1939"/>
      <c r="X104" s="1937"/>
      <c r="Y104" s="1939"/>
      <c r="Z104" s="1937"/>
      <c r="AA104" s="1939"/>
      <c r="AB104" s="1937"/>
      <c r="AC104" s="1939"/>
      <c r="AD104" s="1937"/>
      <c r="AE104" s="1939"/>
      <c r="AF104" s="1937"/>
      <c r="AG104" s="1939"/>
      <c r="AH104" s="1937"/>
      <c r="AI104" s="1939"/>
      <c r="AJ104" s="1937"/>
      <c r="AK104" s="1939"/>
      <c r="AL104" s="1970"/>
      <c r="AM104" s="1971"/>
      <c r="AN104" s="1972"/>
      <c r="AO104" s="1939"/>
      <c r="AP104" s="1972"/>
      <c r="AQ104" s="1939"/>
      <c r="AR104" s="1972"/>
      <c r="AS104" s="1939"/>
      <c r="AT104" s="1936"/>
      <c r="AU104" s="1936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1973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1974"/>
      <c r="G105" s="1975"/>
      <c r="H105" s="1974"/>
      <c r="I105" s="1975"/>
      <c r="J105" s="1974"/>
      <c r="K105" s="1975"/>
      <c r="L105" s="1974"/>
      <c r="M105" s="1975"/>
      <c r="N105" s="1949"/>
      <c r="O105" s="1951"/>
      <c r="P105" s="1949"/>
      <c r="Q105" s="1951"/>
      <c r="R105" s="1949"/>
      <c r="S105" s="1951"/>
      <c r="T105" s="1949"/>
      <c r="U105" s="1951"/>
      <c r="V105" s="1949"/>
      <c r="W105" s="1951"/>
      <c r="X105" s="1949"/>
      <c r="Y105" s="1951"/>
      <c r="Z105" s="1949"/>
      <c r="AA105" s="1976"/>
      <c r="AB105" s="1949"/>
      <c r="AC105" s="1951"/>
      <c r="AD105" s="1974"/>
      <c r="AE105" s="1975"/>
      <c r="AF105" s="1974"/>
      <c r="AG105" s="1975"/>
      <c r="AH105" s="1974"/>
      <c r="AI105" s="1975"/>
      <c r="AJ105" s="1974"/>
      <c r="AK105" s="1975"/>
      <c r="AL105" s="1974"/>
      <c r="AM105" s="1977"/>
      <c r="AN105" s="1972"/>
      <c r="AO105" s="1939"/>
      <c r="AP105" s="1972"/>
      <c r="AQ105" s="1939"/>
      <c r="AR105" s="1972"/>
      <c r="AS105" s="1939"/>
      <c r="AT105" s="1936"/>
      <c r="AU105" s="1936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1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1</v>
      </c>
      <c r="F106" s="73"/>
      <c r="G106" s="108"/>
      <c r="H106" s="73"/>
      <c r="I106" s="108"/>
      <c r="J106" s="73"/>
      <c r="K106" s="74"/>
      <c r="L106" s="73"/>
      <c r="M106" s="74">
        <v>1</v>
      </c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1972"/>
      <c r="AO106" s="1939">
        <v>1</v>
      </c>
      <c r="AP106" s="1972">
        <v>1</v>
      </c>
      <c r="AQ106" s="1939">
        <v>1</v>
      </c>
      <c r="AR106" s="1972">
        <v>0</v>
      </c>
      <c r="AS106" s="1939">
        <v>0</v>
      </c>
      <c r="AT106" s="1936">
        <v>0</v>
      </c>
      <c r="AU106" s="1936">
        <v>0</v>
      </c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495" t="s">
        <v>155</v>
      </c>
      <c r="B107" s="4496"/>
      <c r="C107" s="1978">
        <f t="shared" si="35"/>
        <v>0</v>
      </c>
      <c r="D107" s="1968">
        <f t="shared" si="36"/>
        <v>0</v>
      </c>
      <c r="E107" s="1969">
        <f t="shared" si="36"/>
        <v>0</v>
      </c>
      <c r="F107" s="1937"/>
      <c r="G107" s="1936"/>
      <c r="H107" s="1937"/>
      <c r="I107" s="1936"/>
      <c r="J107" s="1937"/>
      <c r="K107" s="1939"/>
      <c r="L107" s="1937"/>
      <c r="M107" s="1939"/>
      <c r="N107" s="1937"/>
      <c r="O107" s="1939"/>
      <c r="P107" s="1937"/>
      <c r="Q107" s="1939"/>
      <c r="R107" s="1937"/>
      <c r="S107" s="1939"/>
      <c r="T107" s="1937"/>
      <c r="U107" s="1939"/>
      <c r="V107" s="1937"/>
      <c r="W107" s="1939"/>
      <c r="X107" s="1937"/>
      <c r="Y107" s="1939"/>
      <c r="Z107" s="1937"/>
      <c r="AA107" s="1939"/>
      <c r="AB107" s="1937"/>
      <c r="AC107" s="1936"/>
      <c r="AD107" s="1937"/>
      <c r="AE107" s="1936"/>
      <c r="AF107" s="1937"/>
      <c r="AG107" s="1936"/>
      <c r="AH107" s="1937"/>
      <c r="AI107" s="1936"/>
      <c r="AJ107" s="1937"/>
      <c r="AK107" s="1936"/>
      <c r="AL107" s="1970"/>
      <c r="AM107" s="1971"/>
      <c r="AN107" s="1972"/>
      <c r="AO107" s="1939"/>
      <c r="AP107" s="1972"/>
      <c r="AQ107" s="1939"/>
      <c r="AR107" s="1972"/>
      <c r="AS107" s="1939"/>
      <c r="AT107" s="1936"/>
      <c r="AU107" s="1936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497" t="s">
        <v>156</v>
      </c>
      <c r="B108" s="4498"/>
      <c r="C108" s="1979">
        <f t="shared" si="35"/>
        <v>0</v>
      </c>
      <c r="D108" s="1980">
        <f t="shared" si="36"/>
        <v>0</v>
      </c>
      <c r="E108" s="1969">
        <f t="shared" si="36"/>
        <v>0</v>
      </c>
      <c r="F108" s="1937"/>
      <c r="G108" s="1936"/>
      <c r="H108" s="1937"/>
      <c r="I108" s="1936"/>
      <c r="J108" s="1937"/>
      <c r="K108" s="1939"/>
      <c r="L108" s="1937"/>
      <c r="M108" s="1939"/>
      <c r="N108" s="1937"/>
      <c r="O108" s="1939"/>
      <c r="P108" s="1937"/>
      <c r="Q108" s="1939"/>
      <c r="R108" s="1937"/>
      <c r="S108" s="1939"/>
      <c r="T108" s="1937"/>
      <c r="U108" s="1939"/>
      <c r="V108" s="1937"/>
      <c r="W108" s="1939"/>
      <c r="X108" s="1937"/>
      <c r="Y108" s="1939"/>
      <c r="Z108" s="1937"/>
      <c r="AA108" s="1939"/>
      <c r="AB108" s="1937"/>
      <c r="AC108" s="1936"/>
      <c r="AD108" s="1937"/>
      <c r="AE108" s="1936"/>
      <c r="AF108" s="1937"/>
      <c r="AG108" s="1936"/>
      <c r="AH108" s="1937"/>
      <c r="AI108" s="1936"/>
      <c r="AJ108" s="1937"/>
      <c r="AK108" s="1936"/>
      <c r="AL108" s="1970"/>
      <c r="AM108" s="1971"/>
      <c r="AN108" s="1972"/>
      <c r="AO108" s="1939"/>
      <c r="AP108" s="1972"/>
      <c r="AQ108" s="1939"/>
      <c r="AR108" s="1972"/>
      <c r="AS108" s="1939"/>
      <c r="AT108" s="1936"/>
      <c r="AU108" s="1936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495" t="s">
        <v>157</v>
      </c>
      <c r="B109" s="4496"/>
      <c r="C109" s="1978">
        <f t="shared" si="35"/>
        <v>0</v>
      </c>
      <c r="D109" s="1968">
        <f t="shared" si="36"/>
        <v>0</v>
      </c>
      <c r="E109" s="1969">
        <f t="shared" si="36"/>
        <v>0</v>
      </c>
      <c r="F109" s="1937"/>
      <c r="G109" s="1936"/>
      <c r="H109" s="1937"/>
      <c r="I109" s="1936"/>
      <c r="J109" s="1937"/>
      <c r="K109" s="1939"/>
      <c r="L109" s="1937"/>
      <c r="M109" s="1939"/>
      <c r="N109" s="1937"/>
      <c r="O109" s="1939"/>
      <c r="P109" s="1937"/>
      <c r="Q109" s="1939"/>
      <c r="R109" s="1937"/>
      <c r="S109" s="1939"/>
      <c r="T109" s="1937"/>
      <c r="U109" s="1939"/>
      <c r="V109" s="1937"/>
      <c r="W109" s="1939"/>
      <c r="X109" s="1937"/>
      <c r="Y109" s="1939"/>
      <c r="Z109" s="1937"/>
      <c r="AA109" s="1939"/>
      <c r="AB109" s="1937"/>
      <c r="AC109" s="1939"/>
      <c r="AD109" s="1937"/>
      <c r="AE109" s="1939"/>
      <c r="AF109" s="1937"/>
      <c r="AG109" s="1939"/>
      <c r="AH109" s="1937"/>
      <c r="AI109" s="1936"/>
      <c r="AJ109" s="1937"/>
      <c r="AK109" s="1936"/>
      <c r="AL109" s="1970"/>
      <c r="AM109" s="1971"/>
      <c r="AN109" s="1972"/>
      <c r="AO109" s="1939"/>
      <c r="AP109" s="1972"/>
      <c r="AQ109" s="1939"/>
      <c r="AR109" s="1972"/>
      <c r="AS109" s="1939"/>
      <c r="AT109" s="1936"/>
      <c r="AU109" s="1936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499" t="s">
        <v>158</v>
      </c>
      <c r="B110" s="4500"/>
      <c r="C110" s="1981">
        <f t="shared" si="35"/>
        <v>0</v>
      </c>
      <c r="D110" s="1982">
        <f t="shared" si="36"/>
        <v>0</v>
      </c>
      <c r="E110" s="1983">
        <f t="shared" si="36"/>
        <v>0</v>
      </c>
      <c r="F110" s="1949"/>
      <c r="G110" s="1976"/>
      <c r="H110" s="1949"/>
      <c r="I110" s="1976"/>
      <c r="J110" s="1949"/>
      <c r="K110" s="1951"/>
      <c r="L110" s="1949"/>
      <c r="M110" s="1951"/>
      <c r="N110" s="1949"/>
      <c r="O110" s="1951"/>
      <c r="P110" s="1949"/>
      <c r="Q110" s="1951"/>
      <c r="R110" s="1949"/>
      <c r="S110" s="1951"/>
      <c r="T110" s="1949"/>
      <c r="U110" s="1951"/>
      <c r="V110" s="1949"/>
      <c r="W110" s="1951"/>
      <c r="X110" s="1949"/>
      <c r="Y110" s="1951"/>
      <c r="Z110" s="1949"/>
      <c r="AA110" s="1951"/>
      <c r="AB110" s="1949"/>
      <c r="AC110" s="1951"/>
      <c r="AD110" s="1949"/>
      <c r="AE110" s="1951"/>
      <c r="AF110" s="1949"/>
      <c r="AG110" s="1951"/>
      <c r="AH110" s="1949"/>
      <c r="AI110" s="1951"/>
      <c r="AJ110" s="1949"/>
      <c r="AK110" s="1951"/>
      <c r="AL110" s="1984"/>
      <c r="AM110" s="1985"/>
      <c r="AN110" s="1986"/>
      <c r="AO110" s="1951"/>
      <c r="AP110" s="1986"/>
      <c r="AQ110" s="1951"/>
      <c r="AR110" s="1986"/>
      <c r="AS110" s="1951"/>
      <c r="AT110" s="1976"/>
      <c r="AU110" s="1976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464" t="s">
        <v>5</v>
      </c>
      <c r="B111" s="4483"/>
      <c r="C111" s="126">
        <f t="shared" ref="C111:AU111" si="37">SUM(C102:C110)</f>
        <v>64</v>
      </c>
      <c r="D111" s="127">
        <f t="shared" si="37"/>
        <v>15</v>
      </c>
      <c r="E111" s="115">
        <f t="shared" si="37"/>
        <v>49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1987">
        <f t="shared" si="37"/>
        <v>0</v>
      </c>
      <c r="K111" s="1988">
        <f t="shared" si="37"/>
        <v>0</v>
      </c>
      <c r="L111" s="1987">
        <f t="shared" si="37"/>
        <v>0</v>
      </c>
      <c r="M111" s="1988">
        <f t="shared" si="37"/>
        <v>2</v>
      </c>
      <c r="N111" s="1987">
        <f t="shared" si="37"/>
        <v>0</v>
      </c>
      <c r="O111" s="1988">
        <f t="shared" si="37"/>
        <v>0</v>
      </c>
      <c r="P111" s="1987">
        <f t="shared" si="37"/>
        <v>0</v>
      </c>
      <c r="Q111" s="1988">
        <f t="shared" si="37"/>
        <v>1</v>
      </c>
      <c r="R111" s="1987">
        <f t="shared" si="37"/>
        <v>0</v>
      </c>
      <c r="S111" s="1988">
        <f t="shared" si="37"/>
        <v>4</v>
      </c>
      <c r="T111" s="1987">
        <f t="shared" si="37"/>
        <v>0</v>
      </c>
      <c r="U111" s="1988">
        <f t="shared" si="37"/>
        <v>2</v>
      </c>
      <c r="V111" s="1987">
        <f t="shared" si="37"/>
        <v>0</v>
      </c>
      <c r="W111" s="1988">
        <f t="shared" si="37"/>
        <v>9</v>
      </c>
      <c r="X111" s="1987">
        <f t="shared" si="37"/>
        <v>0</v>
      </c>
      <c r="Y111" s="1988">
        <f t="shared" si="37"/>
        <v>7</v>
      </c>
      <c r="Z111" s="1987">
        <f t="shared" si="37"/>
        <v>1</v>
      </c>
      <c r="AA111" s="1988">
        <f t="shared" si="37"/>
        <v>1</v>
      </c>
      <c r="AB111" s="1987">
        <f t="shared" si="37"/>
        <v>2</v>
      </c>
      <c r="AC111" s="1988">
        <f t="shared" si="37"/>
        <v>6</v>
      </c>
      <c r="AD111" s="1987">
        <f t="shared" si="37"/>
        <v>2</v>
      </c>
      <c r="AE111" s="1988">
        <f t="shared" si="37"/>
        <v>4</v>
      </c>
      <c r="AF111" s="1987">
        <f t="shared" si="37"/>
        <v>3</v>
      </c>
      <c r="AG111" s="1988">
        <f t="shared" si="37"/>
        <v>6</v>
      </c>
      <c r="AH111" s="1987">
        <f t="shared" si="37"/>
        <v>1</v>
      </c>
      <c r="AI111" s="1988">
        <f t="shared" si="37"/>
        <v>5</v>
      </c>
      <c r="AJ111" s="1987">
        <f t="shared" si="37"/>
        <v>2</v>
      </c>
      <c r="AK111" s="1988">
        <f t="shared" si="37"/>
        <v>2</v>
      </c>
      <c r="AL111" s="1989">
        <f t="shared" si="37"/>
        <v>4</v>
      </c>
      <c r="AM111" s="1990">
        <f t="shared" si="37"/>
        <v>0</v>
      </c>
      <c r="AN111" s="1991">
        <f>SUM(AN102:AN110)</f>
        <v>60</v>
      </c>
      <c r="AO111" s="129">
        <f>SUM(AO102:AO110)</f>
        <v>4</v>
      </c>
      <c r="AP111" s="1991">
        <f t="shared" si="37"/>
        <v>64</v>
      </c>
      <c r="AQ111" s="129">
        <f t="shared" si="37"/>
        <v>1</v>
      </c>
      <c r="AR111" s="135">
        <f t="shared" si="37"/>
        <v>0</v>
      </c>
      <c r="AS111" s="129">
        <f t="shared" si="37"/>
        <v>0</v>
      </c>
      <c r="AT111" s="129">
        <f t="shared" si="37"/>
        <v>63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1992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423" t="s">
        <v>161</v>
      </c>
      <c r="B114" s="4464" t="s">
        <v>5</v>
      </c>
      <c r="C114" s="4482"/>
      <c r="D114" s="4483"/>
      <c r="E114" s="4464" t="s">
        <v>162</v>
      </c>
      <c r="F114" s="4482"/>
      <c r="G114" s="4482"/>
      <c r="H114" s="4482"/>
      <c r="I114" s="4482"/>
      <c r="J114" s="4482"/>
      <c r="K114" s="4482"/>
      <c r="L114" s="4482"/>
      <c r="M114" s="4482"/>
      <c r="N114" s="4482"/>
      <c r="O114" s="4482"/>
      <c r="P114" s="4426"/>
      <c r="Q114" s="4314" t="s">
        <v>163</v>
      </c>
      <c r="R114" s="4315" t="s">
        <v>164</v>
      </c>
      <c r="S114" s="4315" t="s">
        <v>165</v>
      </c>
      <c r="T114" s="4315" t="s">
        <v>166</v>
      </c>
      <c r="U114" s="4315" t="s">
        <v>167</v>
      </c>
      <c r="V114" s="4312" t="s">
        <v>10</v>
      </c>
      <c r="W114" s="4333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1993" t="s">
        <v>44</v>
      </c>
      <c r="C115" s="1994" t="s">
        <v>30</v>
      </c>
      <c r="D115" s="1763" t="s">
        <v>31</v>
      </c>
      <c r="E115" s="1765" t="s">
        <v>177</v>
      </c>
      <c r="F115" s="1925" t="s">
        <v>178</v>
      </c>
      <c r="G115" s="1925" t="s">
        <v>179</v>
      </c>
      <c r="H115" s="1925" t="s">
        <v>180</v>
      </c>
      <c r="I115" s="1925" t="s">
        <v>181</v>
      </c>
      <c r="J115" s="1925" t="s">
        <v>182</v>
      </c>
      <c r="K115" s="1925" t="s">
        <v>183</v>
      </c>
      <c r="L115" s="1925" t="s">
        <v>184</v>
      </c>
      <c r="M115" s="1925" t="s">
        <v>185</v>
      </c>
      <c r="N115" s="1925" t="s">
        <v>186</v>
      </c>
      <c r="O115" s="1925" t="s">
        <v>187</v>
      </c>
      <c r="P115" s="1995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1996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1996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1996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1997" t="s">
        <v>5</v>
      </c>
      <c r="B119" s="1998">
        <f t="shared" ref="B119:W119" si="42">SUM(B116:B118)</f>
        <v>0</v>
      </c>
      <c r="C119" s="1999">
        <f t="shared" si="42"/>
        <v>0</v>
      </c>
      <c r="D119" s="2000">
        <f t="shared" si="42"/>
        <v>0</v>
      </c>
      <c r="E119" s="1963">
        <f t="shared" si="42"/>
        <v>0</v>
      </c>
      <c r="F119" s="2001">
        <f t="shared" si="42"/>
        <v>0</v>
      </c>
      <c r="G119" s="2001">
        <f t="shared" si="42"/>
        <v>0</v>
      </c>
      <c r="H119" s="2001">
        <f t="shared" si="42"/>
        <v>0</v>
      </c>
      <c r="I119" s="2001">
        <f t="shared" si="42"/>
        <v>0</v>
      </c>
      <c r="J119" s="2001">
        <f t="shared" si="42"/>
        <v>0</v>
      </c>
      <c r="K119" s="2001">
        <f t="shared" si="42"/>
        <v>0</v>
      </c>
      <c r="L119" s="2001">
        <f t="shared" si="42"/>
        <v>0</v>
      </c>
      <c r="M119" s="2001">
        <f t="shared" si="42"/>
        <v>0</v>
      </c>
      <c r="N119" s="2001">
        <f t="shared" si="42"/>
        <v>0</v>
      </c>
      <c r="O119" s="2001">
        <f t="shared" si="42"/>
        <v>0</v>
      </c>
      <c r="P119" s="2002">
        <f t="shared" si="42"/>
        <v>0</v>
      </c>
      <c r="Q119" s="2003">
        <f t="shared" si="42"/>
        <v>0</v>
      </c>
      <c r="R119" s="2004">
        <f t="shared" si="42"/>
        <v>0</v>
      </c>
      <c r="S119" s="2004">
        <f t="shared" si="42"/>
        <v>0</v>
      </c>
      <c r="T119" s="2004">
        <f>SUM(T116:T118)</f>
        <v>0</v>
      </c>
      <c r="U119" s="2004">
        <f t="shared" si="42"/>
        <v>0</v>
      </c>
      <c r="V119" s="2005">
        <f t="shared" si="42"/>
        <v>0</v>
      </c>
      <c r="W119" s="2005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2006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2007"/>
      <c r="N120" s="2007"/>
      <c r="O120" s="2007"/>
      <c r="P120" s="2007"/>
      <c r="Q120" s="2007"/>
      <c r="R120" s="2008"/>
      <c r="S120" s="2009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423" t="s">
        <v>161</v>
      </c>
      <c r="B121" s="4464" t="s">
        <v>5</v>
      </c>
      <c r="C121" s="4482"/>
      <c r="D121" s="4483"/>
      <c r="E121" s="4464" t="s">
        <v>162</v>
      </c>
      <c r="F121" s="4482"/>
      <c r="G121" s="4482"/>
      <c r="H121" s="4482"/>
      <c r="I121" s="4482"/>
      <c r="J121" s="4482"/>
      <c r="K121" s="4482"/>
      <c r="L121" s="4426"/>
      <c r="M121" s="4314" t="s">
        <v>193</v>
      </c>
      <c r="N121" s="4315" t="s">
        <v>163</v>
      </c>
      <c r="O121" s="4315" t="s">
        <v>141</v>
      </c>
      <c r="P121" s="4315" t="s">
        <v>194</v>
      </c>
      <c r="Q121" s="4315" t="s">
        <v>195</v>
      </c>
      <c r="R121" s="4315" t="s">
        <v>196</v>
      </c>
      <c r="S121" s="4315" t="s">
        <v>10</v>
      </c>
      <c r="T121" s="4333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1574" t="s">
        <v>44</v>
      </c>
      <c r="C122" s="1574" t="s">
        <v>30</v>
      </c>
      <c r="D122" s="1570" t="s">
        <v>31</v>
      </c>
      <c r="E122" s="1765" t="s">
        <v>198</v>
      </c>
      <c r="F122" s="1925" t="s">
        <v>183</v>
      </c>
      <c r="G122" s="1925" t="s">
        <v>199</v>
      </c>
      <c r="H122" s="1925" t="s">
        <v>200</v>
      </c>
      <c r="I122" s="1925" t="s">
        <v>186</v>
      </c>
      <c r="J122" s="1925" t="s">
        <v>201</v>
      </c>
      <c r="K122" s="1925" t="s">
        <v>202</v>
      </c>
      <c r="L122" s="1995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1996" t="s">
        <v>204</v>
      </c>
      <c r="B124" s="163">
        <f>SUM(E124:L124)</f>
        <v>0</v>
      </c>
      <c r="C124" s="2010"/>
      <c r="D124" s="2011"/>
      <c r="E124" s="2012"/>
      <c r="F124" s="2013"/>
      <c r="G124" s="2013"/>
      <c r="H124" s="2013"/>
      <c r="I124" s="2013"/>
      <c r="J124" s="2013"/>
      <c r="K124" s="2013"/>
      <c r="L124" s="2014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1997" t="s">
        <v>5</v>
      </c>
      <c r="B125" s="1998">
        <f t="shared" ref="B125:L125" si="45">SUM(B123:B124)</f>
        <v>0</v>
      </c>
      <c r="C125" s="2015">
        <f t="shared" si="45"/>
        <v>0</v>
      </c>
      <c r="D125" s="2016">
        <f t="shared" si="45"/>
        <v>0</v>
      </c>
      <c r="E125" s="1963">
        <f t="shared" si="45"/>
        <v>0</v>
      </c>
      <c r="F125" s="2001">
        <f t="shared" si="45"/>
        <v>0</v>
      </c>
      <c r="G125" s="2001">
        <f t="shared" si="45"/>
        <v>0</v>
      </c>
      <c r="H125" s="2001">
        <f t="shared" si="45"/>
        <v>0</v>
      </c>
      <c r="I125" s="2001">
        <f t="shared" si="45"/>
        <v>0</v>
      </c>
      <c r="J125" s="2001">
        <f t="shared" si="45"/>
        <v>0</v>
      </c>
      <c r="K125" s="2001">
        <f t="shared" si="45"/>
        <v>0</v>
      </c>
      <c r="L125" s="2002">
        <f t="shared" si="45"/>
        <v>0</v>
      </c>
      <c r="M125" s="2003">
        <f t="shared" ref="M125:T125" si="46">SUM(M123:M124)</f>
        <v>0</v>
      </c>
      <c r="N125" s="2001">
        <f t="shared" si="46"/>
        <v>0</v>
      </c>
      <c r="O125" s="2001">
        <f t="shared" si="46"/>
        <v>0</v>
      </c>
      <c r="P125" s="2004">
        <f t="shared" si="46"/>
        <v>0</v>
      </c>
      <c r="Q125" s="2004">
        <f t="shared" si="46"/>
        <v>0</v>
      </c>
      <c r="R125" s="2004">
        <f>SUM(R123:R124)</f>
        <v>0</v>
      </c>
      <c r="S125" s="2004">
        <f t="shared" si="46"/>
        <v>0</v>
      </c>
      <c r="T125" s="2005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2017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462" t="s">
        <v>209</v>
      </c>
      <c r="D128" s="4490"/>
      <c r="E128" s="4490"/>
      <c r="F128" s="4490"/>
      <c r="G128" s="4490"/>
      <c r="H128" s="4490"/>
      <c r="I128" s="4490"/>
      <c r="J128" s="4490"/>
      <c r="K128" s="4490"/>
      <c r="L128" s="4490"/>
      <c r="M128" s="4490"/>
      <c r="N128" s="4490"/>
      <c r="O128" s="4490"/>
      <c r="P128" s="4490"/>
      <c r="Q128" s="4490"/>
      <c r="R128" s="4490"/>
      <c r="S128" s="4494"/>
      <c r="T128" s="4501" t="s">
        <v>49</v>
      </c>
      <c r="U128" s="4502"/>
      <c r="V128" s="4318" t="s">
        <v>210</v>
      </c>
      <c r="W128" s="3998" t="s">
        <v>211</v>
      </c>
      <c r="X128" s="4315" t="s">
        <v>10</v>
      </c>
      <c r="Y128" s="4315" t="s">
        <v>11</v>
      </c>
      <c r="Z128" s="4312" t="s">
        <v>212</v>
      </c>
      <c r="AA128" s="4312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1765" t="s">
        <v>13</v>
      </c>
      <c r="D129" s="1925" t="s">
        <v>14</v>
      </c>
      <c r="E129" s="1925" t="s">
        <v>50</v>
      </c>
      <c r="F129" s="1925" t="s">
        <v>51</v>
      </c>
      <c r="G129" s="1925" t="s">
        <v>17</v>
      </c>
      <c r="H129" s="1925" t="s">
        <v>18</v>
      </c>
      <c r="I129" s="1925" t="s">
        <v>19</v>
      </c>
      <c r="J129" s="1925" t="s">
        <v>20</v>
      </c>
      <c r="K129" s="1925" t="s">
        <v>21</v>
      </c>
      <c r="L129" s="1925" t="s">
        <v>22</v>
      </c>
      <c r="M129" s="1925" t="s">
        <v>23</v>
      </c>
      <c r="N129" s="1925" t="s">
        <v>24</v>
      </c>
      <c r="O129" s="1925" t="s">
        <v>25</v>
      </c>
      <c r="P129" s="1925" t="s">
        <v>26</v>
      </c>
      <c r="Q129" s="1925" t="s">
        <v>27</v>
      </c>
      <c r="R129" s="1925" t="s">
        <v>28</v>
      </c>
      <c r="S129" s="1929" t="s">
        <v>29</v>
      </c>
      <c r="T129" s="1927" t="s">
        <v>30</v>
      </c>
      <c r="U129" s="1714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2018" t="s">
        <v>214</v>
      </c>
      <c r="B130" s="2019">
        <f>SUM(C130:S130)</f>
        <v>3</v>
      </c>
      <c r="C130" s="2020"/>
      <c r="D130" s="2021"/>
      <c r="E130" s="2021"/>
      <c r="F130" s="2021">
        <v>1</v>
      </c>
      <c r="G130" s="2021"/>
      <c r="H130" s="2021"/>
      <c r="I130" s="2021">
        <v>1</v>
      </c>
      <c r="J130" s="2021"/>
      <c r="K130" s="2021"/>
      <c r="L130" s="2021"/>
      <c r="M130" s="2021">
        <v>1</v>
      </c>
      <c r="N130" s="2021"/>
      <c r="O130" s="2021"/>
      <c r="P130" s="2021"/>
      <c r="Q130" s="2021"/>
      <c r="R130" s="2021"/>
      <c r="S130" s="2022"/>
      <c r="T130" s="173">
        <v>0</v>
      </c>
      <c r="U130" s="174">
        <v>3</v>
      </c>
      <c r="V130" s="2023">
        <v>0</v>
      </c>
      <c r="W130" s="2024">
        <v>0</v>
      </c>
      <c r="X130" s="2021">
        <v>0</v>
      </c>
      <c r="Y130" s="2021">
        <v>0</v>
      </c>
      <c r="Z130" s="2022">
        <v>0</v>
      </c>
      <c r="AA130" s="2022">
        <v>0</v>
      </c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2025" t="s">
        <v>207</v>
      </c>
      <c r="B131" s="2026">
        <f>SUM(C131:S131)</f>
        <v>0</v>
      </c>
      <c r="C131" s="2020"/>
      <c r="D131" s="2021"/>
      <c r="E131" s="2021"/>
      <c r="F131" s="2021"/>
      <c r="G131" s="2021"/>
      <c r="H131" s="2021"/>
      <c r="I131" s="2021"/>
      <c r="J131" s="2021"/>
      <c r="K131" s="2021"/>
      <c r="L131" s="2021"/>
      <c r="M131" s="2021"/>
      <c r="N131" s="2021"/>
      <c r="O131" s="2021"/>
      <c r="P131" s="2021"/>
      <c r="Q131" s="2021"/>
      <c r="R131" s="2021"/>
      <c r="S131" s="2022"/>
      <c r="T131" s="2020"/>
      <c r="U131" s="2027"/>
      <c r="V131" s="2023"/>
      <c r="W131" s="2024"/>
      <c r="X131" s="2021"/>
      <c r="Y131" s="2021"/>
      <c r="Z131" s="2022"/>
      <c r="AA131" s="2022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2028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429" t="s">
        <v>55</v>
      </c>
      <c r="B134" s="4238" t="s">
        <v>4</v>
      </c>
      <c r="C134" s="4331" t="s">
        <v>5</v>
      </c>
      <c r="D134" s="4332"/>
      <c r="E134" s="4333"/>
      <c r="F134" s="4462" t="s">
        <v>217</v>
      </c>
      <c r="G134" s="4490"/>
      <c r="H134" s="4490"/>
      <c r="I134" s="4490"/>
      <c r="J134" s="4490"/>
      <c r="K134" s="4490"/>
      <c r="L134" s="4490"/>
      <c r="M134" s="4490"/>
      <c r="N134" s="4490"/>
      <c r="O134" s="4490"/>
      <c r="P134" s="4490"/>
      <c r="Q134" s="4490"/>
      <c r="R134" s="4490"/>
      <c r="S134" s="4490"/>
      <c r="T134" s="4490"/>
      <c r="U134" s="4490"/>
      <c r="V134" s="4490"/>
      <c r="W134" s="4490"/>
      <c r="X134" s="4490"/>
      <c r="Y134" s="4490"/>
      <c r="Z134" s="4490"/>
      <c r="AA134" s="4490"/>
      <c r="AB134" s="4490"/>
      <c r="AC134" s="4490"/>
      <c r="AD134" s="4490"/>
      <c r="AE134" s="4490"/>
      <c r="AF134" s="4490"/>
      <c r="AG134" s="4490"/>
      <c r="AH134" s="4490"/>
      <c r="AI134" s="4490"/>
      <c r="AJ134" s="4490"/>
      <c r="AK134" s="4490"/>
      <c r="AL134" s="4490"/>
      <c r="AM134" s="4494"/>
      <c r="AN134" s="4237" t="s">
        <v>167</v>
      </c>
      <c r="AO134" s="4237" t="s">
        <v>10</v>
      </c>
      <c r="AP134" s="4237" t="s">
        <v>11</v>
      </c>
      <c r="AQ134" s="4237" t="s">
        <v>212</v>
      </c>
      <c r="AR134" s="4237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489" t="s">
        <v>13</v>
      </c>
      <c r="G135" s="4489"/>
      <c r="H135" s="4483" t="s">
        <v>14</v>
      </c>
      <c r="I135" s="4489"/>
      <c r="J135" s="4483" t="s">
        <v>50</v>
      </c>
      <c r="K135" s="4489"/>
      <c r="L135" s="4482" t="s">
        <v>51</v>
      </c>
      <c r="M135" s="4430"/>
      <c r="N135" s="4503" t="s">
        <v>17</v>
      </c>
      <c r="O135" s="4483"/>
      <c r="P135" s="4464" t="s">
        <v>18</v>
      </c>
      <c r="Q135" s="4483"/>
      <c r="R135" s="4332" t="s">
        <v>19</v>
      </c>
      <c r="S135" s="4333"/>
      <c r="T135" s="4482" t="s">
        <v>20</v>
      </c>
      <c r="U135" s="4483"/>
      <c r="V135" s="4464" t="s">
        <v>21</v>
      </c>
      <c r="W135" s="4483"/>
      <c r="X135" s="4482" t="s">
        <v>22</v>
      </c>
      <c r="Y135" s="4483"/>
      <c r="Z135" s="4482" t="s">
        <v>23</v>
      </c>
      <c r="AA135" s="4483"/>
      <c r="AB135" s="4430" t="s">
        <v>24</v>
      </c>
      <c r="AC135" s="4504"/>
      <c r="AD135" s="4482" t="s">
        <v>25</v>
      </c>
      <c r="AE135" s="4483"/>
      <c r="AF135" s="4482" t="s">
        <v>26</v>
      </c>
      <c r="AG135" s="4483"/>
      <c r="AH135" s="4482" t="s">
        <v>27</v>
      </c>
      <c r="AI135" s="4483"/>
      <c r="AJ135" s="4482" t="s">
        <v>28</v>
      </c>
      <c r="AK135" s="4483"/>
      <c r="AL135" s="4482" t="s">
        <v>29</v>
      </c>
      <c r="AM135" s="4483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1930" t="s">
        <v>44</v>
      </c>
      <c r="D136" s="1724" t="s">
        <v>30</v>
      </c>
      <c r="E136" s="1929" t="s">
        <v>31</v>
      </c>
      <c r="F136" s="1765" t="s">
        <v>30</v>
      </c>
      <c r="G136" s="1929" t="s">
        <v>31</v>
      </c>
      <c r="H136" s="1765" t="s">
        <v>30</v>
      </c>
      <c r="I136" s="1929" t="s">
        <v>31</v>
      </c>
      <c r="J136" s="1765" t="s">
        <v>30</v>
      </c>
      <c r="K136" s="1929" t="s">
        <v>31</v>
      </c>
      <c r="L136" s="1724" t="s">
        <v>30</v>
      </c>
      <c r="M136" s="1925" t="s">
        <v>31</v>
      </c>
      <c r="N136" s="1925" t="s">
        <v>30</v>
      </c>
      <c r="O136" s="1926" t="s">
        <v>31</v>
      </c>
      <c r="P136" s="1765" t="s">
        <v>30</v>
      </c>
      <c r="Q136" s="1926" t="s">
        <v>31</v>
      </c>
      <c r="R136" s="1724" t="s">
        <v>30</v>
      </c>
      <c r="S136" s="1926" t="s">
        <v>31</v>
      </c>
      <c r="T136" s="1724" t="s">
        <v>30</v>
      </c>
      <c r="U136" s="1926" t="s">
        <v>31</v>
      </c>
      <c r="V136" s="1765" t="s">
        <v>30</v>
      </c>
      <c r="W136" s="1926" t="s">
        <v>31</v>
      </c>
      <c r="X136" s="1724" t="s">
        <v>30</v>
      </c>
      <c r="Y136" s="1926" t="s">
        <v>31</v>
      </c>
      <c r="Z136" s="1724" t="s">
        <v>30</v>
      </c>
      <c r="AA136" s="1926" t="s">
        <v>31</v>
      </c>
      <c r="AB136" s="1724" t="s">
        <v>30</v>
      </c>
      <c r="AC136" s="1926" t="s">
        <v>31</v>
      </c>
      <c r="AD136" s="1724" t="s">
        <v>30</v>
      </c>
      <c r="AE136" s="1926" t="s">
        <v>31</v>
      </c>
      <c r="AF136" s="1724" t="s">
        <v>30</v>
      </c>
      <c r="AG136" s="1926" t="s">
        <v>31</v>
      </c>
      <c r="AH136" s="1724" t="s">
        <v>30</v>
      </c>
      <c r="AI136" s="1926" t="s">
        <v>31</v>
      </c>
      <c r="AJ136" s="1724" t="s">
        <v>30</v>
      </c>
      <c r="AK136" s="1926" t="s">
        <v>31</v>
      </c>
      <c r="AL136" s="1724" t="s">
        <v>30</v>
      </c>
      <c r="AM136" s="1926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237" t="s">
        <v>218</v>
      </c>
      <c r="B137" s="2029" t="s">
        <v>32</v>
      </c>
      <c r="C137" s="2030">
        <f t="shared" ref="C137:C158" si="49">SUM(D137:E137)</f>
        <v>0</v>
      </c>
      <c r="D137" s="2031">
        <f t="shared" ref="D137:D146" si="50">SUM(F137+H137+J137+L137+N137+P137+R137+T137+V137+X137+Z137+AB137+AD137+AF137+AH137+AJ137+AL137)</f>
        <v>0</v>
      </c>
      <c r="E137" s="2032">
        <f t="shared" ref="E137:E146" si="51">SUM(G137+I137+K137+M137+O137+Q137+S137+U137+W137+Y137+AA137+AC137+AE137+AG137+AI137+AK137+AM137)</f>
        <v>0</v>
      </c>
      <c r="F137" s="2033"/>
      <c r="G137" s="2034"/>
      <c r="H137" s="2033"/>
      <c r="I137" s="2034"/>
      <c r="J137" s="2033"/>
      <c r="K137" s="2034"/>
      <c r="L137" s="2035"/>
      <c r="M137" s="2036"/>
      <c r="N137" s="2036"/>
      <c r="O137" s="2037"/>
      <c r="P137" s="2033"/>
      <c r="Q137" s="2037"/>
      <c r="R137" s="2035"/>
      <c r="S137" s="2037"/>
      <c r="T137" s="2035"/>
      <c r="U137" s="2037"/>
      <c r="V137" s="2033"/>
      <c r="W137" s="2034"/>
      <c r="X137" s="2035"/>
      <c r="Y137" s="2034"/>
      <c r="Z137" s="2035"/>
      <c r="AA137" s="2037"/>
      <c r="AB137" s="2035"/>
      <c r="AC137" s="2037"/>
      <c r="AD137" s="2035"/>
      <c r="AE137" s="2037"/>
      <c r="AF137" s="2035"/>
      <c r="AG137" s="2037"/>
      <c r="AH137" s="2035"/>
      <c r="AI137" s="2037"/>
      <c r="AJ137" s="2035"/>
      <c r="AK137" s="2037"/>
      <c r="AL137" s="2035"/>
      <c r="AM137" s="2037"/>
      <c r="AN137" s="2037"/>
      <c r="AO137" s="2037"/>
      <c r="AP137" s="2037"/>
      <c r="AQ137" s="2037"/>
      <c r="AR137" s="2037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2038" t="s">
        <v>219</v>
      </c>
      <c r="C138" s="2039">
        <f t="shared" si="49"/>
        <v>0</v>
      </c>
      <c r="D138" s="2040">
        <f t="shared" si="50"/>
        <v>0</v>
      </c>
      <c r="E138" s="2041">
        <f t="shared" si="51"/>
        <v>0</v>
      </c>
      <c r="F138" s="2020"/>
      <c r="G138" s="2022"/>
      <c r="H138" s="2020"/>
      <c r="I138" s="2022"/>
      <c r="J138" s="2020"/>
      <c r="K138" s="2022"/>
      <c r="L138" s="2024"/>
      <c r="M138" s="2021"/>
      <c r="N138" s="2021"/>
      <c r="O138" s="2042"/>
      <c r="P138" s="2020"/>
      <c r="Q138" s="2042"/>
      <c r="R138" s="2024"/>
      <c r="S138" s="2042"/>
      <c r="T138" s="2024"/>
      <c r="U138" s="2042"/>
      <c r="V138" s="2020"/>
      <c r="W138" s="2022"/>
      <c r="X138" s="2024"/>
      <c r="Y138" s="2022"/>
      <c r="Z138" s="2024"/>
      <c r="AA138" s="2042"/>
      <c r="AB138" s="2024"/>
      <c r="AC138" s="2042"/>
      <c r="AD138" s="2024"/>
      <c r="AE138" s="2042"/>
      <c r="AF138" s="2024"/>
      <c r="AG138" s="2042"/>
      <c r="AH138" s="2024"/>
      <c r="AI138" s="2042"/>
      <c r="AJ138" s="2024"/>
      <c r="AK138" s="2042"/>
      <c r="AL138" s="2024"/>
      <c r="AM138" s="2042"/>
      <c r="AN138" s="2042"/>
      <c r="AO138" s="2042"/>
      <c r="AP138" s="2042"/>
      <c r="AQ138" s="2042"/>
      <c r="AR138" s="2042"/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2038" t="s">
        <v>33</v>
      </c>
      <c r="C139" s="2039">
        <f t="shared" si="49"/>
        <v>0</v>
      </c>
      <c r="D139" s="2040">
        <f t="shared" si="50"/>
        <v>0</v>
      </c>
      <c r="E139" s="2041">
        <f t="shared" si="51"/>
        <v>0</v>
      </c>
      <c r="F139" s="2020"/>
      <c r="G139" s="2022"/>
      <c r="H139" s="2020"/>
      <c r="I139" s="2022"/>
      <c r="J139" s="2020"/>
      <c r="K139" s="2022"/>
      <c r="L139" s="2024"/>
      <c r="M139" s="2021"/>
      <c r="N139" s="2021"/>
      <c r="O139" s="2042"/>
      <c r="P139" s="2020"/>
      <c r="Q139" s="2042"/>
      <c r="R139" s="2024"/>
      <c r="S139" s="2042"/>
      <c r="T139" s="2024"/>
      <c r="U139" s="2042"/>
      <c r="V139" s="2020"/>
      <c r="W139" s="2022"/>
      <c r="X139" s="2024"/>
      <c r="Y139" s="2022"/>
      <c r="Z139" s="2024"/>
      <c r="AA139" s="2042"/>
      <c r="AB139" s="2024"/>
      <c r="AC139" s="2042"/>
      <c r="AD139" s="2024"/>
      <c r="AE139" s="2042"/>
      <c r="AF139" s="2024"/>
      <c r="AG139" s="2042"/>
      <c r="AH139" s="2024"/>
      <c r="AI139" s="2042"/>
      <c r="AJ139" s="2024"/>
      <c r="AK139" s="2042"/>
      <c r="AL139" s="2024"/>
      <c r="AM139" s="2042"/>
      <c r="AN139" s="2042"/>
      <c r="AO139" s="2042"/>
      <c r="AP139" s="2042"/>
      <c r="AQ139" s="2042"/>
      <c r="AR139" s="2042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2038" t="s">
        <v>34</v>
      </c>
      <c r="C140" s="2039">
        <f t="shared" si="49"/>
        <v>0</v>
      </c>
      <c r="D140" s="2040">
        <f t="shared" si="50"/>
        <v>0</v>
      </c>
      <c r="E140" s="2041">
        <f t="shared" si="51"/>
        <v>0</v>
      </c>
      <c r="F140" s="2020"/>
      <c r="G140" s="2022"/>
      <c r="H140" s="2020"/>
      <c r="I140" s="2022"/>
      <c r="J140" s="2020"/>
      <c r="K140" s="2022"/>
      <c r="L140" s="2024"/>
      <c r="M140" s="2021"/>
      <c r="N140" s="2021"/>
      <c r="O140" s="2042"/>
      <c r="P140" s="2020"/>
      <c r="Q140" s="2042"/>
      <c r="R140" s="2024"/>
      <c r="S140" s="2042"/>
      <c r="T140" s="2024"/>
      <c r="U140" s="2042"/>
      <c r="V140" s="2020"/>
      <c r="W140" s="2022"/>
      <c r="X140" s="2024"/>
      <c r="Y140" s="2022"/>
      <c r="Z140" s="2024"/>
      <c r="AA140" s="2042"/>
      <c r="AB140" s="2024"/>
      <c r="AC140" s="2042"/>
      <c r="AD140" s="2024"/>
      <c r="AE140" s="2042"/>
      <c r="AF140" s="2024"/>
      <c r="AG140" s="2042"/>
      <c r="AH140" s="2024"/>
      <c r="AI140" s="2042"/>
      <c r="AJ140" s="2024"/>
      <c r="AK140" s="2042"/>
      <c r="AL140" s="2024"/>
      <c r="AM140" s="2042"/>
      <c r="AN140" s="2042"/>
      <c r="AO140" s="2042"/>
      <c r="AP140" s="2042"/>
      <c r="AQ140" s="2042"/>
      <c r="AR140" s="2042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2038" t="s">
        <v>220</v>
      </c>
      <c r="C141" s="2039">
        <f t="shared" si="49"/>
        <v>0</v>
      </c>
      <c r="D141" s="2040">
        <f t="shared" si="50"/>
        <v>0</v>
      </c>
      <c r="E141" s="2041">
        <f t="shared" si="51"/>
        <v>0</v>
      </c>
      <c r="F141" s="2020"/>
      <c r="G141" s="2022"/>
      <c r="H141" s="2020"/>
      <c r="I141" s="2022"/>
      <c r="J141" s="2020"/>
      <c r="K141" s="2022"/>
      <c r="L141" s="2024"/>
      <c r="M141" s="2021"/>
      <c r="N141" s="2021"/>
      <c r="O141" s="2042"/>
      <c r="P141" s="2020"/>
      <c r="Q141" s="2042"/>
      <c r="R141" s="2024"/>
      <c r="S141" s="2042"/>
      <c r="T141" s="2024"/>
      <c r="U141" s="2042"/>
      <c r="V141" s="2020"/>
      <c r="W141" s="2022"/>
      <c r="X141" s="2024"/>
      <c r="Y141" s="2022"/>
      <c r="Z141" s="2024"/>
      <c r="AA141" s="2042"/>
      <c r="AB141" s="2024"/>
      <c r="AC141" s="2042"/>
      <c r="AD141" s="2024"/>
      <c r="AE141" s="2042"/>
      <c r="AF141" s="2024"/>
      <c r="AG141" s="2042"/>
      <c r="AH141" s="2024"/>
      <c r="AI141" s="2042"/>
      <c r="AJ141" s="2024"/>
      <c r="AK141" s="2042"/>
      <c r="AL141" s="2024"/>
      <c r="AM141" s="2042"/>
      <c r="AN141" s="2042"/>
      <c r="AO141" s="2042"/>
      <c r="AP141" s="2042"/>
      <c r="AQ141" s="2042"/>
      <c r="AR141" s="2042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2038" t="s">
        <v>36</v>
      </c>
      <c r="C142" s="2039">
        <f t="shared" si="49"/>
        <v>0</v>
      </c>
      <c r="D142" s="2040">
        <f t="shared" si="50"/>
        <v>0</v>
      </c>
      <c r="E142" s="2041">
        <f t="shared" si="51"/>
        <v>0</v>
      </c>
      <c r="F142" s="2020"/>
      <c r="G142" s="2022"/>
      <c r="H142" s="2020"/>
      <c r="I142" s="2022"/>
      <c r="J142" s="2020"/>
      <c r="K142" s="2022"/>
      <c r="L142" s="2024"/>
      <c r="M142" s="2021"/>
      <c r="N142" s="2021"/>
      <c r="O142" s="2042"/>
      <c r="P142" s="2020"/>
      <c r="Q142" s="2042"/>
      <c r="R142" s="2024"/>
      <c r="S142" s="2042"/>
      <c r="T142" s="2024"/>
      <c r="U142" s="2042"/>
      <c r="V142" s="2020"/>
      <c r="W142" s="2022"/>
      <c r="X142" s="2024"/>
      <c r="Y142" s="2022"/>
      <c r="Z142" s="2024"/>
      <c r="AA142" s="2042"/>
      <c r="AB142" s="2024"/>
      <c r="AC142" s="2042"/>
      <c r="AD142" s="2024"/>
      <c r="AE142" s="2042"/>
      <c r="AF142" s="2024"/>
      <c r="AG142" s="2042"/>
      <c r="AH142" s="2024"/>
      <c r="AI142" s="2042"/>
      <c r="AJ142" s="2024"/>
      <c r="AK142" s="2042"/>
      <c r="AL142" s="2024"/>
      <c r="AM142" s="2042"/>
      <c r="AN142" s="2042"/>
      <c r="AO142" s="2042"/>
      <c r="AP142" s="2042"/>
      <c r="AQ142" s="2042"/>
      <c r="AR142" s="2042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2038" t="s">
        <v>221</v>
      </c>
      <c r="C143" s="2039">
        <f t="shared" si="49"/>
        <v>0</v>
      </c>
      <c r="D143" s="2040">
        <f t="shared" si="50"/>
        <v>0</v>
      </c>
      <c r="E143" s="2041">
        <f t="shared" si="51"/>
        <v>0</v>
      </c>
      <c r="F143" s="2020"/>
      <c r="G143" s="2022"/>
      <c r="H143" s="2020"/>
      <c r="I143" s="2022"/>
      <c r="J143" s="2020"/>
      <c r="K143" s="2022"/>
      <c r="L143" s="2024"/>
      <c r="M143" s="2021"/>
      <c r="N143" s="2021"/>
      <c r="O143" s="2042"/>
      <c r="P143" s="2020"/>
      <c r="Q143" s="2042"/>
      <c r="R143" s="2024"/>
      <c r="S143" s="2042"/>
      <c r="T143" s="2024"/>
      <c r="U143" s="2042"/>
      <c r="V143" s="2020"/>
      <c r="W143" s="2022"/>
      <c r="X143" s="2024"/>
      <c r="Y143" s="2022"/>
      <c r="Z143" s="2024"/>
      <c r="AA143" s="2042"/>
      <c r="AB143" s="2024"/>
      <c r="AC143" s="2042"/>
      <c r="AD143" s="2024"/>
      <c r="AE143" s="2042"/>
      <c r="AF143" s="2024"/>
      <c r="AG143" s="2042"/>
      <c r="AH143" s="2024"/>
      <c r="AI143" s="2042"/>
      <c r="AJ143" s="2024"/>
      <c r="AK143" s="2042"/>
      <c r="AL143" s="2024"/>
      <c r="AM143" s="2042"/>
      <c r="AN143" s="2042"/>
      <c r="AO143" s="2042"/>
      <c r="AP143" s="2042"/>
      <c r="AQ143" s="2042"/>
      <c r="AR143" s="2042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2038" t="s">
        <v>222</v>
      </c>
      <c r="C144" s="2039">
        <f t="shared" si="49"/>
        <v>0</v>
      </c>
      <c r="D144" s="2040">
        <f t="shared" si="50"/>
        <v>0</v>
      </c>
      <c r="E144" s="2041">
        <f t="shared" si="51"/>
        <v>0</v>
      </c>
      <c r="F144" s="2020"/>
      <c r="G144" s="2022"/>
      <c r="H144" s="2020"/>
      <c r="I144" s="2022"/>
      <c r="J144" s="2020"/>
      <c r="K144" s="2022"/>
      <c r="L144" s="2024"/>
      <c r="M144" s="2021"/>
      <c r="N144" s="2021"/>
      <c r="O144" s="2042"/>
      <c r="P144" s="2020"/>
      <c r="Q144" s="2042"/>
      <c r="R144" s="2024"/>
      <c r="S144" s="2042"/>
      <c r="T144" s="2024"/>
      <c r="U144" s="2042"/>
      <c r="V144" s="2020"/>
      <c r="W144" s="2022"/>
      <c r="X144" s="2024"/>
      <c r="Y144" s="2022"/>
      <c r="Z144" s="2024"/>
      <c r="AA144" s="2042"/>
      <c r="AB144" s="2024"/>
      <c r="AC144" s="2042"/>
      <c r="AD144" s="2024"/>
      <c r="AE144" s="2042"/>
      <c r="AF144" s="2024"/>
      <c r="AG144" s="2042"/>
      <c r="AH144" s="2024"/>
      <c r="AI144" s="2042"/>
      <c r="AJ144" s="2024"/>
      <c r="AK144" s="2042"/>
      <c r="AL144" s="2024"/>
      <c r="AM144" s="2042"/>
      <c r="AN144" s="2042"/>
      <c r="AO144" s="2042"/>
      <c r="AP144" s="2042"/>
      <c r="AQ144" s="2042"/>
      <c r="AR144" s="2042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2038" t="s">
        <v>223</v>
      </c>
      <c r="C145" s="2039">
        <f t="shared" si="49"/>
        <v>0</v>
      </c>
      <c r="D145" s="2040">
        <f t="shared" si="50"/>
        <v>0</v>
      </c>
      <c r="E145" s="2041">
        <f t="shared" si="51"/>
        <v>0</v>
      </c>
      <c r="F145" s="2020"/>
      <c r="G145" s="2022"/>
      <c r="H145" s="2020"/>
      <c r="I145" s="2022"/>
      <c r="J145" s="2020"/>
      <c r="K145" s="2022"/>
      <c r="L145" s="2024"/>
      <c r="M145" s="2021"/>
      <c r="N145" s="2021"/>
      <c r="O145" s="2042"/>
      <c r="P145" s="2020"/>
      <c r="Q145" s="2042"/>
      <c r="R145" s="2024"/>
      <c r="S145" s="2042"/>
      <c r="T145" s="2024"/>
      <c r="U145" s="2042"/>
      <c r="V145" s="2020"/>
      <c r="W145" s="2022"/>
      <c r="X145" s="2024"/>
      <c r="Y145" s="2022"/>
      <c r="Z145" s="2024"/>
      <c r="AA145" s="2042"/>
      <c r="AB145" s="2024"/>
      <c r="AC145" s="2042"/>
      <c r="AD145" s="2024"/>
      <c r="AE145" s="2042"/>
      <c r="AF145" s="2024"/>
      <c r="AG145" s="2042"/>
      <c r="AH145" s="2024"/>
      <c r="AI145" s="2042"/>
      <c r="AJ145" s="2024"/>
      <c r="AK145" s="2042"/>
      <c r="AL145" s="2024"/>
      <c r="AM145" s="2042"/>
      <c r="AN145" s="2042"/>
      <c r="AO145" s="2042"/>
      <c r="AP145" s="2042"/>
      <c r="AQ145" s="2042"/>
      <c r="AR145" s="2042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2043" t="s">
        <v>224</v>
      </c>
      <c r="C146" s="2044">
        <f t="shared" si="49"/>
        <v>0</v>
      </c>
      <c r="D146" s="2045">
        <f t="shared" si="50"/>
        <v>0</v>
      </c>
      <c r="E146" s="2046">
        <f t="shared" si="51"/>
        <v>0</v>
      </c>
      <c r="F146" s="2047"/>
      <c r="G146" s="2048"/>
      <c r="H146" s="2047"/>
      <c r="I146" s="2048"/>
      <c r="J146" s="2047"/>
      <c r="K146" s="2048"/>
      <c r="L146" s="2049"/>
      <c r="M146" s="2050"/>
      <c r="N146" s="2050"/>
      <c r="O146" s="2051"/>
      <c r="P146" s="2047"/>
      <c r="Q146" s="2051"/>
      <c r="R146" s="2049"/>
      <c r="S146" s="2051"/>
      <c r="T146" s="2049"/>
      <c r="U146" s="2051"/>
      <c r="V146" s="2047"/>
      <c r="W146" s="2048"/>
      <c r="X146" s="2049"/>
      <c r="Y146" s="2048"/>
      <c r="Z146" s="2049"/>
      <c r="AA146" s="2051"/>
      <c r="AB146" s="2049"/>
      <c r="AC146" s="2051"/>
      <c r="AD146" s="2049"/>
      <c r="AE146" s="2051"/>
      <c r="AF146" s="2049"/>
      <c r="AG146" s="2051"/>
      <c r="AH146" s="2049"/>
      <c r="AI146" s="2051"/>
      <c r="AJ146" s="2049"/>
      <c r="AK146" s="2051"/>
      <c r="AL146" s="2049"/>
      <c r="AM146" s="2051"/>
      <c r="AN146" s="2051"/>
      <c r="AO146" s="2051"/>
      <c r="AP146" s="2051"/>
      <c r="AQ146" s="2051"/>
      <c r="AR146" s="2051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0</v>
      </c>
      <c r="D147" s="200">
        <f t="shared" ref="D147:AQ147" si="60">SUM(D137:D146)</f>
        <v>0</v>
      </c>
      <c r="E147" s="201">
        <f t="shared" si="60"/>
        <v>0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0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2029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2038" t="s">
        <v>219</v>
      </c>
      <c r="C149" s="2039">
        <f t="shared" si="49"/>
        <v>0</v>
      </c>
      <c r="D149" s="2040">
        <f t="shared" si="61"/>
        <v>0</v>
      </c>
      <c r="E149" s="2041">
        <f t="shared" si="62"/>
        <v>0</v>
      </c>
      <c r="F149" s="2020"/>
      <c r="G149" s="2022"/>
      <c r="H149" s="2020"/>
      <c r="I149" s="2022"/>
      <c r="J149" s="2020"/>
      <c r="K149" s="2022"/>
      <c r="L149" s="2024"/>
      <c r="M149" s="2021"/>
      <c r="N149" s="2021"/>
      <c r="O149" s="2042"/>
      <c r="P149" s="2020"/>
      <c r="Q149" s="2042"/>
      <c r="R149" s="2024"/>
      <c r="S149" s="2042"/>
      <c r="T149" s="2024"/>
      <c r="U149" s="2042"/>
      <c r="V149" s="2020"/>
      <c r="W149" s="2022"/>
      <c r="X149" s="2024"/>
      <c r="Y149" s="2022"/>
      <c r="Z149" s="2024"/>
      <c r="AA149" s="2042"/>
      <c r="AB149" s="2024"/>
      <c r="AC149" s="2042"/>
      <c r="AD149" s="2024"/>
      <c r="AE149" s="2042"/>
      <c r="AF149" s="2024"/>
      <c r="AG149" s="2042"/>
      <c r="AH149" s="2024"/>
      <c r="AI149" s="2042"/>
      <c r="AJ149" s="2024"/>
      <c r="AK149" s="2042"/>
      <c r="AL149" s="2024"/>
      <c r="AM149" s="2042"/>
      <c r="AN149" s="2042"/>
      <c r="AO149" s="2042"/>
      <c r="AP149" s="2042"/>
      <c r="AQ149" s="2042"/>
      <c r="AR149" s="2042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2038" t="s">
        <v>33</v>
      </c>
      <c r="C150" s="2039">
        <f t="shared" si="49"/>
        <v>0</v>
      </c>
      <c r="D150" s="2040">
        <f t="shared" si="61"/>
        <v>0</v>
      </c>
      <c r="E150" s="2041">
        <f t="shared" si="62"/>
        <v>0</v>
      </c>
      <c r="F150" s="2020"/>
      <c r="G150" s="2022"/>
      <c r="H150" s="2020"/>
      <c r="I150" s="2022"/>
      <c r="J150" s="2020"/>
      <c r="K150" s="2022"/>
      <c r="L150" s="2024"/>
      <c r="M150" s="2021"/>
      <c r="N150" s="2021"/>
      <c r="O150" s="2042"/>
      <c r="P150" s="2020"/>
      <c r="Q150" s="2042"/>
      <c r="R150" s="2024"/>
      <c r="S150" s="2042"/>
      <c r="T150" s="2024"/>
      <c r="U150" s="2042"/>
      <c r="V150" s="2020"/>
      <c r="W150" s="2022"/>
      <c r="X150" s="2024"/>
      <c r="Y150" s="2022"/>
      <c r="Z150" s="2024"/>
      <c r="AA150" s="2042"/>
      <c r="AB150" s="2024"/>
      <c r="AC150" s="2042"/>
      <c r="AD150" s="2024"/>
      <c r="AE150" s="2042"/>
      <c r="AF150" s="2024"/>
      <c r="AG150" s="2042"/>
      <c r="AH150" s="2024"/>
      <c r="AI150" s="2042"/>
      <c r="AJ150" s="2024"/>
      <c r="AK150" s="2042"/>
      <c r="AL150" s="2024"/>
      <c r="AM150" s="2042"/>
      <c r="AN150" s="2042"/>
      <c r="AO150" s="2042"/>
      <c r="AP150" s="2042"/>
      <c r="AQ150" s="2042"/>
      <c r="AR150" s="2042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2038" t="s">
        <v>34</v>
      </c>
      <c r="C151" s="2039">
        <f t="shared" si="49"/>
        <v>0</v>
      </c>
      <c r="D151" s="2040">
        <f t="shared" si="61"/>
        <v>0</v>
      </c>
      <c r="E151" s="2041">
        <f t="shared" si="62"/>
        <v>0</v>
      </c>
      <c r="F151" s="2020"/>
      <c r="G151" s="2022"/>
      <c r="H151" s="2020"/>
      <c r="I151" s="2022"/>
      <c r="J151" s="2020"/>
      <c r="K151" s="2022"/>
      <c r="L151" s="2024"/>
      <c r="M151" s="2021"/>
      <c r="N151" s="2021"/>
      <c r="O151" s="2042"/>
      <c r="P151" s="2020"/>
      <c r="Q151" s="2042"/>
      <c r="R151" s="2024"/>
      <c r="S151" s="2042"/>
      <c r="T151" s="2024"/>
      <c r="U151" s="2042"/>
      <c r="V151" s="2020"/>
      <c r="W151" s="2022"/>
      <c r="X151" s="2024"/>
      <c r="Y151" s="2022"/>
      <c r="Z151" s="2024"/>
      <c r="AA151" s="2042"/>
      <c r="AB151" s="2024"/>
      <c r="AC151" s="2042"/>
      <c r="AD151" s="2024"/>
      <c r="AE151" s="2042"/>
      <c r="AF151" s="2024"/>
      <c r="AG151" s="2042"/>
      <c r="AH151" s="2024"/>
      <c r="AI151" s="2042"/>
      <c r="AJ151" s="2024"/>
      <c r="AK151" s="2042"/>
      <c r="AL151" s="2024"/>
      <c r="AM151" s="2042"/>
      <c r="AN151" s="2042"/>
      <c r="AO151" s="2042"/>
      <c r="AP151" s="2042"/>
      <c r="AQ151" s="2042"/>
      <c r="AR151" s="2042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2038" t="s">
        <v>220</v>
      </c>
      <c r="C152" s="2039">
        <f t="shared" si="49"/>
        <v>0</v>
      </c>
      <c r="D152" s="2040">
        <f t="shared" si="61"/>
        <v>0</v>
      </c>
      <c r="E152" s="2041">
        <f t="shared" si="62"/>
        <v>0</v>
      </c>
      <c r="F152" s="2020"/>
      <c r="G152" s="2022"/>
      <c r="H152" s="2020"/>
      <c r="I152" s="2022"/>
      <c r="J152" s="2020"/>
      <c r="K152" s="2022"/>
      <c r="L152" s="2024"/>
      <c r="M152" s="2021"/>
      <c r="N152" s="2021"/>
      <c r="O152" s="2042"/>
      <c r="P152" s="2020"/>
      <c r="Q152" s="2042"/>
      <c r="R152" s="2024"/>
      <c r="S152" s="2042"/>
      <c r="T152" s="2024"/>
      <c r="U152" s="2042"/>
      <c r="V152" s="2020"/>
      <c r="W152" s="2022"/>
      <c r="X152" s="2024"/>
      <c r="Y152" s="2022"/>
      <c r="Z152" s="2024"/>
      <c r="AA152" s="2042"/>
      <c r="AB152" s="2024"/>
      <c r="AC152" s="2042"/>
      <c r="AD152" s="2024"/>
      <c r="AE152" s="2042"/>
      <c r="AF152" s="2024"/>
      <c r="AG152" s="2042"/>
      <c r="AH152" s="2024"/>
      <c r="AI152" s="2042"/>
      <c r="AJ152" s="2024"/>
      <c r="AK152" s="2042"/>
      <c r="AL152" s="2024"/>
      <c r="AM152" s="2042"/>
      <c r="AN152" s="2042"/>
      <c r="AO152" s="2042"/>
      <c r="AP152" s="2042"/>
      <c r="AQ152" s="2042"/>
      <c r="AR152" s="2042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2038" t="s">
        <v>36</v>
      </c>
      <c r="C153" s="2039">
        <f t="shared" si="49"/>
        <v>0</v>
      </c>
      <c r="D153" s="2040">
        <f t="shared" si="61"/>
        <v>0</v>
      </c>
      <c r="E153" s="2041">
        <f t="shared" si="62"/>
        <v>0</v>
      </c>
      <c r="F153" s="2020"/>
      <c r="G153" s="2022"/>
      <c r="H153" s="2020"/>
      <c r="I153" s="2022"/>
      <c r="J153" s="2020"/>
      <c r="K153" s="2022"/>
      <c r="L153" s="2024"/>
      <c r="M153" s="2021"/>
      <c r="N153" s="2021"/>
      <c r="O153" s="2042"/>
      <c r="P153" s="2020"/>
      <c r="Q153" s="2042"/>
      <c r="R153" s="2024"/>
      <c r="S153" s="2042"/>
      <c r="T153" s="2024"/>
      <c r="U153" s="2042"/>
      <c r="V153" s="2020"/>
      <c r="W153" s="2022"/>
      <c r="X153" s="2024"/>
      <c r="Y153" s="2022"/>
      <c r="Z153" s="2024"/>
      <c r="AA153" s="2042"/>
      <c r="AB153" s="2024"/>
      <c r="AC153" s="2042"/>
      <c r="AD153" s="2024"/>
      <c r="AE153" s="2042"/>
      <c r="AF153" s="2024"/>
      <c r="AG153" s="2042"/>
      <c r="AH153" s="2024"/>
      <c r="AI153" s="2042"/>
      <c r="AJ153" s="2024"/>
      <c r="AK153" s="2042"/>
      <c r="AL153" s="2024"/>
      <c r="AM153" s="2042"/>
      <c r="AN153" s="2042"/>
      <c r="AO153" s="2042"/>
      <c r="AP153" s="2042"/>
      <c r="AQ153" s="2042"/>
      <c r="AR153" s="2042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2038" t="s">
        <v>221</v>
      </c>
      <c r="C154" s="2039">
        <f t="shared" si="49"/>
        <v>0</v>
      </c>
      <c r="D154" s="2040">
        <f t="shared" si="61"/>
        <v>0</v>
      </c>
      <c r="E154" s="2041">
        <f t="shared" si="62"/>
        <v>0</v>
      </c>
      <c r="F154" s="2020"/>
      <c r="G154" s="2022"/>
      <c r="H154" s="2020"/>
      <c r="I154" s="2022"/>
      <c r="J154" s="2020"/>
      <c r="K154" s="2022"/>
      <c r="L154" s="2024"/>
      <c r="M154" s="2021"/>
      <c r="N154" s="2021"/>
      <c r="O154" s="2042"/>
      <c r="P154" s="2020"/>
      <c r="Q154" s="2042"/>
      <c r="R154" s="2024"/>
      <c r="S154" s="2042"/>
      <c r="T154" s="2024"/>
      <c r="U154" s="2042"/>
      <c r="V154" s="2020"/>
      <c r="W154" s="2022"/>
      <c r="X154" s="2024"/>
      <c r="Y154" s="2022"/>
      <c r="Z154" s="2024"/>
      <c r="AA154" s="2042"/>
      <c r="AB154" s="2024"/>
      <c r="AC154" s="2042"/>
      <c r="AD154" s="2024"/>
      <c r="AE154" s="2042"/>
      <c r="AF154" s="2024"/>
      <c r="AG154" s="2042"/>
      <c r="AH154" s="2024"/>
      <c r="AI154" s="2042"/>
      <c r="AJ154" s="2024"/>
      <c r="AK154" s="2042"/>
      <c r="AL154" s="2024"/>
      <c r="AM154" s="2042"/>
      <c r="AN154" s="2042"/>
      <c r="AO154" s="2042"/>
      <c r="AP154" s="2042"/>
      <c r="AQ154" s="2042"/>
      <c r="AR154" s="2042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2038" t="s">
        <v>222</v>
      </c>
      <c r="C155" s="2039">
        <f t="shared" si="49"/>
        <v>0</v>
      </c>
      <c r="D155" s="2040">
        <f t="shared" si="61"/>
        <v>0</v>
      </c>
      <c r="E155" s="2041">
        <f t="shared" si="62"/>
        <v>0</v>
      </c>
      <c r="F155" s="2020"/>
      <c r="G155" s="2022"/>
      <c r="H155" s="2020"/>
      <c r="I155" s="2022"/>
      <c r="J155" s="2020"/>
      <c r="K155" s="2022"/>
      <c r="L155" s="2024"/>
      <c r="M155" s="2021"/>
      <c r="N155" s="2021"/>
      <c r="O155" s="2042"/>
      <c r="P155" s="2020"/>
      <c r="Q155" s="2042"/>
      <c r="R155" s="2024"/>
      <c r="S155" s="2042"/>
      <c r="T155" s="2024"/>
      <c r="U155" s="2042"/>
      <c r="V155" s="2020"/>
      <c r="W155" s="2022"/>
      <c r="X155" s="2024"/>
      <c r="Y155" s="2022"/>
      <c r="Z155" s="2024"/>
      <c r="AA155" s="2042"/>
      <c r="AB155" s="2024"/>
      <c r="AC155" s="2042"/>
      <c r="AD155" s="2024"/>
      <c r="AE155" s="2042"/>
      <c r="AF155" s="2024"/>
      <c r="AG155" s="2042"/>
      <c r="AH155" s="2024"/>
      <c r="AI155" s="2042"/>
      <c r="AJ155" s="2024"/>
      <c r="AK155" s="2042"/>
      <c r="AL155" s="2024"/>
      <c r="AM155" s="2042"/>
      <c r="AN155" s="2042"/>
      <c r="AO155" s="2042"/>
      <c r="AP155" s="2042"/>
      <c r="AQ155" s="2042"/>
      <c r="AR155" s="2042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2038" t="s">
        <v>223</v>
      </c>
      <c r="C156" s="2039">
        <f t="shared" si="49"/>
        <v>0</v>
      </c>
      <c r="D156" s="2040">
        <f t="shared" si="61"/>
        <v>0</v>
      </c>
      <c r="E156" s="2041">
        <f t="shared" si="62"/>
        <v>0</v>
      </c>
      <c r="F156" s="2020"/>
      <c r="G156" s="2022"/>
      <c r="H156" s="2020"/>
      <c r="I156" s="2022"/>
      <c r="J156" s="2020"/>
      <c r="K156" s="2022"/>
      <c r="L156" s="2024"/>
      <c r="M156" s="2021"/>
      <c r="N156" s="2021"/>
      <c r="O156" s="2042"/>
      <c r="P156" s="2020"/>
      <c r="Q156" s="2042"/>
      <c r="R156" s="2024"/>
      <c r="S156" s="2042"/>
      <c r="T156" s="2024"/>
      <c r="U156" s="2042"/>
      <c r="V156" s="2020"/>
      <c r="W156" s="2022"/>
      <c r="X156" s="2024"/>
      <c r="Y156" s="2022"/>
      <c r="Z156" s="2024"/>
      <c r="AA156" s="2042"/>
      <c r="AB156" s="2024"/>
      <c r="AC156" s="2042"/>
      <c r="AD156" s="2024"/>
      <c r="AE156" s="2042"/>
      <c r="AF156" s="2024"/>
      <c r="AG156" s="2042"/>
      <c r="AH156" s="2024"/>
      <c r="AI156" s="2042"/>
      <c r="AJ156" s="2024"/>
      <c r="AK156" s="2042"/>
      <c r="AL156" s="2024"/>
      <c r="AM156" s="2042"/>
      <c r="AN156" s="2042"/>
      <c r="AO156" s="2042"/>
      <c r="AP156" s="2042"/>
      <c r="AQ156" s="2042"/>
      <c r="AR156" s="2042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2052" t="s">
        <v>224</v>
      </c>
      <c r="C157" s="2044">
        <f t="shared" si="49"/>
        <v>0</v>
      </c>
      <c r="D157" s="2045">
        <f t="shared" si="61"/>
        <v>0</v>
      </c>
      <c r="E157" s="2046">
        <f t="shared" si="62"/>
        <v>0</v>
      </c>
      <c r="F157" s="2047"/>
      <c r="G157" s="2048"/>
      <c r="H157" s="2047"/>
      <c r="I157" s="2048"/>
      <c r="J157" s="2047"/>
      <c r="K157" s="2048"/>
      <c r="L157" s="2049"/>
      <c r="M157" s="2050"/>
      <c r="N157" s="2050"/>
      <c r="O157" s="2051"/>
      <c r="P157" s="2047"/>
      <c r="Q157" s="2051"/>
      <c r="R157" s="2049"/>
      <c r="S157" s="2051"/>
      <c r="T157" s="2049"/>
      <c r="U157" s="2051"/>
      <c r="V157" s="2047"/>
      <c r="W157" s="2048"/>
      <c r="X157" s="2049"/>
      <c r="Y157" s="2048"/>
      <c r="Z157" s="2049"/>
      <c r="AA157" s="2051"/>
      <c r="AB157" s="2049"/>
      <c r="AC157" s="2051"/>
      <c r="AD157" s="2049"/>
      <c r="AE157" s="2051"/>
      <c r="AF157" s="2049"/>
      <c r="AG157" s="2051"/>
      <c r="AH157" s="2049"/>
      <c r="AI157" s="2051"/>
      <c r="AJ157" s="2049"/>
      <c r="AK157" s="2051"/>
      <c r="AL157" s="2049"/>
      <c r="AM157" s="2051"/>
      <c r="AN157" s="2051"/>
      <c r="AO157" s="2051"/>
      <c r="AP157" s="2051"/>
      <c r="AQ157" s="2051"/>
      <c r="AR157" s="2051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1570">
        <f t="shared" si="63"/>
        <v>0</v>
      </c>
      <c r="H158" s="220">
        <f t="shared" si="63"/>
        <v>0</v>
      </c>
      <c r="I158" s="1570">
        <f t="shared" si="63"/>
        <v>0</v>
      </c>
      <c r="J158" s="220">
        <f t="shared" si="63"/>
        <v>0</v>
      </c>
      <c r="K158" s="1570">
        <f t="shared" si="63"/>
        <v>0</v>
      </c>
      <c r="L158" s="1573">
        <f t="shared" si="63"/>
        <v>0</v>
      </c>
      <c r="M158" s="1571">
        <f t="shared" si="63"/>
        <v>0</v>
      </c>
      <c r="N158" s="1571">
        <f t="shared" si="63"/>
        <v>0</v>
      </c>
      <c r="O158" s="1572">
        <f t="shared" si="63"/>
        <v>0</v>
      </c>
      <c r="P158" s="220">
        <f t="shared" si="63"/>
        <v>0</v>
      </c>
      <c r="Q158" s="1572">
        <f t="shared" si="63"/>
        <v>0</v>
      </c>
      <c r="R158" s="1569">
        <f t="shared" si="63"/>
        <v>0</v>
      </c>
      <c r="S158" s="1572">
        <f t="shared" si="63"/>
        <v>0</v>
      </c>
      <c r="T158" s="220">
        <f t="shared" si="63"/>
        <v>0</v>
      </c>
      <c r="U158" s="1570">
        <f t="shared" si="63"/>
        <v>0</v>
      </c>
      <c r="V158" s="1571">
        <f t="shared" si="63"/>
        <v>0</v>
      </c>
      <c r="W158" s="1572">
        <f t="shared" si="63"/>
        <v>0</v>
      </c>
      <c r="X158" s="1573">
        <f t="shared" si="63"/>
        <v>0</v>
      </c>
      <c r="Y158" s="1570">
        <f t="shared" si="63"/>
        <v>0</v>
      </c>
      <c r="Z158" s="1571">
        <f t="shared" si="63"/>
        <v>0</v>
      </c>
      <c r="AA158" s="1570">
        <f t="shared" si="63"/>
        <v>0</v>
      </c>
      <c r="AB158" s="1571">
        <f t="shared" si="63"/>
        <v>0</v>
      </c>
      <c r="AC158" s="1570">
        <f t="shared" si="63"/>
        <v>0</v>
      </c>
      <c r="AD158" s="1571">
        <f t="shared" si="63"/>
        <v>0</v>
      </c>
      <c r="AE158" s="1570">
        <f t="shared" si="63"/>
        <v>0</v>
      </c>
      <c r="AF158" s="1571">
        <f t="shared" si="63"/>
        <v>0</v>
      </c>
      <c r="AG158" s="1570">
        <f t="shared" si="63"/>
        <v>0</v>
      </c>
      <c r="AH158" s="1571">
        <f t="shared" si="63"/>
        <v>0</v>
      </c>
      <c r="AI158" s="1570">
        <f t="shared" si="63"/>
        <v>0</v>
      </c>
      <c r="AJ158" s="1571">
        <f t="shared" si="63"/>
        <v>0</v>
      </c>
      <c r="AK158" s="1570">
        <f t="shared" si="63"/>
        <v>0</v>
      </c>
      <c r="AL158" s="1571">
        <f t="shared" si="63"/>
        <v>0</v>
      </c>
      <c r="AM158" s="1570">
        <f t="shared" si="63"/>
        <v>0</v>
      </c>
      <c r="AN158" s="1570">
        <f t="shared" si="63"/>
        <v>0</v>
      </c>
      <c r="AO158" s="1570">
        <f t="shared" si="63"/>
        <v>0</v>
      </c>
      <c r="AP158" s="1570">
        <f t="shared" si="63"/>
        <v>0</v>
      </c>
      <c r="AQ158" s="1570">
        <f t="shared" si="63"/>
        <v>0</v>
      </c>
      <c r="AR158" s="1570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238" t="s">
        <v>227</v>
      </c>
      <c r="B160" s="4238" t="s">
        <v>4</v>
      </c>
      <c r="C160" s="4331" t="s">
        <v>5</v>
      </c>
      <c r="D160" s="4332"/>
      <c r="E160" s="4333"/>
      <c r="F160" s="4464" t="s">
        <v>40</v>
      </c>
      <c r="G160" s="4482"/>
      <c r="H160" s="4482"/>
      <c r="I160" s="4482"/>
      <c r="J160" s="4482"/>
      <c r="K160" s="4482"/>
      <c r="L160" s="4482"/>
      <c r="M160" s="4482"/>
      <c r="N160" s="4482"/>
      <c r="O160" s="4482"/>
      <c r="P160" s="4482"/>
      <c r="Q160" s="4482"/>
      <c r="R160" s="4482"/>
      <c r="S160" s="4482"/>
      <c r="T160" s="4482"/>
      <c r="U160" s="4482"/>
      <c r="V160" s="4482"/>
      <c r="W160" s="4482"/>
      <c r="X160" s="4482"/>
      <c r="Y160" s="4482"/>
      <c r="Z160" s="4482"/>
      <c r="AA160" s="4482"/>
      <c r="AB160" s="4482"/>
      <c r="AC160" s="4482"/>
      <c r="AD160" s="4482"/>
      <c r="AE160" s="4482"/>
      <c r="AF160" s="4482"/>
      <c r="AG160" s="4426"/>
      <c r="AH160" s="4352" t="s">
        <v>10</v>
      </c>
      <c r="AI160" s="4352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464" t="s">
        <v>16</v>
      </c>
      <c r="G161" s="4483"/>
      <c r="H161" s="4462" t="s">
        <v>17</v>
      </c>
      <c r="I161" s="4494"/>
      <c r="J161" s="4462" t="s">
        <v>18</v>
      </c>
      <c r="K161" s="4494"/>
      <c r="L161" s="4462" t="s">
        <v>19</v>
      </c>
      <c r="M161" s="4494"/>
      <c r="N161" s="4462" t="s">
        <v>20</v>
      </c>
      <c r="O161" s="4494"/>
      <c r="P161" s="4462" t="s">
        <v>21</v>
      </c>
      <c r="Q161" s="4494"/>
      <c r="R161" s="4462" t="s">
        <v>22</v>
      </c>
      <c r="S161" s="4494"/>
      <c r="T161" s="4462" t="s">
        <v>23</v>
      </c>
      <c r="U161" s="4494"/>
      <c r="V161" s="4462" t="s">
        <v>24</v>
      </c>
      <c r="W161" s="4494"/>
      <c r="X161" s="4462" t="s">
        <v>25</v>
      </c>
      <c r="Y161" s="4494"/>
      <c r="Z161" s="4462" t="s">
        <v>26</v>
      </c>
      <c r="AA161" s="4494"/>
      <c r="AB161" s="4462" t="s">
        <v>27</v>
      </c>
      <c r="AC161" s="4494"/>
      <c r="AD161" s="4462" t="s">
        <v>28</v>
      </c>
      <c r="AE161" s="4494"/>
      <c r="AF161" s="4462" t="s">
        <v>29</v>
      </c>
      <c r="AG161" s="4412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1930" t="s">
        <v>44</v>
      </c>
      <c r="D162" s="1724" t="s">
        <v>30</v>
      </c>
      <c r="E162" s="1929" t="s">
        <v>31</v>
      </c>
      <c r="F162" s="1765" t="s">
        <v>30</v>
      </c>
      <c r="G162" s="1929" t="s">
        <v>31</v>
      </c>
      <c r="H162" s="1765" t="s">
        <v>30</v>
      </c>
      <c r="I162" s="1929" t="s">
        <v>31</v>
      </c>
      <c r="J162" s="1765" t="s">
        <v>30</v>
      </c>
      <c r="K162" s="1929" t="s">
        <v>31</v>
      </c>
      <c r="L162" s="1765" t="s">
        <v>30</v>
      </c>
      <c r="M162" s="1929" t="s">
        <v>31</v>
      </c>
      <c r="N162" s="1765" t="s">
        <v>30</v>
      </c>
      <c r="O162" s="1929" t="s">
        <v>31</v>
      </c>
      <c r="P162" s="1765" t="s">
        <v>30</v>
      </c>
      <c r="Q162" s="1929" t="s">
        <v>31</v>
      </c>
      <c r="R162" s="1765" t="s">
        <v>30</v>
      </c>
      <c r="S162" s="1929" t="s">
        <v>31</v>
      </c>
      <c r="T162" s="1765" t="s">
        <v>30</v>
      </c>
      <c r="U162" s="1929" t="s">
        <v>31</v>
      </c>
      <c r="V162" s="1765" t="s">
        <v>30</v>
      </c>
      <c r="W162" s="1929" t="s">
        <v>31</v>
      </c>
      <c r="X162" s="1765" t="s">
        <v>30</v>
      </c>
      <c r="Y162" s="1929" t="s">
        <v>31</v>
      </c>
      <c r="Z162" s="1765" t="s">
        <v>30</v>
      </c>
      <c r="AA162" s="1929" t="s">
        <v>31</v>
      </c>
      <c r="AB162" s="1765" t="s">
        <v>30</v>
      </c>
      <c r="AC162" s="1929" t="s">
        <v>31</v>
      </c>
      <c r="AD162" s="1765" t="s">
        <v>30</v>
      </c>
      <c r="AE162" s="1929" t="s">
        <v>31</v>
      </c>
      <c r="AF162" s="1765" t="s">
        <v>30</v>
      </c>
      <c r="AG162" s="1740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237" t="s">
        <v>228</v>
      </c>
      <c r="B163" s="1777" t="s">
        <v>32</v>
      </c>
      <c r="C163" s="2053">
        <f t="shared" ref="C163:C170" si="64">SUM(D163:E163)</f>
        <v>0</v>
      </c>
      <c r="D163" s="2031">
        <f t="shared" ref="D163:E170" si="65">SUM(F163+H163+J163+L163+N163+P163+R163+T163+V163+X163+Z163+AB163+AD163+AF163)</f>
        <v>0</v>
      </c>
      <c r="E163" s="2032">
        <f t="shared" si="65"/>
        <v>0</v>
      </c>
      <c r="F163" s="1768"/>
      <c r="G163" s="1769"/>
      <c r="H163" s="1768"/>
      <c r="I163" s="1769"/>
      <c r="J163" s="1768"/>
      <c r="K163" s="1769"/>
      <c r="L163" s="1768"/>
      <c r="M163" s="1769"/>
      <c r="N163" s="1768"/>
      <c r="O163" s="1769"/>
      <c r="P163" s="1768"/>
      <c r="Q163" s="1769"/>
      <c r="R163" s="1768"/>
      <c r="S163" s="1769"/>
      <c r="T163" s="1768"/>
      <c r="U163" s="1769"/>
      <c r="V163" s="1768"/>
      <c r="W163" s="1769"/>
      <c r="X163" s="1768"/>
      <c r="Y163" s="1769"/>
      <c r="Z163" s="1768"/>
      <c r="AA163" s="1769"/>
      <c r="AB163" s="1768"/>
      <c r="AC163" s="1769"/>
      <c r="AD163" s="1768"/>
      <c r="AE163" s="1769"/>
      <c r="AF163" s="1768"/>
      <c r="AG163" s="1935"/>
      <c r="AH163" s="1877"/>
      <c r="AI163" s="1877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2054" t="s">
        <v>33</v>
      </c>
      <c r="C164" s="2055">
        <f t="shared" si="64"/>
        <v>0</v>
      </c>
      <c r="D164" s="2040">
        <f t="shared" si="65"/>
        <v>0</v>
      </c>
      <c r="E164" s="2041">
        <f t="shared" si="65"/>
        <v>0</v>
      </c>
      <c r="F164" s="2012"/>
      <c r="G164" s="2056"/>
      <c r="H164" s="2012"/>
      <c r="I164" s="2056"/>
      <c r="J164" s="2012"/>
      <c r="K164" s="2056"/>
      <c r="L164" s="2012"/>
      <c r="M164" s="2056"/>
      <c r="N164" s="2012"/>
      <c r="O164" s="2056"/>
      <c r="P164" s="2012"/>
      <c r="Q164" s="2056"/>
      <c r="R164" s="2012"/>
      <c r="S164" s="2056"/>
      <c r="T164" s="2012"/>
      <c r="U164" s="2056"/>
      <c r="V164" s="2012"/>
      <c r="W164" s="2056"/>
      <c r="X164" s="2012"/>
      <c r="Y164" s="2056"/>
      <c r="Z164" s="2012"/>
      <c r="AA164" s="2056"/>
      <c r="AB164" s="2012"/>
      <c r="AC164" s="2056"/>
      <c r="AD164" s="2012"/>
      <c r="AE164" s="2056"/>
      <c r="AF164" s="2012"/>
      <c r="AG164" s="2057"/>
      <c r="AH164" s="2011"/>
      <c r="AI164" s="2011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2058" t="s">
        <v>35</v>
      </c>
      <c r="C165" s="2055">
        <f t="shared" si="64"/>
        <v>0</v>
      </c>
      <c r="D165" s="2040">
        <f t="shared" si="65"/>
        <v>0</v>
      </c>
      <c r="E165" s="2041">
        <f t="shared" si="65"/>
        <v>0</v>
      </c>
      <c r="F165" s="2012"/>
      <c r="G165" s="2056"/>
      <c r="H165" s="2012"/>
      <c r="I165" s="2056"/>
      <c r="J165" s="2012"/>
      <c r="K165" s="2056"/>
      <c r="L165" s="2012"/>
      <c r="M165" s="2056"/>
      <c r="N165" s="2012"/>
      <c r="O165" s="2056"/>
      <c r="P165" s="2012"/>
      <c r="Q165" s="2056"/>
      <c r="R165" s="2012"/>
      <c r="S165" s="2056"/>
      <c r="T165" s="2012"/>
      <c r="U165" s="2056"/>
      <c r="V165" s="2012"/>
      <c r="W165" s="2056"/>
      <c r="X165" s="2012"/>
      <c r="Y165" s="2056"/>
      <c r="Z165" s="2012"/>
      <c r="AA165" s="2056"/>
      <c r="AB165" s="2012"/>
      <c r="AC165" s="2056"/>
      <c r="AD165" s="2012"/>
      <c r="AE165" s="2056"/>
      <c r="AF165" s="2012"/>
      <c r="AG165" s="2057"/>
      <c r="AH165" s="2011"/>
      <c r="AI165" s="2011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2059" t="s">
        <v>229</v>
      </c>
      <c r="C166" s="2060">
        <f t="shared" si="64"/>
        <v>0</v>
      </c>
      <c r="D166" s="2045">
        <f t="shared" si="65"/>
        <v>0</v>
      </c>
      <c r="E166" s="2046">
        <f t="shared" si="65"/>
        <v>0</v>
      </c>
      <c r="F166" s="2061"/>
      <c r="G166" s="2062"/>
      <c r="H166" s="2061"/>
      <c r="I166" s="2062"/>
      <c r="J166" s="2061"/>
      <c r="K166" s="2062"/>
      <c r="L166" s="2061"/>
      <c r="M166" s="2062"/>
      <c r="N166" s="2061"/>
      <c r="O166" s="2062"/>
      <c r="P166" s="2061"/>
      <c r="Q166" s="2062"/>
      <c r="R166" s="2061"/>
      <c r="S166" s="2062"/>
      <c r="T166" s="2061"/>
      <c r="U166" s="2062"/>
      <c r="V166" s="2061"/>
      <c r="W166" s="2062"/>
      <c r="X166" s="2061"/>
      <c r="Y166" s="2062"/>
      <c r="Z166" s="2061"/>
      <c r="AA166" s="2062"/>
      <c r="AB166" s="2061"/>
      <c r="AC166" s="2062"/>
      <c r="AD166" s="2061"/>
      <c r="AE166" s="2062"/>
      <c r="AF166" s="2061"/>
      <c r="AG166" s="2063"/>
      <c r="AH166" s="1976"/>
      <c r="AI166" s="1976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505" t="s">
        <v>230</v>
      </c>
      <c r="B167" s="2064" t="s">
        <v>32</v>
      </c>
      <c r="C167" s="2065">
        <f t="shared" si="64"/>
        <v>0</v>
      </c>
      <c r="D167" s="2066">
        <f t="shared" si="65"/>
        <v>0</v>
      </c>
      <c r="E167" s="2067">
        <f t="shared" si="65"/>
        <v>0</v>
      </c>
      <c r="F167" s="2068"/>
      <c r="G167" s="2069"/>
      <c r="H167" s="2068"/>
      <c r="I167" s="2069"/>
      <c r="J167" s="2068"/>
      <c r="K167" s="2069"/>
      <c r="L167" s="2068"/>
      <c r="M167" s="2069"/>
      <c r="N167" s="2068"/>
      <c r="O167" s="2069"/>
      <c r="P167" s="2068"/>
      <c r="Q167" s="2069"/>
      <c r="R167" s="2068"/>
      <c r="S167" s="2069"/>
      <c r="T167" s="2068"/>
      <c r="U167" s="2069"/>
      <c r="V167" s="2068"/>
      <c r="W167" s="2069"/>
      <c r="X167" s="2068"/>
      <c r="Y167" s="2069"/>
      <c r="Z167" s="2068"/>
      <c r="AA167" s="2069"/>
      <c r="AB167" s="2068"/>
      <c r="AC167" s="2069"/>
      <c r="AD167" s="2068"/>
      <c r="AE167" s="2069"/>
      <c r="AF167" s="2068"/>
      <c r="AG167" s="2070"/>
      <c r="AH167" s="2071"/>
      <c r="AI167" s="2071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2054" t="s">
        <v>33</v>
      </c>
      <c r="C168" s="2055">
        <f t="shared" si="64"/>
        <v>0</v>
      </c>
      <c r="D168" s="2040">
        <f t="shared" si="65"/>
        <v>0</v>
      </c>
      <c r="E168" s="2041">
        <f t="shared" si="65"/>
        <v>0</v>
      </c>
      <c r="F168" s="2012"/>
      <c r="G168" s="2056"/>
      <c r="H168" s="2012"/>
      <c r="I168" s="2056"/>
      <c r="J168" s="2012"/>
      <c r="K168" s="2056"/>
      <c r="L168" s="2012"/>
      <c r="M168" s="2056"/>
      <c r="N168" s="2012"/>
      <c r="O168" s="2056"/>
      <c r="P168" s="2012"/>
      <c r="Q168" s="2056"/>
      <c r="R168" s="2012"/>
      <c r="S168" s="2056"/>
      <c r="T168" s="2012"/>
      <c r="U168" s="2056"/>
      <c r="V168" s="2012"/>
      <c r="W168" s="2056"/>
      <c r="X168" s="2012"/>
      <c r="Y168" s="2056"/>
      <c r="Z168" s="2012"/>
      <c r="AA168" s="2056"/>
      <c r="AB168" s="2012"/>
      <c r="AC168" s="2056"/>
      <c r="AD168" s="2012"/>
      <c r="AE168" s="2056"/>
      <c r="AF168" s="2012"/>
      <c r="AG168" s="2057"/>
      <c r="AH168" s="2011"/>
      <c r="AI168" s="2011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2058" t="s">
        <v>35</v>
      </c>
      <c r="C169" s="2055">
        <f t="shared" si="64"/>
        <v>0</v>
      </c>
      <c r="D169" s="2040">
        <f t="shared" si="65"/>
        <v>0</v>
      </c>
      <c r="E169" s="2041">
        <f t="shared" si="65"/>
        <v>0</v>
      </c>
      <c r="F169" s="2012"/>
      <c r="G169" s="2056"/>
      <c r="H169" s="2012"/>
      <c r="I169" s="2056"/>
      <c r="J169" s="2012"/>
      <c r="K169" s="2056"/>
      <c r="L169" s="2012"/>
      <c r="M169" s="2056"/>
      <c r="N169" s="2012"/>
      <c r="O169" s="2056"/>
      <c r="P169" s="2012"/>
      <c r="Q169" s="2056"/>
      <c r="R169" s="2012"/>
      <c r="S169" s="2056"/>
      <c r="T169" s="2012"/>
      <c r="U169" s="2056"/>
      <c r="V169" s="2012"/>
      <c r="W169" s="2056"/>
      <c r="X169" s="2012"/>
      <c r="Y169" s="2056"/>
      <c r="Z169" s="2012"/>
      <c r="AA169" s="2056"/>
      <c r="AB169" s="2012"/>
      <c r="AC169" s="2056"/>
      <c r="AD169" s="2012"/>
      <c r="AE169" s="2056"/>
      <c r="AF169" s="2012"/>
      <c r="AG169" s="2057"/>
      <c r="AH169" s="2011"/>
      <c r="AI169" s="2011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2059" t="s">
        <v>229</v>
      </c>
      <c r="C170" s="2072">
        <f t="shared" si="64"/>
        <v>0</v>
      </c>
      <c r="D170" s="2045">
        <f t="shared" si="65"/>
        <v>0</v>
      </c>
      <c r="E170" s="2046">
        <f t="shared" si="65"/>
        <v>0</v>
      </c>
      <c r="F170" s="2061"/>
      <c r="G170" s="2062"/>
      <c r="H170" s="2061"/>
      <c r="I170" s="2062"/>
      <c r="J170" s="2061"/>
      <c r="K170" s="2062"/>
      <c r="L170" s="2061"/>
      <c r="M170" s="2062"/>
      <c r="N170" s="2061"/>
      <c r="O170" s="2062"/>
      <c r="P170" s="2061"/>
      <c r="Q170" s="2062"/>
      <c r="R170" s="2061"/>
      <c r="S170" s="2062"/>
      <c r="T170" s="2061"/>
      <c r="U170" s="2062"/>
      <c r="V170" s="2061"/>
      <c r="W170" s="2062"/>
      <c r="X170" s="2061"/>
      <c r="Y170" s="2062"/>
      <c r="Z170" s="2061"/>
      <c r="AA170" s="2062"/>
      <c r="AB170" s="2061"/>
      <c r="AC170" s="2062"/>
      <c r="AD170" s="2061"/>
      <c r="AE170" s="2062"/>
      <c r="AF170" s="2061"/>
      <c r="AG170" s="2063"/>
      <c r="AH170" s="1976"/>
      <c r="AI170" s="1976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1496"/>
      <c r="C171" s="1576"/>
      <c r="D171" s="157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506" t="s">
        <v>39</v>
      </c>
      <c r="B172" s="4331" t="s">
        <v>5</v>
      </c>
      <c r="C172" s="4332"/>
      <c r="D172" s="4333"/>
      <c r="E172" s="4507" t="s">
        <v>40</v>
      </c>
      <c r="F172" s="4508"/>
      <c r="G172" s="4508"/>
      <c r="H172" s="4508"/>
      <c r="I172" s="4508"/>
      <c r="J172" s="4508"/>
      <c r="K172" s="4508"/>
      <c r="L172" s="4508"/>
      <c r="M172" s="4508"/>
      <c r="N172" s="4508"/>
      <c r="O172" s="4508"/>
      <c r="P172" s="4508"/>
      <c r="Q172" s="4508"/>
      <c r="R172" s="4508"/>
      <c r="S172" s="4508"/>
      <c r="T172" s="4508"/>
      <c r="U172" s="4508"/>
      <c r="V172" s="4508"/>
      <c r="W172" s="4508"/>
      <c r="X172" s="4508"/>
      <c r="Y172" s="4508"/>
      <c r="Z172" s="4508"/>
      <c r="AA172" s="4508"/>
      <c r="AB172" s="4508"/>
      <c r="AC172" s="4508"/>
      <c r="AD172" s="4508"/>
      <c r="AE172" s="4508"/>
      <c r="AF172" s="4509"/>
      <c r="AG172" s="4505" t="s">
        <v>232</v>
      </c>
      <c r="AH172" s="4335" t="s">
        <v>10</v>
      </c>
      <c r="AI172" s="433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510" t="s">
        <v>51</v>
      </c>
      <c r="F173" s="4511"/>
      <c r="G173" s="4510" t="s">
        <v>17</v>
      </c>
      <c r="H173" s="4511"/>
      <c r="I173" s="4510" t="s">
        <v>18</v>
      </c>
      <c r="J173" s="4511"/>
      <c r="K173" s="4510" t="s">
        <v>19</v>
      </c>
      <c r="L173" s="4511"/>
      <c r="M173" s="4510" t="s">
        <v>20</v>
      </c>
      <c r="N173" s="4511"/>
      <c r="O173" s="4510" t="s">
        <v>21</v>
      </c>
      <c r="P173" s="4511"/>
      <c r="Q173" s="4510" t="s">
        <v>22</v>
      </c>
      <c r="R173" s="4511"/>
      <c r="S173" s="4510" t="s">
        <v>23</v>
      </c>
      <c r="T173" s="4511"/>
      <c r="U173" s="4510" t="s">
        <v>24</v>
      </c>
      <c r="V173" s="4511"/>
      <c r="W173" s="4510" t="s">
        <v>25</v>
      </c>
      <c r="X173" s="4511"/>
      <c r="Y173" s="4510" t="s">
        <v>26</v>
      </c>
      <c r="Z173" s="4511"/>
      <c r="AA173" s="4510" t="s">
        <v>27</v>
      </c>
      <c r="AB173" s="4511"/>
      <c r="AC173" s="4510" t="s">
        <v>28</v>
      </c>
      <c r="AD173" s="4511"/>
      <c r="AE173" s="4510" t="s">
        <v>29</v>
      </c>
      <c r="AF173" s="4518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2073" t="s">
        <v>44</v>
      </c>
      <c r="C174" s="2074" t="s">
        <v>30</v>
      </c>
      <c r="D174" s="2075" t="s">
        <v>31</v>
      </c>
      <c r="E174" s="2076" t="s">
        <v>30</v>
      </c>
      <c r="F174" s="2075" t="s">
        <v>31</v>
      </c>
      <c r="G174" s="2076" t="s">
        <v>30</v>
      </c>
      <c r="H174" s="2075" t="s">
        <v>31</v>
      </c>
      <c r="I174" s="2076" t="s">
        <v>30</v>
      </c>
      <c r="J174" s="2075" t="s">
        <v>31</v>
      </c>
      <c r="K174" s="2076" t="s">
        <v>30</v>
      </c>
      <c r="L174" s="2075" t="s">
        <v>31</v>
      </c>
      <c r="M174" s="2076" t="s">
        <v>30</v>
      </c>
      <c r="N174" s="2075" t="s">
        <v>31</v>
      </c>
      <c r="O174" s="2076" t="s">
        <v>30</v>
      </c>
      <c r="P174" s="2075" t="s">
        <v>31</v>
      </c>
      <c r="Q174" s="2076" t="s">
        <v>30</v>
      </c>
      <c r="R174" s="2075" t="s">
        <v>31</v>
      </c>
      <c r="S174" s="2076" t="s">
        <v>30</v>
      </c>
      <c r="T174" s="2075" t="s">
        <v>31</v>
      </c>
      <c r="U174" s="2076" t="s">
        <v>30</v>
      </c>
      <c r="V174" s="2075" t="s">
        <v>31</v>
      </c>
      <c r="W174" s="2076" t="s">
        <v>30</v>
      </c>
      <c r="X174" s="2075" t="s">
        <v>31</v>
      </c>
      <c r="Y174" s="2076" t="s">
        <v>30</v>
      </c>
      <c r="Z174" s="2075" t="s">
        <v>31</v>
      </c>
      <c r="AA174" s="2076" t="s">
        <v>30</v>
      </c>
      <c r="AB174" s="2075" t="s">
        <v>31</v>
      </c>
      <c r="AC174" s="2076" t="s">
        <v>30</v>
      </c>
      <c r="AD174" s="2075" t="s">
        <v>31</v>
      </c>
      <c r="AE174" s="2076" t="s">
        <v>30</v>
      </c>
      <c r="AF174" s="2077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2078">
        <f>SUM(C175:D175)</f>
        <v>0</v>
      </c>
      <c r="C175" s="2078">
        <f t="shared" ref="C175:D177" si="71">+E175+G175+I175+K175+M175+O175+Q175+S175+U175+W175+Y175+AA175+AC175+AE175</f>
        <v>0</v>
      </c>
      <c r="D175" s="2078">
        <f t="shared" si="71"/>
        <v>0</v>
      </c>
      <c r="E175" s="2068"/>
      <c r="F175" s="2069"/>
      <c r="G175" s="2068"/>
      <c r="H175" s="2069"/>
      <c r="I175" s="2068"/>
      <c r="J175" s="2069"/>
      <c r="K175" s="2068"/>
      <c r="L175" s="2069"/>
      <c r="M175" s="2068"/>
      <c r="N175" s="2069"/>
      <c r="O175" s="2068"/>
      <c r="P175" s="2069"/>
      <c r="Q175" s="2068"/>
      <c r="R175" s="2069"/>
      <c r="S175" s="2068"/>
      <c r="T175" s="2069"/>
      <c r="U175" s="2068"/>
      <c r="V175" s="2069"/>
      <c r="W175" s="2068"/>
      <c r="X175" s="2069"/>
      <c r="Y175" s="2068"/>
      <c r="Z175" s="2069"/>
      <c r="AA175" s="2068"/>
      <c r="AB175" s="2069"/>
      <c r="AC175" s="2068"/>
      <c r="AD175" s="2069"/>
      <c r="AE175" s="2068"/>
      <c r="AF175" s="2079"/>
      <c r="AG175" s="2080"/>
      <c r="AH175" s="2080"/>
      <c r="AI175" s="2080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2012"/>
      <c r="F176" s="2056"/>
      <c r="G176" s="2012"/>
      <c r="H176" s="2056"/>
      <c r="I176" s="2012"/>
      <c r="J176" s="2056"/>
      <c r="K176" s="2012"/>
      <c r="L176" s="2056"/>
      <c r="M176" s="2012"/>
      <c r="N176" s="2056"/>
      <c r="O176" s="2012"/>
      <c r="P176" s="2056"/>
      <c r="Q176" s="2012"/>
      <c r="R176" s="2056"/>
      <c r="S176" s="2012"/>
      <c r="T176" s="2056"/>
      <c r="U176" s="2012"/>
      <c r="V176" s="2056"/>
      <c r="W176" s="2012"/>
      <c r="X176" s="2056"/>
      <c r="Y176" s="2012"/>
      <c r="Z176" s="2056"/>
      <c r="AA176" s="2012"/>
      <c r="AB176" s="2056"/>
      <c r="AC176" s="2012"/>
      <c r="AD176" s="2056"/>
      <c r="AE176" s="2012"/>
      <c r="AF176" s="2081"/>
      <c r="AG176" s="2010"/>
      <c r="AH176" s="2010"/>
      <c r="AI176" s="2010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2082"/>
      <c r="C178" s="2082"/>
      <c r="D178" s="2082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2083" t="s">
        <v>235</v>
      </c>
      <c r="B179" s="2084"/>
    </row>
    <row r="180" spans="1:103" ht="11.25" customHeight="1" x14ac:dyDescent="0.2">
      <c r="A180" s="3891" t="s">
        <v>236</v>
      </c>
      <c r="B180" s="4512" t="s">
        <v>208</v>
      </c>
      <c r="C180" s="4513" t="s">
        <v>237</v>
      </c>
      <c r="D180" s="4514"/>
      <c r="E180" s="4512" t="s">
        <v>238</v>
      </c>
      <c r="F180" s="4515" t="s">
        <v>239</v>
      </c>
      <c r="G180" s="4516"/>
      <c r="H180" s="4516"/>
      <c r="I180" s="4516"/>
      <c r="J180" s="4516"/>
      <c r="K180" s="4516"/>
      <c r="L180" s="4516"/>
      <c r="M180" s="4516"/>
      <c r="N180" s="4516"/>
      <c r="O180" s="4516"/>
      <c r="P180" s="4516"/>
      <c r="Q180" s="4516"/>
      <c r="R180" s="4516"/>
      <c r="S180" s="4516"/>
      <c r="T180" s="4517"/>
      <c r="AF180" s="5"/>
      <c r="CY180" s="4"/>
    </row>
    <row r="181" spans="1:103" ht="21" x14ac:dyDescent="0.2">
      <c r="A181" s="3892"/>
      <c r="B181" s="3892"/>
      <c r="C181" s="2085" t="s">
        <v>214</v>
      </c>
      <c r="D181" s="2085" t="s">
        <v>240</v>
      </c>
      <c r="E181" s="3892"/>
      <c r="F181" s="2085" t="s">
        <v>241</v>
      </c>
      <c r="G181" s="2085" t="s">
        <v>242</v>
      </c>
      <c r="H181" s="2085" t="s">
        <v>243</v>
      </c>
      <c r="I181" s="2085" t="s">
        <v>244</v>
      </c>
      <c r="J181" s="2085" t="s">
        <v>245</v>
      </c>
      <c r="K181" s="2085" t="s">
        <v>246</v>
      </c>
      <c r="L181" s="2085" t="s">
        <v>247</v>
      </c>
      <c r="M181" s="2085" t="s">
        <v>248</v>
      </c>
      <c r="N181" s="2085" t="s">
        <v>249</v>
      </c>
      <c r="O181" s="2085" t="s">
        <v>250</v>
      </c>
      <c r="P181" s="2085" t="s">
        <v>251</v>
      </c>
      <c r="Q181" s="2085" t="s">
        <v>252</v>
      </c>
      <c r="R181" s="2085" t="s">
        <v>253</v>
      </c>
      <c r="S181" s="2085" t="s">
        <v>254</v>
      </c>
      <c r="T181" s="2085" t="s">
        <v>255</v>
      </c>
      <c r="AF181" s="5"/>
      <c r="CY181" s="4"/>
    </row>
    <row r="182" spans="1:103" x14ac:dyDescent="0.2">
      <c r="A182" s="243" t="s">
        <v>33</v>
      </c>
      <c r="B182" s="2064">
        <f>SUM(C182:D182)</f>
        <v>0</v>
      </c>
      <c r="C182" s="73"/>
      <c r="D182" s="73"/>
      <c r="E182" s="2064">
        <f>+F182+G182+H182+I182+K182+L182+M182+N182+O182+P182+Q182+R182+S182+T182</f>
        <v>0</v>
      </c>
      <c r="F182" s="2012"/>
      <c r="G182" s="2012"/>
      <c r="H182" s="2012"/>
      <c r="I182" s="2012"/>
      <c r="J182" s="2086"/>
      <c r="K182" s="2012"/>
      <c r="L182" s="2012"/>
      <c r="M182" s="2012"/>
      <c r="N182" s="2012"/>
      <c r="O182" s="2012"/>
      <c r="P182" s="2012"/>
      <c r="Q182" s="2012"/>
      <c r="R182" s="2012"/>
      <c r="S182" s="2012"/>
      <c r="T182" s="2010"/>
      <c r="AF182" s="5"/>
      <c r="CY182" s="4"/>
    </row>
    <row r="183" spans="1:103" x14ac:dyDescent="0.2">
      <c r="A183" s="243" t="s">
        <v>32</v>
      </c>
      <c r="B183" s="2087">
        <f>SUM(C183:D183)</f>
        <v>0</v>
      </c>
      <c r="C183" s="2012"/>
      <c r="D183" s="2012"/>
      <c r="E183" s="2058">
        <f>+F183+G183+H183+I183+K183+L183+M183+N183+O183+P183+Q183+R183+S183+T183</f>
        <v>0</v>
      </c>
      <c r="F183" s="2012"/>
      <c r="G183" s="2012"/>
      <c r="H183" s="2012"/>
      <c r="I183" s="2012"/>
      <c r="J183" s="2088"/>
      <c r="K183" s="2012"/>
      <c r="L183" s="2012"/>
      <c r="M183" s="2012"/>
      <c r="N183" s="2012"/>
      <c r="O183" s="2012"/>
      <c r="P183" s="2012"/>
      <c r="Q183" s="2012"/>
      <c r="R183" s="2012"/>
      <c r="S183" s="2012"/>
      <c r="T183" s="2010"/>
      <c r="AF183" s="5"/>
      <c r="CY183" s="4"/>
    </row>
    <row r="184" spans="1:103" x14ac:dyDescent="0.2">
      <c r="A184" s="243" t="s">
        <v>35</v>
      </c>
      <c r="B184" s="2087">
        <f>SUM(C184:D184)</f>
        <v>0</v>
      </c>
      <c r="C184" s="2012"/>
      <c r="D184" s="2012"/>
      <c r="E184" s="2058">
        <f>SUM(F184:T184)</f>
        <v>0</v>
      </c>
      <c r="F184" s="2012"/>
      <c r="G184" s="2012"/>
      <c r="H184" s="2012"/>
      <c r="I184" s="2012"/>
      <c r="J184" s="2010"/>
      <c r="K184" s="2012"/>
      <c r="L184" s="2012"/>
      <c r="M184" s="2012"/>
      <c r="N184" s="2012"/>
      <c r="O184" s="2012"/>
      <c r="P184" s="2012"/>
      <c r="Q184" s="2012"/>
      <c r="R184" s="2012"/>
      <c r="S184" s="2012"/>
      <c r="T184" s="2010"/>
      <c r="AF184" s="5"/>
      <c r="CY184" s="4"/>
    </row>
    <row r="185" spans="1:103" x14ac:dyDescent="0.2">
      <c r="A185" s="2089" t="s">
        <v>256</v>
      </c>
      <c r="B185" s="259">
        <f>SUM(C185:D185)</f>
        <v>0</v>
      </c>
      <c r="C185" s="2061"/>
      <c r="D185" s="2061"/>
      <c r="E185" s="260">
        <f>+F185+G185+H185+I185+K185+L185+M185+N185+O185+P185+Q185+R185+S185+T185</f>
        <v>0</v>
      </c>
      <c r="F185" s="2061"/>
      <c r="G185" s="2061"/>
      <c r="H185" s="2061"/>
      <c r="I185" s="2061"/>
      <c r="J185" s="261"/>
      <c r="K185" s="2061"/>
      <c r="L185" s="2061"/>
      <c r="M185" s="2061"/>
      <c r="N185" s="2061"/>
      <c r="O185" s="2061"/>
      <c r="P185" s="2061"/>
      <c r="Q185" s="2061"/>
      <c r="R185" s="2061"/>
      <c r="S185" s="2061"/>
      <c r="T185" s="2090"/>
      <c r="AF185" s="5"/>
      <c r="CY185" s="4"/>
    </row>
    <row r="186" spans="1:103" s="263" customFormat="1" ht="14.25" x14ac:dyDescent="0.2">
      <c r="A186" s="262" t="s">
        <v>257</v>
      </c>
      <c r="D186" s="2091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506" t="s">
        <v>258</v>
      </c>
      <c r="B187" s="4519" t="s">
        <v>259</v>
      </c>
      <c r="C187" s="4520"/>
      <c r="D187" s="4521"/>
      <c r="E187" s="4519" t="s">
        <v>260</v>
      </c>
      <c r="F187" s="4520"/>
      <c r="G187" s="4521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2092" t="s">
        <v>44</v>
      </c>
      <c r="C188" s="2093" t="s">
        <v>30</v>
      </c>
      <c r="D188" s="2094" t="s">
        <v>31</v>
      </c>
      <c r="E188" s="2092" t="s">
        <v>44</v>
      </c>
      <c r="F188" s="2093" t="s">
        <v>30</v>
      </c>
      <c r="G188" s="2094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2095">
        <f>SUM(C189:D189)</f>
        <v>0</v>
      </c>
      <c r="C189" s="2096"/>
      <c r="D189" s="2097"/>
      <c r="E189" s="2095">
        <f>SUM(F189:G189)</f>
        <v>0</v>
      </c>
      <c r="F189" s="2096"/>
      <c r="G189" s="2097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2089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348" t="s">
        <v>264</v>
      </c>
      <c r="B192" s="4522" t="s">
        <v>265</v>
      </c>
      <c r="C192" s="4350" t="s">
        <v>266</v>
      </c>
      <c r="D192" s="4351"/>
      <c r="E192" s="4352"/>
      <c r="F192" s="4512" t="s">
        <v>238</v>
      </c>
      <c r="G192" s="4523" t="s">
        <v>267</v>
      </c>
      <c r="H192" s="4516"/>
      <c r="I192" s="4516"/>
      <c r="J192" s="4516"/>
      <c r="K192" s="4516"/>
      <c r="L192" s="4517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524" t="s">
        <v>268</v>
      </c>
      <c r="H193" s="4525"/>
      <c r="I193" s="4525"/>
      <c r="J193" s="4525"/>
      <c r="K193" s="4525"/>
      <c r="L193" s="4526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2098" t="s">
        <v>269</v>
      </c>
      <c r="D194" s="2098" t="s">
        <v>240</v>
      </c>
      <c r="E194" s="2098" t="s">
        <v>270</v>
      </c>
      <c r="F194" s="3892"/>
      <c r="G194" s="2099" t="s">
        <v>271</v>
      </c>
      <c r="H194" s="2100" t="s">
        <v>272</v>
      </c>
      <c r="I194" s="2100" t="s">
        <v>273</v>
      </c>
      <c r="J194" s="2100" t="s">
        <v>274</v>
      </c>
      <c r="K194" s="2100" t="s">
        <v>275</v>
      </c>
      <c r="L194" s="2101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2064">
        <f>SUM(G195:L195)</f>
        <v>0</v>
      </c>
      <c r="G195" s="2068"/>
      <c r="H195" s="2102"/>
      <c r="I195" s="2102"/>
      <c r="J195" s="2102"/>
      <c r="K195" s="2102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2103">
        <f>SUM(C196:E196)</f>
        <v>0</v>
      </c>
      <c r="C196" s="2012"/>
      <c r="D196" s="2012"/>
      <c r="E196" s="73"/>
      <c r="F196" s="2087">
        <f>SUM(G196:L196)</f>
        <v>0</v>
      </c>
      <c r="G196" s="2012"/>
      <c r="H196" s="2104"/>
      <c r="I196" s="2104"/>
      <c r="J196" s="2104"/>
      <c r="K196" s="2104"/>
      <c r="L196" s="2011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2089" t="s">
        <v>279</v>
      </c>
      <c r="B197" s="282">
        <f>SUM(C197:D197)</f>
        <v>0</v>
      </c>
      <c r="C197" s="2061"/>
      <c r="D197" s="2061"/>
      <c r="E197" s="2105"/>
      <c r="F197" s="259">
        <f>SUM(G197:L197)</f>
        <v>0</v>
      </c>
      <c r="G197" s="2061"/>
      <c r="H197" s="2106"/>
      <c r="I197" s="2106"/>
      <c r="J197" s="2106"/>
      <c r="K197" s="2106"/>
      <c r="L197" s="1976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356" t="s">
        <v>281</v>
      </c>
      <c r="B199" s="4357"/>
      <c r="C199" s="4505" t="s">
        <v>265</v>
      </c>
      <c r="D199" s="4527" t="s">
        <v>266</v>
      </c>
      <c r="E199" s="4528"/>
      <c r="F199" s="4528"/>
      <c r="G199" s="4528"/>
      <c r="H199" s="4528"/>
      <c r="I199" s="4528"/>
      <c r="J199" s="4529"/>
      <c r="K199" s="4508" t="s">
        <v>282</v>
      </c>
      <c r="L199" s="4508"/>
      <c r="M199" s="4508"/>
      <c r="N199" s="4509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2098" t="s">
        <v>269</v>
      </c>
      <c r="E200" s="2098" t="s">
        <v>283</v>
      </c>
      <c r="F200" s="2098" t="s">
        <v>284</v>
      </c>
      <c r="G200" s="2098" t="s">
        <v>285</v>
      </c>
      <c r="H200" s="2098" t="s">
        <v>286</v>
      </c>
      <c r="I200" s="2098" t="s">
        <v>287</v>
      </c>
      <c r="J200" s="2098" t="s">
        <v>288</v>
      </c>
      <c r="K200" s="2107" t="s">
        <v>289</v>
      </c>
      <c r="L200" s="2108" t="s">
        <v>290</v>
      </c>
      <c r="M200" s="2108" t="s">
        <v>291</v>
      </c>
      <c r="N200" s="2109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505" t="s">
        <v>293</v>
      </c>
      <c r="B201" s="2110" t="s">
        <v>294</v>
      </c>
      <c r="C201" s="2064">
        <f>SUM(E201+G201)</f>
        <v>0</v>
      </c>
      <c r="D201" s="2111"/>
      <c r="E201" s="2012"/>
      <c r="F201" s="2086"/>
      <c r="G201" s="2012"/>
      <c r="H201" s="2064">
        <f>+K201+L201+M201</f>
        <v>0</v>
      </c>
      <c r="I201" s="2086"/>
      <c r="J201" s="2086"/>
      <c r="K201" s="2112"/>
      <c r="L201" s="2104"/>
      <c r="M201" s="2104"/>
      <c r="N201" s="2113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2114" t="s">
        <v>295</v>
      </c>
      <c r="C202" s="2058">
        <f>SUM(D202+E202+G202)</f>
        <v>0</v>
      </c>
      <c r="D202" s="2012"/>
      <c r="E202" s="2010"/>
      <c r="F202" s="280"/>
      <c r="G202" s="2012"/>
      <c r="H202" s="2058">
        <f>SUM(I202:M202)</f>
        <v>0</v>
      </c>
      <c r="I202" s="73"/>
      <c r="J202" s="164"/>
      <c r="K202" s="2112"/>
      <c r="L202" s="2104"/>
      <c r="M202" s="2104"/>
      <c r="N202" s="2113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2114" t="s">
        <v>296</v>
      </c>
      <c r="C203" s="2058">
        <f>+F203+G203</f>
        <v>0</v>
      </c>
      <c r="D203" s="280"/>
      <c r="E203" s="280"/>
      <c r="F203" s="2012"/>
      <c r="G203" s="2012"/>
      <c r="H203" s="2058">
        <f>SUM(I203:M203)</f>
        <v>0</v>
      </c>
      <c r="I203" s="2012"/>
      <c r="J203" s="2010"/>
      <c r="K203" s="2112"/>
      <c r="L203" s="2104"/>
      <c r="M203" s="2104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2115" t="s">
        <v>297</v>
      </c>
      <c r="C204" s="291">
        <f>SUM(D204:G204)</f>
        <v>0</v>
      </c>
      <c r="D204" s="2061"/>
      <c r="E204" s="2061"/>
      <c r="F204" s="2061"/>
      <c r="G204" s="2090"/>
      <c r="H204" s="260">
        <f>+N204</f>
        <v>0</v>
      </c>
      <c r="I204" s="2105"/>
      <c r="J204" s="2105"/>
      <c r="K204" s="2116"/>
      <c r="L204" s="2117"/>
      <c r="M204" s="2117"/>
      <c r="N204" s="1976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530" t="s">
        <v>264</v>
      </c>
      <c r="B206" s="4531" t="s">
        <v>299</v>
      </c>
      <c r="C206" s="4532" t="s">
        <v>300</v>
      </c>
      <c r="D206" s="4533" t="s">
        <v>301</v>
      </c>
      <c r="E206" s="4534"/>
      <c r="F206" s="4535" t="s">
        <v>302</v>
      </c>
      <c r="G206" s="4536"/>
      <c r="H206" s="4536"/>
      <c r="I206" s="4536"/>
      <c r="J206" s="4536"/>
      <c r="K206" s="4536"/>
      <c r="L206" s="4536"/>
      <c r="M206" s="4536"/>
      <c r="N206" s="4536"/>
      <c r="O206" s="4536"/>
      <c r="P206" s="4536"/>
      <c r="Q206" s="4536"/>
      <c r="R206" s="4536"/>
      <c r="S206" s="4537"/>
      <c r="T206" s="4369" t="s">
        <v>287</v>
      </c>
      <c r="U206" s="4532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530"/>
      <c r="B207" s="4531"/>
      <c r="C207" s="3925"/>
      <c r="D207" s="2118" t="s">
        <v>305</v>
      </c>
      <c r="E207" s="2119" t="s">
        <v>306</v>
      </c>
      <c r="F207" s="2118" t="s">
        <v>307</v>
      </c>
      <c r="G207" s="2120" t="s">
        <v>308</v>
      </c>
      <c r="H207" s="2120" t="s">
        <v>309</v>
      </c>
      <c r="I207" s="2120" t="s">
        <v>310</v>
      </c>
      <c r="J207" s="2120" t="s">
        <v>311</v>
      </c>
      <c r="K207" s="2120" t="s">
        <v>312</v>
      </c>
      <c r="L207" s="2120" t="s">
        <v>313</v>
      </c>
      <c r="M207" s="2120" t="s">
        <v>314</v>
      </c>
      <c r="N207" s="2120" t="s">
        <v>315</v>
      </c>
      <c r="O207" s="2120" t="s">
        <v>316</v>
      </c>
      <c r="P207" s="2120" t="s">
        <v>317</v>
      </c>
      <c r="Q207" s="2120" t="s">
        <v>318</v>
      </c>
      <c r="R207" s="2120" t="s">
        <v>319</v>
      </c>
      <c r="S207" s="2121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2122" t="s">
        <v>321</v>
      </c>
      <c r="B208" s="2123"/>
      <c r="C208" s="2124">
        <f>SUM(D208:S208)</f>
        <v>0</v>
      </c>
      <c r="D208" s="2123"/>
      <c r="E208" s="2125"/>
      <c r="F208" s="2123"/>
      <c r="G208" s="2126"/>
      <c r="H208" s="2126"/>
      <c r="I208" s="2126"/>
      <c r="J208" s="2126"/>
      <c r="K208" s="2126"/>
      <c r="L208" s="2126"/>
      <c r="M208" s="2126"/>
      <c r="N208" s="2126"/>
      <c r="O208" s="2126"/>
      <c r="P208" s="2126"/>
      <c r="Q208" s="2126"/>
      <c r="R208" s="2126"/>
      <c r="S208" s="2127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2122" t="s">
        <v>322</v>
      </c>
      <c r="B209" s="2123"/>
      <c r="C209" s="2128">
        <f>SUM(D209:S209)</f>
        <v>0</v>
      </c>
      <c r="D209" s="2123"/>
      <c r="E209" s="2125"/>
      <c r="F209" s="2123"/>
      <c r="G209" s="2126"/>
      <c r="H209" s="2126"/>
      <c r="I209" s="2126"/>
      <c r="J209" s="2126"/>
      <c r="K209" s="2126"/>
      <c r="L209" s="2126"/>
      <c r="M209" s="2126"/>
      <c r="N209" s="2126"/>
      <c r="O209" s="2126"/>
      <c r="P209" s="2126"/>
      <c r="Q209" s="2126"/>
      <c r="R209" s="2126"/>
      <c r="S209" s="2127"/>
      <c r="T209" s="2125"/>
      <c r="U209" s="2129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2130" t="s">
        <v>323</v>
      </c>
      <c r="B210" s="2131"/>
      <c r="C210" s="305">
        <f>SUM(D210:S210)</f>
        <v>0</v>
      </c>
      <c r="D210" s="2132"/>
      <c r="E210" s="2133"/>
      <c r="F210" s="2132"/>
      <c r="G210" s="2134"/>
      <c r="H210" s="2134"/>
      <c r="I210" s="2134"/>
      <c r="J210" s="2134"/>
      <c r="K210" s="2134"/>
      <c r="L210" s="2134"/>
      <c r="M210" s="2134"/>
      <c r="N210" s="2134"/>
      <c r="O210" s="2134"/>
      <c r="P210" s="2134"/>
      <c r="Q210" s="2134"/>
      <c r="R210" s="2134"/>
      <c r="S210" s="2135"/>
      <c r="T210" s="2133"/>
      <c r="U210" s="2131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531" t="s">
        <v>325</v>
      </c>
      <c r="B212" s="4531" t="s">
        <v>326</v>
      </c>
      <c r="C212" s="4533" t="s">
        <v>327</v>
      </c>
      <c r="D212" s="4534"/>
      <c r="E212" s="4535" t="s">
        <v>328</v>
      </c>
      <c r="F212" s="4536"/>
      <c r="G212" s="4536"/>
      <c r="H212" s="4536"/>
      <c r="I212" s="4536"/>
      <c r="J212" s="4537"/>
      <c r="K212" s="4532" t="s">
        <v>287</v>
      </c>
      <c r="L212" s="4532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531"/>
      <c r="B213" s="4531"/>
      <c r="C213" s="2136" t="s">
        <v>305</v>
      </c>
      <c r="D213" s="2119" t="s">
        <v>306</v>
      </c>
      <c r="E213" s="2136" t="s">
        <v>307</v>
      </c>
      <c r="F213" s="2120" t="s">
        <v>308</v>
      </c>
      <c r="G213" s="2120" t="s">
        <v>309</v>
      </c>
      <c r="H213" s="2120" t="s">
        <v>310</v>
      </c>
      <c r="I213" s="2120" t="s">
        <v>311</v>
      </c>
      <c r="J213" s="2137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2122" t="s">
        <v>330</v>
      </c>
      <c r="B214" s="2138">
        <f>SUM(C214:J214)</f>
        <v>0</v>
      </c>
      <c r="C214" s="2012"/>
      <c r="D214" s="2056"/>
      <c r="E214" s="2012"/>
      <c r="F214" s="2104"/>
      <c r="G214" s="2104"/>
      <c r="H214" s="2104"/>
      <c r="I214" s="2104"/>
      <c r="J214" s="2056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2130" t="s">
        <v>331</v>
      </c>
      <c r="B215" s="309">
        <f>SUM(C215:J215)</f>
        <v>0</v>
      </c>
      <c r="C215" s="2061"/>
      <c r="D215" s="2062"/>
      <c r="E215" s="2061"/>
      <c r="F215" s="2106"/>
      <c r="G215" s="2106"/>
      <c r="H215" s="2106"/>
      <c r="I215" s="2106"/>
      <c r="J215" s="2062"/>
      <c r="K215" s="2090"/>
      <c r="L215" s="2090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544" t="s">
        <v>227</v>
      </c>
      <c r="B217" s="4377" t="s">
        <v>5</v>
      </c>
      <c r="C217" s="4378"/>
      <c r="D217" s="4379"/>
      <c r="E217" s="4545" t="s">
        <v>333</v>
      </c>
      <c r="F217" s="4546"/>
      <c r="G217" s="4546"/>
      <c r="H217" s="4546"/>
      <c r="I217" s="4546"/>
      <c r="J217" s="4546"/>
      <c r="K217" s="4546"/>
      <c r="L217" s="4546"/>
      <c r="M217" s="4546"/>
      <c r="N217" s="4546"/>
      <c r="O217" s="4546"/>
      <c r="P217" s="4546"/>
      <c r="Q217" s="4546"/>
      <c r="R217" s="4546"/>
      <c r="S217" s="4546"/>
      <c r="T217" s="4546"/>
      <c r="U217" s="4546"/>
      <c r="V217" s="4546"/>
      <c r="W217" s="4546"/>
      <c r="X217" s="4546"/>
      <c r="Y217" s="4546"/>
      <c r="Z217" s="4546"/>
      <c r="AA217" s="4546"/>
      <c r="AB217" s="4546"/>
      <c r="AC217" s="4546"/>
      <c r="AD217" s="4546"/>
      <c r="AE217" s="4546"/>
      <c r="AF217" s="4547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545" t="s">
        <v>51</v>
      </c>
      <c r="F218" s="4547"/>
      <c r="G218" s="4543" t="s">
        <v>17</v>
      </c>
      <c r="H218" s="4539"/>
      <c r="I218" s="4543" t="s">
        <v>18</v>
      </c>
      <c r="J218" s="4539"/>
      <c r="K218" s="4538" t="s">
        <v>19</v>
      </c>
      <c r="L218" s="4539"/>
      <c r="M218" s="4543" t="s">
        <v>20</v>
      </c>
      <c r="N218" s="4539"/>
      <c r="O218" s="4543" t="s">
        <v>21</v>
      </c>
      <c r="P218" s="4539"/>
      <c r="Q218" s="4543" t="s">
        <v>22</v>
      </c>
      <c r="R218" s="4539"/>
      <c r="S218" s="4543" t="s">
        <v>23</v>
      </c>
      <c r="T218" s="4539"/>
      <c r="U218" s="4538" t="s">
        <v>24</v>
      </c>
      <c r="V218" s="4539"/>
      <c r="W218" s="4543" t="s">
        <v>25</v>
      </c>
      <c r="X218" s="4539"/>
      <c r="Y218" s="4538" t="s">
        <v>26</v>
      </c>
      <c r="Z218" s="4539"/>
      <c r="AA218" s="4538" t="s">
        <v>27</v>
      </c>
      <c r="AB218" s="4539"/>
      <c r="AC218" s="4538" t="s">
        <v>28</v>
      </c>
      <c r="AD218" s="4539"/>
      <c r="AE218" s="4538" t="s">
        <v>29</v>
      </c>
      <c r="AF218" s="4539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2139" t="s">
        <v>44</v>
      </c>
      <c r="C219" s="2140" t="s">
        <v>30</v>
      </c>
      <c r="D219" s="2141" t="s">
        <v>31</v>
      </c>
      <c r="E219" s="2142" t="s">
        <v>30</v>
      </c>
      <c r="F219" s="2141" t="s">
        <v>31</v>
      </c>
      <c r="G219" s="2140" t="s">
        <v>30</v>
      </c>
      <c r="H219" s="2141" t="s">
        <v>31</v>
      </c>
      <c r="I219" s="2140" t="s">
        <v>30</v>
      </c>
      <c r="J219" s="2141" t="s">
        <v>31</v>
      </c>
      <c r="K219" s="2142" t="s">
        <v>30</v>
      </c>
      <c r="L219" s="2141" t="s">
        <v>31</v>
      </c>
      <c r="M219" s="2140" t="s">
        <v>30</v>
      </c>
      <c r="N219" s="2141" t="s">
        <v>31</v>
      </c>
      <c r="O219" s="2140" t="s">
        <v>30</v>
      </c>
      <c r="P219" s="2141" t="s">
        <v>31</v>
      </c>
      <c r="Q219" s="2140" t="s">
        <v>30</v>
      </c>
      <c r="R219" s="2141" t="s">
        <v>31</v>
      </c>
      <c r="S219" s="2140" t="s">
        <v>30</v>
      </c>
      <c r="T219" s="2141" t="s">
        <v>31</v>
      </c>
      <c r="U219" s="2140" t="s">
        <v>30</v>
      </c>
      <c r="V219" s="2141" t="s">
        <v>31</v>
      </c>
      <c r="W219" s="2140" t="s">
        <v>30</v>
      </c>
      <c r="X219" s="2141" t="s">
        <v>31</v>
      </c>
      <c r="Y219" s="2142" t="s">
        <v>30</v>
      </c>
      <c r="Z219" s="2141" t="s">
        <v>31</v>
      </c>
      <c r="AA219" s="2142" t="s">
        <v>30</v>
      </c>
      <c r="AB219" s="2141" t="s">
        <v>31</v>
      </c>
      <c r="AC219" s="2142" t="s">
        <v>30</v>
      </c>
      <c r="AD219" s="2141" t="s">
        <v>31</v>
      </c>
      <c r="AE219" s="2142" t="s">
        <v>30</v>
      </c>
      <c r="AF219" s="2141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2143" t="s">
        <v>334</v>
      </c>
      <c r="B220" s="2144"/>
      <c r="C220" s="2145"/>
      <c r="D220" s="2146"/>
      <c r="E220" s="2147"/>
      <c r="F220" s="2148"/>
      <c r="G220" s="2149"/>
      <c r="H220" s="2148"/>
      <c r="I220" s="2149"/>
      <c r="J220" s="2148"/>
      <c r="K220" s="2147"/>
      <c r="L220" s="2148"/>
      <c r="M220" s="2149"/>
      <c r="N220" s="2148"/>
      <c r="O220" s="2149"/>
      <c r="P220" s="2148"/>
      <c r="Q220" s="2149"/>
      <c r="R220" s="2148"/>
      <c r="S220" s="2149"/>
      <c r="T220" s="2148"/>
      <c r="U220" s="2149"/>
      <c r="V220" s="2148"/>
      <c r="W220" s="2149"/>
      <c r="X220" s="2150"/>
      <c r="Y220" s="2150"/>
      <c r="Z220" s="2150"/>
      <c r="AA220" s="2150"/>
      <c r="AB220" s="2150"/>
      <c r="AC220" s="2150"/>
      <c r="AD220" s="2150"/>
      <c r="AE220" s="2150"/>
      <c r="AF220" s="2148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2143" t="s">
        <v>335</v>
      </c>
      <c r="B221" s="2144"/>
      <c r="C221" s="2145"/>
      <c r="D221" s="2146"/>
      <c r="E221" s="2147"/>
      <c r="F221" s="2148"/>
      <c r="G221" s="2149"/>
      <c r="H221" s="2148"/>
      <c r="I221" s="2149"/>
      <c r="J221" s="2148"/>
      <c r="K221" s="2147"/>
      <c r="L221" s="2148"/>
      <c r="M221" s="2149"/>
      <c r="N221" s="2148"/>
      <c r="O221" s="2149"/>
      <c r="P221" s="2148"/>
      <c r="Q221" s="2149"/>
      <c r="R221" s="2148"/>
      <c r="S221" s="2149"/>
      <c r="T221" s="2148"/>
      <c r="U221" s="2149"/>
      <c r="V221" s="2148"/>
      <c r="W221" s="2149"/>
      <c r="X221" s="2150"/>
      <c r="Y221" s="2150"/>
      <c r="Z221" s="2150"/>
      <c r="AA221" s="2150"/>
      <c r="AB221" s="2150"/>
      <c r="AC221" s="2150"/>
      <c r="AD221" s="2150"/>
      <c r="AE221" s="2150"/>
      <c r="AF221" s="2148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522" t="s">
        <v>338</v>
      </c>
      <c r="B224" s="4522" t="s">
        <v>208</v>
      </c>
      <c r="C224" s="4540" t="s">
        <v>339</v>
      </c>
      <c r="D224" s="4541"/>
      <c r="E224" s="4541"/>
      <c r="F224" s="4541"/>
      <c r="G224" s="4542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2107" t="s">
        <v>13</v>
      </c>
      <c r="D225" s="2151" t="s">
        <v>14</v>
      </c>
      <c r="E225" s="2108" t="s">
        <v>50</v>
      </c>
      <c r="F225" s="2108" t="s">
        <v>51</v>
      </c>
      <c r="G225" s="2152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2153" t="s">
        <v>340</v>
      </c>
      <c r="B226" s="2154">
        <f>SUM(C226:G226)</f>
        <v>0</v>
      </c>
      <c r="C226" s="2155"/>
      <c r="D226" s="2156"/>
      <c r="E226" s="2156"/>
      <c r="F226" s="2157"/>
      <c r="G226" s="2158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506" t="s">
        <v>342</v>
      </c>
      <c r="B228" s="4510" t="s">
        <v>343</v>
      </c>
      <c r="C228" s="4518"/>
      <c r="D228" s="4511"/>
    </row>
    <row r="229" spans="1:103" s="92" customFormat="1" ht="10.5" customHeight="1" x14ac:dyDescent="0.15">
      <c r="A229" s="3874"/>
      <c r="B229" s="2159" t="s">
        <v>344</v>
      </c>
      <c r="C229" s="4507" t="s">
        <v>345</v>
      </c>
      <c r="D229" s="4509"/>
    </row>
    <row r="230" spans="1:103" s="92" customFormat="1" ht="10.5" x14ac:dyDescent="0.15">
      <c r="A230" s="3875"/>
      <c r="B230" s="2074" t="s">
        <v>346</v>
      </c>
      <c r="C230" s="2076" t="s">
        <v>347</v>
      </c>
      <c r="D230" s="2160" t="s">
        <v>348</v>
      </c>
    </row>
    <row r="231" spans="1:103" s="92" customFormat="1" ht="10.5" x14ac:dyDescent="0.15">
      <c r="A231" s="2161" t="s">
        <v>349</v>
      </c>
      <c r="B231" s="2162"/>
      <c r="C231" s="2163"/>
      <c r="D231" s="2164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96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98" priority="9" operator="equal">
      <formula>1</formula>
    </cfRule>
  </conditionalFormatting>
  <conditionalFormatting sqref="CN14:CO14">
    <cfRule type="cellIs" dxfId="97" priority="8" operator="equal">
      <formula>1</formula>
    </cfRule>
  </conditionalFormatting>
  <conditionalFormatting sqref="CM14:CM18">
    <cfRule type="cellIs" dxfId="96" priority="7" operator="equal">
      <formula>1</formula>
    </cfRule>
  </conditionalFormatting>
  <conditionalFormatting sqref="CN15:CO18">
    <cfRule type="cellIs" dxfId="95" priority="6" operator="equal">
      <formula>1</formula>
    </cfRule>
  </conditionalFormatting>
  <conditionalFormatting sqref="CK24:CN24">
    <cfRule type="cellIs" dxfId="94" priority="5" operator="equal">
      <formula>1</formula>
    </cfRule>
  </conditionalFormatting>
  <conditionalFormatting sqref="CK25:CN26">
    <cfRule type="cellIs" dxfId="93" priority="4" operator="equal">
      <formula>1</formula>
    </cfRule>
  </conditionalFormatting>
  <conditionalFormatting sqref="CL31:CM31">
    <cfRule type="cellIs" dxfId="92" priority="3" operator="equal">
      <formula>1</formula>
    </cfRule>
  </conditionalFormatting>
  <conditionalFormatting sqref="CQ37:CR37">
    <cfRule type="cellIs" dxfId="91" priority="2" operator="equal">
      <formula>1</formula>
    </cfRule>
  </conditionalFormatting>
  <conditionalFormatting sqref="CQ38:CR96">
    <cfRule type="cellIs" dxfId="90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7" sqref="A7:S7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",[8]NOMBRE!B2," - ","( ",[8]NOMBRE!C2,[8]NOMBRE!D2,[8]NOMBRE!E2,[8]NOMBRE!F2,[8]NOMBRE!G2,"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",[8]NOMBRE!B6," - ","( ",[8]NOMBRE!C6,[8]NOMBRE!D6," )")</f>
        <v>MES: JULIO - ( 07 )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",[8]NOMBRE!B7)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2174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548" t="s">
        <v>4</v>
      </c>
      <c r="B12" s="4384" t="s">
        <v>5</v>
      </c>
      <c r="C12" s="4385" t="s">
        <v>6</v>
      </c>
      <c r="D12" s="4386"/>
      <c r="E12" s="4386"/>
      <c r="F12" s="4386"/>
      <c r="G12" s="4386"/>
      <c r="H12" s="4386"/>
      <c r="I12" s="4386"/>
      <c r="J12" s="4386"/>
      <c r="K12" s="4386"/>
      <c r="L12" s="4386"/>
      <c r="M12" s="4386"/>
      <c r="N12" s="4386"/>
      <c r="O12" s="4386"/>
      <c r="P12" s="4386"/>
      <c r="Q12" s="4386"/>
      <c r="R12" s="4386"/>
      <c r="S12" s="4387"/>
      <c r="T12" s="4549" t="s">
        <v>7</v>
      </c>
      <c r="U12" s="4550"/>
      <c r="V12" s="4333" t="s">
        <v>8</v>
      </c>
      <c r="W12" s="4333" t="s">
        <v>9</v>
      </c>
      <c r="X12" s="4237" t="s">
        <v>10</v>
      </c>
      <c r="Y12" s="4237" t="s">
        <v>11</v>
      </c>
      <c r="Z12" s="4237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548"/>
      <c r="B13" s="3774"/>
      <c r="C13" s="2175" t="s">
        <v>13</v>
      </c>
      <c r="D13" s="2176" t="s">
        <v>14</v>
      </c>
      <c r="E13" s="2177" t="s">
        <v>15</v>
      </c>
      <c r="F13" s="2176" t="s">
        <v>16</v>
      </c>
      <c r="G13" s="2178" t="s">
        <v>17</v>
      </c>
      <c r="H13" s="2178" t="s">
        <v>18</v>
      </c>
      <c r="I13" s="2178" t="s">
        <v>19</v>
      </c>
      <c r="J13" s="2178" t="s">
        <v>20</v>
      </c>
      <c r="K13" s="2178" t="s">
        <v>21</v>
      </c>
      <c r="L13" s="2178" t="s">
        <v>22</v>
      </c>
      <c r="M13" s="2178" t="s">
        <v>23</v>
      </c>
      <c r="N13" s="2178" t="s">
        <v>24</v>
      </c>
      <c r="O13" s="2178" t="s">
        <v>25</v>
      </c>
      <c r="P13" s="2178" t="s">
        <v>26</v>
      </c>
      <c r="Q13" s="2178" t="s">
        <v>27</v>
      </c>
      <c r="R13" s="2178" t="s">
        <v>28</v>
      </c>
      <c r="S13" s="2179" t="s">
        <v>29</v>
      </c>
      <c r="T13" s="2180" t="s">
        <v>30</v>
      </c>
      <c r="U13" s="2181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2182" t="s">
        <v>32</v>
      </c>
      <c r="B14" s="23">
        <f t="shared" ref="B14:B19" si="0">SUM(C14:S14)</f>
        <v>0</v>
      </c>
      <c r="C14" s="2183"/>
      <c r="D14" s="2184"/>
      <c r="E14" s="2185"/>
      <c r="F14" s="2186"/>
      <c r="G14" s="2186"/>
      <c r="H14" s="2186"/>
      <c r="I14" s="2186"/>
      <c r="J14" s="2186"/>
      <c r="K14" s="2186"/>
      <c r="L14" s="2186"/>
      <c r="M14" s="2186"/>
      <c r="N14" s="2186"/>
      <c r="O14" s="2186"/>
      <c r="P14" s="2186"/>
      <c r="Q14" s="2186"/>
      <c r="R14" s="2186"/>
      <c r="S14" s="2187"/>
      <c r="T14" s="2188"/>
      <c r="U14" s="2189"/>
      <c r="V14" s="2190"/>
      <c r="W14" s="2190"/>
      <c r="X14" s="2190"/>
      <c r="Y14" s="2190"/>
      <c r="Z14" s="2190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2191" t="s">
        <v>33</v>
      </c>
      <c r="B15" s="23">
        <f t="shared" si="0"/>
        <v>0</v>
      </c>
      <c r="C15" s="2183"/>
      <c r="D15" s="2184"/>
      <c r="E15" s="2192"/>
      <c r="F15" s="2184"/>
      <c r="G15" s="2184"/>
      <c r="H15" s="2184"/>
      <c r="I15" s="2184"/>
      <c r="J15" s="2184"/>
      <c r="K15" s="2184"/>
      <c r="L15" s="2184"/>
      <c r="M15" s="2184"/>
      <c r="N15" s="2184"/>
      <c r="O15" s="2184"/>
      <c r="P15" s="2184"/>
      <c r="Q15" s="2184"/>
      <c r="R15" s="2184"/>
      <c r="S15" s="2193"/>
      <c r="T15" s="2194"/>
      <c r="U15" s="2195"/>
      <c r="V15" s="2196"/>
      <c r="W15" s="2196"/>
      <c r="X15" s="2196"/>
      <c r="Y15" s="2196"/>
      <c r="Z15" s="2196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2197" t="s">
        <v>34</v>
      </c>
      <c r="B16" s="23">
        <f>SUM(E16:S16)</f>
        <v>0</v>
      </c>
      <c r="C16" s="2198"/>
      <c r="D16" s="2199"/>
      <c r="E16" s="2192"/>
      <c r="F16" s="2184"/>
      <c r="G16" s="2184"/>
      <c r="H16" s="2184"/>
      <c r="I16" s="2184"/>
      <c r="J16" s="2184"/>
      <c r="K16" s="2184"/>
      <c r="L16" s="2184"/>
      <c r="M16" s="2184"/>
      <c r="N16" s="2184"/>
      <c r="O16" s="2184"/>
      <c r="P16" s="2184"/>
      <c r="Q16" s="2184"/>
      <c r="R16" s="2184"/>
      <c r="S16" s="2193"/>
      <c r="T16" s="2194"/>
      <c r="U16" s="2195"/>
      <c r="V16" s="2196"/>
      <c r="W16" s="2196"/>
      <c r="X16" s="2196"/>
      <c r="Y16" s="2196"/>
      <c r="Z16" s="2196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2191" t="s">
        <v>35</v>
      </c>
      <c r="B17" s="23">
        <f t="shared" si="0"/>
        <v>0</v>
      </c>
      <c r="C17" s="2183"/>
      <c r="D17" s="2184"/>
      <c r="E17" s="2192"/>
      <c r="F17" s="2184"/>
      <c r="G17" s="2184"/>
      <c r="H17" s="2184"/>
      <c r="I17" s="2184"/>
      <c r="J17" s="2184"/>
      <c r="K17" s="2184"/>
      <c r="L17" s="2184"/>
      <c r="M17" s="2184"/>
      <c r="N17" s="2184"/>
      <c r="O17" s="2184"/>
      <c r="P17" s="2184"/>
      <c r="Q17" s="2184"/>
      <c r="R17" s="2184"/>
      <c r="S17" s="2193"/>
      <c r="T17" s="2194"/>
      <c r="U17" s="2195"/>
      <c r="V17" s="2196"/>
      <c r="W17" s="2196"/>
      <c r="X17" s="2196"/>
      <c r="Y17" s="2196"/>
      <c r="Z17" s="2196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2183"/>
      <c r="D18" s="2184"/>
      <c r="E18" s="2192"/>
      <c r="F18" s="2184"/>
      <c r="G18" s="2184"/>
      <c r="H18" s="2184"/>
      <c r="I18" s="2184"/>
      <c r="J18" s="2184"/>
      <c r="K18" s="2184"/>
      <c r="L18" s="2184"/>
      <c r="M18" s="2184"/>
      <c r="N18" s="2184"/>
      <c r="O18" s="2184"/>
      <c r="P18" s="2184"/>
      <c r="Q18" s="2184"/>
      <c r="R18" s="2184"/>
      <c r="S18" s="2193"/>
      <c r="T18" s="2194"/>
      <c r="U18" s="2195"/>
      <c r="V18" s="2196"/>
      <c r="W18" s="2196"/>
      <c r="X18" s="2196"/>
      <c r="Y18" s="2196"/>
      <c r="Z18" s="2196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2200" t="s">
        <v>37</v>
      </c>
      <c r="B19" s="2201">
        <f t="shared" si="0"/>
        <v>0</v>
      </c>
      <c r="C19" s="2202">
        <f t="shared" ref="C19:S19" si="4">SUM(C14:C18)</f>
        <v>0</v>
      </c>
      <c r="D19" s="2203">
        <f t="shared" si="4"/>
        <v>0</v>
      </c>
      <c r="E19" s="2203">
        <f t="shared" si="4"/>
        <v>0</v>
      </c>
      <c r="F19" s="2204">
        <f t="shared" si="4"/>
        <v>0</v>
      </c>
      <c r="G19" s="2204">
        <f t="shared" si="4"/>
        <v>0</v>
      </c>
      <c r="H19" s="2204">
        <f t="shared" si="4"/>
        <v>0</v>
      </c>
      <c r="I19" s="2204">
        <f t="shared" si="4"/>
        <v>0</v>
      </c>
      <c r="J19" s="2204">
        <f t="shared" si="4"/>
        <v>0</v>
      </c>
      <c r="K19" s="2204">
        <f t="shared" si="4"/>
        <v>0</v>
      </c>
      <c r="L19" s="2204">
        <f t="shared" si="4"/>
        <v>0</v>
      </c>
      <c r="M19" s="2204">
        <f t="shared" si="4"/>
        <v>0</v>
      </c>
      <c r="N19" s="2204">
        <f t="shared" si="4"/>
        <v>0</v>
      </c>
      <c r="O19" s="2204">
        <f t="shared" si="4"/>
        <v>0</v>
      </c>
      <c r="P19" s="2204">
        <f t="shared" si="4"/>
        <v>0</v>
      </c>
      <c r="Q19" s="2204">
        <f t="shared" si="4"/>
        <v>0</v>
      </c>
      <c r="R19" s="2204">
        <f t="shared" si="4"/>
        <v>0</v>
      </c>
      <c r="S19" s="2205">
        <f t="shared" si="4"/>
        <v>0</v>
      </c>
      <c r="T19" s="2201">
        <f>SUM(T14:T18)</f>
        <v>0</v>
      </c>
      <c r="U19" s="2206">
        <f t="shared" ref="U19:Z19" si="5">SUM(U14:U18)</f>
        <v>0</v>
      </c>
      <c r="V19" s="2207">
        <f t="shared" si="5"/>
        <v>0</v>
      </c>
      <c r="W19" s="2207">
        <f t="shared" si="5"/>
        <v>0</v>
      </c>
      <c r="X19" s="2207">
        <f t="shared" si="5"/>
        <v>0</v>
      </c>
      <c r="Y19" s="2207">
        <f t="shared" si="5"/>
        <v>0</v>
      </c>
      <c r="Z19" s="2207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551" t="s">
        <v>39</v>
      </c>
      <c r="B21" s="4552" t="s">
        <v>5</v>
      </c>
      <c r="C21" s="4552"/>
      <c r="D21" s="4552"/>
      <c r="E21" s="4553" t="s">
        <v>40</v>
      </c>
      <c r="F21" s="4554"/>
      <c r="G21" s="4554"/>
      <c r="H21" s="4555"/>
      <c r="I21" s="4556" t="s">
        <v>32</v>
      </c>
      <c r="J21" s="4557" t="s">
        <v>41</v>
      </c>
      <c r="K21" s="4552" t="s">
        <v>10</v>
      </c>
      <c r="L21" s="4552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551"/>
      <c r="B22" s="4552"/>
      <c r="C22" s="4552"/>
      <c r="D22" s="4552"/>
      <c r="E22" s="4551" t="s">
        <v>42</v>
      </c>
      <c r="F22" s="4551"/>
      <c r="G22" s="4551" t="s">
        <v>43</v>
      </c>
      <c r="H22" s="4558"/>
      <c r="I22" s="4556"/>
      <c r="J22" s="4557"/>
      <c r="K22" s="4552"/>
      <c r="L22" s="4552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551"/>
      <c r="B23" s="2208" t="s">
        <v>44</v>
      </c>
      <c r="C23" s="2209" t="s">
        <v>30</v>
      </c>
      <c r="D23" s="2209" t="s">
        <v>31</v>
      </c>
      <c r="E23" s="2209" t="s">
        <v>30</v>
      </c>
      <c r="F23" s="2209" t="s">
        <v>31</v>
      </c>
      <c r="G23" s="2209" t="s">
        <v>30</v>
      </c>
      <c r="H23" s="2210" t="s">
        <v>31</v>
      </c>
      <c r="I23" s="4556"/>
      <c r="J23" s="4557"/>
      <c r="K23" s="4552"/>
      <c r="L23" s="4552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2211" t="s">
        <v>45</v>
      </c>
      <c r="B24" s="2212">
        <f>SUM(C24:D24)</f>
        <v>0</v>
      </c>
      <c r="C24" s="2212">
        <f t="shared" ref="C24:D26" si="6">+E24+G24</f>
        <v>0</v>
      </c>
      <c r="D24" s="2212">
        <f t="shared" si="6"/>
        <v>0</v>
      </c>
      <c r="E24" s="2213"/>
      <c r="F24" s="2213"/>
      <c r="G24" s="2213"/>
      <c r="H24" s="2214"/>
      <c r="I24" s="2215"/>
      <c r="J24" s="2216"/>
      <c r="K24" s="2213"/>
      <c r="L24" s="2213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2217" t="s">
        <v>46</v>
      </c>
      <c r="B25" s="2218">
        <f>SUM(C25:D25)</f>
        <v>0</v>
      </c>
      <c r="C25" s="2218">
        <f t="shared" si="6"/>
        <v>0</v>
      </c>
      <c r="D25" s="2218">
        <f t="shared" si="6"/>
        <v>0</v>
      </c>
      <c r="E25" s="2219"/>
      <c r="F25" s="2219"/>
      <c r="G25" s="2219"/>
      <c r="H25" s="2220"/>
      <c r="I25" s="2221"/>
      <c r="J25" s="2222"/>
      <c r="K25" s="2219"/>
      <c r="L25" s="2219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2223" t="s">
        <v>47</v>
      </c>
      <c r="B26" s="2224">
        <f>SUM(C26:D26)</f>
        <v>0</v>
      </c>
      <c r="C26" s="2224">
        <f t="shared" si="6"/>
        <v>0</v>
      </c>
      <c r="D26" s="2224">
        <f t="shared" si="6"/>
        <v>0</v>
      </c>
      <c r="E26" s="2225"/>
      <c r="F26" s="2225"/>
      <c r="G26" s="2225"/>
      <c r="H26" s="2226"/>
      <c r="I26" s="2227"/>
      <c r="J26" s="2228"/>
      <c r="K26" s="2225"/>
      <c r="L26" s="2225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2200" t="s">
        <v>5</v>
      </c>
      <c r="B27" s="2209">
        <f>SUM(B24:B26)</f>
        <v>0</v>
      </c>
      <c r="C27" s="2209">
        <f>SUM(C24:C26)</f>
        <v>0</v>
      </c>
      <c r="D27" s="2209">
        <f>SUM(D24:D26)</f>
        <v>0</v>
      </c>
      <c r="E27" s="2209">
        <f>SUM(E24:E26)</f>
        <v>0</v>
      </c>
      <c r="F27" s="2209">
        <f t="shared" ref="F27:L27" si="9">SUM(F24:F26)</f>
        <v>0</v>
      </c>
      <c r="G27" s="2209">
        <f t="shared" si="9"/>
        <v>0</v>
      </c>
      <c r="H27" s="2210">
        <f t="shared" si="9"/>
        <v>0</v>
      </c>
      <c r="I27" s="2229">
        <f t="shared" si="9"/>
        <v>0</v>
      </c>
      <c r="J27" s="2209">
        <f t="shared" si="9"/>
        <v>0</v>
      </c>
      <c r="K27" s="2209">
        <f t="shared" si="9"/>
        <v>0</v>
      </c>
      <c r="L27" s="2209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2174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384"/>
      <c r="B29" s="4384" t="s">
        <v>5</v>
      </c>
      <c r="C29" s="4564" t="s">
        <v>6</v>
      </c>
      <c r="D29" s="4565"/>
      <c r="E29" s="4565"/>
      <c r="F29" s="4565"/>
      <c r="G29" s="4565"/>
      <c r="H29" s="4565"/>
      <c r="I29" s="4565"/>
      <c r="J29" s="4565"/>
      <c r="K29" s="4565"/>
      <c r="L29" s="4565"/>
      <c r="M29" s="4565"/>
      <c r="N29" s="4565"/>
      <c r="O29" s="4565"/>
      <c r="P29" s="4565"/>
      <c r="Q29" s="4565"/>
      <c r="R29" s="4565"/>
      <c r="S29" s="4566"/>
      <c r="T29" s="4567" t="s">
        <v>49</v>
      </c>
      <c r="U29" s="4568"/>
      <c r="V29" s="4509" t="s">
        <v>10</v>
      </c>
      <c r="W29" s="4569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2175" t="s">
        <v>13</v>
      </c>
      <c r="D30" s="2176" t="s">
        <v>14</v>
      </c>
      <c r="E30" s="2176" t="s">
        <v>50</v>
      </c>
      <c r="F30" s="2177" t="s">
        <v>51</v>
      </c>
      <c r="G30" s="2176" t="s">
        <v>17</v>
      </c>
      <c r="H30" s="2176" t="s">
        <v>18</v>
      </c>
      <c r="I30" s="2176" t="s">
        <v>19</v>
      </c>
      <c r="J30" s="2176" t="s">
        <v>20</v>
      </c>
      <c r="K30" s="2176" t="s">
        <v>21</v>
      </c>
      <c r="L30" s="2176" t="s">
        <v>22</v>
      </c>
      <c r="M30" s="2176" t="s">
        <v>23</v>
      </c>
      <c r="N30" s="2176" t="s">
        <v>24</v>
      </c>
      <c r="O30" s="2176" t="s">
        <v>25</v>
      </c>
      <c r="P30" s="2176" t="s">
        <v>26</v>
      </c>
      <c r="Q30" s="2176" t="s">
        <v>27</v>
      </c>
      <c r="R30" s="2230" t="s">
        <v>28</v>
      </c>
      <c r="S30" s="2231" t="s">
        <v>29</v>
      </c>
      <c r="T30" s="2180" t="s">
        <v>30</v>
      </c>
      <c r="U30" s="2181" t="s">
        <v>31</v>
      </c>
      <c r="V30" s="4509"/>
      <c r="W30" s="4569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2232" t="s">
        <v>52</v>
      </c>
      <c r="B31" s="2233">
        <f>SUM(C31:S31)</f>
        <v>0</v>
      </c>
      <c r="C31" s="2234"/>
      <c r="D31" s="2235"/>
      <c r="E31" s="2235"/>
      <c r="F31" s="2235"/>
      <c r="G31" s="2235"/>
      <c r="H31" s="2235"/>
      <c r="I31" s="2235"/>
      <c r="J31" s="2235"/>
      <c r="K31" s="2235"/>
      <c r="L31" s="2235"/>
      <c r="M31" s="2235"/>
      <c r="N31" s="2235"/>
      <c r="O31" s="2235"/>
      <c r="P31" s="2235"/>
      <c r="Q31" s="2235"/>
      <c r="R31" s="2235"/>
      <c r="S31" s="2236"/>
      <c r="T31" s="2237"/>
      <c r="U31" s="2238"/>
      <c r="V31" s="2239"/>
      <c r="W31" s="2237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2240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559" t="s">
        <v>55</v>
      </c>
      <c r="B34" s="4398" t="s">
        <v>56</v>
      </c>
      <c r="C34" s="4560" t="s">
        <v>57</v>
      </c>
      <c r="D34" s="4561"/>
      <c r="E34" s="4561"/>
      <c r="F34" s="4561"/>
      <c r="G34" s="4561"/>
      <c r="H34" s="4561"/>
      <c r="I34" s="4561"/>
      <c r="J34" s="4561"/>
      <c r="K34" s="4561"/>
      <c r="L34" s="4561"/>
      <c r="M34" s="4561"/>
      <c r="N34" s="4561"/>
      <c r="O34" s="4561"/>
      <c r="P34" s="4561"/>
      <c r="Q34" s="4561"/>
      <c r="R34" s="4561"/>
      <c r="S34" s="4561"/>
      <c r="T34" s="4561"/>
      <c r="U34" s="4562"/>
      <c r="V34" s="4401" t="s">
        <v>58</v>
      </c>
      <c r="W34" s="4402"/>
      <c r="X34" s="4331" t="s">
        <v>59</v>
      </c>
      <c r="Y34" s="4333"/>
      <c r="Z34" s="4563" t="s">
        <v>60</v>
      </c>
      <c r="AA34" s="4508"/>
      <c r="AB34" s="4508"/>
      <c r="AC34" s="4508"/>
      <c r="AD34" s="4508"/>
      <c r="AE34" s="4508"/>
      <c r="AF34" s="4508"/>
      <c r="AG34" s="4508"/>
      <c r="AH34" s="4508"/>
      <c r="AI34" s="4509"/>
      <c r="AJ34" s="4293" t="s">
        <v>61</v>
      </c>
      <c r="AK34" s="4332"/>
      <c r="AL34" s="4333"/>
      <c r="AM34" s="4333" t="s">
        <v>62</v>
      </c>
      <c r="AN34" s="4333" t="s">
        <v>63</v>
      </c>
      <c r="AO34" s="4237" t="s">
        <v>10</v>
      </c>
      <c r="AP34" s="4333" t="s">
        <v>11</v>
      </c>
      <c r="AQ34" s="4333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559"/>
      <c r="B35" s="3802"/>
      <c r="C35" s="4572" t="s">
        <v>6</v>
      </c>
      <c r="D35" s="4572"/>
      <c r="E35" s="4572"/>
      <c r="F35" s="4572"/>
      <c r="G35" s="4572"/>
      <c r="H35" s="4572"/>
      <c r="I35" s="4572"/>
      <c r="J35" s="4572"/>
      <c r="K35" s="4572"/>
      <c r="L35" s="4572"/>
      <c r="M35" s="4572"/>
      <c r="N35" s="4572"/>
      <c r="O35" s="4572"/>
      <c r="P35" s="4572"/>
      <c r="Q35" s="4572"/>
      <c r="R35" s="4572"/>
      <c r="S35" s="4572"/>
      <c r="T35" s="4573" t="s">
        <v>49</v>
      </c>
      <c r="U35" s="4574"/>
      <c r="V35" s="3809"/>
      <c r="W35" s="3810"/>
      <c r="X35" s="3812"/>
      <c r="Y35" s="3786"/>
      <c r="Z35" s="4575" t="s">
        <v>65</v>
      </c>
      <c r="AA35" s="4518"/>
      <c r="AB35" s="4518"/>
      <c r="AC35" s="4518"/>
      <c r="AD35" s="4511"/>
      <c r="AE35" s="4575" t="s">
        <v>66</v>
      </c>
      <c r="AF35" s="4518"/>
      <c r="AG35" s="4518"/>
      <c r="AH35" s="4518"/>
      <c r="AI35" s="4511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559"/>
      <c r="B36" s="3803"/>
      <c r="C36" s="2241" t="s">
        <v>13</v>
      </c>
      <c r="D36" s="2242" t="s">
        <v>14</v>
      </c>
      <c r="E36" s="2242" t="s">
        <v>50</v>
      </c>
      <c r="F36" s="2242" t="s">
        <v>51</v>
      </c>
      <c r="G36" s="2242" t="s">
        <v>17</v>
      </c>
      <c r="H36" s="2242" t="s">
        <v>18</v>
      </c>
      <c r="I36" s="2242" t="s">
        <v>19</v>
      </c>
      <c r="J36" s="2242" t="s">
        <v>20</v>
      </c>
      <c r="K36" s="2242" t="s">
        <v>21</v>
      </c>
      <c r="L36" s="2242" t="s">
        <v>22</v>
      </c>
      <c r="M36" s="2242" t="s">
        <v>23</v>
      </c>
      <c r="N36" s="2242" t="s">
        <v>24</v>
      </c>
      <c r="O36" s="2242" t="s">
        <v>25</v>
      </c>
      <c r="P36" s="2242" t="s">
        <v>26</v>
      </c>
      <c r="Q36" s="2242" t="s">
        <v>27</v>
      </c>
      <c r="R36" s="2242" t="s">
        <v>28</v>
      </c>
      <c r="S36" s="2243" t="s">
        <v>29</v>
      </c>
      <c r="T36" s="2244" t="s">
        <v>30</v>
      </c>
      <c r="U36" s="2245" t="s">
        <v>31</v>
      </c>
      <c r="V36" s="2241" t="s">
        <v>67</v>
      </c>
      <c r="W36" s="2075" t="s">
        <v>68</v>
      </c>
      <c r="X36" s="2241" t="s">
        <v>69</v>
      </c>
      <c r="Y36" s="2243" t="s">
        <v>70</v>
      </c>
      <c r="Z36" s="2246" t="s">
        <v>5</v>
      </c>
      <c r="AA36" s="2247" t="s">
        <v>71</v>
      </c>
      <c r="AB36" s="2242" t="s">
        <v>72</v>
      </c>
      <c r="AC36" s="2242" t="s">
        <v>73</v>
      </c>
      <c r="AD36" s="2075" t="s">
        <v>74</v>
      </c>
      <c r="AE36" s="67" t="s">
        <v>56</v>
      </c>
      <c r="AF36" s="2247" t="s">
        <v>71</v>
      </c>
      <c r="AG36" s="2242" t="s">
        <v>72</v>
      </c>
      <c r="AH36" s="2242" t="s">
        <v>73</v>
      </c>
      <c r="AI36" s="2075" t="s">
        <v>74</v>
      </c>
      <c r="AJ36" s="2248" t="s">
        <v>75</v>
      </c>
      <c r="AK36" s="2249" t="s">
        <v>76</v>
      </c>
      <c r="AL36" s="2249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2250"/>
      <c r="D37" s="2186"/>
      <c r="E37" s="2186"/>
      <c r="F37" s="2186"/>
      <c r="G37" s="2251"/>
      <c r="H37" s="2251"/>
      <c r="I37" s="2251"/>
      <c r="J37" s="2251"/>
      <c r="K37" s="2251"/>
      <c r="L37" s="2251"/>
      <c r="M37" s="2251"/>
      <c r="N37" s="2251"/>
      <c r="O37" s="2251"/>
      <c r="P37" s="2251"/>
      <c r="Q37" s="2251"/>
      <c r="R37" s="2251"/>
      <c r="S37" s="2252"/>
      <c r="T37" s="2250"/>
      <c r="U37" s="2187"/>
      <c r="V37" s="2250"/>
      <c r="W37" s="2187"/>
      <c r="X37" s="2250"/>
      <c r="Y37" s="2187"/>
      <c r="Z37" s="2253">
        <f>SUM(AA37+AB37+AC37+AD37)</f>
        <v>0</v>
      </c>
      <c r="AA37" s="2250"/>
      <c r="AB37" s="2186"/>
      <c r="AC37" s="2186"/>
      <c r="AD37" s="2187"/>
      <c r="AE37" s="2253">
        <f>SUM(AF37+AG37+AH37+AI37)</f>
        <v>0</v>
      </c>
      <c r="AF37" s="2250"/>
      <c r="AG37" s="2186"/>
      <c r="AH37" s="2186"/>
      <c r="AI37" s="2254"/>
      <c r="AJ37" s="2196"/>
      <c r="AK37" s="2196"/>
      <c r="AL37" s="2196"/>
      <c r="AM37" s="2196"/>
      <c r="AN37" s="2196"/>
      <c r="AO37" s="2196"/>
      <c r="AP37" s="2196"/>
      <c r="AQ37" s="2196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2253" t="s">
        <v>79</v>
      </c>
      <c r="B38" s="23">
        <f t="shared" ref="B38:B96" si="23">SUM(C38:S38)</f>
        <v>6</v>
      </c>
      <c r="C38" s="2183"/>
      <c r="D38" s="2184"/>
      <c r="E38" s="2184"/>
      <c r="F38" s="2184"/>
      <c r="G38" s="2184"/>
      <c r="H38" s="2184"/>
      <c r="I38" s="2184"/>
      <c r="J38" s="2184"/>
      <c r="K38" s="2184">
        <v>1</v>
      </c>
      <c r="L38" s="2184"/>
      <c r="M38" s="2184"/>
      <c r="N38" s="2184"/>
      <c r="O38" s="2184">
        <v>1</v>
      </c>
      <c r="P38" s="2184"/>
      <c r="Q38" s="2184">
        <v>1</v>
      </c>
      <c r="R38" s="2184"/>
      <c r="S38" s="2193">
        <v>3</v>
      </c>
      <c r="T38" s="73">
        <v>5</v>
      </c>
      <c r="U38" s="74">
        <v>1</v>
      </c>
      <c r="V38" s="73"/>
      <c r="W38" s="74"/>
      <c r="X38" s="73"/>
      <c r="Y38" s="74"/>
      <c r="Z38" s="2253">
        <f t="shared" ref="Z38:Z96" si="24">SUM(AA38+AB38+AC38+AD38)</f>
        <v>0</v>
      </c>
      <c r="AA38" s="73"/>
      <c r="AB38" s="75"/>
      <c r="AC38" s="75"/>
      <c r="AD38" s="74"/>
      <c r="AE38" s="2253">
        <f t="shared" ref="AE38:AE96" si="25">SUM(AF38+AG38+AH38+AI38)</f>
        <v>0</v>
      </c>
      <c r="AF38" s="73"/>
      <c r="AG38" s="75"/>
      <c r="AH38" s="75"/>
      <c r="AI38" s="76"/>
      <c r="AJ38" s="2196">
        <v>0</v>
      </c>
      <c r="AK38" s="2196">
        <v>0</v>
      </c>
      <c r="AL38" s="2196">
        <v>6</v>
      </c>
      <c r="AM38" s="2196">
        <v>0</v>
      </c>
      <c r="AN38" s="2196">
        <v>0</v>
      </c>
      <c r="AO38" s="2196">
        <v>0</v>
      </c>
      <c r="AP38" s="2196">
        <v>0</v>
      </c>
      <c r="AQ38" s="2196">
        <v>0</v>
      </c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2253" t="s">
        <v>80</v>
      </c>
      <c r="B39" s="23">
        <f>SUM(C39)</f>
        <v>0</v>
      </c>
      <c r="C39" s="2183"/>
      <c r="D39" s="2255"/>
      <c r="E39" s="2255"/>
      <c r="F39" s="2255"/>
      <c r="G39" s="2255"/>
      <c r="H39" s="2255"/>
      <c r="I39" s="2255"/>
      <c r="J39" s="2255"/>
      <c r="K39" s="2255"/>
      <c r="L39" s="2255"/>
      <c r="M39" s="2255"/>
      <c r="N39" s="2255"/>
      <c r="O39" s="2255"/>
      <c r="P39" s="2255"/>
      <c r="Q39" s="2255"/>
      <c r="R39" s="2255"/>
      <c r="S39" s="2256"/>
      <c r="T39" s="73"/>
      <c r="U39" s="74"/>
      <c r="V39" s="73"/>
      <c r="W39" s="74"/>
      <c r="X39" s="73"/>
      <c r="Y39" s="74"/>
      <c r="Z39" s="2253">
        <f t="shared" si="24"/>
        <v>0</v>
      </c>
      <c r="AA39" s="73"/>
      <c r="AB39" s="75"/>
      <c r="AC39" s="75"/>
      <c r="AD39" s="74"/>
      <c r="AE39" s="2253">
        <f t="shared" si="25"/>
        <v>0</v>
      </c>
      <c r="AF39" s="73"/>
      <c r="AG39" s="75"/>
      <c r="AH39" s="75"/>
      <c r="AI39" s="76"/>
      <c r="AJ39" s="2196"/>
      <c r="AK39" s="2196"/>
      <c r="AL39" s="2196"/>
      <c r="AM39" s="2196"/>
      <c r="AN39" s="2196"/>
      <c r="AO39" s="2196"/>
      <c r="AP39" s="2196"/>
      <c r="AQ39" s="2196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2253" t="s">
        <v>81</v>
      </c>
      <c r="B40" s="23">
        <f t="shared" si="23"/>
        <v>0</v>
      </c>
      <c r="C40" s="2183"/>
      <c r="D40" s="2184"/>
      <c r="E40" s="2184"/>
      <c r="F40" s="2184"/>
      <c r="G40" s="2184"/>
      <c r="H40" s="2184"/>
      <c r="I40" s="2184"/>
      <c r="J40" s="2184"/>
      <c r="K40" s="2184"/>
      <c r="L40" s="2184"/>
      <c r="M40" s="2184"/>
      <c r="N40" s="2184"/>
      <c r="O40" s="2184"/>
      <c r="P40" s="2184"/>
      <c r="Q40" s="2184"/>
      <c r="R40" s="2184"/>
      <c r="S40" s="2193"/>
      <c r="T40" s="73"/>
      <c r="U40" s="74"/>
      <c r="V40" s="73"/>
      <c r="W40" s="74"/>
      <c r="X40" s="73"/>
      <c r="Y40" s="74"/>
      <c r="Z40" s="2253">
        <f t="shared" si="24"/>
        <v>0</v>
      </c>
      <c r="AA40" s="73"/>
      <c r="AB40" s="75"/>
      <c r="AC40" s="75"/>
      <c r="AD40" s="74"/>
      <c r="AE40" s="2253">
        <f t="shared" si="25"/>
        <v>0</v>
      </c>
      <c r="AF40" s="73"/>
      <c r="AG40" s="75"/>
      <c r="AH40" s="75"/>
      <c r="AI40" s="76"/>
      <c r="AJ40" s="2196"/>
      <c r="AK40" s="2196"/>
      <c r="AL40" s="2196"/>
      <c r="AM40" s="2196"/>
      <c r="AN40" s="2196"/>
      <c r="AO40" s="2196"/>
      <c r="AP40" s="2196"/>
      <c r="AQ40" s="2196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2253" t="s">
        <v>82</v>
      </c>
      <c r="B41" s="23">
        <f t="shared" si="23"/>
        <v>0</v>
      </c>
      <c r="C41" s="2183"/>
      <c r="D41" s="2184"/>
      <c r="E41" s="2184"/>
      <c r="F41" s="2184"/>
      <c r="G41" s="2184"/>
      <c r="H41" s="2184"/>
      <c r="I41" s="2184"/>
      <c r="J41" s="2184"/>
      <c r="K41" s="2184"/>
      <c r="L41" s="2184"/>
      <c r="M41" s="2184"/>
      <c r="N41" s="2184"/>
      <c r="O41" s="2184"/>
      <c r="P41" s="2184"/>
      <c r="Q41" s="2184"/>
      <c r="R41" s="2184"/>
      <c r="S41" s="2193"/>
      <c r="T41" s="73"/>
      <c r="U41" s="74"/>
      <c r="V41" s="73"/>
      <c r="W41" s="74"/>
      <c r="X41" s="73"/>
      <c r="Y41" s="74"/>
      <c r="Z41" s="2253">
        <f t="shared" si="24"/>
        <v>0</v>
      </c>
      <c r="AA41" s="73"/>
      <c r="AB41" s="75"/>
      <c r="AC41" s="75"/>
      <c r="AD41" s="74"/>
      <c r="AE41" s="2253">
        <f t="shared" si="25"/>
        <v>0</v>
      </c>
      <c r="AF41" s="73"/>
      <c r="AG41" s="75"/>
      <c r="AH41" s="75"/>
      <c r="AI41" s="76"/>
      <c r="AJ41" s="2196"/>
      <c r="AK41" s="2196"/>
      <c r="AL41" s="2196"/>
      <c r="AM41" s="2196"/>
      <c r="AN41" s="2196"/>
      <c r="AO41" s="2196"/>
      <c r="AP41" s="2196"/>
      <c r="AQ41" s="2196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2253" t="s">
        <v>83</v>
      </c>
      <c r="B42" s="23">
        <f t="shared" si="23"/>
        <v>0</v>
      </c>
      <c r="C42" s="2183"/>
      <c r="D42" s="2184"/>
      <c r="E42" s="2184"/>
      <c r="F42" s="2184"/>
      <c r="G42" s="2184"/>
      <c r="H42" s="2184"/>
      <c r="I42" s="2184"/>
      <c r="J42" s="2184"/>
      <c r="K42" s="2184"/>
      <c r="L42" s="2184"/>
      <c r="M42" s="2184"/>
      <c r="N42" s="2184"/>
      <c r="O42" s="2184"/>
      <c r="P42" s="2184"/>
      <c r="Q42" s="2184"/>
      <c r="R42" s="2184"/>
      <c r="S42" s="2193"/>
      <c r="T42" s="73"/>
      <c r="U42" s="74"/>
      <c r="V42" s="73"/>
      <c r="W42" s="74"/>
      <c r="X42" s="73"/>
      <c r="Y42" s="74"/>
      <c r="Z42" s="2253">
        <f t="shared" si="24"/>
        <v>0</v>
      </c>
      <c r="AA42" s="73"/>
      <c r="AB42" s="75"/>
      <c r="AC42" s="75"/>
      <c r="AD42" s="74"/>
      <c r="AE42" s="2253">
        <f t="shared" si="25"/>
        <v>0</v>
      </c>
      <c r="AF42" s="73"/>
      <c r="AG42" s="75"/>
      <c r="AH42" s="75"/>
      <c r="AI42" s="76"/>
      <c r="AJ42" s="2196"/>
      <c r="AK42" s="2196"/>
      <c r="AL42" s="2196"/>
      <c r="AM42" s="2196"/>
      <c r="AN42" s="2196"/>
      <c r="AO42" s="2196"/>
      <c r="AP42" s="2196"/>
      <c r="AQ42" s="2196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2253" t="s">
        <v>84</v>
      </c>
      <c r="B43" s="23">
        <f t="shared" si="23"/>
        <v>0</v>
      </c>
      <c r="C43" s="2183"/>
      <c r="D43" s="2184"/>
      <c r="E43" s="2184"/>
      <c r="F43" s="2184"/>
      <c r="G43" s="2184"/>
      <c r="H43" s="2184"/>
      <c r="I43" s="2184"/>
      <c r="J43" s="2184"/>
      <c r="K43" s="2184"/>
      <c r="L43" s="2184"/>
      <c r="M43" s="2184"/>
      <c r="N43" s="2184"/>
      <c r="O43" s="2184"/>
      <c r="P43" s="2184"/>
      <c r="Q43" s="2184"/>
      <c r="R43" s="2184"/>
      <c r="S43" s="2193"/>
      <c r="T43" s="73"/>
      <c r="U43" s="74"/>
      <c r="V43" s="73"/>
      <c r="W43" s="74"/>
      <c r="X43" s="73"/>
      <c r="Y43" s="74"/>
      <c r="Z43" s="2253">
        <f t="shared" si="24"/>
        <v>0</v>
      </c>
      <c r="AA43" s="73"/>
      <c r="AB43" s="75"/>
      <c r="AC43" s="75"/>
      <c r="AD43" s="74"/>
      <c r="AE43" s="2253">
        <f t="shared" si="25"/>
        <v>0</v>
      </c>
      <c r="AF43" s="73"/>
      <c r="AG43" s="75"/>
      <c r="AH43" s="75"/>
      <c r="AI43" s="76"/>
      <c r="AJ43" s="2196"/>
      <c r="AK43" s="2196"/>
      <c r="AL43" s="2196"/>
      <c r="AM43" s="2196"/>
      <c r="AN43" s="2196"/>
      <c r="AO43" s="2196"/>
      <c r="AP43" s="2196"/>
      <c r="AQ43" s="2196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2253" t="s">
        <v>85</v>
      </c>
      <c r="B44" s="23">
        <f t="shared" si="23"/>
        <v>0</v>
      </c>
      <c r="C44" s="2183"/>
      <c r="D44" s="2184"/>
      <c r="E44" s="2184"/>
      <c r="F44" s="2184"/>
      <c r="G44" s="2184"/>
      <c r="H44" s="2184"/>
      <c r="I44" s="2184"/>
      <c r="J44" s="2184"/>
      <c r="K44" s="2184"/>
      <c r="L44" s="2184"/>
      <c r="M44" s="2184"/>
      <c r="N44" s="2184"/>
      <c r="O44" s="2184"/>
      <c r="P44" s="2184"/>
      <c r="Q44" s="2184"/>
      <c r="R44" s="2184"/>
      <c r="S44" s="2193"/>
      <c r="T44" s="73"/>
      <c r="U44" s="74"/>
      <c r="V44" s="73"/>
      <c r="W44" s="74"/>
      <c r="X44" s="73"/>
      <c r="Y44" s="74"/>
      <c r="Z44" s="2253">
        <f t="shared" si="24"/>
        <v>0</v>
      </c>
      <c r="AA44" s="73"/>
      <c r="AB44" s="75"/>
      <c r="AC44" s="75"/>
      <c r="AD44" s="74"/>
      <c r="AE44" s="2253">
        <f t="shared" si="25"/>
        <v>0</v>
      </c>
      <c r="AF44" s="73"/>
      <c r="AG44" s="75"/>
      <c r="AH44" s="75"/>
      <c r="AI44" s="76"/>
      <c r="AJ44" s="2196"/>
      <c r="AK44" s="2196"/>
      <c r="AL44" s="2196"/>
      <c r="AM44" s="2196"/>
      <c r="AN44" s="2196"/>
      <c r="AO44" s="2196"/>
      <c r="AP44" s="2196"/>
      <c r="AQ44" s="2196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2253" t="s">
        <v>86</v>
      </c>
      <c r="B45" s="23">
        <f t="shared" si="23"/>
        <v>0</v>
      </c>
      <c r="C45" s="2183"/>
      <c r="D45" s="2184"/>
      <c r="E45" s="2184"/>
      <c r="F45" s="2184"/>
      <c r="G45" s="2184"/>
      <c r="H45" s="2184"/>
      <c r="I45" s="2184"/>
      <c r="J45" s="2184"/>
      <c r="K45" s="2184"/>
      <c r="L45" s="2184"/>
      <c r="M45" s="2184"/>
      <c r="N45" s="2184"/>
      <c r="O45" s="2184"/>
      <c r="P45" s="2184"/>
      <c r="Q45" s="2184"/>
      <c r="R45" s="2184"/>
      <c r="S45" s="2193"/>
      <c r="T45" s="73"/>
      <c r="U45" s="74"/>
      <c r="V45" s="73"/>
      <c r="W45" s="74"/>
      <c r="X45" s="73"/>
      <c r="Y45" s="74"/>
      <c r="Z45" s="2253">
        <f t="shared" si="24"/>
        <v>0</v>
      </c>
      <c r="AA45" s="73"/>
      <c r="AB45" s="75"/>
      <c r="AC45" s="75"/>
      <c r="AD45" s="74"/>
      <c r="AE45" s="2253">
        <f t="shared" si="25"/>
        <v>0</v>
      </c>
      <c r="AF45" s="73"/>
      <c r="AG45" s="75"/>
      <c r="AH45" s="75"/>
      <c r="AI45" s="76"/>
      <c r="AJ45" s="2196"/>
      <c r="AK45" s="2196"/>
      <c r="AL45" s="2196"/>
      <c r="AM45" s="2196"/>
      <c r="AN45" s="2196"/>
      <c r="AO45" s="2196"/>
      <c r="AP45" s="2196"/>
      <c r="AQ45" s="2196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2253" t="s">
        <v>87</v>
      </c>
      <c r="B46" s="23">
        <f t="shared" si="23"/>
        <v>0</v>
      </c>
      <c r="C46" s="2183"/>
      <c r="D46" s="2184"/>
      <c r="E46" s="2184"/>
      <c r="F46" s="2184"/>
      <c r="G46" s="2184"/>
      <c r="H46" s="2184"/>
      <c r="I46" s="2184"/>
      <c r="J46" s="2184"/>
      <c r="K46" s="2184"/>
      <c r="L46" s="2184"/>
      <c r="M46" s="2184"/>
      <c r="N46" s="2184"/>
      <c r="O46" s="2184"/>
      <c r="P46" s="2184"/>
      <c r="Q46" s="2184"/>
      <c r="R46" s="2184"/>
      <c r="S46" s="2193"/>
      <c r="T46" s="73"/>
      <c r="U46" s="74"/>
      <c r="V46" s="73"/>
      <c r="W46" s="74"/>
      <c r="X46" s="73"/>
      <c r="Y46" s="74"/>
      <c r="Z46" s="2253">
        <f t="shared" si="24"/>
        <v>0</v>
      </c>
      <c r="AA46" s="73"/>
      <c r="AB46" s="75"/>
      <c r="AC46" s="75"/>
      <c r="AD46" s="74"/>
      <c r="AE46" s="2253">
        <f t="shared" si="25"/>
        <v>0</v>
      </c>
      <c r="AF46" s="73"/>
      <c r="AG46" s="75"/>
      <c r="AH46" s="75"/>
      <c r="AI46" s="76"/>
      <c r="AJ46" s="2196"/>
      <c r="AK46" s="2196"/>
      <c r="AL46" s="2196"/>
      <c r="AM46" s="2196"/>
      <c r="AN46" s="2196"/>
      <c r="AO46" s="2196"/>
      <c r="AP46" s="2196"/>
      <c r="AQ46" s="2196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2253" t="s">
        <v>88</v>
      </c>
      <c r="B47" s="23">
        <f t="shared" si="23"/>
        <v>0</v>
      </c>
      <c r="C47" s="2183"/>
      <c r="D47" s="2184"/>
      <c r="E47" s="2184"/>
      <c r="F47" s="2184"/>
      <c r="G47" s="2184"/>
      <c r="H47" s="2184"/>
      <c r="I47" s="2184"/>
      <c r="J47" s="2184"/>
      <c r="K47" s="2184"/>
      <c r="L47" s="2184"/>
      <c r="M47" s="2184"/>
      <c r="N47" s="2184"/>
      <c r="O47" s="2184"/>
      <c r="P47" s="2184"/>
      <c r="Q47" s="2184"/>
      <c r="R47" s="2184"/>
      <c r="S47" s="2193"/>
      <c r="T47" s="73"/>
      <c r="U47" s="74"/>
      <c r="V47" s="73"/>
      <c r="W47" s="74"/>
      <c r="X47" s="73"/>
      <c r="Y47" s="74"/>
      <c r="Z47" s="2253">
        <f t="shared" si="24"/>
        <v>0</v>
      </c>
      <c r="AA47" s="73"/>
      <c r="AB47" s="75"/>
      <c r="AC47" s="75"/>
      <c r="AD47" s="74"/>
      <c r="AE47" s="2253">
        <f t="shared" si="25"/>
        <v>0</v>
      </c>
      <c r="AF47" s="73"/>
      <c r="AG47" s="75"/>
      <c r="AH47" s="75"/>
      <c r="AI47" s="76"/>
      <c r="AJ47" s="2196"/>
      <c r="AK47" s="2196"/>
      <c r="AL47" s="2196"/>
      <c r="AM47" s="2196"/>
      <c r="AN47" s="2196"/>
      <c r="AO47" s="2196"/>
      <c r="AP47" s="2196"/>
      <c r="AQ47" s="2196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2253" t="s">
        <v>89</v>
      </c>
      <c r="B48" s="23">
        <f t="shared" si="23"/>
        <v>0</v>
      </c>
      <c r="C48" s="2183"/>
      <c r="D48" s="2184"/>
      <c r="E48" s="2184"/>
      <c r="F48" s="2184"/>
      <c r="G48" s="2184"/>
      <c r="H48" s="2184"/>
      <c r="I48" s="2184"/>
      <c r="J48" s="2184"/>
      <c r="K48" s="2184"/>
      <c r="L48" s="2184"/>
      <c r="M48" s="2184"/>
      <c r="N48" s="2184"/>
      <c r="O48" s="2184"/>
      <c r="P48" s="2184"/>
      <c r="Q48" s="2184"/>
      <c r="R48" s="2184"/>
      <c r="S48" s="2193"/>
      <c r="T48" s="73"/>
      <c r="U48" s="74"/>
      <c r="V48" s="73"/>
      <c r="W48" s="74"/>
      <c r="X48" s="73"/>
      <c r="Y48" s="74"/>
      <c r="Z48" s="2253">
        <f t="shared" si="24"/>
        <v>0</v>
      </c>
      <c r="AA48" s="73"/>
      <c r="AB48" s="75"/>
      <c r="AC48" s="75"/>
      <c r="AD48" s="74"/>
      <c r="AE48" s="2253">
        <f t="shared" si="25"/>
        <v>0</v>
      </c>
      <c r="AF48" s="73"/>
      <c r="AG48" s="75"/>
      <c r="AH48" s="75"/>
      <c r="AI48" s="76"/>
      <c r="AJ48" s="2196"/>
      <c r="AK48" s="2196"/>
      <c r="AL48" s="2196"/>
      <c r="AM48" s="2196"/>
      <c r="AN48" s="2196"/>
      <c r="AO48" s="2196"/>
      <c r="AP48" s="2196"/>
      <c r="AQ48" s="2196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2253" t="s">
        <v>90</v>
      </c>
      <c r="B49" s="23">
        <f t="shared" si="23"/>
        <v>0</v>
      </c>
      <c r="C49" s="2183"/>
      <c r="D49" s="2184"/>
      <c r="E49" s="2184"/>
      <c r="F49" s="2184"/>
      <c r="G49" s="2184"/>
      <c r="H49" s="2184"/>
      <c r="I49" s="2184"/>
      <c r="J49" s="2184"/>
      <c r="K49" s="2184"/>
      <c r="L49" s="2184"/>
      <c r="M49" s="2184"/>
      <c r="N49" s="2184"/>
      <c r="O49" s="2184"/>
      <c r="P49" s="2184"/>
      <c r="Q49" s="2184"/>
      <c r="R49" s="2184"/>
      <c r="S49" s="2193"/>
      <c r="T49" s="73"/>
      <c r="U49" s="74"/>
      <c r="V49" s="73"/>
      <c r="W49" s="74"/>
      <c r="X49" s="73"/>
      <c r="Y49" s="74"/>
      <c r="Z49" s="2253">
        <f t="shared" si="24"/>
        <v>0</v>
      </c>
      <c r="AA49" s="73"/>
      <c r="AB49" s="75"/>
      <c r="AC49" s="75"/>
      <c r="AD49" s="74"/>
      <c r="AE49" s="2253">
        <f t="shared" si="25"/>
        <v>0</v>
      </c>
      <c r="AF49" s="73"/>
      <c r="AG49" s="75"/>
      <c r="AH49" s="75"/>
      <c r="AI49" s="76"/>
      <c r="AJ49" s="2196"/>
      <c r="AK49" s="2196"/>
      <c r="AL49" s="2196"/>
      <c r="AM49" s="2196"/>
      <c r="AN49" s="2196"/>
      <c r="AO49" s="2196"/>
      <c r="AP49" s="2196"/>
      <c r="AQ49" s="2196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2253" t="s">
        <v>91</v>
      </c>
      <c r="B50" s="23">
        <f t="shared" si="23"/>
        <v>0</v>
      </c>
      <c r="C50" s="2183"/>
      <c r="D50" s="2184"/>
      <c r="E50" s="2184"/>
      <c r="F50" s="2184"/>
      <c r="G50" s="2184"/>
      <c r="H50" s="2184"/>
      <c r="I50" s="2184"/>
      <c r="J50" s="2184"/>
      <c r="K50" s="2184"/>
      <c r="L50" s="2184"/>
      <c r="M50" s="2184"/>
      <c r="N50" s="2184"/>
      <c r="O50" s="2184"/>
      <c r="P50" s="2184"/>
      <c r="Q50" s="2184"/>
      <c r="R50" s="2184"/>
      <c r="S50" s="2193"/>
      <c r="T50" s="73"/>
      <c r="U50" s="74"/>
      <c r="V50" s="73"/>
      <c r="W50" s="74"/>
      <c r="X50" s="73"/>
      <c r="Y50" s="74"/>
      <c r="Z50" s="2253">
        <f t="shared" si="24"/>
        <v>0</v>
      </c>
      <c r="AA50" s="73"/>
      <c r="AB50" s="75"/>
      <c r="AC50" s="75"/>
      <c r="AD50" s="74"/>
      <c r="AE50" s="2253">
        <f t="shared" si="25"/>
        <v>0</v>
      </c>
      <c r="AF50" s="73"/>
      <c r="AG50" s="75"/>
      <c r="AH50" s="75"/>
      <c r="AI50" s="76"/>
      <c r="AJ50" s="2196"/>
      <c r="AK50" s="2196"/>
      <c r="AL50" s="2196"/>
      <c r="AM50" s="2196"/>
      <c r="AN50" s="2196"/>
      <c r="AO50" s="2196"/>
      <c r="AP50" s="2196"/>
      <c r="AQ50" s="2196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2253" t="s">
        <v>92</v>
      </c>
      <c r="B51" s="23">
        <f t="shared" si="23"/>
        <v>0</v>
      </c>
      <c r="C51" s="2183"/>
      <c r="D51" s="2184"/>
      <c r="E51" s="2184"/>
      <c r="F51" s="2184"/>
      <c r="G51" s="2184"/>
      <c r="H51" s="2184"/>
      <c r="I51" s="2184"/>
      <c r="J51" s="2184"/>
      <c r="K51" s="2184"/>
      <c r="L51" s="2184"/>
      <c r="M51" s="2184"/>
      <c r="N51" s="2184"/>
      <c r="O51" s="2184"/>
      <c r="P51" s="2184"/>
      <c r="Q51" s="2184"/>
      <c r="R51" s="2184"/>
      <c r="S51" s="2193"/>
      <c r="T51" s="73"/>
      <c r="U51" s="74"/>
      <c r="V51" s="73"/>
      <c r="W51" s="74"/>
      <c r="X51" s="73"/>
      <c r="Y51" s="74"/>
      <c r="Z51" s="2253">
        <f t="shared" si="24"/>
        <v>0</v>
      </c>
      <c r="AA51" s="73"/>
      <c r="AB51" s="75"/>
      <c r="AC51" s="75"/>
      <c r="AD51" s="74"/>
      <c r="AE51" s="2253">
        <f t="shared" si="25"/>
        <v>0</v>
      </c>
      <c r="AF51" s="73"/>
      <c r="AG51" s="75"/>
      <c r="AH51" s="75"/>
      <c r="AI51" s="76"/>
      <c r="AJ51" s="2196"/>
      <c r="AK51" s="2196"/>
      <c r="AL51" s="2196"/>
      <c r="AM51" s="2196"/>
      <c r="AN51" s="2196"/>
      <c r="AO51" s="2196"/>
      <c r="AP51" s="2196"/>
      <c r="AQ51" s="2196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2253" t="s">
        <v>93</v>
      </c>
      <c r="B52" s="23">
        <f t="shared" si="23"/>
        <v>0</v>
      </c>
      <c r="C52" s="2183"/>
      <c r="D52" s="2184"/>
      <c r="E52" s="2184"/>
      <c r="F52" s="2184"/>
      <c r="G52" s="2184"/>
      <c r="H52" s="2184"/>
      <c r="I52" s="2184"/>
      <c r="J52" s="2184"/>
      <c r="K52" s="2184"/>
      <c r="L52" s="2184"/>
      <c r="M52" s="2184"/>
      <c r="N52" s="2184"/>
      <c r="O52" s="2184"/>
      <c r="P52" s="2184"/>
      <c r="Q52" s="2184"/>
      <c r="R52" s="2184"/>
      <c r="S52" s="2193"/>
      <c r="T52" s="73"/>
      <c r="U52" s="74"/>
      <c r="V52" s="73"/>
      <c r="W52" s="74"/>
      <c r="X52" s="73"/>
      <c r="Y52" s="74"/>
      <c r="Z52" s="2253">
        <f t="shared" si="24"/>
        <v>0</v>
      </c>
      <c r="AA52" s="73"/>
      <c r="AB52" s="75"/>
      <c r="AC52" s="75"/>
      <c r="AD52" s="74"/>
      <c r="AE52" s="2253">
        <f t="shared" si="25"/>
        <v>0</v>
      </c>
      <c r="AF52" s="73"/>
      <c r="AG52" s="75"/>
      <c r="AH52" s="75"/>
      <c r="AI52" s="76"/>
      <c r="AJ52" s="2196"/>
      <c r="AK52" s="2196"/>
      <c r="AL52" s="2196"/>
      <c r="AM52" s="2196"/>
      <c r="AN52" s="2196"/>
      <c r="AO52" s="2196"/>
      <c r="AP52" s="2196"/>
      <c r="AQ52" s="2196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2253" t="s">
        <v>94</v>
      </c>
      <c r="B53" s="23">
        <f t="shared" si="23"/>
        <v>0</v>
      </c>
      <c r="C53" s="2183"/>
      <c r="D53" s="2184"/>
      <c r="E53" s="2184"/>
      <c r="F53" s="2184"/>
      <c r="G53" s="2184"/>
      <c r="H53" s="2184"/>
      <c r="I53" s="2184"/>
      <c r="J53" s="2184"/>
      <c r="K53" s="2184"/>
      <c r="L53" s="2184"/>
      <c r="M53" s="2184"/>
      <c r="N53" s="2184"/>
      <c r="O53" s="2184"/>
      <c r="P53" s="2184"/>
      <c r="Q53" s="2184"/>
      <c r="R53" s="2184"/>
      <c r="S53" s="2193"/>
      <c r="T53" s="73"/>
      <c r="U53" s="74"/>
      <c r="V53" s="73"/>
      <c r="W53" s="74"/>
      <c r="X53" s="73"/>
      <c r="Y53" s="74"/>
      <c r="Z53" s="2253">
        <f t="shared" si="24"/>
        <v>0</v>
      </c>
      <c r="AA53" s="73"/>
      <c r="AB53" s="75"/>
      <c r="AC53" s="75"/>
      <c r="AD53" s="74"/>
      <c r="AE53" s="2253">
        <f t="shared" si="25"/>
        <v>0</v>
      </c>
      <c r="AF53" s="73"/>
      <c r="AG53" s="75"/>
      <c r="AH53" s="75"/>
      <c r="AI53" s="76"/>
      <c r="AJ53" s="2196"/>
      <c r="AK53" s="2196"/>
      <c r="AL53" s="2196"/>
      <c r="AM53" s="2196"/>
      <c r="AN53" s="2196"/>
      <c r="AO53" s="2196"/>
      <c r="AP53" s="2196"/>
      <c r="AQ53" s="2196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2253" t="s">
        <v>95</v>
      </c>
      <c r="B54" s="23">
        <f t="shared" si="23"/>
        <v>0</v>
      </c>
      <c r="C54" s="2183"/>
      <c r="D54" s="2184"/>
      <c r="E54" s="2184"/>
      <c r="F54" s="2184"/>
      <c r="G54" s="2184"/>
      <c r="H54" s="2184"/>
      <c r="I54" s="2184"/>
      <c r="J54" s="2184"/>
      <c r="K54" s="2184"/>
      <c r="L54" s="2184"/>
      <c r="M54" s="2184"/>
      <c r="N54" s="2184"/>
      <c r="O54" s="2184"/>
      <c r="P54" s="2184"/>
      <c r="Q54" s="2184"/>
      <c r="R54" s="2184"/>
      <c r="S54" s="2193"/>
      <c r="T54" s="73"/>
      <c r="U54" s="74"/>
      <c r="V54" s="73"/>
      <c r="W54" s="74"/>
      <c r="X54" s="73"/>
      <c r="Y54" s="74"/>
      <c r="Z54" s="2253">
        <f t="shared" si="24"/>
        <v>0</v>
      </c>
      <c r="AA54" s="73"/>
      <c r="AB54" s="75"/>
      <c r="AC54" s="75"/>
      <c r="AD54" s="74"/>
      <c r="AE54" s="2253">
        <f t="shared" si="25"/>
        <v>0</v>
      </c>
      <c r="AF54" s="73"/>
      <c r="AG54" s="75"/>
      <c r="AH54" s="75"/>
      <c r="AI54" s="76"/>
      <c r="AJ54" s="2196"/>
      <c r="AK54" s="2196"/>
      <c r="AL54" s="2196"/>
      <c r="AM54" s="2196"/>
      <c r="AN54" s="2196"/>
      <c r="AO54" s="2196"/>
      <c r="AP54" s="2196"/>
      <c r="AQ54" s="2196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2253" t="s">
        <v>96</v>
      </c>
      <c r="B55" s="23">
        <f t="shared" si="23"/>
        <v>0</v>
      </c>
      <c r="C55" s="2183"/>
      <c r="D55" s="2184"/>
      <c r="E55" s="2184"/>
      <c r="F55" s="2184"/>
      <c r="G55" s="2184"/>
      <c r="H55" s="2184"/>
      <c r="I55" s="2184"/>
      <c r="J55" s="2184"/>
      <c r="K55" s="2184"/>
      <c r="L55" s="2184"/>
      <c r="M55" s="2184"/>
      <c r="N55" s="2184"/>
      <c r="O55" s="2184"/>
      <c r="P55" s="2184"/>
      <c r="Q55" s="2184"/>
      <c r="R55" s="2184"/>
      <c r="S55" s="2193"/>
      <c r="T55" s="73"/>
      <c r="U55" s="74"/>
      <c r="V55" s="73"/>
      <c r="W55" s="74"/>
      <c r="X55" s="73"/>
      <c r="Y55" s="74"/>
      <c r="Z55" s="2253">
        <f t="shared" si="24"/>
        <v>0</v>
      </c>
      <c r="AA55" s="73"/>
      <c r="AB55" s="75"/>
      <c r="AC55" s="75"/>
      <c r="AD55" s="74"/>
      <c r="AE55" s="2253">
        <f t="shared" si="25"/>
        <v>0</v>
      </c>
      <c r="AF55" s="73"/>
      <c r="AG55" s="75"/>
      <c r="AH55" s="75"/>
      <c r="AI55" s="76"/>
      <c r="AJ55" s="2196"/>
      <c r="AK55" s="2196"/>
      <c r="AL55" s="2196"/>
      <c r="AM55" s="2196"/>
      <c r="AN55" s="2196"/>
      <c r="AO55" s="2196"/>
      <c r="AP55" s="2196"/>
      <c r="AQ55" s="2196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2253" t="s">
        <v>97</v>
      </c>
      <c r="B56" s="23">
        <f t="shared" si="23"/>
        <v>0</v>
      </c>
      <c r="C56" s="2183"/>
      <c r="D56" s="2184"/>
      <c r="E56" s="2184"/>
      <c r="F56" s="2184"/>
      <c r="G56" s="2184"/>
      <c r="H56" s="2184"/>
      <c r="I56" s="2184"/>
      <c r="J56" s="2184"/>
      <c r="K56" s="2184"/>
      <c r="L56" s="2184"/>
      <c r="M56" s="2184"/>
      <c r="N56" s="2184"/>
      <c r="O56" s="2184"/>
      <c r="P56" s="2184"/>
      <c r="Q56" s="2184"/>
      <c r="R56" s="2184"/>
      <c r="S56" s="2193"/>
      <c r="T56" s="73"/>
      <c r="U56" s="74"/>
      <c r="V56" s="73"/>
      <c r="W56" s="74"/>
      <c r="X56" s="73"/>
      <c r="Y56" s="74"/>
      <c r="Z56" s="2253">
        <f t="shared" si="24"/>
        <v>0</v>
      </c>
      <c r="AA56" s="73"/>
      <c r="AB56" s="75"/>
      <c r="AC56" s="75"/>
      <c r="AD56" s="74"/>
      <c r="AE56" s="2253">
        <f t="shared" si="25"/>
        <v>0</v>
      </c>
      <c r="AF56" s="73"/>
      <c r="AG56" s="75"/>
      <c r="AH56" s="75"/>
      <c r="AI56" s="76"/>
      <c r="AJ56" s="2196"/>
      <c r="AK56" s="2196"/>
      <c r="AL56" s="2196"/>
      <c r="AM56" s="2196"/>
      <c r="AN56" s="2196"/>
      <c r="AO56" s="2196"/>
      <c r="AP56" s="2196"/>
      <c r="AQ56" s="2196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2253" t="s">
        <v>98</v>
      </c>
      <c r="B57" s="23">
        <f t="shared" si="23"/>
        <v>0</v>
      </c>
      <c r="C57" s="2183"/>
      <c r="D57" s="2184"/>
      <c r="E57" s="2184"/>
      <c r="F57" s="2184"/>
      <c r="G57" s="2184"/>
      <c r="H57" s="2184"/>
      <c r="I57" s="2184"/>
      <c r="J57" s="2184"/>
      <c r="K57" s="2184"/>
      <c r="L57" s="2184"/>
      <c r="M57" s="2184"/>
      <c r="N57" s="2184"/>
      <c r="O57" s="2184"/>
      <c r="P57" s="2184"/>
      <c r="Q57" s="2184"/>
      <c r="R57" s="2184"/>
      <c r="S57" s="2193"/>
      <c r="T57" s="73"/>
      <c r="U57" s="74"/>
      <c r="V57" s="73"/>
      <c r="W57" s="74"/>
      <c r="X57" s="73"/>
      <c r="Y57" s="74"/>
      <c r="Z57" s="2253">
        <f t="shared" si="24"/>
        <v>0</v>
      </c>
      <c r="AA57" s="73"/>
      <c r="AB57" s="75"/>
      <c r="AC57" s="75"/>
      <c r="AD57" s="74"/>
      <c r="AE57" s="2253">
        <f t="shared" si="25"/>
        <v>0</v>
      </c>
      <c r="AF57" s="73"/>
      <c r="AG57" s="75"/>
      <c r="AH57" s="75"/>
      <c r="AI57" s="76"/>
      <c r="AJ57" s="2196"/>
      <c r="AK57" s="2196"/>
      <c r="AL57" s="2196"/>
      <c r="AM57" s="2196"/>
      <c r="AN57" s="2196"/>
      <c r="AO57" s="2196"/>
      <c r="AP57" s="2196"/>
      <c r="AQ57" s="2196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2253" t="s">
        <v>99</v>
      </c>
      <c r="B58" s="23">
        <f t="shared" si="23"/>
        <v>0</v>
      </c>
      <c r="C58" s="2183"/>
      <c r="D58" s="2184"/>
      <c r="E58" s="2184"/>
      <c r="F58" s="2184"/>
      <c r="G58" s="2184"/>
      <c r="H58" s="2184"/>
      <c r="I58" s="2184"/>
      <c r="J58" s="2184"/>
      <c r="K58" s="2184"/>
      <c r="L58" s="2184"/>
      <c r="M58" s="2184"/>
      <c r="N58" s="2184"/>
      <c r="O58" s="2184"/>
      <c r="P58" s="2184"/>
      <c r="Q58" s="2184"/>
      <c r="R58" s="2184"/>
      <c r="S58" s="2193"/>
      <c r="T58" s="73"/>
      <c r="U58" s="74"/>
      <c r="V58" s="73"/>
      <c r="W58" s="74"/>
      <c r="X58" s="73"/>
      <c r="Y58" s="74"/>
      <c r="Z58" s="2253">
        <f t="shared" si="24"/>
        <v>0</v>
      </c>
      <c r="AA58" s="73"/>
      <c r="AB58" s="75"/>
      <c r="AC58" s="75"/>
      <c r="AD58" s="74"/>
      <c r="AE58" s="2253">
        <f t="shared" si="25"/>
        <v>0</v>
      </c>
      <c r="AF58" s="73"/>
      <c r="AG58" s="75"/>
      <c r="AH58" s="75"/>
      <c r="AI58" s="76"/>
      <c r="AJ58" s="2196"/>
      <c r="AK58" s="2196"/>
      <c r="AL58" s="2196"/>
      <c r="AM58" s="2196"/>
      <c r="AN58" s="2196"/>
      <c r="AO58" s="2196"/>
      <c r="AP58" s="2196"/>
      <c r="AQ58" s="2196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2253" t="s">
        <v>100</v>
      </c>
      <c r="B59" s="23">
        <f t="shared" si="23"/>
        <v>0</v>
      </c>
      <c r="C59" s="2183"/>
      <c r="D59" s="2184"/>
      <c r="E59" s="2184"/>
      <c r="F59" s="2184"/>
      <c r="G59" s="2184"/>
      <c r="H59" s="2184"/>
      <c r="I59" s="2184"/>
      <c r="J59" s="2184"/>
      <c r="K59" s="2184"/>
      <c r="L59" s="2184"/>
      <c r="M59" s="2184"/>
      <c r="N59" s="2184"/>
      <c r="O59" s="2184"/>
      <c r="P59" s="2184"/>
      <c r="Q59" s="2184"/>
      <c r="R59" s="2184"/>
      <c r="S59" s="2193"/>
      <c r="T59" s="73"/>
      <c r="U59" s="74"/>
      <c r="V59" s="73"/>
      <c r="W59" s="74"/>
      <c r="X59" s="73"/>
      <c r="Y59" s="74"/>
      <c r="Z59" s="2253">
        <f t="shared" si="24"/>
        <v>0</v>
      </c>
      <c r="AA59" s="73"/>
      <c r="AB59" s="75"/>
      <c r="AC59" s="75"/>
      <c r="AD59" s="74"/>
      <c r="AE59" s="2253">
        <f t="shared" si="25"/>
        <v>0</v>
      </c>
      <c r="AF59" s="73"/>
      <c r="AG59" s="75"/>
      <c r="AH59" s="75"/>
      <c r="AI59" s="76"/>
      <c r="AJ59" s="2196"/>
      <c r="AK59" s="2196"/>
      <c r="AL59" s="2196"/>
      <c r="AM59" s="2196"/>
      <c r="AN59" s="2196"/>
      <c r="AO59" s="2196"/>
      <c r="AP59" s="2196"/>
      <c r="AQ59" s="2196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2253" t="s">
        <v>101</v>
      </c>
      <c r="B60" s="23">
        <f t="shared" si="23"/>
        <v>0</v>
      </c>
      <c r="C60" s="2183"/>
      <c r="D60" s="2184"/>
      <c r="E60" s="2184"/>
      <c r="F60" s="2184"/>
      <c r="G60" s="2184"/>
      <c r="H60" s="2184"/>
      <c r="I60" s="2184"/>
      <c r="J60" s="2184"/>
      <c r="K60" s="2184"/>
      <c r="L60" s="2184"/>
      <c r="M60" s="2184"/>
      <c r="N60" s="2184"/>
      <c r="O60" s="2184"/>
      <c r="P60" s="2184"/>
      <c r="Q60" s="2184"/>
      <c r="R60" s="2184"/>
      <c r="S60" s="2193"/>
      <c r="T60" s="73"/>
      <c r="U60" s="74"/>
      <c r="V60" s="73"/>
      <c r="W60" s="74"/>
      <c r="X60" s="73"/>
      <c r="Y60" s="74"/>
      <c r="Z60" s="2253">
        <f t="shared" si="24"/>
        <v>0</v>
      </c>
      <c r="AA60" s="73"/>
      <c r="AB60" s="75"/>
      <c r="AC60" s="75"/>
      <c r="AD60" s="74"/>
      <c r="AE60" s="2253">
        <f t="shared" si="25"/>
        <v>0</v>
      </c>
      <c r="AF60" s="73"/>
      <c r="AG60" s="75"/>
      <c r="AH60" s="75"/>
      <c r="AI60" s="76"/>
      <c r="AJ60" s="2196"/>
      <c r="AK60" s="2196"/>
      <c r="AL60" s="2196"/>
      <c r="AM60" s="2196"/>
      <c r="AN60" s="2196"/>
      <c r="AO60" s="2196"/>
      <c r="AP60" s="2196"/>
      <c r="AQ60" s="2196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2253" t="s">
        <v>102</v>
      </c>
      <c r="B61" s="23">
        <f t="shared" si="23"/>
        <v>0</v>
      </c>
      <c r="C61" s="2257"/>
      <c r="D61" s="2255"/>
      <c r="E61" s="2255"/>
      <c r="F61" s="2255"/>
      <c r="G61" s="2255"/>
      <c r="H61" s="2255"/>
      <c r="I61" s="2255"/>
      <c r="J61" s="2255"/>
      <c r="K61" s="2255"/>
      <c r="L61" s="2255"/>
      <c r="M61" s="2255"/>
      <c r="N61" s="2255"/>
      <c r="O61" s="2184"/>
      <c r="P61" s="2184"/>
      <c r="Q61" s="2184"/>
      <c r="R61" s="2184"/>
      <c r="S61" s="2193"/>
      <c r="T61" s="73"/>
      <c r="U61" s="74"/>
      <c r="V61" s="73"/>
      <c r="W61" s="74"/>
      <c r="X61" s="73"/>
      <c r="Y61" s="74"/>
      <c r="Z61" s="2253">
        <f t="shared" si="24"/>
        <v>0</v>
      </c>
      <c r="AA61" s="73"/>
      <c r="AB61" s="75"/>
      <c r="AC61" s="75"/>
      <c r="AD61" s="74"/>
      <c r="AE61" s="2253">
        <f t="shared" si="25"/>
        <v>0</v>
      </c>
      <c r="AF61" s="73"/>
      <c r="AG61" s="75"/>
      <c r="AH61" s="75"/>
      <c r="AI61" s="76"/>
      <c r="AJ61" s="2196"/>
      <c r="AK61" s="2196"/>
      <c r="AL61" s="2196"/>
      <c r="AM61" s="2196"/>
      <c r="AN61" s="2196"/>
      <c r="AO61" s="2196"/>
      <c r="AP61" s="2196"/>
      <c r="AQ61" s="2196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2253" t="s">
        <v>103</v>
      </c>
      <c r="B62" s="23">
        <f t="shared" si="23"/>
        <v>0</v>
      </c>
      <c r="C62" s="2183"/>
      <c r="D62" s="2184"/>
      <c r="E62" s="2184"/>
      <c r="F62" s="2258"/>
      <c r="G62" s="2258"/>
      <c r="H62" s="2258"/>
      <c r="I62" s="2258"/>
      <c r="J62" s="2258"/>
      <c r="K62" s="2258"/>
      <c r="L62" s="2184"/>
      <c r="M62" s="2184"/>
      <c r="N62" s="2184"/>
      <c r="O62" s="2184"/>
      <c r="P62" s="2184"/>
      <c r="Q62" s="2184"/>
      <c r="R62" s="2184"/>
      <c r="S62" s="2193"/>
      <c r="T62" s="73"/>
      <c r="U62" s="74"/>
      <c r="V62" s="73"/>
      <c r="W62" s="74"/>
      <c r="X62" s="73"/>
      <c r="Y62" s="74"/>
      <c r="Z62" s="2253">
        <f t="shared" si="24"/>
        <v>0</v>
      </c>
      <c r="AA62" s="73"/>
      <c r="AB62" s="75"/>
      <c r="AC62" s="75"/>
      <c r="AD62" s="74"/>
      <c r="AE62" s="2253">
        <f t="shared" si="25"/>
        <v>0</v>
      </c>
      <c r="AF62" s="73"/>
      <c r="AG62" s="75"/>
      <c r="AH62" s="75"/>
      <c r="AI62" s="76"/>
      <c r="AJ62" s="2196"/>
      <c r="AK62" s="2196"/>
      <c r="AL62" s="2196"/>
      <c r="AM62" s="2196"/>
      <c r="AN62" s="2196"/>
      <c r="AO62" s="2196"/>
      <c r="AP62" s="2196"/>
      <c r="AQ62" s="2196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2253" t="s">
        <v>104</v>
      </c>
      <c r="B63" s="23">
        <f t="shared" si="23"/>
        <v>0</v>
      </c>
      <c r="C63" s="2259"/>
      <c r="D63" s="2258"/>
      <c r="E63" s="2258"/>
      <c r="F63" s="2258"/>
      <c r="G63" s="2184"/>
      <c r="H63" s="2184"/>
      <c r="I63" s="2184"/>
      <c r="J63" s="2184"/>
      <c r="K63" s="2184"/>
      <c r="L63" s="2184"/>
      <c r="M63" s="2184"/>
      <c r="N63" s="2184"/>
      <c r="O63" s="2184"/>
      <c r="P63" s="2184"/>
      <c r="Q63" s="2184"/>
      <c r="R63" s="2184"/>
      <c r="S63" s="2193"/>
      <c r="T63" s="73"/>
      <c r="U63" s="74"/>
      <c r="V63" s="73"/>
      <c r="W63" s="74"/>
      <c r="X63" s="73"/>
      <c r="Y63" s="74"/>
      <c r="Z63" s="2253">
        <f t="shared" si="24"/>
        <v>0</v>
      </c>
      <c r="AA63" s="73"/>
      <c r="AB63" s="75"/>
      <c r="AC63" s="75"/>
      <c r="AD63" s="74"/>
      <c r="AE63" s="2253">
        <f t="shared" si="25"/>
        <v>0</v>
      </c>
      <c r="AF63" s="73"/>
      <c r="AG63" s="75"/>
      <c r="AH63" s="75"/>
      <c r="AI63" s="76"/>
      <c r="AJ63" s="2196"/>
      <c r="AK63" s="2196"/>
      <c r="AL63" s="2196"/>
      <c r="AM63" s="2196"/>
      <c r="AN63" s="2196"/>
      <c r="AO63" s="2196"/>
      <c r="AP63" s="2196"/>
      <c r="AQ63" s="2196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2253" t="s">
        <v>105</v>
      </c>
      <c r="B64" s="23">
        <f t="shared" si="23"/>
        <v>0</v>
      </c>
      <c r="C64" s="2259"/>
      <c r="D64" s="2258"/>
      <c r="E64" s="2258"/>
      <c r="F64" s="2258"/>
      <c r="G64" s="2258"/>
      <c r="H64" s="2258"/>
      <c r="I64" s="2258"/>
      <c r="J64" s="2258"/>
      <c r="K64" s="2258"/>
      <c r="L64" s="2184"/>
      <c r="M64" s="2184"/>
      <c r="N64" s="2184"/>
      <c r="O64" s="2184"/>
      <c r="P64" s="2184"/>
      <c r="Q64" s="2184"/>
      <c r="R64" s="2184"/>
      <c r="S64" s="2193"/>
      <c r="T64" s="73"/>
      <c r="U64" s="74"/>
      <c r="V64" s="73"/>
      <c r="W64" s="74"/>
      <c r="X64" s="73"/>
      <c r="Y64" s="74"/>
      <c r="Z64" s="2253">
        <f t="shared" si="24"/>
        <v>0</v>
      </c>
      <c r="AA64" s="73"/>
      <c r="AB64" s="75"/>
      <c r="AC64" s="75"/>
      <c r="AD64" s="74"/>
      <c r="AE64" s="2253">
        <f t="shared" si="25"/>
        <v>0</v>
      </c>
      <c r="AF64" s="73"/>
      <c r="AG64" s="75"/>
      <c r="AH64" s="75"/>
      <c r="AI64" s="76"/>
      <c r="AJ64" s="2196"/>
      <c r="AK64" s="2196"/>
      <c r="AL64" s="2196"/>
      <c r="AM64" s="2196"/>
      <c r="AN64" s="2196"/>
      <c r="AO64" s="2196"/>
      <c r="AP64" s="2196"/>
      <c r="AQ64" s="2196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2253" t="s">
        <v>106</v>
      </c>
      <c r="B65" s="23">
        <f t="shared" si="23"/>
        <v>0</v>
      </c>
      <c r="C65" s="2259"/>
      <c r="D65" s="2258"/>
      <c r="E65" s="2258"/>
      <c r="F65" s="2184"/>
      <c r="G65" s="2184"/>
      <c r="H65" s="2184"/>
      <c r="I65" s="2184"/>
      <c r="J65" s="2184"/>
      <c r="K65" s="2184"/>
      <c r="L65" s="2184"/>
      <c r="M65" s="2184"/>
      <c r="N65" s="2184"/>
      <c r="O65" s="2184"/>
      <c r="P65" s="2184"/>
      <c r="Q65" s="2184"/>
      <c r="R65" s="2184"/>
      <c r="S65" s="2193"/>
      <c r="T65" s="73"/>
      <c r="U65" s="74"/>
      <c r="V65" s="73"/>
      <c r="W65" s="74"/>
      <c r="X65" s="73"/>
      <c r="Y65" s="74"/>
      <c r="Z65" s="2253">
        <f t="shared" si="24"/>
        <v>0</v>
      </c>
      <c r="AA65" s="73"/>
      <c r="AB65" s="75"/>
      <c r="AC65" s="75"/>
      <c r="AD65" s="74"/>
      <c r="AE65" s="2253">
        <f t="shared" si="25"/>
        <v>0</v>
      </c>
      <c r="AF65" s="73"/>
      <c r="AG65" s="75"/>
      <c r="AH65" s="75"/>
      <c r="AI65" s="76"/>
      <c r="AJ65" s="2196"/>
      <c r="AK65" s="2196"/>
      <c r="AL65" s="2196"/>
      <c r="AM65" s="2196"/>
      <c r="AN65" s="2196"/>
      <c r="AO65" s="2196"/>
      <c r="AP65" s="2196"/>
      <c r="AQ65" s="2196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2253" t="s">
        <v>107</v>
      </c>
      <c r="B66" s="23">
        <f t="shared" si="23"/>
        <v>0</v>
      </c>
      <c r="C66" s="2259"/>
      <c r="D66" s="2258"/>
      <c r="E66" s="2258"/>
      <c r="F66" s="2184"/>
      <c r="G66" s="2184"/>
      <c r="H66" s="2184"/>
      <c r="I66" s="2184"/>
      <c r="J66" s="2184"/>
      <c r="K66" s="2184"/>
      <c r="L66" s="2184"/>
      <c r="M66" s="2184"/>
      <c r="N66" s="2184"/>
      <c r="O66" s="2184"/>
      <c r="P66" s="2184"/>
      <c r="Q66" s="2184"/>
      <c r="R66" s="2184"/>
      <c r="S66" s="2193"/>
      <c r="T66" s="73"/>
      <c r="U66" s="74"/>
      <c r="V66" s="73"/>
      <c r="W66" s="74"/>
      <c r="X66" s="73"/>
      <c r="Y66" s="74"/>
      <c r="Z66" s="2253">
        <f t="shared" si="24"/>
        <v>0</v>
      </c>
      <c r="AA66" s="73"/>
      <c r="AB66" s="75"/>
      <c r="AC66" s="75"/>
      <c r="AD66" s="74"/>
      <c r="AE66" s="2253">
        <f t="shared" si="25"/>
        <v>0</v>
      </c>
      <c r="AF66" s="73"/>
      <c r="AG66" s="75"/>
      <c r="AH66" s="75"/>
      <c r="AI66" s="76"/>
      <c r="AJ66" s="2196"/>
      <c r="AK66" s="2196"/>
      <c r="AL66" s="2196"/>
      <c r="AM66" s="2196"/>
      <c r="AN66" s="2196"/>
      <c r="AO66" s="2196"/>
      <c r="AP66" s="2196"/>
      <c r="AQ66" s="2196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2253" t="s">
        <v>108</v>
      </c>
      <c r="B67" s="23">
        <f t="shared" si="23"/>
        <v>0</v>
      </c>
      <c r="C67" s="2259"/>
      <c r="D67" s="2258"/>
      <c r="E67" s="2258"/>
      <c r="F67" s="2184"/>
      <c r="G67" s="2184"/>
      <c r="H67" s="2184"/>
      <c r="I67" s="2184"/>
      <c r="J67" s="2184"/>
      <c r="K67" s="2184"/>
      <c r="L67" s="2184"/>
      <c r="M67" s="2184"/>
      <c r="N67" s="2184"/>
      <c r="O67" s="2184"/>
      <c r="P67" s="2184"/>
      <c r="Q67" s="2184"/>
      <c r="R67" s="2184"/>
      <c r="S67" s="2193"/>
      <c r="T67" s="73"/>
      <c r="U67" s="74"/>
      <c r="V67" s="73"/>
      <c r="W67" s="74"/>
      <c r="X67" s="73"/>
      <c r="Y67" s="74"/>
      <c r="Z67" s="2253">
        <f t="shared" si="24"/>
        <v>0</v>
      </c>
      <c r="AA67" s="73"/>
      <c r="AB67" s="75"/>
      <c r="AC67" s="75"/>
      <c r="AD67" s="74"/>
      <c r="AE67" s="2253">
        <f t="shared" si="25"/>
        <v>0</v>
      </c>
      <c r="AF67" s="73"/>
      <c r="AG67" s="75"/>
      <c r="AH67" s="75"/>
      <c r="AI67" s="76"/>
      <c r="AJ67" s="2196"/>
      <c r="AK67" s="2196"/>
      <c r="AL67" s="2196"/>
      <c r="AM67" s="2196"/>
      <c r="AN67" s="2196"/>
      <c r="AO67" s="2196"/>
      <c r="AP67" s="2196"/>
      <c r="AQ67" s="2196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2253" t="s">
        <v>109</v>
      </c>
      <c r="B68" s="23">
        <f t="shared" si="23"/>
        <v>0</v>
      </c>
      <c r="C68" s="2183"/>
      <c r="D68" s="2184"/>
      <c r="E68" s="2184"/>
      <c r="F68" s="2184"/>
      <c r="G68" s="2184"/>
      <c r="H68" s="2184"/>
      <c r="I68" s="2184"/>
      <c r="J68" s="2184"/>
      <c r="K68" s="2184"/>
      <c r="L68" s="2184"/>
      <c r="M68" s="2184"/>
      <c r="N68" s="2184"/>
      <c r="O68" s="2184"/>
      <c r="P68" s="2184"/>
      <c r="Q68" s="2184"/>
      <c r="R68" s="2184"/>
      <c r="S68" s="2193"/>
      <c r="T68" s="73"/>
      <c r="U68" s="74"/>
      <c r="V68" s="73"/>
      <c r="W68" s="74"/>
      <c r="X68" s="73"/>
      <c r="Y68" s="74"/>
      <c r="Z68" s="2253">
        <f t="shared" si="24"/>
        <v>0</v>
      </c>
      <c r="AA68" s="73"/>
      <c r="AB68" s="75"/>
      <c r="AC68" s="75"/>
      <c r="AD68" s="74"/>
      <c r="AE68" s="2253">
        <f t="shared" si="25"/>
        <v>0</v>
      </c>
      <c r="AF68" s="73"/>
      <c r="AG68" s="75"/>
      <c r="AH68" s="75"/>
      <c r="AI68" s="76"/>
      <c r="AJ68" s="2196"/>
      <c r="AK68" s="2196"/>
      <c r="AL68" s="2196"/>
      <c r="AM68" s="2196"/>
      <c r="AN68" s="2196"/>
      <c r="AO68" s="2196"/>
      <c r="AP68" s="2196"/>
      <c r="AQ68" s="2196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2253" t="s">
        <v>110</v>
      </c>
      <c r="B69" s="23">
        <f t="shared" si="23"/>
        <v>0</v>
      </c>
      <c r="C69" s="2183"/>
      <c r="D69" s="2184"/>
      <c r="E69" s="2184"/>
      <c r="F69" s="2184"/>
      <c r="G69" s="2184"/>
      <c r="H69" s="2184"/>
      <c r="I69" s="2184"/>
      <c r="J69" s="2184"/>
      <c r="K69" s="2184"/>
      <c r="L69" s="2184"/>
      <c r="M69" s="2184"/>
      <c r="N69" s="2184"/>
      <c r="O69" s="2184"/>
      <c r="P69" s="2184"/>
      <c r="Q69" s="2184"/>
      <c r="R69" s="2184"/>
      <c r="S69" s="2193"/>
      <c r="T69" s="73"/>
      <c r="U69" s="74"/>
      <c r="V69" s="73"/>
      <c r="W69" s="74"/>
      <c r="X69" s="73"/>
      <c r="Y69" s="74"/>
      <c r="Z69" s="2253">
        <f t="shared" si="24"/>
        <v>0</v>
      </c>
      <c r="AA69" s="73"/>
      <c r="AB69" s="75"/>
      <c r="AC69" s="75"/>
      <c r="AD69" s="74"/>
      <c r="AE69" s="2253">
        <f t="shared" si="25"/>
        <v>0</v>
      </c>
      <c r="AF69" s="73"/>
      <c r="AG69" s="75"/>
      <c r="AH69" s="75"/>
      <c r="AI69" s="76"/>
      <c r="AJ69" s="2196"/>
      <c r="AK69" s="2196"/>
      <c r="AL69" s="2196"/>
      <c r="AM69" s="2196"/>
      <c r="AN69" s="2196"/>
      <c r="AO69" s="2196"/>
      <c r="AP69" s="2196"/>
      <c r="AQ69" s="2196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2253" t="s">
        <v>111</v>
      </c>
      <c r="B70" s="23">
        <f t="shared" si="23"/>
        <v>0</v>
      </c>
      <c r="C70" s="2183"/>
      <c r="D70" s="2184"/>
      <c r="E70" s="2184"/>
      <c r="F70" s="2184"/>
      <c r="G70" s="2184"/>
      <c r="H70" s="2184"/>
      <c r="I70" s="2184"/>
      <c r="J70" s="2184"/>
      <c r="K70" s="2184"/>
      <c r="L70" s="2184"/>
      <c r="M70" s="2184"/>
      <c r="N70" s="2184"/>
      <c r="O70" s="2184"/>
      <c r="P70" s="2184"/>
      <c r="Q70" s="2184"/>
      <c r="R70" s="2184"/>
      <c r="S70" s="2193"/>
      <c r="T70" s="73"/>
      <c r="U70" s="74"/>
      <c r="V70" s="73"/>
      <c r="W70" s="74"/>
      <c r="X70" s="73"/>
      <c r="Y70" s="74"/>
      <c r="Z70" s="2253">
        <f t="shared" si="24"/>
        <v>0</v>
      </c>
      <c r="AA70" s="73"/>
      <c r="AB70" s="75"/>
      <c r="AC70" s="75"/>
      <c r="AD70" s="74"/>
      <c r="AE70" s="2253">
        <f t="shared" si="25"/>
        <v>0</v>
      </c>
      <c r="AF70" s="73"/>
      <c r="AG70" s="75"/>
      <c r="AH70" s="75"/>
      <c r="AI70" s="76"/>
      <c r="AJ70" s="2196"/>
      <c r="AK70" s="2196"/>
      <c r="AL70" s="2196"/>
      <c r="AM70" s="2196"/>
      <c r="AN70" s="2196"/>
      <c r="AO70" s="2196"/>
      <c r="AP70" s="2196"/>
      <c r="AQ70" s="2196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2259"/>
      <c r="D71" s="2258"/>
      <c r="E71" s="2258"/>
      <c r="F71" s="2258"/>
      <c r="G71" s="2184"/>
      <c r="H71" s="2184"/>
      <c r="I71" s="2184"/>
      <c r="J71" s="2184"/>
      <c r="K71" s="2184"/>
      <c r="L71" s="2184"/>
      <c r="M71" s="2184"/>
      <c r="N71" s="2184"/>
      <c r="O71" s="2184"/>
      <c r="P71" s="2184"/>
      <c r="Q71" s="2184"/>
      <c r="R71" s="2184"/>
      <c r="S71" s="2193"/>
      <c r="T71" s="73"/>
      <c r="U71" s="74"/>
      <c r="V71" s="73"/>
      <c r="W71" s="74"/>
      <c r="X71" s="73"/>
      <c r="Y71" s="74"/>
      <c r="Z71" s="2253">
        <f t="shared" si="24"/>
        <v>0</v>
      </c>
      <c r="AA71" s="73"/>
      <c r="AB71" s="75"/>
      <c r="AC71" s="75"/>
      <c r="AD71" s="74"/>
      <c r="AE71" s="2253">
        <f t="shared" si="25"/>
        <v>0</v>
      </c>
      <c r="AF71" s="73"/>
      <c r="AG71" s="75"/>
      <c r="AH71" s="75"/>
      <c r="AI71" s="76"/>
      <c r="AJ71" s="2196"/>
      <c r="AK71" s="2196"/>
      <c r="AL71" s="2196"/>
      <c r="AM71" s="2196"/>
      <c r="AN71" s="2196"/>
      <c r="AO71" s="2196"/>
      <c r="AP71" s="2196"/>
      <c r="AQ71" s="2196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2260" t="s">
        <v>113</v>
      </c>
      <c r="B72" s="23">
        <f t="shared" si="23"/>
        <v>0</v>
      </c>
      <c r="C72" s="2259"/>
      <c r="D72" s="2258"/>
      <c r="E72" s="2258"/>
      <c r="F72" s="2258"/>
      <c r="G72" s="2184"/>
      <c r="H72" s="2184"/>
      <c r="I72" s="2184"/>
      <c r="J72" s="2184"/>
      <c r="K72" s="2184"/>
      <c r="L72" s="2184"/>
      <c r="M72" s="2184"/>
      <c r="N72" s="2184"/>
      <c r="O72" s="2184"/>
      <c r="P72" s="2184"/>
      <c r="Q72" s="2184"/>
      <c r="R72" s="2184"/>
      <c r="S72" s="2193"/>
      <c r="T72" s="73"/>
      <c r="U72" s="74"/>
      <c r="V72" s="73"/>
      <c r="W72" s="74"/>
      <c r="X72" s="73"/>
      <c r="Y72" s="74"/>
      <c r="Z72" s="2253">
        <f t="shared" si="24"/>
        <v>0</v>
      </c>
      <c r="AA72" s="73"/>
      <c r="AB72" s="75"/>
      <c r="AC72" s="75"/>
      <c r="AD72" s="74"/>
      <c r="AE72" s="2253">
        <f t="shared" si="25"/>
        <v>0</v>
      </c>
      <c r="AF72" s="73"/>
      <c r="AG72" s="75"/>
      <c r="AH72" s="75"/>
      <c r="AI72" s="76"/>
      <c r="AJ72" s="2196"/>
      <c r="AK72" s="2196"/>
      <c r="AL72" s="2196"/>
      <c r="AM72" s="2196"/>
      <c r="AN72" s="2196"/>
      <c r="AO72" s="2196"/>
      <c r="AP72" s="2196"/>
      <c r="AQ72" s="2196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2253" t="s">
        <v>114</v>
      </c>
      <c r="B73" s="23">
        <f t="shared" si="23"/>
        <v>0</v>
      </c>
      <c r="C73" s="2259"/>
      <c r="D73" s="2258"/>
      <c r="E73" s="2258"/>
      <c r="F73" s="2258"/>
      <c r="G73" s="2258"/>
      <c r="H73" s="2258"/>
      <c r="I73" s="2258"/>
      <c r="J73" s="2258"/>
      <c r="K73" s="2258"/>
      <c r="L73" s="2184"/>
      <c r="M73" s="2184"/>
      <c r="N73" s="2184"/>
      <c r="O73" s="2184"/>
      <c r="P73" s="2184"/>
      <c r="Q73" s="2184"/>
      <c r="R73" s="2184"/>
      <c r="S73" s="2193"/>
      <c r="T73" s="73"/>
      <c r="U73" s="74"/>
      <c r="V73" s="73"/>
      <c r="W73" s="74"/>
      <c r="X73" s="73"/>
      <c r="Y73" s="74"/>
      <c r="Z73" s="2253">
        <f t="shared" si="24"/>
        <v>0</v>
      </c>
      <c r="AA73" s="73"/>
      <c r="AB73" s="75"/>
      <c r="AC73" s="75"/>
      <c r="AD73" s="74"/>
      <c r="AE73" s="2253">
        <f t="shared" si="25"/>
        <v>0</v>
      </c>
      <c r="AF73" s="73"/>
      <c r="AG73" s="75"/>
      <c r="AH73" s="75"/>
      <c r="AI73" s="76"/>
      <c r="AJ73" s="2196"/>
      <c r="AK73" s="2196"/>
      <c r="AL73" s="2196"/>
      <c r="AM73" s="2196"/>
      <c r="AN73" s="2196"/>
      <c r="AO73" s="2196"/>
      <c r="AP73" s="2196"/>
      <c r="AQ73" s="2196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2253" t="s">
        <v>115</v>
      </c>
      <c r="B74" s="23">
        <f t="shared" si="23"/>
        <v>0</v>
      </c>
      <c r="C74" s="2259"/>
      <c r="D74" s="2258"/>
      <c r="E74" s="2258"/>
      <c r="F74" s="2258"/>
      <c r="G74" s="2184"/>
      <c r="H74" s="2184"/>
      <c r="I74" s="2184"/>
      <c r="J74" s="2184"/>
      <c r="K74" s="2184"/>
      <c r="L74" s="2184"/>
      <c r="M74" s="2184"/>
      <c r="N74" s="2184"/>
      <c r="O74" s="2184"/>
      <c r="P74" s="2184"/>
      <c r="Q74" s="2184"/>
      <c r="R74" s="2184"/>
      <c r="S74" s="2193"/>
      <c r="T74" s="73"/>
      <c r="U74" s="74"/>
      <c r="V74" s="73"/>
      <c r="W74" s="74"/>
      <c r="X74" s="73"/>
      <c r="Y74" s="74"/>
      <c r="Z74" s="2253">
        <f t="shared" si="24"/>
        <v>0</v>
      </c>
      <c r="AA74" s="73"/>
      <c r="AB74" s="75"/>
      <c r="AC74" s="75"/>
      <c r="AD74" s="74"/>
      <c r="AE74" s="2253">
        <f t="shared" si="25"/>
        <v>0</v>
      </c>
      <c r="AF74" s="73"/>
      <c r="AG74" s="75"/>
      <c r="AH74" s="75"/>
      <c r="AI74" s="76"/>
      <c r="AJ74" s="2196"/>
      <c r="AK74" s="2196"/>
      <c r="AL74" s="2196"/>
      <c r="AM74" s="2196"/>
      <c r="AN74" s="2196"/>
      <c r="AO74" s="2196"/>
      <c r="AP74" s="2196"/>
      <c r="AQ74" s="2196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2253" t="s">
        <v>116</v>
      </c>
      <c r="B75" s="23">
        <f t="shared" si="23"/>
        <v>0</v>
      </c>
      <c r="C75" s="2183"/>
      <c r="D75" s="2184"/>
      <c r="E75" s="2184"/>
      <c r="F75" s="2184"/>
      <c r="G75" s="2184"/>
      <c r="H75" s="2184"/>
      <c r="I75" s="2184"/>
      <c r="J75" s="2184"/>
      <c r="K75" s="2184"/>
      <c r="L75" s="2184"/>
      <c r="M75" s="2184"/>
      <c r="N75" s="2184"/>
      <c r="O75" s="2184"/>
      <c r="P75" s="2184"/>
      <c r="Q75" s="2184"/>
      <c r="R75" s="2184"/>
      <c r="S75" s="2193"/>
      <c r="T75" s="73"/>
      <c r="U75" s="74"/>
      <c r="V75" s="73"/>
      <c r="W75" s="74"/>
      <c r="X75" s="73"/>
      <c r="Y75" s="74"/>
      <c r="Z75" s="2253">
        <f t="shared" si="24"/>
        <v>0</v>
      </c>
      <c r="AA75" s="73"/>
      <c r="AB75" s="75"/>
      <c r="AC75" s="75"/>
      <c r="AD75" s="74"/>
      <c r="AE75" s="2253">
        <f t="shared" si="25"/>
        <v>0</v>
      </c>
      <c r="AF75" s="73"/>
      <c r="AG75" s="75"/>
      <c r="AH75" s="75"/>
      <c r="AI75" s="76"/>
      <c r="AJ75" s="2196"/>
      <c r="AK75" s="2196"/>
      <c r="AL75" s="2196"/>
      <c r="AM75" s="2196"/>
      <c r="AN75" s="2196"/>
      <c r="AO75" s="2196"/>
      <c r="AP75" s="2196"/>
      <c r="AQ75" s="2196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2253" t="s">
        <v>117</v>
      </c>
      <c r="B76" s="23">
        <f t="shared" si="23"/>
        <v>0</v>
      </c>
      <c r="C76" s="2183"/>
      <c r="D76" s="2184"/>
      <c r="E76" s="2184"/>
      <c r="F76" s="2184"/>
      <c r="G76" s="2184"/>
      <c r="H76" s="2184"/>
      <c r="I76" s="2184"/>
      <c r="J76" s="2184"/>
      <c r="K76" s="2184"/>
      <c r="L76" s="2184"/>
      <c r="M76" s="2184"/>
      <c r="N76" s="2184"/>
      <c r="O76" s="2184"/>
      <c r="P76" s="2184"/>
      <c r="Q76" s="2184"/>
      <c r="R76" s="2184"/>
      <c r="S76" s="2193"/>
      <c r="T76" s="73"/>
      <c r="U76" s="74"/>
      <c r="V76" s="73"/>
      <c r="W76" s="74"/>
      <c r="X76" s="73"/>
      <c r="Y76" s="74"/>
      <c r="Z76" s="2253">
        <f t="shared" si="24"/>
        <v>0</v>
      </c>
      <c r="AA76" s="73"/>
      <c r="AB76" s="75"/>
      <c r="AC76" s="75"/>
      <c r="AD76" s="74"/>
      <c r="AE76" s="2253">
        <f t="shared" si="25"/>
        <v>0</v>
      </c>
      <c r="AF76" s="73"/>
      <c r="AG76" s="75"/>
      <c r="AH76" s="75"/>
      <c r="AI76" s="76"/>
      <c r="AJ76" s="2196"/>
      <c r="AK76" s="2196"/>
      <c r="AL76" s="2196"/>
      <c r="AM76" s="2196"/>
      <c r="AN76" s="2196"/>
      <c r="AO76" s="2196"/>
      <c r="AP76" s="2196"/>
      <c r="AQ76" s="2196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2253" t="s">
        <v>118</v>
      </c>
      <c r="B77" s="23">
        <f t="shared" si="23"/>
        <v>0</v>
      </c>
      <c r="C77" s="2183"/>
      <c r="D77" s="2184"/>
      <c r="E77" s="2184"/>
      <c r="F77" s="2184"/>
      <c r="G77" s="2184"/>
      <c r="H77" s="2184"/>
      <c r="I77" s="2184"/>
      <c r="J77" s="2184"/>
      <c r="K77" s="2184"/>
      <c r="L77" s="2184"/>
      <c r="M77" s="2184"/>
      <c r="N77" s="2184"/>
      <c r="O77" s="2184"/>
      <c r="P77" s="2184"/>
      <c r="Q77" s="2184"/>
      <c r="R77" s="2184"/>
      <c r="S77" s="2193"/>
      <c r="T77" s="73"/>
      <c r="U77" s="74"/>
      <c r="V77" s="73"/>
      <c r="W77" s="74"/>
      <c r="X77" s="73"/>
      <c r="Y77" s="74"/>
      <c r="Z77" s="2253">
        <f t="shared" si="24"/>
        <v>0</v>
      </c>
      <c r="AA77" s="73"/>
      <c r="AB77" s="75"/>
      <c r="AC77" s="75"/>
      <c r="AD77" s="74"/>
      <c r="AE77" s="2253">
        <f t="shared" si="25"/>
        <v>0</v>
      </c>
      <c r="AF77" s="73"/>
      <c r="AG77" s="75"/>
      <c r="AH77" s="75"/>
      <c r="AI77" s="76"/>
      <c r="AJ77" s="2196"/>
      <c r="AK77" s="2196"/>
      <c r="AL77" s="2196"/>
      <c r="AM77" s="2196"/>
      <c r="AN77" s="2196"/>
      <c r="AO77" s="2196"/>
      <c r="AP77" s="2196"/>
      <c r="AQ77" s="2196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2253" t="s">
        <v>119</v>
      </c>
      <c r="B78" s="23">
        <f t="shared" si="23"/>
        <v>0</v>
      </c>
      <c r="C78" s="2183"/>
      <c r="D78" s="2184"/>
      <c r="E78" s="2184"/>
      <c r="F78" s="2184"/>
      <c r="G78" s="2184"/>
      <c r="H78" s="2184"/>
      <c r="I78" s="2184"/>
      <c r="J78" s="2184"/>
      <c r="K78" s="2184"/>
      <c r="L78" s="2184"/>
      <c r="M78" s="2184"/>
      <c r="N78" s="2184"/>
      <c r="O78" s="2184"/>
      <c r="P78" s="2184"/>
      <c r="Q78" s="2184"/>
      <c r="R78" s="2184"/>
      <c r="S78" s="2193"/>
      <c r="T78" s="2183"/>
      <c r="U78" s="2193"/>
      <c r="V78" s="2183"/>
      <c r="W78" s="2193"/>
      <c r="X78" s="2183"/>
      <c r="Y78" s="2193"/>
      <c r="Z78" s="2253">
        <f t="shared" si="24"/>
        <v>0</v>
      </c>
      <c r="AA78" s="2183"/>
      <c r="AB78" s="2184"/>
      <c r="AC78" s="2184"/>
      <c r="AD78" s="2193"/>
      <c r="AE78" s="2253">
        <f t="shared" si="25"/>
        <v>0</v>
      </c>
      <c r="AF78" s="2183"/>
      <c r="AG78" s="2184"/>
      <c r="AH78" s="2184"/>
      <c r="AI78" s="2261"/>
      <c r="AJ78" s="2196"/>
      <c r="AK78" s="2196"/>
      <c r="AL78" s="2196"/>
      <c r="AM78" s="2196"/>
      <c r="AN78" s="2196"/>
      <c r="AO78" s="2196"/>
      <c r="AP78" s="2196"/>
      <c r="AQ78" s="2196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2253" t="s">
        <v>120</v>
      </c>
      <c r="B79" s="23">
        <f t="shared" si="23"/>
        <v>0</v>
      </c>
      <c r="C79" s="2183"/>
      <c r="D79" s="2184"/>
      <c r="E79" s="2184"/>
      <c r="F79" s="2184"/>
      <c r="G79" s="2184"/>
      <c r="H79" s="2184"/>
      <c r="I79" s="2184"/>
      <c r="J79" s="2184"/>
      <c r="K79" s="2184"/>
      <c r="L79" s="2184"/>
      <c r="M79" s="2184"/>
      <c r="N79" s="2184"/>
      <c r="O79" s="2184"/>
      <c r="P79" s="2184"/>
      <c r="Q79" s="2184"/>
      <c r="R79" s="2184"/>
      <c r="S79" s="2193"/>
      <c r="T79" s="2183"/>
      <c r="U79" s="2193"/>
      <c r="V79" s="2183"/>
      <c r="W79" s="2193"/>
      <c r="X79" s="2183"/>
      <c r="Y79" s="2193"/>
      <c r="Z79" s="2253">
        <f t="shared" si="24"/>
        <v>0</v>
      </c>
      <c r="AA79" s="2183"/>
      <c r="AB79" s="2184"/>
      <c r="AC79" s="2184"/>
      <c r="AD79" s="2193"/>
      <c r="AE79" s="2253">
        <f t="shared" si="25"/>
        <v>0</v>
      </c>
      <c r="AF79" s="2183"/>
      <c r="AG79" s="2184"/>
      <c r="AH79" s="2184"/>
      <c r="AI79" s="2261"/>
      <c r="AJ79" s="2196"/>
      <c r="AK79" s="2196"/>
      <c r="AL79" s="2196"/>
      <c r="AM79" s="2196"/>
      <c r="AN79" s="2196"/>
      <c r="AO79" s="2196"/>
      <c r="AP79" s="2196"/>
      <c r="AQ79" s="2196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11</v>
      </c>
      <c r="C80" s="2183"/>
      <c r="D80" s="2184"/>
      <c r="E80" s="2184"/>
      <c r="F80" s="2184"/>
      <c r="G80" s="2184"/>
      <c r="H80" s="2184"/>
      <c r="I80" s="2184">
        <v>2</v>
      </c>
      <c r="J80" s="2184"/>
      <c r="K80" s="2184">
        <v>1</v>
      </c>
      <c r="L80" s="2184"/>
      <c r="M80" s="2184"/>
      <c r="N80" s="2184">
        <v>1</v>
      </c>
      <c r="O80" s="2184">
        <v>2</v>
      </c>
      <c r="P80" s="2184"/>
      <c r="Q80" s="2184">
        <v>2</v>
      </c>
      <c r="R80" s="2184">
        <v>1</v>
      </c>
      <c r="S80" s="2193">
        <v>2</v>
      </c>
      <c r="T80" s="2183">
        <v>6</v>
      </c>
      <c r="U80" s="2193">
        <v>5</v>
      </c>
      <c r="V80" s="2183"/>
      <c r="W80" s="2193">
        <v>10</v>
      </c>
      <c r="X80" s="2183"/>
      <c r="Y80" s="2193"/>
      <c r="Z80" s="2253">
        <f t="shared" si="24"/>
        <v>0</v>
      </c>
      <c r="AA80" s="2183"/>
      <c r="AB80" s="2184"/>
      <c r="AC80" s="2184"/>
      <c r="AD80" s="2193"/>
      <c r="AE80" s="2253">
        <f t="shared" si="25"/>
        <v>0</v>
      </c>
      <c r="AF80" s="2183"/>
      <c r="AG80" s="2184"/>
      <c r="AH80" s="2184"/>
      <c r="AI80" s="2261"/>
      <c r="AJ80" s="2196">
        <v>0</v>
      </c>
      <c r="AK80" s="2196">
        <v>11</v>
      </c>
      <c r="AL80" s="2196">
        <v>0</v>
      </c>
      <c r="AM80" s="2196">
        <v>0</v>
      </c>
      <c r="AN80" s="2196">
        <v>0</v>
      </c>
      <c r="AO80" s="2196">
        <v>0</v>
      </c>
      <c r="AP80" s="2196">
        <v>0</v>
      </c>
      <c r="AQ80" s="2196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2260" t="s">
        <v>122</v>
      </c>
      <c r="B81" s="23">
        <f t="shared" si="23"/>
        <v>0</v>
      </c>
      <c r="C81" s="2183"/>
      <c r="D81" s="2184"/>
      <c r="E81" s="2184"/>
      <c r="F81" s="2184"/>
      <c r="G81" s="2184"/>
      <c r="H81" s="2184"/>
      <c r="I81" s="2184"/>
      <c r="J81" s="2184"/>
      <c r="K81" s="2184"/>
      <c r="L81" s="2184"/>
      <c r="M81" s="2184"/>
      <c r="N81" s="2184"/>
      <c r="O81" s="2184"/>
      <c r="P81" s="2184"/>
      <c r="Q81" s="2184"/>
      <c r="R81" s="2184"/>
      <c r="S81" s="2193"/>
      <c r="T81" s="2183"/>
      <c r="U81" s="2193"/>
      <c r="V81" s="2183"/>
      <c r="W81" s="2193"/>
      <c r="X81" s="2183"/>
      <c r="Y81" s="2193"/>
      <c r="Z81" s="2253">
        <f t="shared" si="24"/>
        <v>0</v>
      </c>
      <c r="AA81" s="2183"/>
      <c r="AB81" s="2184"/>
      <c r="AC81" s="2184"/>
      <c r="AD81" s="2193"/>
      <c r="AE81" s="2253">
        <f t="shared" si="25"/>
        <v>0</v>
      </c>
      <c r="AF81" s="2183"/>
      <c r="AG81" s="2184"/>
      <c r="AH81" s="2184"/>
      <c r="AI81" s="2261"/>
      <c r="AJ81" s="2196"/>
      <c r="AK81" s="2196"/>
      <c r="AL81" s="2196"/>
      <c r="AM81" s="2196"/>
      <c r="AN81" s="2196"/>
      <c r="AO81" s="2196"/>
      <c r="AP81" s="2196"/>
      <c r="AQ81" s="2196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2260" t="s">
        <v>123</v>
      </c>
      <c r="B82" s="23">
        <f t="shared" si="23"/>
        <v>0</v>
      </c>
      <c r="C82" s="2183"/>
      <c r="D82" s="2184"/>
      <c r="E82" s="2184"/>
      <c r="F82" s="2184"/>
      <c r="G82" s="2184"/>
      <c r="H82" s="2184"/>
      <c r="I82" s="2184"/>
      <c r="J82" s="2184"/>
      <c r="K82" s="2184"/>
      <c r="L82" s="2184"/>
      <c r="M82" s="2184"/>
      <c r="N82" s="2184"/>
      <c r="O82" s="2184"/>
      <c r="P82" s="2184"/>
      <c r="Q82" s="2184"/>
      <c r="R82" s="2184"/>
      <c r="S82" s="2193"/>
      <c r="T82" s="2183"/>
      <c r="U82" s="2193"/>
      <c r="V82" s="2183"/>
      <c r="W82" s="2193"/>
      <c r="X82" s="2183"/>
      <c r="Y82" s="2193"/>
      <c r="Z82" s="2253">
        <f t="shared" si="24"/>
        <v>0</v>
      </c>
      <c r="AA82" s="2183"/>
      <c r="AB82" s="2184"/>
      <c r="AC82" s="2184"/>
      <c r="AD82" s="2193"/>
      <c r="AE82" s="2253">
        <f t="shared" si="25"/>
        <v>0</v>
      </c>
      <c r="AF82" s="2183"/>
      <c r="AG82" s="2184"/>
      <c r="AH82" s="2184"/>
      <c r="AI82" s="2261"/>
      <c r="AJ82" s="2196"/>
      <c r="AK82" s="2196"/>
      <c r="AL82" s="2196"/>
      <c r="AM82" s="2196"/>
      <c r="AN82" s="2196"/>
      <c r="AO82" s="2196"/>
      <c r="AP82" s="2196"/>
      <c r="AQ82" s="2196"/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2260" t="s">
        <v>124</v>
      </c>
      <c r="B83" s="23">
        <f t="shared" si="23"/>
        <v>0</v>
      </c>
      <c r="C83" s="2183"/>
      <c r="D83" s="2184"/>
      <c r="E83" s="2184"/>
      <c r="F83" s="2184"/>
      <c r="G83" s="2184"/>
      <c r="H83" s="2184"/>
      <c r="I83" s="2184"/>
      <c r="J83" s="2184"/>
      <c r="K83" s="2184"/>
      <c r="L83" s="2184"/>
      <c r="M83" s="2184"/>
      <c r="N83" s="2184"/>
      <c r="O83" s="2184"/>
      <c r="P83" s="2184"/>
      <c r="Q83" s="2184"/>
      <c r="R83" s="2184"/>
      <c r="S83" s="2193"/>
      <c r="T83" s="2183"/>
      <c r="U83" s="2193"/>
      <c r="V83" s="2183"/>
      <c r="W83" s="2193"/>
      <c r="X83" s="2183"/>
      <c r="Y83" s="2193"/>
      <c r="Z83" s="2253">
        <f t="shared" si="24"/>
        <v>0</v>
      </c>
      <c r="AA83" s="2183"/>
      <c r="AB83" s="2184"/>
      <c r="AC83" s="2184"/>
      <c r="AD83" s="2193"/>
      <c r="AE83" s="2253">
        <f t="shared" si="25"/>
        <v>0</v>
      </c>
      <c r="AF83" s="2183"/>
      <c r="AG83" s="2184"/>
      <c r="AH83" s="2184"/>
      <c r="AI83" s="2261"/>
      <c r="AJ83" s="2196"/>
      <c r="AK83" s="2196"/>
      <c r="AL83" s="2196"/>
      <c r="AM83" s="2196"/>
      <c r="AN83" s="2196"/>
      <c r="AO83" s="2196"/>
      <c r="AP83" s="2196"/>
      <c r="AQ83" s="2196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2253" t="s">
        <v>125</v>
      </c>
      <c r="B84" s="23">
        <f t="shared" si="23"/>
        <v>0</v>
      </c>
      <c r="C84" s="2183"/>
      <c r="D84" s="2184"/>
      <c r="E84" s="2184"/>
      <c r="F84" s="2184"/>
      <c r="G84" s="2184"/>
      <c r="H84" s="2184"/>
      <c r="I84" s="2184"/>
      <c r="J84" s="2184"/>
      <c r="K84" s="2184"/>
      <c r="L84" s="2184"/>
      <c r="M84" s="2184"/>
      <c r="N84" s="2184"/>
      <c r="O84" s="2184"/>
      <c r="P84" s="2184"/>
      <c r="Q84" s="2184"/>
      <c r="R84" s="2184"/>
      <c r="S84" s="2193"/>
      <c r="T84" s="2183"/>
      <c r="U84" s="2193"/>
      <c r="V84" s="2183"/>
      <c r="W84" s="2193"/>
      <c r="X84" s="2183"/>
      <c r="Y84" s="2193"/>
      <c r="Z84" s="2253">
        <f t="shared" si="24"/>
        <v>0</v>
      </c>
      <c r="AA84" s="2183"/>
      <c r="AB84" s="2184"/>
      <c r="AC84" s="2184"/>
      <c r="AD84" s="2193"/>
      <c r="AE84" s="2253">
        <f t="shared" si="25"/>
        <v>0</v>
      </c>
      <c r="AF84" s="2183"/>
      <c r="AG84" s="2184"/>
      <c r="AH84" s="2184"/>
      <c r="AI84" s="2261"/>
      <c r="AJ84" s="2196"/>
      <c r="AK84" s="2196"/>
      <c r="AL84" s="2196"/>
      <c r="AM84" s="2196"/>
      <c r="AN84" s="2196"/>
      <c r="AO84" s="2196"/>
      <c r="AP84" s="2196"/>
      <c r="AQ84" s="2196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2253" t="s">
        <v>126</v>
      </c>
      <c r="B85" s="23">
        <f t="shared" si="23"/>
        <v>0</v>
      </c>
      <c r="C85" s="2183"/>
      <c r="D85" s="2184"/>
      <c r="E85" s="2184"/>
      <c r="F85" s="2184"/>
      <c r="G85" s="2184"/>
      <c r="H85" s="2184"/>
      <c r="I85" s="2184"/>
      <c r="J85" s="2184"/>
      <c r="K85" s="2184"/>
      <c r="L85" s="2184"/>
      <c r="M85" s="2184"/>
      <c r="N85" s="2184"/>
      <c r="O85" s="2184"/>
      <c r="P85" s="2184"/>
      <c r="Q85" s="2184"/>
      <c r="R85" s="2184"/>
      <c r="S85" s="2193"/>
      <c r="T85" s="2183"/>
      <c r="U85" s="2193"/>
      <c r="V85" s="2183"/>
      <c r="W85" s="2193"/>
      <c r="X85" s="2183"/>
      <c r="Y85" s="2193"/>
      <c r="Z85" s="2253">
        <f t="shared" si="24"/>
        <v>0</v>
      </c>
      <c r="AA85" s="2183"/>
      <c r="AB85" s="2184"/>
      <c r="AC85" s="2184"/>
      <c r="AD85" s="2193"/>
      <c r="AE85" s="2253">
        <f t="shared" si="25"/>
        <v>0</v>
      </c>
      <c r="AF85" s="2183"/>
      <c r="AG85" s="2184"/>
      <c r="AH85" s="2184"/>
      <c r="AI85" s="2261"/>
      <c r="AJ85" s="2196"/>
      <c r="AK85" s="2196"/>
      <c r="AL85" s="2196"/>
      <c r="AM85" s="2196"/>
      <c r="AN85" s="2196"/>
      <c r="AO85" s="2196"/>
      <c r="AP85" s="2196"/>
      <c r="AQ85" s="2196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2253" t="s">
        <v>127</v>
      </c>
      <c r="B86" s="23">
        <f t="shared" si="23"/>
        <v>0</v>
      </c>
      <c r="C86" s="2183"/>
      <c r="D86" s="2184"/>
      <c r="E86" s="2184"/>
      <c r="F86" s="2184"/>
      <c r="G86" s="2184"/>
      <c r="H86" s="2184"/>
      <c r="I86" s="2184"/>
      <c r="J86" s="2184"/>
      <c r="K86" s="2184"/>
      <c r="L86" s="2184"/>
      <c r="M86" s="2184"/>
      <c r="N86" s="2184"/>
      <c r="O86" s="2184"/>
      <c r="P86" s="2184"/>
      <c r="Q86" s="2184"/>
      <c r="R86" s="2184"/>
      <c r="S86" s="2193"/>
      <c r="T86" s="2183"/>
      <c r="U86" s="2193"/>
      <c r="V86" s="2183"/>
      <c r="W86" s="2193"/>
      <c r="X86" s="2183"/>
      <c r="Y86" s="2193"/>
      <c r="Z86" s="2253">
        <f t="shared" si="24"/>
        <v>0</v>
      </c>
      <c r="AA86" s="2183"/>
      <c r="AB86" s="2184"/>
      <c r="AC86" s="2184"/>
      <c r="AD86" s="2193"/>
      <c r="AE86" s="2253">
        <f t="shared" si="25"/>
        <v>0</v>
      </c>
      <c r="AF86" s="2183"/>
      <c r="AG86" s="2184"/>
      <c r="AH86" s="2184"/>
      <c r="AI86" s="2261"/>
      <c r="AJ86" s="2196"/>
      <c r="AK86" s="2196"/>
      <c r="AL86" s="2196"/>
      <c r="AM86" s="2196"/>
      <c r="AN86" s="2196"/>
      <c r="AO86" s="2196"/>
      <c r="AP86" s="2196"/>
      <c r="AQ86" s="2196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2253" t="s">
        <v>128</v>
      </c>
      <c r="B87" s="23">
        <f t="shared" si="23"/>
        <v>0</v>
      </c>
      <c r="C87" s="2183"/>
      <c r="D87" s="2184"/>
      <c r="E87" s="2184"/>
      <c r="F87" s="2184"/>
      <c r="G87" s="2184"/>
      <c r="H87" s="2184"/>
      <c r="I87" s="2184"/>
      <c r="J87" s="2184"/>
      <c r="K87" s="2184"/>
      <c r="L87" s="2184"/>
      <c r="M87" s="2184"/>
      <c r="N87" s="2184"/>
      <c r="O87" s="2184"/>
      <c r="P87" s="2184"/>
      <c r="Q87" s="2184"/>
      <c r="R87" s="2184"/>
      <c r="S87" s="2193"/>
      <c r="T87" s="2183"/>
      <c r="U87" s="2193"/>
      <c r="V87" s="2183"/>
      <c r="W87" s="2193"/>
      <c r="X87" s="2183"/>
      <c r="Y87" s="2193"/>
      <c r="Z87" s="2253">
        <f t="shared" si="24"/>
        <v>0</v>
      </c>
      <c r="AA87" s="2183"/>
      <c r="AB87" s="2184"/>
      <c r="AC87" s="2184"/>
      <c r="AD87" s="2193"/>
      <c r="AE87" s="2253">
        <f t="shared" si="25"/>
        <v>0</v>
      </c>
      <c r="AF87" s="2183"/>
      <c r="AG87" s="2184"/>
      <c r="AH87" s="2184"/>
      <c r="AI87" s="2261"/>
      <c r="AJ87" s="2196"/>
      <c r="AK87" s="2196"/>
      <c r="AL87" s="2196"/>
      <c r="AM87" s="2196"/>
      <c r="AN87" s="2196"/>
      <c r="AO87" s="2196"/>
      <c r="AP87" s="2196"/>
      <c r="AQ87" s="2196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2253" t="s">
        <v>129</v>
      </c>
      <c r="B88" s="23">
        <f t="shared" si="23"/>
        <v>0</v>
      </c>
      <c r="C88" s="2183"/>
      <c r="D88" s="2184"/>
      <c r="E88" s="2184"/>
      <c r="F88" s="2184"/>
      <c r="G88" s="2184"/>
      <c r="H88" s="2184"/>
      <c r="I88" s="2184"/>
      <c r="J88" s="2184"/>
      <c r="K88" s="2184"/>
      <c r="L88" s="2184"/>
      <c r="M88" s="2184"/>
      <c r="N88" s="2184"/>
      <c r="O88" s="2184"/>
      <c r="P88" s="2184"/>
      <c r="Q88" s="2184"/>
      <c r="R88" s="2184"/>
      <c r="S88" s="2193"/>
      <c r="T88" s="2183"/>
      <c r="U88" s="2193"/>
      <c r="V88" s="2183"/>
      <c r="W88" s="2193"/>
      <c r="X88" s="2183"/>
      <c r="Y88" s="2193"/>
      <c r="Z88" s="2253">
        <f t="shared" si="24"/>
        <v>0</v>
      </c>
      <c r="AA88" s="2183"/>
      <c r="AB88" s="2184"/>
      <c r="AC88" s="2184"/>
      <c r="AD88" s="2193"/>
      <c r="AE88" s="2253">
        <f t="shared" si="25"/>
        <v>0</v>
      </c>
      <c r="AF88" s="2183"/>
      <c r="AG88" s="2184"/>
      <c r="AH88" s="2184"/>
      <c r="AI88" s="2261"/>
      <c r="AJ88" s="2196"/>
      <c r="AK88" s="2196"/>
      <c r="AL88" s="2196"/>
      <c r="AM88" s="2196"/>
      <c r="AN88" s="2196"/>
      <c r="AO88" s="2196"/>
      <c r="AP88" s="2196"/>
      <c r="AQ88" s="2196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2253" t="s">
        <v>130</v>
      </c>
      <c r="B89" s="23">
        <f t="shared" si="23"/>
        <v>0</v>
      </c>
      <c r="C89" s="2183"/>
      <c r="D89" s="2184"/>
      <c r="E89" s="2184"/>
      <c r="F89" s="2184"/>
      <c r="G89" s="2184"/>
      <c r="H89" s="2184"/>
      <c r="I89" s="2184"/>
      <c r="J89" s="2184"/>
      <c r="K89" s="2184"/>
      <c r="L89" s="2184"/>
      <c r="M89" s="2184"/>
      <c r="N89" s="2184"/>
      <c r="O89" s="2184"/>
      <c r="P89" s="2184"/>
      <c r="Q89" s="2184"/>
      <c r="R89" s="2184"/>
      <c r="S89" s="2193"/>
      <c r="T89" s="2183"/>
      <c r="U89" s="2193"/>
      <c r="V89" s="2183"/>
      <c r="W89" s="2193"/>
      <c r="X89" s="2183"/>
      <c r="Y89" s="2193"/>
      <c r="Z89" s="2253">
        <f t="shared" si="24"/>
        <v>0</v>
      </c>
      <c r="AA89" s="2183"/>
      <c r="AB89" s="2184"/>
      <c r="AC89" s="2184"/>
      <c r="AD89" s="2193"/>
      <c r="AE89" s="2253">
        <f t="shared" si="25"/>
        <v>0</v>
      </c>
      <c r="AF89" s="2183"/>
      <c r="AG89" s="2184"/>
      <c r="AH89" s="2184"/>
      <c r="AI89" s="2261"/>
      <c r="AJ89" s="2196"/>
      <c r="AK89" s="2196"/>
      <c r="AL89" s="2196"/>
      <c r="AM89" s="2196"/>
      <c r="AN89" s="2196"/>
      <c r="AO89" s="2196"/>
      <c r="AP89" s="2196"/>
      <c r="AQ89" s="2196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2253" t="s">
        <v>131</v>
      </c>
      <c r="B90" s="23">
        <f t="shared" si="23"/>
        <v>0</v>
      </c>
      <c r="C90" s="2183"/>
      <c r="D90" s="2184"/>
      <c r="E90" s="2184"/>
      <c r="F90" s="2184"/>
      <c r="G90" s="2184"/>
      <c r="H90" s="2184"/>
      <c r="I90" s="2184"/>
      <c r="J90" s="2184"/>
      <c r="K90" s="2184"/>
      <c r="L90" s="2184"/>
      <c r="M90" s="2184"/>
      <c r="N90" s="2184"/>
      <c r="O90" s="2184"/>
      <c r="P90" s="2184"/>
      <c r="Q90" s="2184"/>
      <c r="R90" s="2184"/>
      <c r="S90" s="2193"/>
      <c r="T90" s="2183"/>
      <c r="U90" s="2193"/>
      <c r="V90" s="2183"/>
      <c r="W90" s="2193"/>
      <c r="X90" s="2183"/>
      <c r="Y90" s="2193"/>
      <c r="Z90" s="2253">
        <f t="shared" si="24"/>
        <v>0</v>
      </c>
      <c r="AA90" s="2183"/>
      <c r="AB90" s="2184"/>
      <c r="AC90" s="2184"/>
      <c r="AD90" s="2193"/>
      <c r="AE90" s="2253">
        <f t="shared" si="25"/>
        <v>0</v>
      </c>
      <c r="AF90" s="2183"/>
      <c r="AG90" s="2184"/>
      <c r="AH90" s="2184"/>
      <c r="AI90" s="2261"/>
      <c r="AJ90" s="2196"/>
      <c r="AK90" s="2196"/>
      <c r="AL90" s="2196"/>
      <c r="AM90" s="2196"/>
      <c r="AN90" s="2196"/>
      <c r="AO90" s="2196"/>
      <c r="AP90" s="2196"/>
      <c r="AQ90" s="2196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2253" t="s">
        <v>132</v>
      </c>
      <c r="B91" s="23">
        <f t="shared" si="23"/>
        <v>0</v>
      </c>
      <c r="C91" s="2183"/>
      <c r="D91" s="2184"/>
      <c r="E91" s="2184"/>
      <c r="F91" s="2184"/>
      <c r="G91" s="2184"/>
      <c r="H91" s="2184"/>
      <c r="I91" s="2184"/>
      <c r="J91" s="2184"/>
      <c r="K91" s="2184"/>
      <c r="L91" s="2184"/>
      <c r="M91" s="2184"/>
      <c r="N91" s="2184"/>
      <c r="O91" s="2184"/>
      <c r="P91" s="2184"/>
      <c r="Q91" s="2184"/>
      <c r="R91" s="2184"/>
      <c r="S91" s="2193"/>
      <c r="T91" s="2183"/>
      <c r="U91" s="2193"/>
      <c r="V91" s="2183"/>
      <c r="W91" s="2193"/>
      <c r="X91" s="2183"/>
      <c r="Y91" s="2193"/>
      <c r="Z91" s="2253">
        <f t="shared" si="24"/>
        <v>0</v>
      </c>
      <c r="AA91" s="2183"/>
      <c r="AB91" s="2184"/>
      <c r="AC91" s="2184"/>
      <c r="AD91" s="2193"/>
      <c r="AE91" s="2253">
        <f t="shared" si="25"/>
        <v>0</v>
      </c>
      <c r="AF91" s="2183"/>
      <c r="AG91" s="2184"/>
      <c r="AH91" s="2184"/>
      <c r="AI91" s="2261"/>
      <c r="AJ91" s="2196"/>
      <c r="AK91" s="2196"/>
      <c r="AL91" s="2196"/>
      <c r="AM91" s="2196"/>
      <c r="AN91" s="2196"/>
      <c r="AO91" s="2196"/>
      <c r="AP91" s="2196"/>
      <c r="AQ91" s="2196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2253" t="s">
        <v>133</v>
      </c>
      <c r="B92" s="23">
        <f t="shared" si="23"/>
        <v>0</v>
      </c>
      <c r="C92" s="2262"/>
      <c r="D92" s="2263"/>
      <c r="E92" s="2263"/>
      <c r="F92" s="2263"/>
      <c r="G92" s="2263"/>
      <c r="H92" s="2263"/>
      <c r="I92" s="2263"/>
      <c r="J92" s="2263"/>
      <c r="K92" s="2263"/>
      <c r="L92" s="2184"/>
      <c r="M92" s="2184"/>
      <c r="N92" s="2184"/>
      <c r="O92" s="2184"/>
      <c r="P92" s="2184"/>
      <c r="Q92" s="2184"/>
      <c r="R92" s="2184"/>
      <c r="S92" s="2193"/>
      <c r="T92" s="2183"/>
      <c r="U92" s="2193"/>
      <c r="V92" s="2183"/>
      <c r="W92" s="2193"/>
      <c r="X92" s="2183"/>
      <c r="Y92" s="2193"/>
      <c r="Z92" s="2253">
        <f t="shared" si="24"/>
        <v>0</v>
      </c>
      <c r="AA92" s="2183"/>
      <c r="AB92" s="2184"/>
      <c r="AC92" s="2184"/>
      <c r="AD92" s="2193"/>
      <c r="AE92" s="2253">
        <f t="shared" si="25"/>
        <v>0</v>
      </c>
      <c r="AF92" s="2183"/>
      <c r="AG92" s="2184"/>
      <c r="AH92" s="2184"/>
      <c r="AI92" s="2261"/>
      <c r="AJ92" s="2196"/>
      <c r="AK92" s="2196"/>
      <c r="AL92" s="2196"/>
      <c r="AM92" s="2196"/>
      <c r="AN92" s="2196"/>
      <c r="AO92" s="2196"/>
      <c r="AP92" s="2196"/>
      <c r="AQ92" s="2196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2253" t="s">
        <v>134</v>
      </c>
      <c r="B93" s="23">
        <f t="shared" si="23"/>
        <v>0</v>
      </c>
      <c r="C93" s="2183"/>
      <c r="D93" s="2184"/>
      <c r="E93" s="2184"/>
      <c r="F93" s="2184"/>
      <c r="G93" s="2184"/>
      <c r="H93" s="2184"/>
      <c r="I93" s="2184"/>
      <c r="J93" s="2184"/>
      <c r="K93" s="2184"/>
      <c r="L93" s="2184"/>
      <c r="M93" s="2184"/>
      <c r="N93" s="2184"/>
      <c r="O93" s="2184"/>
      <c r="P93" s="2184"/>
      <c r="Q93" s="2184"/>
      <c r="R93" s="2184"/>
      <c r="S93" s="2193"/>
      <c r="T93" s="2183"/>
      <c r="U93" s="2193"/>
      <c r="V93" s="2183"/>
      <c r="W93" s="2193"/>
      <c r="X93" s="2183"/>
      <c r="Y93" s="2193"/>
      <c r="Z93" s="2253">
        <f t="shared" si="24"/>
        <v>0</v>
      </c>
      <c r="AA93" s="2183"/>
      <c r="AB93" s="2184"/>
      <c r="AC93" s="2184"/>
      <c r="AD93" s="2193"/>
      <c r="AE93" s="2253">
        <f t="shared" si="25"/>
        <v>0</v>
      </c>
      <c r="AF93" s="2183"/>
      <c r="AG93" s="2184"/>
      <c r="AH93" s="2184"/>
      <c r="AI93" s="2261"/>
      <c r="AJ93" s="2196"/>
      <c r="AK93" s="2196"/>
      <c r="AL93" s="2196"/>
      <c r="AM93" s="2196"/>
      <c r="AN93" s="2196"/>
      <c r="AO93" s="2196"/>
      <c r="AP93" s="2196"/>
      <c r="AQ93" s="2196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2253" t="s">
        <v>135</v>
      </c>
      <c r="B94" s="23">
        <f t="shared" si="23"/>
        <v>0</v>
      </c>
      <c r="C94" s="2183"/>
      <c r="D94" s="2184"/>
      <c r="E94" s="2184"/>
      <c r="F94" s="2184"/>
      <c r="G94" s="2184"/>
      <c r="H94" s="2184"/>
      <c r="I94" s="2184"/>
      <c r="J94" s="2184"/>
      <c r="K94" s="2184"/>
      <c r="L94" s="2184"/>
      <c r="M94" s="2184"/>
      <c r="N94" s="2184"/>
      <c r="O94" s="2184"/>
      <c r="P94" s="2184"/>
      <c r="Q94" s="2184"/>
      <c r="R94" s="2184"/>
      <c r="S94" s="2193"/>
      <c r="T94" s="2183"/>
      <c r="U94" s="2193"/>
      <c r="V94" s="2183"/>
      <c r="W94" s="2193"/>
      <c r="X94" s="2183"/>
      <c r="Y94" s="2193"/>
      <c r="Z94" s="2253">
        <f t="shared" si="24"/>
        <v>0</v>
      </c>
      <c r="AA94" s="2183"/>
      <c r="AB94" s="2184"/>
      <c r="AC94" s="2184"/>
      <c r="AD94" s="2193"/>
      <c r="AE94" s="2253">
        <f t="shared" si="25"/>
        <v>0</v>
      </c>
      <c r="AF94" s="2183"/>
      <c r="AG94" s="2184"/>
      <c r="AH94" s="2184"/>
      <c r="AI94" s="2261"/>
      <c r="AJ94" s="2196"/>
      <c r="AK94" s="2196"/>
      <c r="AL94" s="2196"/>
      <c r="AM94" s="2196"/>
      <c r="AN94" s="2196"/>
      <c r="AO94" s="2196"/>
      <c r="AP94" s="2196"/>
      <c r="AQ94" s="2196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2183"/>
      <c r="D95" s="2184"/>
      <c r="E95" s="2184"/>
      <c r="F95" s="2184"/>
      <c r="G95" s="2184"/>
      <c r="H95" s="2184"/>
      <c r="I95" s="2184"/>
      <c r="J95" s="2184"/>
      <c r="K95" s="2184"/>
      <c r="L95" s="2184"/>
      <c r="M95" s="2184"/>
      <c r="N95" s="2184"/>
      <c r="O95" s="2184"/>
      <c r="P95" s="2184"/>
      <c r="Q95" s="2184"/>
      <c r="R95" s="2184"/>
      <c r="S95" s="2193"/>
      <c r="T95" s="2183"/>
      <c r="U95" s="2193"/>
      <c r="V95" s="2183"/>
      <c r="W95" s="2193"/>
      <c r="X95" s="2183"/>
      <c r="Y95" s="2193"/>
      <c r="Z95" s="2253">
        <f t="shared" si="24"/>
        <v>0</v>
      </c>
      <c r="AA95" s="2183"/>
      <c r="AB95" s="2184"/>
      <c r="AC95" s="2184"/>
      <c r="AD95" s="2193"/>
      <c r="AE95" s="2253">
        <f t="shared" si="25"/>
        <v>0</v>
      </c>
      <c r="AF95" s="2183"/>
      <c r="AG95" s="2184"/>
      <c r="AH95" s="2184"/>
      <c r="AI95" s="2261"/>
      <c r="AJ95" s="2196"/>
      <c r="AK95" s="2196"/>
      <c r="AL95" s="2196"/>
      <c r="AM95" s="2196"/>
      <c r="AN95" s="2196"/>
      <c r="AO95" s="2196"/>
      <c r="AP95" s="2196"/>
      <c r="AQ95" s="2196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2264"/>
      <c r="D96" s="2265"/>
      <c r="E96" s="2265"/>
      <c r="F96" s="2265"/>
      <c r="G96" s="2265"/>
      <c r="H96" s="2265"/>
      <c r="I96" s="2265"/>
      <c r="J96" s="2265"/>
      <c r="K96" s="2265"/>
      <c r="L96" s="2265"/>
      <c r="M96" s="2265"/>
      <c r="N96" s="2265"/>
      <c r="O96" s="2265"/>
      <c r="P96" s="2265"/>
      <c r="Q96" s="2265"/>
      <c r="R96" s="2265"/>
      <c r="S96" s="2266"/>
      <c r="T96" s="2183"/>
      <c r="U96" s="2193"/>
      <c r="V96" s="2183"/>
      <c r="W96" s="2193"/>
      <c r="X96" s="2183"/>
      <c r="Y96" s="2193"/>
      <c r="Z96" s="2253">
        <f t="shared" si="24"/>
        <v>0</v>
      </c>
      <c r="AA96" s="2183"/>
      <c r="AB96" s="2184"/>
      <c r="AC96" s="2184"/>
      <c r="AD96" s="2193"/>
      <c r="AE96" s="2253">
        <f t="shared" si="25"/>
        <v>0</v>
      </c>
      <c r="AF96" s="2183"/>
      <c r="AG96" s="2184"/>
      <c r="AH96" s="2184"/>
      <c r="AI96" s="2261"/>
      <c r="AJ96" s="2196"/>
      <c r="AK96" s="2196"/>
      <c r="AL96" s="2196"/>
      <c r="AM96" s="2196"/>
      <c r="AN96" s="2196"/>
      <c r="AO96" s="2196"/>
      <c r="AP96" s="2196"/>
      <c r="AQ96" s="2196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2267" t="s">
        <v>5</v>
      </c>
      <c r="B97" s="2268">
        <f>SUM(C97:S97)</f>
        <v>17</v>
      </c>
      <c r="C97" s="2269">
        <f>SUM(C37:C96)</f>
        <v>0</v>
      </c>
      <c r="D97" s="2270">
        <f>SUM(D37:D96)</f>
        <v>0</v>
      </c>
      <c r="E97" s="2270">
        <f t="shared" ref="E97:AP97" si="28">SUM(E37:E96)</f>
        <v>0</v>
      </c>
      <c r="F97" s="2270">
        <f t="shared" si="28"/>
        <v>0</v>
      </c>
      <c r="G97" s="2270">
        <f t="shared" si="28"/>
        <v>0</v>
      </c>
      <c r="H97" s="2271">
        <f t="shared" si="28"/>
        <v>0</v>
      </c>
      <c r="I97" s="2270">
        <f t="shared" si="28"/>
        <v>2</v>
      </c>
      <c r="J97" s="2270">
        <f t="shared" si="28"/>
        <v>0</v>
      </c>
      <c r="K97" s="2270">
        <f t="shared" si="28"/>
        <v>2</v>
      </c>
      <c r="L97" s="2270">
        <f t="shared" si="28"/>
        <v>0</v>
      </c>
      <c r="M97" s="2270">
        <f t="shared" si="28"/>
        <v>0</v>
      </c>
      <c r="N97" s="2270">
        <f t="shared" si="28"/>
        <v>1</v>
      </c>
      <c r="O97" s="2270">
        <f t="shared" si="28"/>
        <v>3</v>
      </c>
      <c r="P97" s="2270">
        <f t="shared" si="28"/>
        <v>0</v>
      </c>
      <c r="Q97" s="2270">
        <f t="shared" si="28"/>
        <v>3</v>
      </c>
      <c r="R97" s="2270">
        <f t="shared" si="28"/>
        <v>1</v>
      </c>
      <c r="S97" s="2272">
        <f t="shared" si="28"/>
        <v>5</v>
      </c>
      <c r="T97" s="2269">
        <f t="shared" si="28"/>
        <v>11</v>
      </c>
      <c r="U97" s="2272">
        <f t="shared" si="28"/>
        <v>6</v>
      </c>
      <c r="V97" s="2269">
        <f t="shared" si="28"/>
        <v>0</v>
      </c>
      <c r="W97" s="2272">
        <f t="shared" si="28"/>
        <v>10</v>
      </c>
      <c r="X97" s="2269">
        <f t="shared" si="28"/>
        <v>0</v>
      </c>
      <c r="Y97" s="2272">
        <f t="shared" si="28"/>
        <v>0</v>
      </c>
      <c r="Z97" s="2273">
        <f t="shared" si="28"/>
        <v>0</v>
      </c>
      <c r="AA97" s="2269">
        <f t="shared" si="28"/>
        <v>0</v>
      </c>
      <c r="AB97" s="2270">
        <f t="shared" si="28"/>
        <v>0</v>
      </c>
      <c r="AC97" s="2270">
        <f t="shared" si="28"/>
        <v>0</v>
      </c>
      <c r="AD97" s="2271">
        <f t="shared" si="28"/>
        <v>0</v>
      </c>
      <c r="AE97" s="2273">
        <f t="shared" si="28"/>
        <v>0</v>
      </c>
      <c r="AF97" s="2269">
        <f t="shared" si="28"/>
        <v>0</v>
      </c>
      <c r="AG97" s="2270">
        <f t="shared" si="28"/>
        <v>0</v>
      </c>
      <c r="AH97" s="2270">
        <f t="shared" si="28"/>
        <v>0</v>
      </c>
      <c r="AI97" s="2274">
        <f t="shared" si="28"/>
        <v>0</v>
      </c>
      <c r="AJ97" s="2272">
        <f>SUM(AJ37:AJ96)</f>
        <v>0</v>
      </c>
      <c r="AK97" s="2272">
        <f>SUM(AK37:AK96)</f>
        <v>11</v>
      </c>
      <c r="AL97" s="2275">
        <f>SUM(AL37:AL96)</f>
        <v>6</v>
      </c>
      <c r="AM97" s="2272">
        <f t="shared" si="28"/>
        <v>0</v>
      </c>
      <c r="AN97" s="2272">
        <f t="shared" si="28"/>
        <v>0</v>
      </c>
      <c r="AO97" s="2272">
        <f t="shared" si="28"/>
        <v>0</v>
      </c>
      <c r="AP97" s="2272">
        <f t="shared" si="28"/>
        <v>0</v>
      </c>
      <c r="AQ97" s="2272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2276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356" t="s">
        <v>4</v>
      </c>
      <c r="B99" s="4357"/>
      <c r="C99" s="4356" t="s">
        <v>37</v>
      </c>
      <c r="D99" s="4410"/>
      <c r="E99" s="4357"/>
      <c r="F99" s="4570" t="s">
        <v>139</v>
      </c>
      <c r="G99" s="4518"/>
      <c r="H99" s="4518"/>
      <c r="I99" s="4518"/>
      <c r="J99" s="4518"/>
      <c r="K99" s="4518"/>
      <c r="L99" s="4518"/>
      <c r="M99" s="4518"/>
      <c r="N99" s="4518"/>
      <c r="O99" s="4518"/>
      <c r="P99" s="4518"/>
      <c r="Q99" s="4518"/>
      <c r="R99" s="4518"/>
      <c r="S99" s="4518"/>
      <c r="T99" s="4518"/>
      <c r="U99" s="4518"/>
      <c r="V99" s="4518"/>
      <c r="W99" s="4518"/>
      <c r="X99" s="4518"/>
      <c r="Y99" s="4518"/>
      <c r="Z99" s="4518"/>
      <c r="AA99" s="4518"/>
      <c r="AB99" s="4518"/>
      <c r="AC99" s="4518"/>
      <c r="AD99" s="4518"/>
      <c r="AE99" s="4518"/>
      <c r="AF99" s="4518"/>
      <c r="AG99" s="4518"/>
      <c r="AH99" s="4518"/>
      <c r="AI99" s="4518"/>
      <c r="AJ99" s="4518"/>
      <c r="AK99" s="4518"/>
      <c r="AL99" s="4518"/>
      <c r="AM99" s="4571"/>
      <c r="AN99" s="4293" t="s">
        <v>140</v>
      </c>
      <c r="AO99" s="4333"/>
      <c r="AP99" s="3998" t="s">
        <v>141</v>
      </c>
      <c r="AQ99" s="4333" t="s">
        <v>142</v>
      </c>
      <c r="AR99" s="4237" t="s">
        <v>10</v>
      </c>
      <c r="AS99" s="4333" t="s">
        <v>11</v>
      </c>
      <c r="AT99" s="4237" t="s">
        <v>143</v>
      </c>
      <c r="AU99" s="4333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576" t="s">
        <v>13</v>
      </c>
      <c r="G100" s="4577"/>
      <c r="H100" s="4576" t="s">
        <v>14</v>
      </c>
      <c r="I100" s="4577"/>
      <c r="J100" s="4576" t="s">
        <v>50</v>
      </c>
      <c r="K100" s="4577"/>
      <c r="L100" s="4576" t="s">
        <v>51</v>
      </c>
      <c r="M100" s="4577"/>
      <c r="N100" s="4576" t="s">
        <v>17</v>
      </c>
      <c r="O100" s="4577"/>
      <c r="P100" s="4570" t="s">
        <v>18</v>
      </c>
      <c r="Q100" s="4578"/>
      <c r="R100" s="4570" t="s">
        <v>19</v>
      </c>
      <c r="S100" s="4578"/>
      <c r="T100" s="4570" t="s">
        <v>20</v>
      </c>
      <c r="U100" s="4578"/>
      <c r="V100" s="4570" t="s">
        <v>21</v>
      </c>
      <c r="W100" s="4578"/>
      <c r="X100" s="4570" t="s">
        <v>22</v>
      </c>
      <c r="Y100" s="4578"/>
      <c r="Z100" s="4570" t="s">
        <v>23</v>
      </c>
      <c r="AA100" s="4578"/>
      <c r="AB100" s="4570" t="s">
        <v>24</v>
      </c>
      <c r="AC100" s="4578"/>
      <c r="AD100" s="4570" t="s">
        <v>25</v>
      </c>
      <c r="AE100" s="4578"/>
      <c r="AF100" s="4570" t="s">
        <v>26</v>
      </c>
      <c r="AG100" s="4578"/>
      <c r="AH100" s="4570" t="s">
        <v>27</v>
      </c>
      <c r="AI100" s="4578"/>
      <c r="AJ100" s="4570" t="s">
        <v>28</v>
      </c>
      <c r="AK100" s="4578"/>
      <c r="AL100" s="4570" t="s">
        <v>29</v>
      </c>
      <c r="AM100" s="4579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2277" t="s">
        <v>44</v>
      </c>
      <c r="D101" s="2278" t="s">
        <v>30</v>
      </c>
      <c r="E101" s="2279" t="s">
        <v>31</v>
      </c>
      <c r="F101" s="1379" t="s">
        <v>30</v>
      </c>
      <c r="G101" s="1865" t="s">
        <v>31</v>
      </c>
      <c r="H101" s="1379" t="s">
        <v>30</v>
      </c>
      <c r="I101" s="1865" t="s">
        <v>31</v>
      </c>
      <c r="J101" s="1379" t="s">
        <v>30</v>
      </c>
      <c r="K101" s="1865" t="s">
        <v>31</v>
      </c>
      <c r="L101" s="1379" t="s">
        <v>30</v>
      </c>
      <c r="M101" s="1865" t="s">
        <v>31</v>
      </c>
      <c r="N101" s="1379" t="s">
        <v>30</v>
      </c>
      <c r="O101" s="1865" t="s">
        <v>31</v>
      </c>
      <c r="P101" s="1379" t="s">
        <v>30</v>
      </c>
      <c r="Q101" s="1865" t="s">
        <v>31</v>
      </c>
      <c r="R101" s="1379" t="s">
        <v>30</v>
      </c>
      <c r="S101" s="1865" t="s">
        <v>31</v>
      </c>
      <c r="T101" s="1379" t="s">
        <v>30</v>
      </c>
      <c r="U101" s="1865" t="s">
        <v>31</v>
      </c>
      <c r="V101" s="1379" t="s">
        <v>30</v>
      </c>
      <c r="W101" s="1865" t="s">
        <v>31</v>
      </c>
      <c r="X101" s="1379" t="s">
        <v>30</v>
      </c>
      <c r="Y101" s="1865" t="s">
        <v>31</v>
      </c>
      <c r="Z101" s="1379" t="s">
        <v>30</v>
      </c>
      <c r="AA101" s="1865" t="s">
        <v>31</v>
      </c>
      <c r="AB101" s="1379" t="s">
        <v>30</v>
      </c>
      <c r="AC101" s="1865" t="s">
        <v>31</v>
      </c>
      <c r="AD101" s="1379" t="s">
        <v>30</v>
      </c>
      <c r="AE101" s="1865" t="s">
        <v>31</v>
      </c>
      <c r="AF101" s="1379" t="s">
        <v>30</v>
      </c>
      <c r="AG101" s="1865" t="s">
        <v>31</v>
      </c>
      <c r="AH101" s="1379" t="s">
        <v>30</v>
      </c>
      <c r="AI101" s="1865" t="s">
        <v>31</v>
      </c>
      <c r="AJ101" s="1379" t="s">
        <v>30</v>
      </c>
      <c r="AK101" s="1865" t="s">
        <v>31</v>
      </c>
      <c r="AL101" s="1379" t="s">
        <v>30</v>
      </c>
      <c r="AM101" s="351" t="s">
        <v>31</v>
      </c>
      <c r="AN101" s="2280" t="s">
        <v>145</v>
      </c>
      <c r="AO101" s="1669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424" t="s">
        <v>149</v>
      </c>
      <c r="B102" s="4425"/>
      <c r="C102" s="2281">
        <f>SUM(D102+E102)</f>
        <v>75</v>
      </c>
      <c r="D102" s="1382">
        <f>SUM(F102+H102+J102+L102+N102+P102+R102+T102+V102+X102+Z102+AB102+AD102+AF102+AH102+AJ102+AL102)</f>
        <v>34</v>
      </c>
      <c r="E102" s="1671">
        <f>SUM(G102+I102+K102+M102+O102+Q102+S102+U102+W102+Y102+AA102+AC102+AE102+AG102+AI102+AK102+AM102)</f>
        <v>41</v>
      </c>
      <c r="F102" s="1383">
        <v>0</v>
      </c>
      <c r="G102" s="1672">
        <v>0</v>
      </c>
      <c r="H102" s="1383">
        <v>0</v>
      </c>
      <c r="I102" s="1672">
        <v>0</v>
      </c>
      <c r="J102" s="1383">
        <v>0</v>
      </c>
      <c r="K102" s="1672">
        <v>0</v>
      </c>
      <c r="L102" s="1383">
        <v>0</v>
      </c>
      <c r="M102" s="1672">
        <v>0</v>
      </c>
      <c r="N102" s="1383">
        <v>1</v>
      </c>
      <c r="O102" s="1672">
        <v>0</v>
      </c>
      <c r="P102" s="1383">
        <v>0</v>
      </c>
      <c r="Q102" s="1672">
        <v>0</v>
      </c>
      <c r="R102" s="1383">
        <v>2</v>
      </c>
      <c r="S102" s="1672">
        <v>1</v>
      </c>
      <c r="T102" s="1383">
        <v>0</v>
      </c>
      <c r="U102" s="1672">
        <v>1</v>
      </c>
      <c r="V102" s="1383">
        <v>1</v>
      </c>
      <c r="W102" s="1672">
        <v>7</v>
      </c>
      <c r="X102" s="1383">
        <v>0</v>
      </c>
      <c r="Y102" s="1672">
        <v>2</v>
      </c>
      <c r="Z102" s="1383">
        <v>0</v>
      </c>
      <c r="AA102" s="1672">
        <v>8</v>
      </c>
      <c r="AB102" s="1383">
        <v>4</v>
      </c>
      <c r="AC102" s="1672">
        <v>4</v>
      </c>
      <c r="AD102" s="1383">
        <v>4</v>
      </c>
      <c r="AE102" s="1672">
        <v>7</v>
      </c>
      <c r="AF102" s="1383">
        <v>8</v>
      </c>
      <c r="AG102" s="1672">
        <v>1</v>
      </c>
      <c r="AH102" s="1383">
        <v>3</v>
      </c>
      <c r="AI102" s="1672">
        <v>2</v>
      </c>
      <c r="AJ102" s="1383">
        <v>5</v>
      </c>
      <c r="AK102" s="1672">
        <v>7</v>
      </c>
      <c r="AL102" s="1383">
        <v>6</v>
      </c>
      <c r="AM102" s="354">
        <v>1</v>
      </c>
      <c r="AN102" s="2282">
        <v>0</v>
      </c>
      <c r="AO102" s="2283">
        <v>28</v>
      </c>
      <c r="AP102" s="2282">
        <v>75</v>
      </c>
      <c r="AQ102" s="2283">
        <v>26</v>
      </c>
      <c r="AR102" s="2282">
        <v>0</v>
      </c>
      <c r="AS102" s="2283">
        <v>0</v>
      </c>
      <c r="AT102" s="2284">
        <v>47</v>
      </c>
      <c r="AU102" s="2284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237" t="s">
        <v>150</v>
      </c>
      <c r="B103" s="2285" t="s">
        <v>151</v>
      </c>
      <c r="C103" s="105">
        <f>SUM(D103:E103)</f>
        <v>0</v>
      </c>
      <c r="D103" s="2286"/>
      <c r="E103" s="1671">
        <f>SUM(K103+M103+O103+Q103+S103+U103+W103+Y103+AA103+AC103+AE103+AG103+AI103+AK103+AM103)</f>
        <v>0</v>
      </c>
      <c r="F103" s="2287"/>
      <c r="G103" s="2288"/>
      <c r="H103" s="2287"/>
      <c r="I103" s="2288"/>
      <c r="J103" s="2287"/>
      <c r="K103" s="2289"/>
      <c r="L103" s="2287"/>
      <c r="M103" s="2289"/>
      <c r="N103" s="2287"/>
      <c r="O103" s="2289"/>
      <c r="P103" s="2287"/>
      <c r="Q103" s="2289"/>
      <c r="R103" s="2287"/>
      <c r="S103" s="2289"/>
      <c r="T103" s="2287"/>
      <c r="U103" s="2289"/>
      <c r="V103" s="2287"/>
      <c r="W103" s="2289"/>
      <c r="X103" s="2287"/>
      <c r="Y103" s="2289"/>
      <c r="Z103" s="2287"/>
      <c r="AA103" s="2289"/>
      <c r="AB103" s="2287"/>
      <c r="AC103" s="2290"/>
      <c r="AD103" s="2287"/>
      <c r="AE103" s="2289"/>
      <c r="AF103" s="2287"/>
      <c r="AG103" s="2289"/>
      <c r="AH103" s="2287"/>
      <c r="AI103" s="2289"/>
      <c r="AJ103" s="2287"/>
      <c r="AK103" s="2289"/>
      <c r="AL103" s="2287"/>
      <c r="AM103" s="2291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2260" t="s">
        <v>152</v>
      </c>
      <c r="C104" s="2292">
        <f t="shared" ref="C104:C110" si="35">SUM(D104+E104)</f>
        <v>0</v>
      </c>
      <c r="D104" s="2293">
        <f>SUM(F104+H104+J104+L104+N104+P104+R104+T104+V104+X104+Z104+AB104+AD104+AF104+AH104+AJ104+AL104)</f>
        <v>0</v>
      </c>
      <c r="E104" s="2294">
        <f>SUM(G104+I104+K104+M104+O104+Q104+S104+U104+W104+Y104+AA104+AC104+AE104+AG104+AI104+AK104+AM104)</f>
        <v>0</v>
      </c>
      <c r="F104" s="2183"/>
      <c r="G104" s="2196"/>
      <c r="H104" s="2183"/>
      <c r="I104" s="2196"/>
      <c r="J104" s="2183"/>
      <c r="K104" s="2196"/>
      <c r="L104" s="2183"/>
      <c r="M104" s="2196"/>
      <c r="N104" s="2183"/>
      <c r="O104" s="2196"/>
      <c r="P104" s="2183"/>
      <c r="Q104" s="2193"/>
      <c r="R104" s="2183"/>
      <c r="S104" s="2193"/>
      <c r="T104" s="2183"/>
      <c r="U104" s="2193"/>
      <c r="V104" s="2183"/>
      <c r="W104" s="2193"/>
      <c r="X104" s="2183"/>
      <c r="Y104" s="2193"/>
      <c r="Z104" s="2183"/>
      <c r="AA104" s="2193"/>
      <c r="AB104" s="2183"/>
      <c r="AC104" s="2193"/>
      <c r="AD104" s="2183"/>
      <c r="AE104" s="2193"/>
      <c r="AF104" s="2183"/>
      <c r="AG104" s="2193"/>
      <c r="AH104" s="2183"/>
      <c r="AI104" s="2193"/>
      <c r="AJ104" s="2183"/>
      <c r="AK104" s="2193"/>
      <c r="AL104" s="2295"/>
      <c r="AM104" s="2296"/>
      <c r="AN104" s="2192"/>
      <c r="AO104" s="2193"/>
      <c r="AP104" s="2192"/>
      <c r="AQ104" s="2193"/>
      <c r="AR104" s="2192"/>
      <c r="AS104" s="2193"/>
      <c r="AT104" s="2196"/>
      <c r="AU104" s="2196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2297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2298"/>
      <c r="G105" s="2299"/>
      <c r="H105" s="2298"/>
      <c r="I105" s="2299"/>
      <c r="J105" s="2298"/>
      <c r="K105" s="2299"/>
      <c r="L105" s="2298"/>
      <c r="M105" s="2299"/>
      <c r="N105" s="2264"/>
      <c r="O105" s="2266"/>
      <c r="P105" s="2264"/>
      <c r="Q105" s="2266"/>
      <c r="R105" s="2264"/>
      <c r="S105" s="2266"/>
      <c r="T105" s="2264"/>
      <c r="U105" s="2266"/>
      <c r="V105" s="2264"/>
      <c r="W105" s="2266"/>
      <c r="X105" s="2264"/>
      <c r="Y105" s="2266"/>
      <c r="Z105" s="2264"/>
      <c r="AA105" s="2300"/>
      <c r="AB105" s="2264"/>
      <c r="AC105" s="2266"/>
      <c r="AD105" s="2298"/>
      <c r="AE105" s="2299"/>
      <c r="AF105" s="2298"/>
      <c r="AG105" s="2299"/>
      <c r="AH105" s="2298"/>
      <c r="AI105" s="2299"/>
      <c r="AJ105" s="2298"/>
      <c r="AK105" s="2299"/>
      <c r="AL105" s="2298"/>
      <c r="AM105" s="2301"/>
      <c r="AN105" s="2192"/>
      <c r="AO105" s="2193"/>
      <c r="AP105" s="2192"/>
      <c r="AQ105" s="2193"/>
      <c r="AR105" s="2192"/>
      <c r="AS105" s="2193"/>
      <c r="AT105" s="2196"/>
      <c r="AU105" s="2196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2192"/>
      <c r="AO106" s="2193"/>
      <c r="AP106" s="2192"/>
      <c r="AQ106" s="2193"/>
      <c r="AR106" s="2192"/>
      <c r="AS106" s="2193"/>
      <c r="AT106" s="2196"/>
      <c r="AU106" s="2196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580" t="s">
        <v>155</v>
      </c>
      <c r="B107" s="4581"/>
      <c r="C107" s="2302">
        <f t="shared" si="35"/>
        <v>0</v>
      </c>
      <c r="D107" s="2293">
        <f t="shared" si="36"/>
        <v>0</v>
      </c>
      <c r="E107" s="2294">
        <f t="shared" si="36"/>
        <v>0</v>
      </c>
      <c r="F107" s="2183"/>
      <c r="G107" s="2196"/>
      <c r="H107" s="2183"/>
      <c r="I107" s="2196"/>
      <c r="J107" s="2183"/>
      <c r="K107" s="2193"/>
      <c r="L107" s="2183"/>
      <c r="M107" s="2193"/>
      <c r="N107" s="2183"/>
      <c r="O107" s="2193"/>
      <c r="P107" s="2183"/>
      <c r="Q107" s="2193"/>
      <c r="R107" s="2183"/>
      <c r="S107" s="2193"/>
      <c r="T107" s="2183"/>
      <c r="U107" s="2193"/>
      <c r="V107" s="2183"/>
      <c r="W107" s="2193"/>
      <c r="X107" s="2183"/>
      <c r="Y107" s="2193"/>
      <c r="Z107" s="2183"/>
      <c r="AA107" s="2193"/>
      <c r="AB107" s="2183"/>
      <c r="AC107" s="2196"/>
      <c r="AD107" s="2183"/>
      <c r="AE107" s="2196"/>
      <c r="AF107" s="2183"/>
      <c r="AG107" s="2196"/>
      <c r="AH107" s="2183"/>
      <c r="AI107" s="2196"/>
      <c r="AJ107" s="2183"/>
      <c r="AK107" s="2196"/>
      <c r="AL107" s="2295"/>
      <c r="AM107" s="2296"/>
      <c r="AN107" s="2192"/>
      <c r="AO107" s="2193"/>
      <c r="AP107" s="2192"/>
      <c r="AQ107" s="2193"/>
      <c r="AR107" s="2192"/>
      <c r="AS107" s="2193"/>
      <c r="AT107" s="2196"/>
      <c r="AU107" s="2196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582" t="s">
        <v>156</v>
      </c>
      <c r="B108" s="4583"/>
      <c r="C108" s="2303">
        <f t="shared" si="35"/>
        <v>0</v>
      </c>
      <c r="D108" s="2304">
        <f t="shared" si="36"/>
        <v>0</v>
      </c>
      <c r="E108" s="2294">
        <f t="shared" si="36"/>
        <v>0</v>
      </c>
      <c r="F108" s="2183"/>
      <c r="G108" s="2196"/>
      <c r="H108" s="2183"/>
      <c r="I108" s="2196"/>
      <c r="J108" s="2183"/>
      <c r="K108" s="2193"/>
      <c r="L108" s="2183"/>
      <c r="M108" s="2193"/>
      <c r="N108" s="2183"/>
      <c r="O108" s="2193"/>
      <c r="P108" s="2183"/>
      <c r="Q108" s="2193"/>
      <c r="R108" s="2183"/>
      <c r="S108" s="2193"/>
      <c r="T108" s="2183"/>
      <c r="U108" s="2193"/>
      <c r="V108" s="2183"/>
      <c r="W108" s="2193"/>
      <c r="X108" s="2183"/>
      <c r="Y108" s="2193"/>
      <c r="Z108" s="2183"/>
      <c r="AA108" s="2193"/>
      <c r="AB108" s="2183"/>
      <c r="AC108" s="2196"/>
      <c r="AD108" s="2183"/>
      <c r="AE108" s="2196"/>
      <c r="AF108" s="2183"/>
      <c r="AG108" s="2196"/>
      <c r="AH108" s="2183"/>
      <c r="AI108" s="2196"/>
      <c r="AJ108" s="2183"/>
      <c r="AK108" s="2196"/>
      <c r="AL108" s="2295"/>
      <c r="AM108" s="2296"/>
      <c r="AN108" s="2192"/>
      <c r="AO108" s="2193"/>
      <c r="AP108" s="2192"/>
      <c r="AQ108" s="2193"/>
      <c r="AR108" s="2192"/>
      <c r="AS108" s="2193"/>
      <c r="AT108" s="2196"/>
      <c r="AU108" s="2196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580" t="s">
        <v>157</v>
      </c>
      <c r="B109" s="4581"/>
      <c r="C109" s="2302">
        <f t="shared" si="35"/>
        <v>0</v>
      </c>
      <c r="D109" s="2293">
        <f t="shared" si="36"/>
        <v>0</v>
      </c>
      <c r="E109" s="2294">
        <f t="shared" si="36"/>
        <v>0</v>
      </c>
      <c r="F109" s="2183"/>
      <c r="G109" s="2196"/>
      <c r="H109" s="2183"/>
      <c r="I109" s="2196"/>
      <c r="J109" s="2183"/>
      <c r="K109" s="2193"/>
      <c r="L109" s="2183"/>
      <c r="M109" s="2193"/>
      <c r="N109" s="2183"/>
      <c r="O109" s="2193"/>
      <c r="P109" s="2183"/>
      <c r="Q109" s="2193"/>
      <c r="R109" s="2183"/>
      <c r="S109" s="2193"/>
      <c r="T109" s="2183"/>
      <c r="U109" s="2193"/>
      <c r="V109" s="2183"/>
      <c r="W109" s="2193"/>
      <c r="X109" s="2183"/>
      <c r="Y109" s="2193"/>
      <c r="Z109" s="2183"/>
      <c r="AA109" s="2193"/>
      <c r="AB109" s="2183"/>
      <c r="AC109" s="2193"/>
      <c r="AD109" s="2183"/>
      <c r="AE109" s="2193"/>
      <c r="AF109" s="2183"/>
      <c r="AG109" s="2193"/>
      <c r="AH109" s="2183"/>
      <c r="AI109" s="2196"/>
      <c r="AJ109" s="2183"/>
      <c r="AK109" s="2196"/>
      <c r="AL109" s="2295"/>
      <c r="AM109" s="2296"/>
      <c r="AN109" s="2192"/>
      <c r="AO109" s="2193"/>
      <c r="AP109" s="2192"/>
      <c r="AQ109" s="2193"/>
      <c r="AR109" s="2192"/>
      <c r="AS109" s="2193"/>
      <c r="AT109" s="2196"/>
      <c r="AU109" s="2196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584" t="s">
        <v>158</v>
      </c>
      <c r="B110" s="4585"/>
      <c r="C110" s="2305">
        <f t="shared" si="35"/>
        <v>0</v>
      </c>
      <c r="D110" s="2306">
        <f t="shared" si="36"/>
        <v>0</v>
      </c>
      <c r="E110" s="2307">
        <f t="shared" si="36"/>
        <v>0</v>
      </c>
      <c r="F110" s="2264"/>
      <c r="G110" s="2300"/>
      <c r="H110" s="2264"/>
      <c r="I110" s="2300"/>
      <c r="J110" s="2264"/>
      <c r="K110" s="2266"/>
      <c r="L110" s="2264"/>
      <c r="M110" s="2266"/>
      <c r="N110" s="2264"/>
      <c r="O110" s="2266"/>
      <c r="P110" s="2264"/>
      <c r="Q110" s="2266"/>
      <c r="R110" s="2264"/>
      <c r="S110" s="2266"/>
      <c r="T110" s="2264"/>
      <c r="U110" s="2266"/>
      <c r="V110" s="2264"/>
      <c r="W110" s="2266"/>
      <c r="X110" s="2264"/>
      <c r="Y110" s="2266"/>
      <c r="Z110" s="2264"/>
      <c r="AA110" s="2266"/>
      <c r="AB110" s="2264"/>
      <c r="AC110" s="2266"/>
      <c r="AD110" s="2264"/>
      <c r="AE110" s="2266"/>
      <c r="AF110" s="2264"/>
      <c r="AG110" s="2266"/>
      <c r="AH110" s="2264"/>
      <c r="AI110" s="2266"/>
      <c r="AJ110" s="2264"/>
      <c r="AK110" s="2266"/>
      <c r="AL110" s="2308"/>
      <c r="AM110" s="2309"/>
      <c r="AN110" s="2310"/>
      <c r="AO110" s="2266"/>
      <c r="AP110" s="2310"/>
      <c r="AQ110" s="2266"/>
      <c r="AR110" s="2310"/>
      <c r="AS110" s="2266"/>
      <c r="AT110" s="2300"/>
      <c r="AU110" s="2300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576" t="s">
        <v>5</v>
      </c>
      <c r="B111" s="4577"/>
      <c r="C111" s="126">
        <f t="shared" ref="C111:AU111" si="37">SUM(C102:C110)</f>
        <v>75</v>
      </c>
      <c r="D111" s="127">
        <f t="shared" si="37"/>
        <v>34</v>
      </c>
      <c r="E111" s="115">
        <f t="shared" si="37"/>
        <v>41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2311">
        <f t="shared" si="37"/>
        <v>0</v>
      </c>
      <c r="K111" s="2312">
        <f t="shared" si="37"/>
        <v>0</v>
      </c>
      <c r="L111" s="2311">
        <f t="shared" si="37"/>
        <v>0</v>
      </c>
      <c r="M111" s="2312">
        <f t="shared" si="37"/>
        <v>0</v>
      </c>
      <c r="N111" s="2311">
        <f t="shared" si="37"/>
        <v>1</v>
      </c>
      <c r="O111" s="2312">
        <f t="shared" si="37"/>
        <v>0</v>
      </c>
      <c r="P111" s="2311">
        <f t="shared" si="37"/>
        <v>0</v>
      </c>
      <c r="Q111" s="2312">
        <f t="shared" si="37"/>
        <v>0</v>
      </c>
      <c r="R111" s="2311">
        <f t="shared" si="37"/>
        <v>2</v>
      </c>
      <c r="S111" s="2312">
        <f t="shared" si="37"/>
        <v>1</v>
      </c>
      <c r="T111" s="2311">
        <f t="shared" si="37"/>
        <v>0</v>
      </c>
      <c r="U111" s="2312">
        <f t="shared" si="37"/>
        <v>1</v>
      </c>
      <c r="V111" s="2311">
        <f t="shared" si="37"/>
        <v>1</v>
      </c>
      <c r="W111" s="2312">
        <f t="shared" si="37"/>
        <v>7</v>
      </c>
      <c r="X111" s="2311">
        <f t="shared" si="37"/>
        <v>0</v>
      </c>
      <c r="Y111" s="2312">
        <f t="shared" si="37"/>
        <v>2</v>
      </c>
      <c r="Z111" s="2311">
        <f t="shared" si="37"/>
        <v>0</v>
      </c>
      <c r="AA111" s="2312">
        <f t="shared" si="37"/>
        <v>8</v>
      </c>
      <c r="AB111" s="2311">
        <f t="shared" si="37"/>
        <v>4</v>
      </c>
      <c r="AC111" s="2312">
        <f t="shared" si="37"/>
        <v>4</v>
      </c>
      <c r="AD111" s="2311">
        <f t="shared" si="37"/>
        <v>4</v>
      </c>
      <c r="AE111" s="2312">
        <f t="shared" si="37"/>
        <v>7</v>
      </c>
      <c r="AF111" s="2311">
        <f t="shared" si="37"/>
        <v>8</v>
      </c>
      <c r="AG111" s="2312">
        <f t="shared" si="37"/>
        <v>1</v>
      </c>
      <c r="AH111" s="2311">
        <f t="shared" si="37"/>
        <v>3</v>
      </c>
      <c r="AI111" s="2312">
        <f t="shared" si="37"/>
        <v>2</v>
      </c>
      <c r="AJ111" s="2311">
        <f t="shared" si="37"/>
        <v>5</v>
      </c>
      <c r="AK111" s="2312">
        <f t="shared" si="37"/>
        <v>7</v>
      </c>
      <c r="AL111" s="2313">
        <f t="shared" si="37"/>
        <v>6</v>
      </c>
      <c r="AM111" s="2314">
        <f t="shared" si="37"/>
        <v>1</v>
      </c>
      <c r="AN111" s="2315">
        <f>SUM(AN102:AN110)</f>
        <v>0</v>
      </c>
      <c r="AO111" s="129">
        <f>SUM(AO102:AO110)</f>
        <v>28</v>
      </c>
      <c r="AP111" s="2315">
        <f t="shared" si="37"/>
        <v>75</v>
      </c>
      <c r="AQ111" s="129">
        <f t="shared" si="37"/>
        <v>26</v>
      </c>
      <c r="AR111" s="135">
        <f t="shared" si="37"/>
        <v>0</v>
      </c>
      <c r="AS111" s="129">
        <f t="shared" si="37"/>
        <v>0</v>
      </c>
      <c r="AT111" s="129">
        <f t="shared" si="37"/>
        <v>47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2316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423" t="s">
        <v>161</v>
      </c>
      <c r="B114" s="4576" t="s">
        <v>5</v>
      </c>
      <c r="C114" s="4586"/>
      <c r="D114" s="4577"/>
      <c r="E114" s="4576" t="s">
        <v>162</v>
      </c>
      <c r="F114" s="4586"/>
      <c r="G114" s="4586"/>
      <c r="H114" s="4586"/>
      <c r="I114" s="4586"/>
      <c r="J114" s="4586"/>
      <c r="K114" s="4586"/>
      <c r="L114" s="4586"/>
      <c r="M114" s="4586"/>
      <c r="N114" s="4586"/>
      <c r="O114" s="4586"/>
      <c r="P114" s="4587"/>
      <c r="Q114" s="4314" t="s">
        <v>163</v>
      </c>
      <c r="R114" s="4315" t="s">
        <v>164</v>
      </c>
      <c r="S114" s="4315" t="s">
        <v>165</v>
      </c>
      <c r="T114" s="4315" t="s">
        <v>166</v>
      </c>
      <c r="U114" s="4315" t="s">
        <v>167</v>
      </c>
      <c r="V114" s="4312" t="s">
        <v>10</v>
      </c>
      <c r="W114" s="4333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2317" t="s">
        <v>44</v>
      </c>
      <c r="C115" s="2318" t="s">
        <v>30</v>
      </c>
      <c r="D115" s="2319" t="s">
        <v>31</v>
      </c>
      <c r="E115" s="2320" t="s">
        <v>177</v>
      </c>
      <c r="F115" s="2321" t="s">
        <v>178</v>
      </c>
      <c r="G115" s="2321" t="s">
        <v>179</v>
      </c>
      <c r="H115" s="2321" t="s">
        <v>180</v>
      </c>
      <c r="I115" s="2321" t="s">
        <v>181</v>
      </c>
      <c r="J115" s="2321" t="s">
        <v>182</v>
      </c>
      <c r="K115" s="2321" t="s">
        <v>183</v>
      </c>
      <c r="L115" s="2321" t="s">
        <v>184</v>
      </c>
      <c r="M115" s="2321" t="s">
        <v>185</v>
      </c>
      <c r="N115" s="2321" t="s">
        <v>186</v>
      </c>
      <c r="O115" s="2321" t="s">
        <v>187</v>
      </c>
      <c r="P115" s="2322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2323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2323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2323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2324" t="s">
        <v>5</v>
      </c>
      <c r="B119" s="2325">
        <f t="shared" ref="B119:W119" si="42">SUM(B116:B118)</f>
        <v>0</v>
      </c>
      <c r="C119" s="2326">
        <f t="shared" si="42"/>
        <v>0</v>
      </c>
      <c r="D119" s="2327">
        <f t="shared" si="42"/>
        <v>0</v>
      </c>
      <c r="E119" s="2281">
        <f t="shared" si="42"/>
        <v>0</v>
      </c>
      <c r="F119" s="2328">
        <f t="shared" si="42"/>
        <v>0</v>
      </c>
      <c r="G119" s="2328">
        <f t="shared" si="42"/>
        <v>0</v>
      </c>
      <c r="H119" s="2328">
        <f t="shared" si="42"/>
        <v>0</v>
      </c>
      <c r="I119" s="2328">
        <f t="shared" si="42"/>
        <v>0</v>
      </c>
      <c r="J119" s="2328">
        <f t="shared" si="42"/>
        <v>0</v>
      </c>
      <c r="K119" s="2328">
        <f t="shared" si="42"/>
        <v>0</v>
      </c>
      <c r="L119" s="2328">
        <f t="shared" si="42"/>
        <v>0</v>
      </c>
      <c r="M119" s="2328">
        <f t="shared" si="42"/>
        <v>0</v>
      </c>
      <c r="N119" s="2328">
        <f t="shared" si="42"/>
        <v>0</v>
      </c>
      <c r="O119" s="2328">
        <f t="shared" si="42"/>
        <v>0</v>
      </c>
      <c r="P119" s="2329">
        <f t="shared" si="42"/>
        <v>0</v>
      </c>
      <c r="Q119" s="2330">
        <f t="shared" si="42"/>
        <v>0</v>
      </c>
      <c r="R119" s="2331">
        <f t="shared" si="42"/>
        <v>0</v>
      </c>
      <c r="S119" s="2331">
        <f t="shared" si="42"/>
        <v>0</v>
      </c>
      <c r="T119" s="2331">
        <f>SUM(T116:T118)</f>
        <v>0</v>
      </c>
      <c r="U119" s="2331">
        <f t="shared" si="42"/>
        <v>0</v>
      </c>
      <c r="V119" s="2332">
        <f t="shared" si="42"/>
        <v>0</v>
      </c>
      <c r="W119" s="2332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2333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2334"/>
      <c r="N120" s="2334"/>
      <c r="O120" s="2334"/>
      <c r="P120" s="2334"/>
      <c r="Q120" s="2334"/>
      <c r="R120" s="2335"/>
      <c r="S120" s="2336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423" t="s">
        <v>161</v>
      </c>
      <c r="B121" s="4576" t="s">
        <v>5</v>
      </c>
      <c r="C121" s="4508"/>
      <c r="D121" s="4577"/>
      <c r="E121" s="4576" t="s">
        <v>162</v>
      </c>
      <c r="F121" s="4508"/>
      <c r="G121" s="4508"/>
      <c r="H121" s="4508"/>
      <c r="I121" s="4508"/>
      <c r="J121" s="4508"/>
      <c r="K121" s="4508"/>
      <c r="L121" s="4587"/>
      <c r="M121" s="4314" t="s">
        <v>193</v>
      </c>
      <c r="N121" s="4315" t="s">
        <v>163</v>
      </c>
      <c r="O121" s="4315" t="s">
        <v>141</v>
      </c>
      <c r="P121" s="4315" t="s">
        <v>194</v>
      </c>
      <c r="Q121" s="4315" t="s">
        <v>195</v>
      </c>
      <c r="R121" s="4315" t="s">
        <v>196</v>
      </c>
      <c r="S121" s="4315" t="s">
        <v>10</v>
      </c>
      <c r="T121" s="4333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1860" t="s">
        <v>44</v>
      </c>
      <c r="C122" s="1860" t="s">
        <v>30</v>
      </c>
      <c r="D122" s="1856" t="s">
        <v>31</v>
      </c>
      <c r="E122" s="2320" t="s">
        <v>198</v>
      </c>
      <c r="F122" s="2321" t="s">
        <v>183</v>
      </c>
      <c r="G122" s="2321" t="s">
        <v>199</v>
      </c>
      <c r="H122" s="2321" t="s">
        <v>200</v>
      </c>
      <c r="I122" s="2321" t="s">
        <v>186</v>
      </c>
      <c r="J122" s="2321" t="s">
        <v>201</v>
      </c>
      <c r="K122" s="2321" t="s">
        <v>202</v>
      </c>
      <c r="L122" s="2322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2323" t="s">
        <v>204</v>
      </c>
      <c r="B124" s="163">
        <f>SUM(E124:L124)</f>
        <v>0</v>
      </c>
      <c r="C124" s="2337"/>
      <c r="D124" s="2338"/>
      <c r="E124" s="2339"/>
      <c r="F124" s="2340"/>
      <c r="G124" s="2340"/>
      <c r="H124" s="2340"/>
      <c r="I124" s="2340"/>
      <c r="J124" s="2340"/>
      <c r="K124" s="2340"/>
      <c r="L124" s="2341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2324" t="s">
        <v>5</v>
      </c>
      <c r="B125" s="2325">
        <f t="shared" ref="B125:L125" si="45">SUM(B123:B124)</f>
        <v>0</v>
      </c>
      <c r="C125" s="2342">
        <f t="shared" si="45"/>
        <v>0</v>
      </c>
      <c r="D125" s="2343">
        <f t="shared" si="45"/>
        <v>0</v>
      </c>
      <c r="E125" s="2281">
        <f t="shared" si="45"/>
        <v>0</v>
      </c>
      <c r="F125" s="2328">
        <f t="shared" si="45"/>
        <v>0</v>
      </c>
      <c r="G125" s="2328">
        <f t="shared" si="45"/>
        <v>0</v>
      </c>
      <c r="H125" s="2328">
        <f t="shared" si="45"/>
        <v>0</v>
      </c>
      <c r="I125" s="2328">
        <f t="shared" si="45"/>
        <v>0</v>
      </c>
      <c r="J125" s="2328">
        <f t="shared" si="45"/>
        <v>0</v>
      </c>
      <c r="K125" s="2328">
        <f t="shared" si="45"/>
        <v>0</v>
      </c>
      <c r="L125" s="2329">
        <f t="shared" si="45"/>
        <v>0</v>
      </c>
      <c r="M125" s="2330">
        <f t="shared" ref="M125:T125" si="46">SUM(M123:M124)</f>
        <v>0</v>
      </c>
      <c r="N125" s="2328">
        <f t="shared" si="46"/>
        <v>0</v>
      </c>
      <c r="O125" s="2328">
        <f t="shared" si="46"/>
        <v>0</v>
      </c>
      <c r="P125" s="2331">
        <f t="shared" si="46"/>
        <v>0</v>
      </c>
      <c r="Q125" s="2331">
        <f t="shared" si="46"/>
        <v>0</v>
      </c>
      <c r="R125" s="2331">
        <f>SUM(R123:R124)</f>
        <v>0</v>
      </c>
      <c r="S125" s="2331">
        <f t="shared" si="46"/>
        <v>0</v>
      </c>
      <c r="T125" s="2332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2344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570" t="s">
        <v>209</v>
      </c>
      <c r="D128" s="4518"/>
      <c r="E128" s="4518"/>
      <c r="F128" s="4518"/>
      <c r="G128" s="4518"/>
      <c r="H128" s="4518"/>
      <c r="I128" s="4518"/>
      <c r="J128" s="4518"/>
      <c r="K128" s="4518"/>
      <c r="L128" s="4518"/>
      <c r="M128" s="4518"/>
      <c r="N128" s="4518"/>
      <c r="O128" s="4518"/>
      <c r="P128" s="4518"/>
      <c r="Q128" s="4518"/>
      <c r="R128" s="4518"/>
      <c r="S128" s="4578"/>
      <c r="T128" s="4588" t="s">
        <v>49</v>
      </c>
      <c r="U128" s="4589"/>
      <c r="V128" s="4318" t="s">
        <v>210</v>
      </c>
      <c r="W128" s="3998" t="s">
        <v>211</v>
      </c>
      <c r="X128" s="4315" t="s">
        <v>10</v>
      </c>
      <c r="Y128" s="4315" t="s">
        <v>11</v>
      </c>
      <c r="Z128" s="4312" t="s">
        <v>212</v>
      </c>
      <c r="AA128" s="4312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2320" t="s">
        <v>13</v>
      </c>
      <c r="D129" s="2321" t="s">
        <v>14</v>
      </c>
      <c r="E129" s="2321" t="s">
        <v>50</v>
      </c>
      <c r="F129" s="2321" t="s">
        <v>51</v>
      </c>
      <c r="G129" s="2321" t="s">
        <v>17</v>
      </c>
      <c r="H129" s="2321" t="s">
        <v>18</v>
      </c>
      <c r="I129" s="2321" t="s">
        <v>19</v>
      </c>
      <c r="J129" s="2321" t="s">
        <v>20</v>
      </c>
      <c r="K129" s="2321" t="s">
        <v>21</v>
      </c>
      <c r="L129" s="2321" t="s">
        <v>22</v>
      </c>
      <c r="M129" s="2321" t="s">
        <v>23</v>
      </c>
      <c r="N129" s="2321" t="s">
        <v>24</v>
      </c>
      <c r="O129" s="2321" t="s">
        <v>25</v>
      </c>
      <c r="P129" s="2321" t="s">
        <v>26</v>
      </c>
      <c r="Q129" s="2321" t="s">
        <v>27</v>
      </c>
      <c r="R129" s="2321" t="s">
        <v>28</v>
      </c>
      <c r="S129" s="2345" t="s">
        <v>29</v>
      </c>
      <c r="T129" s="2346" t="s">
        <v>30</v>
      </c>
      <c r="U129" s="2347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2348" t="s">
        <v>214</v>
      </c>
      <c r="B130" s="2349">
        <f>SUM(C130:S130)</f>
        <v>0</v>
      </c>
      <c r="C130" s="2350"/>
      <c r="D130" s="2351"/>
      <c r="E130" s="2351"/>
      <c r="F130" s="2351"/>
      <c r="G130" s="2351"/>
      <c r="H130" s="2351"/>
      <c r="I130" s="2351"/>
      <c r="J130" s="2351"/>
      <c r="K130" s="2351"/>
      <c r="L130" s="2351"/>
      <c r="M130" s="2351"/>
      <c r="N130" s="2351"/>
      <c r="O130" s="2351"/>
      <c r="P130" s="2351"/>
      <c r="Q130" s="2351"/>
      <c r="R130" s="2351"/>
      <c r="S130" s="2352"/>
      <c r="T130" s="173"/>
      <c r="U130" s="174"/>
      <c r="V130" s="2353"/>
      <c r="W130" s="2354"/>
      <c r="X130" s="2351"/>
      <c r="Y130" s="2351"/>
      <c r="Z130" s="2352"/>
      <c r="AA130" s="2352"/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2355" t="s">
        <v>207</v>
      </c>
      <c r="B131" s="2356">
        <f>SUM(C131:S131)</f>
        <v>0</v>
      </c>
      <c r="C131" s="2350"/>
      <c r="D131" s="2351"/>
      <c r="E131" s="2351"/>
      <c r="F131" s="2351"/>
      <c r="G131" s="2351"/>
      <c r="H131" s="2351"/>
      <c r="I131" s="2351"/>
      <c r="J131" s="2351"/>
      <c r="K131" s="2351"/>
      <c r="L131" s="2351"/>
      <c r="M131" s="2351"/>
      <c r="N131" s="2351"/>
      <c r="O131" s="2351"/>
      <c r="P131" s="2351"/>
      <c r="Q131" s="2351"/>
      <c r="R131" s="2351"/>
      <c r="S131" s="2352"/>
      <c r="T131" s="2350"/>
      <c r="U131" s="2357"/>
      <c r="V131" s="2353"/>
      <c r="W131" s="2354"/>
      <c r="X131" s="2351"/>
      <c r="Y131" s="2351"/>
      <c r="Z131" s="2352"/>
      <c r="AA131" s="2352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2358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429" t="s">
        <v>55</v>
      </c>
      <c r="B134" s="4238" t="s">
        <v>4</v>
      </c>
      <c r="C134" s="4331" t="s">
        <v>5</v>
      </c>
      <c r="D134" s="4332"/>
      <c r="E134" s="4333"/>
      <c r="F134" s="4570" t="s">
        <v>217</v>
      </c>
      <c r="G134" s="4518"/>
      <c r="H134" s="4518"/>
      <c r="I134" s="4518"/>
      <c r="J134" s="4518"/>
      <c r="K134" s="4518"/>
      <c r="L134" s="4518"/>
      <c r="M134" s="4518"/>
      <c r="N134" s="4518"/>
      <c r="O134" s="4518"/>
      <c r="P134" s="4518"/>
      <c r="Q134" s="4518"/>
      <c r="R134" s="4518"/>
      <c r="S134" s="4518"/>
      <c r="T134" s="4518"/>
      <c r="U134" s="4518"/>
      <c r="V134" s="4518"/>
      <c r="W134" s="4518"/>
      <c r="X134" s="4518"/>
      <c r="Y134" s="4518"/>
      <c r="Z134" s="4518"/>
      <c r="AA134" s="4518"/>
      <c r="AB134" s="4518"/>
      <c r="AC134" s="4518"/>
      <c r="AD134" s="4518"/>
      <c r="AE134" s="4518"/>
      <c r="AF134" s="4518"/>
      <c r="AG134" s="4518"/>
      <c r="AH134" s="4518"/>
      <c r="AI134" s="4518"/>
      <c r="AJ134" s="4518"/>
      <c r="AK134" s="4518"/>
      <c r="AL134" s="4518"/>
      <c r="AM134" s="4578"/>
      <c r="AN134" s="4237" t="s">
        <v>167</v>
      </c>
      <c r="AO134" s="4237" t="s">
        <v>10</v>
      </c>
      <c r="AP134" s="4237" t="s">
        <v>11</v>
      </c>
      <c r="AQ134" s="4237" t="s">
        <v>212</v>
      </c>
      <c r="AR134" s="4237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590" t="s">
        <v>13</v>
      </c>
      <c r="G135" s="4590"/>
      <c r="H135" s="4577" t="s">
        <v>14</v>
      </c>
      <c r="I135" s="4590"/>
      <c r="J135" s="4577" t="s">
        <v>50</v>
      </c>
      <c r="K135" s="4590"/>
      <c r="L135" s="4508" t="s">
        <v>51</v>
      </c>
      <c r="M135" s="4591"/>
      <c r="N135" s="4592" t="s">
        <v>17</v>
      </c>
      <c r="O135" s="4577"/>
      <c r="P135" s="4576" t="s">
        <v>18</v>
      </c>
      <c r="Q135" s="4577"/>
      <c r="R135" s="4332" t="s">
        <v>19</v>
      </c>
      <c r="S135" s="4333"/>
      <c r="T135" s="4508" t="s">
        <v>20</v>
      </c>
      <c r="U135" s="4577"/>
      <c r="V135" s="4576" t="s">
        <v>21</v>
      </c>
      <c r="W135" s="4577"/>
      <c r="X135" s="4508" t="s">
        <v>22</v>
      </c>
      <c r="Y135" s="4577"/>
      <c r="Z135" s="4508" t="s">
        <v>23</v>
      </c>
      <c r="AA135" s="4577"/>
      <c r="AB135" s="4591" t="s">
        <v>24</v>
      </c>
      <c r="AC135" s="4593"/>
      <c r="AD135" s="4508" t="s">
        <v>25</v>
      </c>
      <c r="AE135" s="4577"/>
      <c r="AF135" s="4508" t="s">
        <v>26</v>
      </c>
      <c r="AG135" s="4577"/>
      <c r="AH135" s="4508" t="s">
        <v>27</v>
      </c>
      <c r="AI135" s="4577"/>
      <c r="AJ135" s="4508" t="s">
        <v>28</v>
      </c>
      <c r="AK135" s="4577"/>
      <c r="AL135" s="4508" t="s">
        <v>29</v>
      </c>
      <c r="AM135" s="4577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2277" t="s">
        <v>44</v>
      </c>
      <c r="D136" s="2359" t="s">
        <v>30</v>
      </c>
      <c r="E136" s="2345" t="s">
        <v>31</v>
      </c>
      <c r="F136" s="2320" t="s">
        <v>30</v>
      </c>
      <c r="G136" s="2345" t="s">
        <v>31</v>
      </c>
      <c r="H136" s="2320" t="s">
        <v>30</v>
      </c>
      <c r="I136" s="2345" t="s">
        <v>31</v>
      </c>
      <c r="J136" s="2320" t="s">
        <v>30</v>
      </c>
      <c r="K136" s="2345" t="s">
        <v>31</v>
      </c>
      <c r="L136" s="2359" t="s">
        <v>30</v>
      </c>
      <c r="M136" s="2321" t="s">
        <v>31</v>
      </c>
      <c r="N136" s="2321" t="s">
        <v>30</v>
      </c>
      <c r="O136" s="2360" t="s">
        <v>31</v>
      </c>
      <c r="P136" s="2320" t="s">
        <v>30</v>
      </c>
      <c r="Q136" s="2360" t="s">
        <v>31</v>
      </c>
      <c r="R136" s="2359" t="s">
        <v>30</v>
      </c>
      <c r="S136" s="2360" t="s">
        <v>31</v>
      </c>
      <c r="T136" s="2359" t="s">
        <v>30</v>
      </c>
      <c r="U136" s="2360" t="s">
        <v>31</v>
      </c>
      <c r="V136" s="2320" t="s">
        <v>30</v>
      </c>
      <c r="W136" s="2360" t="s">
        <v>31</v>
      </c>
      <c r="X136" s="2359" t="s">
        <v>30</v>
      </c>
      <c r="Y136" s="2360" t="s">
        <v>31</v>
      </c>
      <c r="Z136" s="2359" t="s">
        <v>30</v>
      </c>
      <c r="AA136" s="2360" t="s">
        <v>31</v>
      </c>
      <c r="AB136" s="2359" t="s">
        <v>30</v>
      </c>
      <c r="AC136" s="2360" t="s">
        <v>31</v>
      </c>
      <c r="AD136" s="2359" t="s">
        <v>30</v>
      </c>
      <c r="AE136" s="2360" t="s">
        <v>31</v>
      </c>
      <c r="AF136" s="2359" t="s">
        <v>30</v>
      </c>
      <c r="AG136" s="2360" t="s">
        <v>31</v>
      </c>
      <c r="AH136" s="2359" t="s">
        <v>30</v>
      </c>
      <c r="AI136" s="2360" t="s">
        <v>31</v>
      </c>
      <c r="AJ136" s="2359" t="s">
        <v>30</v>
      </c>
      <c r="AK136" s="2360" t="s">
        <v>31</v>
      </c>
      <c r="AL136" s="2359" t="s">
        <v>30</v>
      </c>
      <c r="AM136" s="2360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237" t="s">
        <v>218</v>
      </c>
      <c r="B137" s="2361" t="s">
        <v>32</v>
      </c>
      <c r="C137" s="2362">
        <f t="shared" ref="C137:C158" si="49">SUM(D137:E137)</f>
        <v>0</v>
      </c>
      <c r="D137" s="2363">
        <f t="shared" ref="D137:D146" si="50">SUM(F137+H137+J137+L137+N137+P137+R137+T137+V137+X137+Z137+AB137+AD137+AF137+AH137+AJ137+AL137)</f>
        <v>0</v>
      </c>
      <c r="E137" s="2364">
        <f t="shared" ref="E137:E146" si="51">SUM(G137+I137+K137+M137+O137+Q137+S137+U137+W137+Y137+AA137+AC137+AE137+AG137+AI137+AK137+AM137)</f>
        <v>0</v>
      </c>
      <c r="F137" s="2365"/>
      <c r="G137" s="2366"/>
      <c r="H137" s="2365"/>
      <c r="I137" s="2366"/>
      <c r="J137" s="2365"/>
      <c r="K137" s="2366"/>
      <c r="L137" s="2367"/>
      <c r="M137" s="2368"/>
      <c r="N137" s="2368"/>
      <c r="O137" s="2369"/>
      <c r="P137" s="2365"/>
      <c r="Q137" s="2369"/>
      <c r="R137" s="2367"/>
      <c r="S137" s="2369"/>
      <c r="T137" s="2367"/>
      <c r="U137" s="2369"/>
      <c r="V137" s="2365"/>
      <c r="W137" s="2366"/>
      <c r="X137" s="2367"/>
      <c r="Y137" s="2366"/>
      <c r="Z137" s="2367"/>
      <c r="AA137" s="2369"/>
      <c r="AB137" s="2367"/>
      <c r="AC137" s="2369"/>
      <c r="AD137" s="2367"/>
      <c r="AE137" s="2369"/>
      <c r="AF137" s="2367"/>
      <c r="AG137" s="2369"/>
      <c r="AH137" s="2367"/>
      <c r="AI137" s="2369"/>
      <c r="AJ137" s="2367"/>
      <c r="AK137" s="2369"/>
      <c r="AL137" s="2367"/>
      <c r="AM137" s="2369"/>
      <c r="AN137" s="2369"/>
      <c r="AO137" s="2369"/>
      <c r="AP137" s="2369"/>
      <c r="AQ137" s="2369"/>
      <c r="AR137" s="2369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2370" t="s">
        <v>219</v>
      </c>
      <c r="C138" s="2371">
        <f t="shared" si="49"/>
        <v>0</v>
      </c>
      <c r="D138" s="2372">
        <f t="shared" si="50"/>
        <v>0</v>
      </c>
      <c r="E138" s="2373">
        <f t="shared" si="51"/>
        <v>0</v>
      </c>
      <c r="F138" s="2350"/>
      <c r="G138" s="2352"/>
      <c r="H138" s="2350"/>
      <c r="I138" s="2352"/>
      <c r="J138" s="2350"/>
      <c r="K138" s="2352"/>
      <c r="L138" s="2354"/>
      <c r="M138" s="2351"/>
      <c r="N138" s="2351"/>
      <c r="O138" s="2374"/>
      <c r="P138" s="2350"/>
      <c r="Q138" s="2374"/>
      <c r="R138" s="2354"/>
      <c r="S138" s="2374"/>
      <c r="T138" s="2354"/>
      <c r="U138" s="2374"/>
      <c r="V138" s="2350"/>
      <c r="W138" s="2352"/>
      <c r="X138" s="2354"/>
      <c r="Y138" s="2352"/>
      <c r="Z138" s="2354"/>
      <c r="AA138" s="2374"/>
      <c r="AB138" s="2354"/>
      <c r="AC138" s="2374"/>
      <c r="AD138" s="2354"/>
      <c r="AE138" s="2374"/>
      <c r="AF138" s="2354"/>
      <c r="AG138" s="2374"/>
      <c r="AH138" s="2354"/>
      <c r="AI138" s="2374"/>
      <c r="AJ138" s="2354"/>
      <c r="AK138" s="2374"/>
      <c r="AL138" s="2354"/>
      <c r="AM138" s="2374"/>
      <c r="AN138" s="2374"/>
      <c r="AO138" s="2374"/>
      <c r="AP138" s="2374"/>
      <c r="AQ138" s="2374"/>
      <c r="AR138" s="2374"/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2370" t="s">
        <v>33</v>
      </c>
      <c r="C139" s="2371">
        <f t="shared" si="49"/>
        <v>0</v>
      </c>
      <c r="D139" s="2372">
        <f t="shared" si="50"/>
        <v>0</v>
      </c>
      <c r="E139" s="2373">
        <f t="shared" si="51"/>
        <v>0</v>
      </c>
      <c r="F139" s="2350"/>
      <c r="G139" s="2352"/>
      <c r="H139" s="2350"/>
      <c r="I139" s="2352"/>
      <c r="J139" s="2350"/>
      <c r="K139" s="2352"/>
      <c r="L139" s="2354"/>
      <c r="M139" s="2351"/>
      <c r="N139" s="2351"/>
      <c r="O139" s="2374"/>
      <c r="P139" s="2350"/>
      <c r="Q139" s="2374"/>
      <c r="R139" s="2354"/>
      <c r="S139" s="2374"/>
      <c r="T139" s="2354"/>
      <c r="U139" s="2374"/>
      <c r="V139" s="2350"/>
      <c r="W139" s="2352"/>
      <c r="X139" s="2354"/>
      <c r="Y139" s="2352"/>
      <c r="Z139" s="2354"/>
      <c r="AA139" s="2374"/>
      <c r="AB139" s="2354"/>
      <c r="AC139" s="2374"/>
      <c r="AD139" s="2354"/>
      <c r="AE139" s="2374"/>
      <c r="AF139" s="2354"/>
      <c r="AG139" s="2374"/>
      <c r="AH139" s="2354"/>
      <c r="AI139" s="2374"/>
      <c r="AJ139" s="2354"/>
      <c r="AK139" s="2374"/>
      <c r="AL139" s="2354"/>
      <c r="AM139" s="2374"/>
      <c r="AN139" s="2374"/>
      <c r="AO139" s="2374"/>
      <c r="AP139" s="2374"/>
      <c r="AQ139" s="2374"/>
      <c r="AR139" s="2374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2370" t="s">
        <v>34</v>
      </c>
      <c r="C140" s="2371">
        <f t="shared" si="49"/>
        <v>0</v>
      </c>
      <c r="D140" s="2372">
        <f t="shared" si="50"/>
        <v>0</v>
      </c>
      <c r="E140" s="2373">
        <f t="shared" si="51"/>
        <v>0</v>
      </c>
      <c r="F140" s="2350"/>
      <c r="G140" s="2352"/>
      <c r="H140" s="2350"/>
      <c r="I140" s="2352"/>
      <c r="J140" s="2350"/>
      <c r="K140" s="2352"/>
      <c r="L140" s="2354"/>
      <c r="M140" s="2351"/>
      <c r="N140" s="2351"/>
      <c r="O140" s="2374"/>
      <c r="P140" s="2350"/>
      <c r="Q140" s="2374"/>
      <c r="R140" s="2354"/>
      <c r="S140" s="2374"/>
      <c r="T140" s="2354"/>
      <c r="U140" s="2374"/>
      <c r="V140" s="2350"/>
      <c r="W140" s="2352"/>
      <c r="X140" s="2354"/>
      <c r="Y140" s="2352"/>
      <c r="Z140" s="2354"/>
      <c r="AA140" s="2374"/>
      <c r="AB140" s="2354"/>
      <c r="AC140" s="2374"/>
      <c r="AD140" s="2354"/>
      <c r="AE140" s="2374"/>
      <c r="AF140" s="2354"/>
      <c r="AG140" s="2374"/>
      <c r="AH140" s="2354"/>
      <c r="AI140" s="2374"/>
      <c r="AJ140" s="2354"/>
      <c r="AK140" s="2374"/>
      <c r="AL140" s="2354"/>
      <c r="AM140" s="2374"/>
      <c r="AN140" s="2374"/>
      <c r="AO140" s="2374"/>
      <c r="AP140" s="2374"/>
      <c r="AQ140" s="2374"/>
      <c r="AR140" s="2374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2370" t="s">
        <v>220</v>
      </c>
      <c r="C141" s="2371">
        <f t="shared" si="49"/>
        <v>0</v>
      </c>
      <c r="D141" s="2372">
        <f t="shared" si="50"/>
        <v>0</v>
      </c>
      <c r="E141" s="2373">
        <f t="shared" si="51"/>
        <v>0</v>
      </c>
      <c r="F141" s="2350"/>
      <c r="G141" s="2352"/>
      <c r="H141" s="2350"/>
      <c r="I141" s="2352"/>
      <c r="J141" s="2350"/>
      <c r="K141" s="2352"/>
      <c r="L141" s="2354"/>
      <c r="M141" s="2351"/>
      <c r="N141" s="2351"/>
      <c r="O141" s="2374"/>
      <c r="P141" s="2350"/>
      <c r="Q141" s="2374"/>
      <c r="R141" s="2354"/>
      <c r="S141" s="2374"/>
      <c r="T141" s="2354"/>
      <c r="U141" s="2374"/>
      <c r="V141" s="2350"/>
      <c r="W141" s="2352"/>
      <c r="X141" s="2354"/>
      <c r="Y141" s="2352"/>
      <c r="Z141" s="2354"/>
      <c r="AA141" s="2374"/>
      <c r="AB141" s="2354"/>
      <c r="AC141" s="2374"/>
      <c r="AD141" s="2354"/>
      <c r="AE141" s="2374"/>
      <c r="AF141" s="2354"/>
      <c r="AG141" s="2374"/>
      <c r="AH141" s="2354"/>
      <c r="AI141" s="2374"/>
      <c r="AJ141" s="2354"/>
      <c r="AK141" s="2374"/>
      <c r="AL141" s="2354"/>
      <c r="AM141" s="2374"/>
      <c r="AN141" s="2374"/>
      <c r="AO141" s="2374"/>
      <c r="AP141" s="2374"/>
      <c r="AQ141" s="2374"/>
      <c r="AR141" s="2374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2370" t="s">
        <v>36</v>
      </c>
      <c r="C142" s="2371">
        <f t="shared" si="49"/>
        <v>0</v>
      </c>
      <c r="D142" s="2372">
        <f t="shared" si="50"/>
        <v>0</v>
      </c>
      <c r="E142" s="2373">
        <f t="shared" si="51"/>
        <v>0</v>
      </c>
      <c r="F142" s="2350"/>
      <c r="G142" s="2352"/>
      <c r="H142" s="2350"/>
      <c r="I142" s="2352"/>
      <c r="J142" s="2350"/>
      <c r="K142" s="2352"/>
      <c r="L142" s="2354"/>
      <c r="M142" s="2351"/>
      <c r="N142" s="2351"/>
      <c r="O142" s="2374"/>
      <c r="P142" s="2350"/>
      <c r="Q142" s="2374"/>
      <c r="R142" s="2354"/>
      <c r="S142" s="2374"/>
      <c r="T142" s="2354"/>
      <c r="U142" s="2374"/>
      <c r="V142" s="2350"/>
      <c r="W142" s="2352"/>
      <c r="X142" s="2354"/>
      <c r="Y142" s="2352"/>
      <c r="Z142" s="2354"/>
      <c r="AA142" s="2374"/>
      <c r="AB142" s="2354"/>
      <c r="AC142" s="2374"/>
      <c r="AD142" s="2354"/>
      <c r="AE142" s="2374"/>
      <c r="AF142" s="2354"/>
      <c r="AG142" s="2374"/>
      <c r="AH142" s="2354"/>
      <c r="AI142" s="2374"/>
      <c r="AJ142" s="2354"/>
      <c r="AK142" s="2374"/>
      <c r="AL142" s="2354"/>
      <c r="AM142" s="2374"/>
      <c r="AN142" s="2374"/>
      <c r="AO142" s="2374"/>
      <c r="AP142" s="2374"/>
      <c r="AQ142" s="2374"/>
      <c r="AR142" s="2374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2370" t="s">
        <v>221</v>
      </c>
      <c r="C143" s="2371">
        <f t="shared" si="49"/>
        <v>0</v>
      </c>
      <c r="D143" s="2372">
        <f t="shared" si="50"/>
        <v>0</v>
      </c>
      <c r="E143" s="2373">
        <f t="shared" si="51"/>
        <v>0</v>
      </c>
      <c r="F143" s="2350"/>
      <c r="G143" s="2352"/>
      <c r="H143" s="2350"/>
      <c r="I143" s="2352"/>
      <c r="J143" s="2350"/>
      <c r="K143" s="2352"/>
      <c r="L143" s="2354"/>
      <c r="M143" s="2351"/>
      <c r="N143" s="2351"/>
      <c r="O143" s="2374"/>
      <c r="P143" s="2350"/>
      <c r="Q143" s="2374"/>
      <c r="R143" s="2354"/>
      <c r="S143" s="2374"/>
      <c r="T143" s="2354"/>
      <c r="U143" s="2374"/>
      <c r="V143" s="2350"/>
      <c r="W143" s="2352"/>
      <c r="X143" s="2354"/>
      <c r="Y143" s="2352"/>
      <c r="Z143" s="2354"/>
      <c r="AA143" s="2374"/>
      <c r="AB143" s="2354"/>
      <c r="AC143" s="2374"/>
      <c r="AD143" s="2354"/>
      <c r="AE143" s="2374"/>
      <c r="AF143" s="2354"/>
      <c r="AG143" s="2374"/>
      <c r="AH143" s="2354"/>
      <c r="AI143" s="2374"/>
      <c r="AJ143" s="2354"/>
      <c r="AK143" s="2374"/>
      <c r="AL143" s="2354"/>
      <c r="AM143" s="2374"/>
      <c r="AN143" s="2374"/>
      <c r="AO143" s="2374"/>
      <c r="AP143" s="2374"/>
      <c r="AQ143" s="2374"/>
      <c r="AR143" s="2374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2370" t="s">
        <v>222</v>
      </c>
      <c r="C144" s="2371">
        <f t="shared" si="49"/>
        <v>0</v>
      </c>
      <c r="D144" s="2372">
        <f t="shared" si="50"/>
        <v>0</v>
      </c>
      <c r="E144" s="2373">
        <f t="shared" si="51"/>
        <v>0</v>
      </c>
      <c r="F144" s="2350"/>
      <c r="G144" s="2352"/>
      <c r="H144" s="2350"/>
      <c r="I144" s="2352"/>
      <c r="J144" s="2350"/>
      <c r="K144" s="2352"/>
      <c r="L144" s="2354"/>
      <c r="M144" s="2351"/>
      <c r="N144" s="2351"/>
      <c r="O144" s="2374"/>
      <c r="P144" s="2350"/>
      <c r="Q144" s="2374"/>
      <c r="R144" s="2354"/>
      <c r="S144" s="2374"/>
      <c r="T144" s="2354"/>
      <c r="U144" s="2374"/>
      <c r="V144" s="2350"/>
      <c r="W144" s="2352"/>
      <c r="X144" s="2354"/>
      <c r="Y144" s="2352"/>
      <c r="Z144" s="2354"/>
      <c r="AA144" s="2374"/>
      <c r="AB144" s="2354"/>
      <c r="AC144" s="2374"/>
      <c r="AD144" s="2354"/>
      <c r="AE144" s="2374"/>
      <c r="AF144" s="2354"/>
      <c r="AG144" s="2374"/>
      <c r="AH144" s="2354"/>
      <c r="AI144" s="2374"/>
      <c r="AJ144" s="2354"/>
      <c r="AK144" s="2374"/>
      <c r="AL144" s="2354"/>
      <c r="AM144" s="2374"/>
      <c r="AN144" s="2374"/>
      <c r="AO144" s="2374"/>
      <c r="AP144" s="2374"/>
      <c r="AQ144" s="2374"/>
      <c r="AR144" s="2374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2370" t="s">
        <v>223</v>
      </c>
      <c r="C145" s="2371">
        <f t="shared" si="49"/>
        <v>0</v>
      </c>
      <c r="D145" s="2372">
        <f t="shared" si="50"/>
        <v>0</v>
      </c>
      <c r="E145" s="2373">
        <f t="shared" si="51"/>
        <v>0</v>
      </c>
      <c r="F145" s="2350"/>
      <c r="G145" s="2352"/>
      <c r="H145" s="2350"/>
      <c r="I145" s="2352"/>
      <c r="J145" s="2350"/>
      <c r="K145" s="2352"/>
      <c r="L145" s="2354"/>
      <c r="M145" s="2351"/>
      <c r="N145" s="2351"/>
      <c r="O145" s="2374"/>
      <c r="P145" s="2350"/>
      <c r="Q145" s="2374"/>
      <c r="R145" s="2354"/>
      <c r="S145" s="2374"/>
      <c r="T145" s="2354"/>
      <c r="U145" s="2374"/>
      <c r="V145" s="2350"/>
      <c r="W145" s="2352"/>
      <c r="X145" s="2354"/>
      <c r="Y145" s="2352"/>
      <c r="Z145" s="2354"/>
      <c r="AA145" s="2374"/>
      <c r="AB145" s="2354"/>
      <c r="AC145" s="2374"/>
      <c r="AD145" s="2354"/>
      <c r="AE145" s="2374"/>
      <c r="AF145" s="2354"/>
      <c r="AG145" s="2374"/>
      <c r="AH145" s="2354"/>
      <c r="AI145" s="2374"/>
      <c r="AJ145" s="2354"/>
      <c r="AK145" s="2374"/>
      <c r="AL145" s="2354"/>
      <c r="AM145" s="2374"/>
      <c r="AN145" s="2374"/>
      <c r="AO145" s="2374"/>
      <c r="AP145" s="2374"/>
      <c r="AQ145" s="2374"/>
      <c r="AR145" s="2374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2375" t="s">
        <v>224</v>
      </c>
      <c r="C146" s="2376">
        <f t="shared" si="49"/>
        <v>0</v>
      </c>
      <c r="D146" s="2377">
        <f t="shared" si="50"/>
        <v>0</v>
      </c>
      <c r="E146" s="2378">
        <f t="shared" si="51"/>
        <v>0</v>
      </c>
      <c r="F146" s="2379"/>
      <c r="G146" s="2380"/>
      <c r="H146" s="2379"/>
      <c r="I146" s="2380"/>
      <c r="J146" s="2379"/>
      <c r="K146" s="2380"/>
      <c r="L146" s="2381"/>
      <c r="M146" s="2382"/>
      <c r="N146" s="2382"/>
      <c r="O146" s="2383"/>
      <c r="P146" s="2379"/>
      <c r="Q146" s="2383"/>
      <c r="R146" s="2381"/>
      <c r="S146" s="2383"/>
      <c r="T146" s="2381"/>
      <c r="U146" s="2383"/>
      <c r="V146" s="2379"/>
      <c r="W146" s="2380"/>
      <c r="X146" s="2381"/>
      <c r="Y146" s="2380"/>
      <c r="Z146" s="2381"/>
      <c r="AA146" s="2383"/>
      <c r="AB146" s="2381"/>
      <c r="AC146" s="2383"/>
      <c r="AD146" s="2381"/>
      <c r="AE146" s="2383"/>
      <c r="AF146" s="2381"/>
      <c r="AG146" s="2383"/>
      <c r="AH146" s="2381"/>
      <c r="AI146" s="2383"/>
      <c r="AJ146" s="2381"/>
      <c r="AK146" s="2383"/>
      <c r="AL146" s="2381"/>
      <c r="AM146" s="2383"/>
      <c r="AN146" s="2383"/>
      <c r="AO146" s="2383"/>
      <c r="AP146" s="2383"/>
      <c r="AQ146" s="2383"/>
      <c r="AR146" s="2383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0</v>
      </c>
      <c r="D147" s="200">
        <f t="shared" ref="D147:AQ147" si="60">SUM(D137:D146)</f>
        <v>0</v>
      </c>
      <c r="E147" s="201">
        <f t="shared" si="60"/>
        <v>0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0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2361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2370" t="s">
        <v>219</v>
      </c>
      <c r="C149" s="2371">
        <f t="shared" si="49"/>
        <v>0</v>
      </c>
      <c r="D149" s="2372">
        <f t="shared" si="61"/>
        <v>0</v>
      </c>
      <c r="E149" s="2373">
        <f t="shared" si="62"/>
        <v>0</v>
      </c>
      <c r="F149" s="2350"/>
      <c r="G149" s="2352"/>
      <c r="H149" s="2350"/>
      <c r="I149" s="2352"/>
      <c r="J149" s="2350"/>
      <c r="K149" s="2352"/>
      <c r="L149" s="2354"/>
      <c r="M149" s="2351"/>
      <c r="N149" s="2351"/>
      <c r="O149" s="2374"/>
      <c r="P149" s="2350"/>
      <c r="Q149" s="2374"/>
      <c r="R149" s="2354"/>
      <c r="S149" s="2374"/>
      <c r="T149" s="2354"/>
      <c r="U149" s="2374"/>
      <c r="V149" s="2350"/>
      <c r="W149" s="2352"/>
      <c r="X149" s="2354"/>
      <c r="Y149" s="2352"/>
      <c r="Z149" s="2354"/>
      <c r="AA149" s="2374"/>
      <c r="AB149" s="2354"/>
      <c r="AC149" s="2374"/>
      <c r="AD149" s="2354"/>
      <c r="AE149" s="2374"/>
      <c r="AF149" s="2354"/>
      <c r="AG149" s="2374"/>
      <c r="AH149" s="2354"/>
      <c r="AI149" s="2374"/>
      <c r="AJ149" s="2354"/>
      <c r="AK149" s="2374"/>
      <c r="AL149" s="2354"/>
      <c r="AM149" s="2374"/>
      <c r="AN149" s="2374"/>
      <c r="AO149" s="2374"/>
      <c r="AP149" s="2374"/>
      <c r="AQ149" s="2374"/>
      <c r="AR149" s="2374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2370" t="s">
        <v>33</v>
      </c>
      <c r="C150" s="2371">
        <f t="shared" si="49"/>
        <v>0</v>
      </c>
      <c r="D150" s="2372">
        <f t="shared" si="61"/>
        <v>0</v>
      </c>
      <c r="E150" s="2373">
        <f t="shared" si="62"/>
        <v>0</v>
      </c>
      <c r="F150" s="2350"/>
      <c r="G150" s="2352"/>
      <c r="H150" s="2350"/>
      <c r="I150" s="2352"/>
      <c r="J150" s="2350"/>
      <c r="K150" s="2352"/>
      <c r="L150" s="2354"/>
      <c r="M150" s="2351"/>
      <c r="N150" s="2351"/>
      <c r="O150" s="2374"/>
      <c r="P150" s="2350"/>
      <c r="Q150" s="2374"/>
      <c r="R150" s="2354"/>
      <c r="S150" s="2374"/>
      <c r="T150" s="2354"/>
      <c r="U150" s="2374"/>
      <c r="V150" s="2350"/>
      <c r="W150" s="2352"/>
      <c r="X150" s="2354"/>
      <c r="Y150" s="2352"/>
      <c r="Z150" s="2354"/>
      <c r="AA150" s="2374"/>
      <c r="AB150" s="2354"/>
      <c r="AC150" s="2374"/>
      <c r="AD150" s="2354"/>
      <c r="AE150" s="2374"/>
      <c r="AF150" s="2354"/>
      <c r="AG150" s="2374"/>
      <c r="AH150" s="2354"/>
      <c r="AI150" s="2374"/>
      <c r="AJ150" s="2354"/>
      <c r="AK150" s="2374"/>
      <c r="AL150" s="2354"/>
      <c r="AM150" s="2374"/>
      <c r="AN150" s="2374"/>
      <c r="AO150" s="2374"/>
      <c r="AP150" s="2374"/>
      <c r="AQ150" s="2374"/>
      <c r="AR150" s="2374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2370" t="s">
        <v>34</v>
      </c>
      <c r="C151" s="2371">
        <f t="shared" si="49"/>
        <v>0</v>
      </c>
      <c r="D151" s="2372">
        <f t="shared" si="61"/>
        <v>0</v>
      </c>
      <c r="E151" s="2373">
        <f t="shared" si="62"/>
        <v>0</v>
      </c>
      <c r="F151" s="2350"/>
      <c r="G151" s="2352"/>
      <c r="H151" s="2350"/>
      <c r="I151" s="2352"/>
      <c r="J151" s="2350"/>
      <c r="K151" s="2352"/>
      <c r="L151" s="2354"/>
      <c r="M151" s="2351"/>
      <c r="N151" s="2351"/>
      <c r="O151" s="2374"/>
      <c r="P151" s="2350"/>
      <c r="Q151" s="2374"/>
      <c r="R151" s="2354"/>
      <c r="S151" s="2374"/>
      <c r="T151" s="2354"/>
      <c r="U151" s="2374"/>
      <c r="V151" s="2350"/>
      <c r="W151" s="2352"/>
      <c r="X151" s="2354"/>
      <c r="Y151" s="2352"/>
      <c r="Z151" s="2354"/>
      <c r="AA151" s="2374"/>
      <c r="AB151" s="2354"/>
      <c r="AC151" s="2374"/>
      <c r="AD151" s="2354"/>
      <c r="AE151" s="2374"/>
      <c r="AF151" s="2354"/>
      <c r="AG151" s="2374"/>
      <c r="AH151" s="2354"/>
      <c r="AI151" s="2374"/>
      <c r="AJ151" s="2354"/>
      <c r="AK151" s="2374"/>
      <c r="AL151" s="2354"/>
      <c r="AM151" s="2374"/>
      <c r="AN151" s="2374"/>
      <c r="AO151" s="2374"/>
      <c r="AP151" s="2374"/>
      <c r="AQ151" s="2374"/>
      <c r="AR151" s="2374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2370" t="s">
        <v>220</v>
      </c>
      <c r="C152" s="2371">
        <f t="shared" si="49"/>
        <v>0</v>
      </c>
      <c r="D152" s="2372">
        <f t="shared" si="61"/>
        <v>0</v>
      </c>
      <c r="E152" s="2373">
        <f t="shared" si="62"/>
        <v>0</v>
      </c>
      <c r="F152" s="2350"/>
      <c r="G152" s="2352"/>
      <c r="H152" s="2350"/>
      <c r="I152" s="2352"/>
      <c r="J152" s="2350"/>
      <c r="K152" s="2352"/>
      <c r="L152" s="2354"/>
      <c r="M152" s="2351"/>
      <c r="N152" s="2351"/>
      <c r="O152" s="2374"/>
      <c r="P152" s="2350"/>
      <c r="Q152" s="2374"/>
      <c r="R152" s="2354"/>
      <c r="S152" s="2374"/>
      <c r="T152" s="2354"/>
      <c r="U152" s="2374"/>
      <c r="V152" s="2350"/>
      <c r="W152" s="2352"/>
      <c r="X152" s="2354"/>
      <c r="Y152" s="2352"/>
      <c r="Z152" s="2354"/>
      <c r="AA152" s="2374"/>
      <c r="AB152" s="2354"/>
      <c r="AC152" s="2374"/>
      <c r="AD152" s="2354"/>
      <c r="AE152" s="2374"/>
      <c r="AF152" s="2354"/>
      <c r="AG152" s="2374"/>
      <c r="AH152" s="2354"/>
      <c r="AI152" s="2374"/>
      <c r="AJ152" s="2354"/>
      <c r="AK152" s="2374"/>
      <c r="AL152" s="2354"/>
      <c r="AM152" s="2374"/>
      <c r="AN152" s="2374"/>
      <c r="AO152" s="2374"/>
      <c r="AP152" s="2374"/>
      <c r="AQ152" s="2374"/>
      <c r="AR152" s="2374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2370" t="s">
        <v>36</v>
      </c>
      <c r="C153" s="2371">
        <f t="shared" si="49"/>
        <v>0</v>
      </c>
      <c r="D153" s="2372">
        <f t="shared" si="61"/>
        <v>0</v>
      </c>
      <c r="E153" s="2373">
        <f t="shared" si="62"/>
        <v>0</v>
      </c>
      <c r="F153" s="2350"/>
      <c r="G153" s="2352"/>
      <c r="H153" s="2350"/>
      <c r="I153" s="2352"/>
      <c r="J153" s="2350"/>
      <c r="K153" s="2352"/>
      <c r="L153" s="2354"/>
      <c r="M153" s="2351"/>
      <c r="N153" s="2351"/>
      <c r="O153" s="2374"/>
      <c r="P153" s="2350"/>
      <c r="Q153" s="2374"/>
      <c r="R153" s="2354"/>
      <c r="S153" s="2374"/>
      <c r="T153" s="2354"/>
      <c r="U153" s="2374"/>
      <c r="V153" s="2350"/>
      <c r="W153" s="2352"/>
      <c r="X153" s="2354"/>
      <c r="Y153" s="2352"/>
      <c r="Z153" s="2354"/>
      <c r="AA153" s="2374"/>
      <c r="AB153" s="2354"/>
      <c r="AC153" s="2374"/>
      <c r="AD153" s="2354"/>
      <c r="AE153" s="2374"/>
      <c r="AF153" s="2354"/>
      <c r="AG153" s="2374"/>
      <c r="AH153" s="2354"/>
      <c r="AI153" s="2374"/>
      <c r="AJ153" s="2354"/>
      <c r="AK153" s="2374"/>
      <c r="AL153" s="2354"/>
      <c r="AM153" s="2374"/>
      <c r="AN153" s="2374"/>
      <c r="AO153" s="2374"/>
      <c r="AP153" s="2374"/>
      <c r="AQ153" s="2374"/>
      <c r="AR153" s="2374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2370" t="s">
        <v>221</v>
      </c>
      <c r="C154" s="2371">
        <f t="shared" si="49"/>
        <v>0</v>
      </c>
      <c r="D154" s="2372">
        <f t="shared" si="61"/>
        <v>0</v>
      </c>
      <c r="E154" s="2373">
        <f t="shared" si="62"/>
        <v>0</v>
      </c>
      <c r="F154" s="2350"/>
      <c r="G154" s="2352"/>
      <c r="H154" s="2350"/>
      <c r="I154" s="2352"/>
      <c r="J154" s="2350"/>
      <c r="K154" s="2352"/>
      <c r="L154" s="2354"/>
      <c r="M154" s="2351"/>
      <c r="N154" s="2351"/>
      <c r="O154" s="2374"/>
      <c r="P154" s="2350"/>
      <c r="Q154" s="2374"/>
      <c r="R154" s="2354"/>
      <c r="S154" s="2374"/>
      <c r="T154" s="2354"/>
      <c r="U154" s="2374"/>
      <c r="V154" s="2350"/>
      <c r="W154" s="2352"/>
      <c r="X154" s="2354"/>
      <c r="Y154" s="2352"/>
      <c r="Z154" s="2354"/>
      <c r="AA154" s="2374"/>
      <c r="AB154" s="2354"/>
      <c r="AC154" s="2374"/>
      <c r="AD154" s="2354"/>
      <c r="AE154" s="2374"/>
      <c r="AF154" s="2354"/>
      <c r="AG154" s="2374"/>
      <c r="AH154" s="2354"/>
      <c r="AI154" s="2374"/>
      <c r="AJ154" s="2354"/>
      <c r="AK154" s="2374"/>
      <c r="AL154" s="2354"/>
      <c r="AM154" s="2374"/>
      <c r="AN154" s="2374"/>
      <c r="AO154" s="2374"/>
      <c r="AP154" s="2374"/>
      <c r="AQ154" s="2374"/>
      <c r="AR154" s="2374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2370" t="s">
        <v>222</v>
      </c>
      <c r="C155" s="2371">
        <f t="shared" si="49"/>
        <v>0</v>
      </c>
      <c r="D155" s="2372">
        <f t="shared" si="61"/>
        <v>0</v>
      </c>
      <c r="E155" s="2373">
        <f t="shared" si="62"/>
        <v>0</v>
      </c>
      <c r="F155" s="2350"/>
      <c r="G155" s="2352"/>
      <c r="H155" s="2350"/>
      <c r="I155" s="2352"/>
      <c r="J155" s="2350"/>
      <c r="K155" s="2352"/>
      <c r="L155" s="2354"/>
      <c r="M155" s="2351"/>
      <c r="N155" s="2351"/>
      <c r="O155" s="2374"/>
      <c r="P155" s="2350"/>
      <c r="Q155" s="2374"/>
      <c r="R155" s="2354"/>
      <c r="S155" s="2374"/>
      <c r="T155" s="2354"/>
      <c r="U155" s="2374"/>
      <c r="V155" s="2350"/>
      <c r="W155" s="2352"/>
      <c r="X155" s="2354"/>
      <c r="Y155" s="2352"/>
      <c r="Z155" s="2354"/>
      <c r="AA155" s="2374"/>
      <c r="AB155" s="2354"/>
      <c r="AC155" s="2374"/>
      <c r="AD155" s="2354"/>
      <c r="AE155" s="2374"/>
      <c r="AF155" s="2354"/>
      <c r="AG155" s="2374"/>
      <c r="AH155" s="2354"/>
      <c r="AI155" s="2374"/>
      <c r="AJ155" s="2354"/>
      <c r="AK155" s="2374"/>
      <c r="AL155" s="2354"/>
      <c r="AM155" s="2374"/>
      <c r="AN155" s="2374"/>
      <c r="AO155" s="2374"/>
      <c r="AP155" s="2374"/>
      <c r="AQ155" s="2374"/>
      <c r="AR155" s="2374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2370" t="s">
        <v>223</v>
      </c>
      <c r="C156" s="2371">
        <f t="shared" si="49"/>
        <v>0</v>
      </c>
      <c r="D156" s="2372">
        <f t="shared" si="61"/>
        <v>0</v>
      </c>
      <c r="E156" s="2373">
        <f t="shared" si="62"/>
        <v>0</v>
      </c>
      <c r="F156" s="2350"/>
      <c r="G156" s="2352"/>
      <c r="H156" s="2350"/>
      <c r="I156" s="2352"/>
      <c r="J156" s="2350"/>
      <c r="K156" s="2352"/>
      <c r="L156" s="2354"/>
      <c r="M156" s="2351"/>
      <c r="N156" s="2351"/>
      <c r="O156" s="2374"/>
      <c r="P156" s="2350"/>
      <c r="Q156" s="2374"/>
      <c r="R156" s="2354"/>
      <c r="S156" s="2374"/>
      <c r="T156" s="2354"/>
      <c r="U156" s="2374"/>
      <c r="V156" s="2350"/>
      <c r="W156" s="2352"/>
      <c r="X156" s="2354"/>
      <c r="Y156" s="2352"/>
      <c r="Z156" s="2354"/>
      <c r="AA156" s="2374"/>
      <c r="AB156" s="2354"/>
      <c r="AC156" s="2374"/>
      <c r="AD156" s="2354"/>
      <c r="AE156" s="2374"/>
      <c r="AF156" s="2354"/>
      <c r="AG156" s="2374"/>
      <c r="AH156" s="2354"/>
      <c r="AI156" s="2374"/>
      <c r="AJ156" s="2354"/>
      <c r="AK156" s="2374"/>
      <c r="AL156" s="2354"/>
      <c r="AM156" s="2374"/>
      <c r="AN156" s="2374"/>
      <c r="AO156" s="2374"/>
      <c r="AP156" s="2374"/>
      <c r="AQ156" s="2374"/>
      <c r="AR156" s="2374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2384" t="s">
        <v>224</v>
      </c>
      <c r="C157" s="2376">
        <f t="shared" si="49"/>
        <v>0</v>
      </c>
      <c r="D157" s="2377">
        <f t="shared" si="61"/>
        <v>0</v>
      </c>
      <c r="E157" s="2378">
        <f t="shared" si="62"/>
        <v>0</v>
      </c>
      <c r="F157" s="2379"/>
      <c r="G157" s="2380"/>
      <c r="H157" s="2379"/>
      <c r="I157" s="2380"/>
      <c r="J157" s="2379"/>
      <c r="K157" s="2380"/>
      <c r="L157" s="2381"/>
      <c r="M157" s="2382"/>
      <c r="N157" s="2382"/>
      <c r="O157" s="2383"/>
      <c r="P157" s="2379"/>
      <c r="Q157" s="2383"/>
      <c r="R157" s="2381"/>
      <c r="S157" s="2383"/>
      <c r="T157" s="2381"/>
      <c r="U157" s="2383"/>
      <c r="V157" s="2379"/>
      <c r="W157" s="2380"/>
      <c r="X157" s="2381"/>
      <c r="Y157" s="2380"/>
      <c r="Z157" s="2381"/>
      <c r="AA157" s="2383"/>
      <c r="AB157" s="2381"/>
      <c r="AC157" s="2383"/>
      <c r="AD157" s="2381"/>
      <c r="AE157" s="2383"/>
      <c r="AF157" s="2381"/>
      <c r="AG157" s="2383"/>
      <c r="AH157" s="2381"/>
      <c r="AI157" s="2383"/>
      <c r="AJ157" s="2381"/>
      <c r="AK157" s="2383"/>
      <c r="AL157" s="2381"/>
      <c r="AM157" s="2383"/>
      <c r="AN157" s="2383"/>
      <c r="AO157" s="2383"/>
      <c r="AP157" s="2383"/>
      <c r="AQ157" s="2383"/>
      <c r="AR157" s="2383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1856">
        <f t="shared" si="63"/>
        <v>0</v>
      </c>
      <c r="H158" s="220">
        <f t="shared" si="63"/>
        <v>0</v>
      </c>
      <c r="I158" s="1856">
        <f t="shared" si="63"/>
        <v>0</v>
      </c>
      <c r="J158" s="220">
        <f t="shared" si="63"/>
        <v>0</v>
      </c>
      <c r="K158" s="1856">
        <f t="shared" si="63"/>
        <v>0</v>
      </c>
      <c r="L158" s="1859">
        <f t="shared" si="63"/>
        <v>0</v>
      </c>
      <c r="M158" s="1862">
        <f t="shared" si="63"/>
        <v>0</v>
      </c>
      <c r="N158" s="1862">
        <f t="shared" si="63"/>
        <v>0</v>
      </c>
      <c r="O158" s="1861">
        <f t="shared" si="63"/>
        <v>0</v>
      </c>
      <c r="P158" s="220">
        <f t="shared" si="63"/>
        <v>0</v>
      </c>
      <c r="Q158" s="1861">
        <f t="shared" si="63"/>
        <v>0</v>
      </c>
      <c r="R158" s="1863">
        <f t="shared" si="63"/>
        <v>0</v>
      </c>
      <c r="S158" s="1861">
        <f t="shared" si="63"/>
        <v>0</v>
      </c>
      <c r="T158" s="220">
        <f t="shared" si="63"/>
        <v>0</v>
      </c>
      <c r="U158" s="1856">
        <f t="shared" si="63"/>
        <v>0</v>
      </c>
      <c r="V158" s="1862">
        <f t="shared" si="63"/>
        <v>0</v>
      </c>
      <c r="W158" s="1861">
        <f t="shared" si="63"/>
        <v>0</v>
      </c>
      <c r="X158" s="1859">
        <f t="shared" si="63"/>
        <v>0</v>
      </c>
      <c r="Y158" s="1856">
        <f t="shared" si="63"/>
        <v>0</v>
      </c>
      <c r="Z158" s="1862">
        <f t="shared" si="63"/>
        <v>0</v>
      </c>
      <c r="AA158" s="1856">
        <f t="shared" si="63"/>
        <v>0</v>
      </c>
      <c r="AB158" s="1862">
        <f t="shared" si="63"/>
        <v>0</v>
      </c>
      <c r="AC158" s="1856">
        <f t="shared" si="63"/>
        <v>0</v>
      </c>
      <c r="AD158" s="1862">
        <f t="shared" si="63"/>
        <v>0</v>
      </c>
      <c r="AE158" s="1856">
        <f t="shared" si="63"/>
        <v>0</v>
      </c>
      <c r="AF158" s="1862">
        <f t="shared" si="63"/>
        <v>0</v>
      </c>
      <c r="AG158" s="1856">
        <f t="shared" si="63"/>
        <v>0</v>
      </c>
      <c r="AH158" s="1862">
        <f t="shared" si="63"/>
        <v>0</v>
      </c>
      <c r="AI158" s="1856">
        <f t="shared" si="63"/>
        <v>0</v>
      </c>
      <c r="AJ158" s="1862">
        <f t="shared" si="63"/>
        <v>0</v>
      </c>
      <c r="AK158" s="1856">
        <f t="shared" si="63"/>
        <v>0</v>
      </c>
      <c r="AL158" s="1862">
        <f t="shared" si="63"/>
        <v>0</v>
      </c>
      <c r="AM158" s="1856">
        <f t="shared" si="63"/>
        <v>0</v>
      </c>
      <c r="AN158" s="1856">
        <f t="shared" si="63"/>
        <v>0</v>
      </c>
      <c r="AO158" s="1856">
        <f t="shared" si="63"/>
        <v>0</v>
      </c>
      <c r="AP158" s="1856">
        <f t="shared" si="63"/>
        <v>0</v>
      </c>
      <c r="AQ158" s="1856">
        <f t="shared" si="63"/>
        <v>0</v>
      </c>
      <c r="AR158" s="1856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138" t="s">
        <v>227</v>
      </c>
      <c r="B160" s="4138" t="s">
        <v>4</v>
      </c>
      <c r="C160" s="4331" t="s">
        <v>5</v>
      </c>
      <c r="D160" s="4332"/>
      <c r="E160" s="4333"/>
      <c r="F160" s="4595" t="s">
        <v>40</v>
      </c>
      <c r="G160" s="4212"/>
      <c r="H160" s="4212"/>
      <c r="I160" s="4212"/>
      <c r="J160" s="4212"/>
      <c r="K160" s="4212"/>
      <c r="L160" s="4212"/>
      <c r="M160" s="4212"/>
      <c r="N160" s="4212"/>
      <c r="O160" s="4212"/>
      <c r="P160" s="4212"/>
      <c r="Q160" s="4212"/>
      <c r="R160" s="4212"/>
      <c r="S160" s="4212"/>
      <c r="T160" s="4212"/>
      <c r="U160" s="4212"/>
      <c r="V160" s="4212"/>
      <c r="W160" s="4212"/>
      <c r="X160" s="4212"/>
      <c r="Y160" s="4212"/>
      <c r="Z160" s="4212"/>
      <c r="AA160" s="4212"/>
      <c r="AB160" s="4212"/>
      <c r="AC160" s="4212"/>
      <c r="AD160" s="4212"/>
      <c r="AE160" s="4212"/>
      <c r="AF160" s="4212"/>
      <c r="AG160" s="4596"/>
      <c r="AH160" s="4352" t="s">
        <v>10</v>
      </c>
      <c r="AI160" s="4352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595" t="s">
        <v>16</v>
      </c>
      <c r="G161" s="4213"/>
      <c r="H161" s="4594" t="s">
        <v>17</v>
      </c>
      <c r="I161" s="4225"/>
      <c r="J161" s="4594" t="s">
        <v>18</v>
      </c>
      <c r="K161" s="4225"/>
      <c r="L161" s="4594" t="s">
        <v>19</v>
      </c>
      <c r="M161" s="4225"/>
      <c r="N161" s="4594" t="s">
        <v>20</v>
      </c>
      <c r="O161" s="4225"/>
      <c r="P161" s="4594" t="s">
        <v>21</v>
      </c>
      <c r="Q161" s="4225"/>
      <c r="R161" s="4594" t="s">
        <v>22</v>
      </c>
      <c r="S161" s="4225"/>
      <c r="T161" s="4594" t="s">
        <v>23</v>
      </c>
      <c r="U161" s="4225"/>
      <c r="V161" s="4594" t="s">
        <v>24</v>
      </c>
      <c r="W161" s="4225"/>
      <c r="X161" s="4594" t="s">
        <v>25</v>
      </c>
      <c r="Y161" s="4225"/>
      <c r="Z161" s="4594" t="s">
        <v>26</v>
      </c>
      <c r="AA161" s="4225"/>
      <c r="AB161" s="4594" t="s">
        <v>27</v>
      </c>
      <c r="AC161" s="4225"/>
      <c r="AD161" s="4594" t="s">
        <v>28</v>
      </c>
      <c r="AE161" s="4225"/>
      <c r="AF161" s="4594" t="s">
        <v>29</v>
      </c>
      <c r="AG161" s="4600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2277" t="s">
        <v>44</v>
      </c>
      <c r="D162" s="2359" t="s">
        <v>30</v>
      </c>
      <c r="E162" s="1864" t="s">
        <v>31</v>
      </c>
      <c r="F162" s="2320" t="s">
        <v>30</v>
      </c>
      <c r="G162" s="1864" t="s">
        <v>31</v>
      </c>
      <c r="H162" s="2320" t="s">
        <v>30</v>
      </c>
      <c r="I162" s="1864" t="s">
        <v>31</v>
      </c>
      <c r="J162" s="2320" t="s">
        <v>30</v>
      </c>
      <c r="K162" s="1864" t="s">
        <v>31</v>
      </c>
      <c r="L162" s="2320" t="s">
        <v>30</v>
      </c>
      <c r="M162" s="1864" t="s">
        <v>31</v>
      </c>
      <c r="N162" s="2320" t="s">
        <v>30</v>
      </c>
      <c r="O162" s="1864" t="s">
        <v>31</v>
      </c>
      <c r="P162" s="2320" t="s">
        <v>30</v>
      </c>
      <c r="Q162" s="1864" t="s">
        <v>31</v>
      </c>
      <c r="R162" s="2320" t="s">
        <v>30</v>
      </c>
      <c r="S162" s="1864" t="s">
        <v>31</v>
      </c>
      <c r="T162" s="2320" t="s">
        <v>30</v>
      </c>
      <c r="U162" s="1864" t="s">
        <v>31</v>
      </c>
      <c r="V162" s="2320" t="s">
        <v>30</v>
      </c>
      <c r="W162" s="1864" t="s">
        <v>31</v>
      </c>
      <c r="X162" s="2320" t="s">
        <v>30</v>
      </c>
      <c r="Y162" s="1864" t="s">
        <v>31</v>
      </c>
      <c r="Z162" s="2320" t="s">
        <v>30</v>
      </c>
      <c r="AA162" s="1864" t="s">
        <v>31</v>
      </c>
      <c r="AB162" s="2320" t="s">
        <v>30</v>
      </c>
      <c r="AC162" s="1864" t="s">
        <v>31</v>
      </c>
      <c r="AD162" s="2320" t="s">
        <v>30</v>
      </c>
      <c r="AE162" s="1864" t="s">
        <v>31</v>
      </c>
      <c r="AF162" s="2320" t="s">
        <v>30</v>
      </c>
      <c r="AG162" s="2385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137" t="s">
        <v>228</v>
      </c>
      <c r="B163" s="2285" t="s">
        <v>32</v>
      </c>
      <c r="C163" s="1168">
        <f t="shared" ref="C163:C170" si="64">SUM(D163:E163)</f>
        <v>0</v>
      </c>
      <c r="D163" s="2363">
        <f t="shared" ref="D163:E170" si="65">SUM(F163+H163+J163+L163+N163+P163+R163+T163+V163+X163+Z163+AB163+AD163+AF163)</f>
        <v>0</v>
      </c>
      <c r="E163" s="2364">
        <f t="shared" si="65"/>
        <v>0</v>
      </c>
      <c r="F163" s="2386"/>
      <c r="G163" s="2290"/>
      <c r="H163" s="2386"/>
      <c r="I163" s="2290"/>
      <c r="J163" s="2386"/>
      <c r="K163" s="2290"/>
      <c r="L163" s="2386"/>
      <c r="M163" s="2290"/>
      <c r="N163" s="2386"/>
      <c r="O163" s="2290"/>
      <c r="P163" s="2386"/>
      <c r="Q163" s="2290"/>
      <c r="R163" s="2386"/>
      <c r="S163" s="2290"/>
      <c r="T163" s="2386"/>
      <c r="U163" s="2290"/>
      <c r="V163" s="2386"/>
      <c r="W163" s="2290"/>
      <c r="X163" s="2386"/>
      <c r="Y163" s="2290"/>
      <c r="Z163" s="2386"/>
      <c r="AA163" s="2290"/>
      <c r="AB163" s="2386"/>
      <c r="AC163" s="2290"/>
      <c r="AD163" s="2386"/>
      <c r="AE163" s="2290"/>
      <c r="AF163" s="2386"/>
      <c r="AG163" s="2291"/>
      <c r="AH163" s="2289"/>
      <c r="AI163" s="2289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2387" t="s">
        <v>33</v>
      </c>
      <c r="C164" s="877">
        <f t="shared" si="64"/>
        <v>0</v>
      </c>
      <c r="D164" s="2372">
        <f t="shared" si="65"/>
        <v>0</v>
      </c>
      <c r="E164" s="2373">
        <f t="shared" si="65"/>
        <v>0</v>
      </c>
      <c r="F164" s="2339"/>
      <c r="G164" s="2388"/>
      <c r="H164" s="2339"/>
      <c r="I164" s="2388"/>
      <c r="J164" s="2339"/>
      <c r="K164" s="2388"/>
      <c r="L164" s="2339"/>
      <c r="M164" s="2388"/>
      <c r="N164" s="2339"/>
      <c r="O164" s="2388"/>
      <c r="P164" s="2339"/>
      <c r="Q164" s="2388"/>
      <c r="R164" s="2339"/>
      <c r="S164" s="2388"/>
      <c r="T164" s="2339"/>
      <c r="U164" s="2388"/>
      <c r="V164" s="2339"/>
      <c r="W164" s="2388"/>
      <c r="X164" s="2339"/>
      <c r="Y164" s="2388"/>
      <c r="Z164" s="2339"/>
      <c r="AA164" s="2388"/>
      <c r="AB164" s="2339"/>
      <c r="AC164" s="2388"/>
      <c r="AD164" s="2339"/>
      <c r="AE164" s="2388"/>
      <c r="AF164" s="2339"/>
      <c r="AG164" s="2389"/>
      <c r="AH164" s="2338"/>
      <c r="AI164" s="2338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2390" t="s">
        <v>35</v>
      </c>
      <c r="C165" s="877">
        <f t="shared" si="64"/>
        <v>0</v>
      </c>
      <c r="D165" s="2372">
        <f t="shared" si="65"/>
        <v>0</v>
      </c>
      <c r="E165" s="2373">
        <f t="shared" si="65"/>
        <v>0</v>
      </c>
      <c r="F165" s="2339"/>
      <c r="G165" s="2388"/>
      <c r="H165" s="2339"/>
      <c r="I165" s="2388"/>
      <c r="J165" s="2339"/>
      <c r="K165" s="2388"/>
      <c r="L165" s="2339"/>
      <c r="M165" s="2388"/>
      <c r="N165" s="2339"/>
      <c r="O165" s="2388"/>
      <c r="P165" s="2339"/>
      <c r="Q165" s="2388"/>
      <c r="R165" s="2339"/>
      <c r="S165" s="2388"/>
      <c r="T165" s="2339"/>
      <c r="U165" s="2388"/>
      <c r="V165" s="2339"/>
      <c r="W165" s="2388"/>
      <c r="X165" s="2339"/>
      <c r="Y165" s="2388"/>
      <c r="Z165" s="2339"/>
      <c r="AA165" s="2388"/>
      <c r="AB165" s="2339"/>
      <c r="AC165" s="2388"/>
      <c r="AD165" s="2339"/>
      <c r="AE165" s="2388"/>
      <c r="AF165" s="2339"/>
      <c r="AG165" s="2389"/>
      <c r="AH165" s="2338"/>
      <c r="AI165" s="2338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2391" t="s">
        <v>229</v>
      </c>
      <c r="C166" s="882">
        <f t="shared" si="64"/>
        <v>0</v>
      </c>
      <c r="D166" s="2377">
        <f t="shared" si="65"/>
        <v>0</v>
      </c>
      <c r="E166" s="2378">
        <f t="shared" si="65"/>
        <v>0</v>
      </c>
      <c r="F166" s="2392"/>
      <c r="G166" s="2393"/>
      <c r="H166" s="2392"/>
      <c r="I166" s="2393"/>
      <c r="J166" s="2392"/>
      <c r="K166" s="2393"/>
      <c r="L166" s="2392"/>
      <c r="M166" s="2393"/>
      <c r="N166" s="2392"/>
      <c r="O166" s="2393"/>
      <c r="P166" s="2392"/>
      <c r="Q166" s="2393"/>
      <c r="R166" s="2392"/>
      <c r="S166" s="2393"/>
      <c r="T166" s="2392"/>
      <c r="U166" s="2393"/>
      <c r="V166" s="2392"/>
      <c r="W166" s="2393"/>
      <c r="X166" s="2392"/>
      <c r="Y166" s="2393"/>
      <c r="Z166" s="2392"/>
      <c r="AA166" s="2393"/>
      <c r="AB166" s="2392"/>
      <c r="AC166" s="2393"/>
      <c r="AD166" s="2392"/>
      <c r="AE166" s="2393"/>
      <c r="AF166" s="2392"/>
      <c r="AG166" s="2394"/>
      <c r="AH166" s="2300"/>
      <c r="AI166" s="2300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137" t="s">
        <v>230</v>
      </c>
      <c r="B167" s="2285" t="s">
        <v>32</v>
      </c>
      <c r="C167" s="1168">
        <f t="shared" si="64"/>
        <v>0</v>
      </c>
      <c r="D167" s="2363">
        <f t="shared" si="65"/>
        <v>0</v>
      </c>
      <c r="E167" s="2364">
        <f t="shared" si="65"/>
        <v>0</v>
      </c>
      <c r="F167" s="2386"/>
      <c r="G167" s="2290"/>
      <c r="H167" s="2386"/>
      <c r="I167" s="2290"/>
      <c r="J167" s="2386"/>
      <c r="K167" s="2290"/>
      <c r="L167" s="2386"/>
      <c r="M167" s="2290"/>
      <c r="N167" s="2386"/>
      <c r="O167" s="2290"/>
      <c r="P167" s="2386"/>
      <c r="Q167" s="2290"/>
      <c r="R167" s="2386"/>
      <c r="S167" s="2290"/>
      <c r="T167" s="2386"/>
      <c r="U167" s="2290"/>
      <c r="V167" s="2386"/>
      <c r="W167" s="2290"/>
      <c r="X167" s="2386"/>
      <c r="Y167" s="2290"/>
      <c r="Z167" s="2386"/>
      <c r="AA167" s="2290"/>
      <c r="AB167" s="2386"/>
      <c r="AC167" s="2290"/>
      <c r="AD167" s="2386"/>
      <c r="AE167" s="2290"/>
      <c r="AF167" s="2386"/>
      <c r="AG167" s="2291"/>
      <c r="AH167" s="2289"/>
      <c r="AI167" s="2289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2387" t="s">
        <v>33</v>
      </c>
      <c r="C168" s="2395">
        <f t="shared" si="64"/>
        <v>0</v>
      </c>
      <c r="D168" s="2372">
        <f t="shared" si="65"/>
        <v>0</v>
      </c>
      <c r="E168" s="2373">
        <f t="shared" si="65"/>
        <v>0</v>
      </c>
      <c r="F168" s="2339"/>
      <c r="G168" s="2388"/>
      <c r="H168" s="2339"/>
      <c r="I168" s="2388"/>
      <c r="J168" s="2339"/>
      <c r="K168" s="2388"/>
      <c r="L168" s="2339"/>
      <c r="M168" s="2388"/>
      <c r="N168" s="2339"/>
      <c r="O168" s="2388"/>
      <c r="P168" s="2339"/>
      <c r="Q168" s="2388"/>
      <c r="R168" s="2339"/>
      <c r="S168" s="2388"/>
      <c r="T168" s="2339"/>
      <c r="U168" s="2388"/>
      <c r="V168" s="2339"/>
      <c r="W168" s="2388"/>
      <c r="X168" s="2339"/>
      <c r="Y168" s="2388"/>
      <c r="Z168" s="2339"/>
      <c r="AA168" s="2388"/>
      <c r="AB168" s="2339"/>
      <c r="AC168" s="2388"/>
      <c r="AD168" s="2339"/>
      <c r="AE168" s="2388"/>
      <c r="AF168" s="2339"/>
      <c r="AG168" s="2389"/>
      <c r="AH168" s="2338"/>
      <c r="AI168" s="2338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2390" t="s">
        <v>35</v>
      </c>
      <c r="C169" s="2395">
        <f t="shared" si="64"/>
        <v>0</v>
      </c>
      <c r="D169" s="2372">
        <f t="shared" si="65"/>
        <v>0</v>
      </c>
      <c r="E169" s="2373">
        <f t="shared" si="65"/>
        <v>0</v>
      </c>
      <c r="F169" s="2339"/>
      <c r="G169" s="2388"/>
      <c r="H169" s="2339"/>
      <c r="I169" s="2388"/>
      <c r="J169" s="2339"/>
      <c r="K169" s="2388"/>
      <c r="L169" s="2339"/>
      <c r="M169" s="2388"/>
      <c r="N169" s="2339"/>
      <c r="O169" s="2388"/>
      <c r="P169" s="2339"/>
      <c r="Q169" s="2388"/>
      <c r="R169" s="2339"/>
      <c r="S169" s="2388"/>
      <c r="T169" s="2339"/>
      <c r="U169" s="2388"/>
      <c r="V169" s="2339"/>
      <c r="W169" s="2388"/>
      <c r="X169" s="2339"/>
      <c r="Y169" s="2388"/>
      <c r="Z169" s="2339"/>
      <c r="AA169" s="2388"/>
      <c r="AB169" s="2339"/>
      <c r="AC169" s="2388"/>
      <c r="AD169" s="2339"/>
      <c r="AE169" s="2388"/>
      <c r="AF169" s="2339"/>
      <c r="AG169" s="2389"/>
      <c r="AH169" s="2338"/>
      <c r="AI169" s="2338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2391" t="s">
        <v>229</v>
      </c>
      <c r="C170" s="2396">
        <f t="shared" si="64"/>
        <v>0</v>
      </c>
      <c r="D170" s="2377">
        <f t="shared" si="65"/>
        <v>0</v>
      </c>
      <c r="E170" s="2378">
        <f t="shared" si="65"/>
        <v>0</v>
      </c>
      <c r="F170" s="2392"/>
      <c r="G170" s="2393"/>
      <c r="H170" s="2392"/>
      <c r="I170" s="2393"/>
      <c r="J170" s="2392"/>
      <c r="K170" s="2393"/>
      <c r="L170" s="2392"/>
      <c r="M170" s="2393"/>
      <c r="N170" s="2392"/>
      <c r="O170" s="2393"/>
      <c r="P170" s="2392"/>
      <c r="Q170" s="2393"/>
      <c r="R170" s="2392"/>
      <c r="S170" s="2393"/>
      <c r="T170" s="2392"/>
      <c r="U170" s="2393"/>
      <c r="V170" s="2392"/>
      <c r="W170" s="2393"/>
      <c r="X170" s="2392"/>
      <c r="Y170" s="2393"/>
      <c r="Z170" s="2392"/>
      <c r="AA170" s="2393"/>
      <c r="AB170" s="2392"/>
      <c r="AC170" s="2393"/>
      <c r="AD170" s="2392"/>
      <c r="AE170" s="2393"/>
      <c r="AF170" s="2392"/>
      <c r="AG170" s="2394"/>
      <c r="AH170" s="2300"/>
      <c r="AI170" s="2300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1496"/>
      <c r="C171" s="1858"/>
      <c r="D171" s="1857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597" t="s">
        <v>39</v>
      </c>
      <c r="B172" s="4331" t="s">
        <v>5</v>
      </c>
      <c r="C172" s="4332"/>
      <c r="D172" s="4333"/>
      <c r="E172" s="4598" t="s">
        <v>40</v>
      </c>
      <c r="F172" s="4212"/>
      <c r="G172" s="4212"/>
      <c r="H172" s="4212"/>
      <c r="I172" s="4212"/>
      <c r="J172" s="4212"/>
      <c r="K172" s="4212"/>
      <c r="L172" s="4212"/>
      <c r="M172" s="4212"/>
      <c r="N172" s="4212"/>
      <c r="O172" s="4212"/>
      <c r="P172" s="4212"/>
      <c r="Q172" s="4212"/>
      <c r="R172" s="4212"/>
      <c r="S172" s="4212"/>
      <c r="T172" s="4212"/>
      <c r="U172" s="4212"/>
      <c r="V172" s="4212"/>
      <c r="W172" s="4212"/>
      <c r="X172" s="4212"/>
      <c r="Y172" s="4212"/>
      <c r="Z172" s="4212"/>
      <c r="AA172" s="4212"/>
      <c r="AB172" s="4212"/>
      <c r="AC172" s="4212"/>
      <c r="AD172" s="4212"/>
      <c r="AE172" s="4212"/>
      <c r="AF172" s="4213"/>
      <c r="AG172" s="4137" t="s">
        <v>232</v>
      </c>
      <c r="AH172" s="4335" t="s">
        <v>10</v>
      </c>
      <c r="AI172" s="433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599" t="s">
        <v>51</v>
      </c>
      <c r="F173" s="4225"/>
      <c r="G173" s="4599" t="s">
        <v>17</v>
      </c>
      <c r="H173" s="4225"/>
      <c r="I173" s="4599" t="s">
        <v>18</v>
      </c>
      <c r="J173" s="4225"/>
      <c r="K173" s="4599" t="s">
        <v>19</v>
      </c>
      <c r="L173" s="4225"/>
      <c r="M173" s="4599" t="s">
        <v>20</v>
      </c>
      <c r="N173" s="4225"/>
      <c r="O173" s="4599" t="s">
        <v>21</v>
      </c>
      <c r="P173" s="4225"/>
      <c r="Q173" s="4599" t="s">
        <v>22</v>
      </c>
      <c r="R173" s="4225"/>
      <c r="S173" s="4599" t="s">
        <v>23</v>
      </c>
      <c r="T173" s="4225"/>
      <c r="U173" s="4599" t="s">
        <v>24</v>
      </c>
      <c r="V173" s="4225"/>
      <c r="W173" s="4599" t="s">
        <v>25</v>
      </c>
      <c r="X173" s="4225"/>
      <c r="Y173" s="4599" t="s">
        <v>26</v>
      </c>
      <c r="Z173" s="4225"/>
      <c r="AA173" s="4599" t="s">
        <v>27</v>
      </c>
      <c r="AB173" s="4225"/>
      <c r="AC173" s="4599" t="s">
        <v>28</v>
      </c>
      <c r="AD173" s="4225"/>
      <c r="AE173" s="4599" t="s">
        <v>29</v>
      </c>
      <c r="AF173" s="4221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2397" t="s">
        <v>44</v>
      </c>
      <c r="C174" s="2398" t="s">
        <v>30</v>
      </c>
      <c r="D174" s="2399" t="s">
        <v>31</v>
      </c>
      <c r="E174" s="2400" t="s">
        <v>30</v>
      </c>
      <c r="F174" s="2399" t="s">
        <v>31</v>
      </c>
      <c r="G174" s="2400" t="s">
        <v>30</v>
      </c>
      <c r="H174" s="2399" t="s">
        <v>31</v>
      </c>
      <c r="I174" s="2400" t="s">
        <v>30</v>
      </c>
      <c r="J174" s="2399" t="s">
        <v>31</v>
      </c>
      <c r="K174" s="2400" t="s">
        <v>30</v>
      </c>
      <c r="L174" s="2399" t="s">
        <v>31</v>
      </c>
      <c r="M174" s="2400" t="s">
        <v>30</v>
      </c>
      <c r="N174" s="2399" t="s">
        <v>31</v>
      </c>
      <c r="O174" s="2400" t="s">
        <v>30</v>
      </c>
      <c r="P174" s="2399" t="s">
        <v>31</v>
      </c>
      <c r="Q174" s="2400" t="s">
        <v>30</v>
      </c>
      <c r="R174" s="2399" t="s">
        <v>31</v>
      </c>
      <c r="S174" s="2400" t="s">
        <v>30</v>
      </c>
      <c r="T174" s="2399" t="s">
        <v>31</v>
      </c>
      <c r="U174" s="2400" t="s">
        <v>30</v>
      </c>
      <c r="V174" s="2399" t="s">
        <v>31</v>
      </c>
      <c r="W174" s="2400" t="s">
        <v>30</v>
      </c>
      <c r="X174" s="2399" t="s">
        <v>31</v>
      </c>
      <c r="Y174" s="2400" t="s">
        <v>30</v>
      </c>
      <c r="Z174" s="2399" t="s">
        <v>31</v>
      </c>
      <c r="AA174" s="2400" t="s">
        <v>30</v>
      </c>
      <c r="AB174" s="2399" t="s">
        <v>31</v>
      </c>
      <c r="AC174" s="2400" t="s">
        <v>30</v>
      </c>
      <c r="AD174" s="2399" t="s">
        <v>31</v>
      </c>
      <c r="AE174" s="2400" t="s">
        <v>30</v>
      </c>
      <c r="AF174" s="2401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2402">
        <f>SUM(C175:D175)</f>
        <v>0</v>
      </c>
      <c r="C175" s="2402">
        <f t="shared" ref="C175:D177" si="71">+E175+G175+I175+K175+M175+O175+Q175+S175+U175+W175+Y175+AA175+AC175+AE175</f>
        <v>0</v>
      </c>
      <c r="D175" s="2402">
        <f t="shared" si="71"/>
        <v>0</v>
      </c>
      <c r="E175" s="2403"/>
      <c r="F175" s="2404"/>
      <c r="G175" s="2403"/>
      <c r="H175" s="2404"/>
      <c r="I175" s="2403"/>
      <c r="J175" s="2404"/>
      <c r="K175" s="2403"/>
      <c r="L175" s="2404"/>
      <c r="M175" s="2403"/>
      <c r="N175" s="2404"/>
      <c r="O175" s="2403"/>
      <c r="P175" s="2404"/>
      <c r="Q175" s="2403"/>
      <c r="R175" s="2404"/>
      <c r="S175" s="2403"/>
      <c r="T175" s="2404"/>
      <c r="U175" s="2403"/>
      <c r="V175" s="2404"/>
      <c r="W175" s="2403"/>
      <c r="X175" s="2404"/>
      <c r="Y175" s="2403"/>
      <c r="Z175" s="2404"/>
      <c r="AA175" s="2403"/>
      <c r="AB175" s="2404"/>
      <c r="AC175" s="2403"/>
      <c r="AD175" s="2404"/>
      <c r="AE175" s="2403"/>
      <c r="AF175" s="2405"/>
      <c r="AG175" s="2406"/>
      <c r="AH175" s="2406"/>
      <c r="AI175" s="2406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2339"/>
      <c r="F176" s="2388"/>
      <c r="G176" s="2339"/>
      <c r="H176" s="2388"/>
      <c r="I176" s="2339"/>
      <c r="J176" s="2388"/>
      <c r="K176" s="2339"/>
      <c r="L176" s="2388"/>
      <c r="M176" s="2339"/>
      <c r="N176" s="2388"/>
      <c r="O176" s="2339"/>
      <c r="P176" s="2388"/>
      <c r="Q176" s="2339"/>
      <c r="R176" s="2388"/>
      <c r="S176" s="2339"/>
      <c r="T176" s="2388"/>
      <c r="U176" s="2339"/>
      <c r="V176" s="2388"/>
      <c r="W176" s="2339"/>
      <c r="X176" s="2388"/>
      <c r="Y176" s="2339"/>
      <c r="Z176" s="2388"/>
      <c r="AA176" s="2339"/>
      <c r="AB176" s="2388"/>
      <c r="AC176" s="2339"/>
      <c r="AD176" s="2388"/>
      <c r="AE176" s="2339"/>
      <c r="AF176" s="2407"/>
      <c r="AG176" s="2337"/>
      <c r="AH176" s="2337"/>
      <c r="AI176" s="2337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2408"/>
      <c r="C178" s="2408"/>
      <c r="D178" s="2408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2409" t="s">
        <v>235</v>
      </c>
      <c r="B179" s="2410"/>
    </row>
    <row r="180" spans="1:103" ht="11.25" customHeight="1" x14ac:dyDescent="0.2">
      <c r="A180" s="3891" t="s">
        <v>236</v>
      </c>
      <c r="B180" s="4146" t="s">
        <v>208</v>
      </c>
      <c r="C180" s="4601" t="s">
        <v>237</v>
      </c>
      <c r="D180" s="4602"/>
      <c r="E180" s="4146" t="s">
        <v>238</v>
      </c>
      <c r="F180" s="4603" t="s">
        <v>239</v>
      </c>
      <c r="G180" s="4604"/>
      <c r="H180" s="4604"/>
      <c r="I180" s="4604"/>
      <c r="J180" s="4604"/>
      <c r="K180" s="4604"/>
      <c r="L180" s="4604"/>
      <c r="M180" s="4604"/>
      <c r="N180" s="4604"/>
      <c r="O180" s="4604"/>
      <c r="P180" s="4604"/>
      <c r="Q180" s="4604"/>
      <c r="R180" s="4604"/>
      <c r="S180" s="4604"/>
      <c r="T180" s="4605"/>
      <c r="AF180" s="5"/>
      <c r="CY180" s="4"/>
    </row>
    <row r="181" spans="1:103" ht="21" x14ac:dyDescent="0.2">
      <c r="A181" s="3892"/>
      <c r="B181" s="3892"/>
      <c r="C181" s="2411" t="s">
        <v>214</v>
      </c>
      <c r="D181" s="2411" t="s">
        <v>240</v>
      </c>
      <c r="E181" s="3892"/>
      <c r="F181" s="2411" t="s">
        <v>241</v>
      </c>
      <c r="G181" s="2411" t="s">
        <v>242</v>
      </c>
      <c r="H181" s="2411" t="s">
        <v>243</v>
      </c>
      <c r="I181" s="2411" t="s">
        <v>244</v>
      </c>
      <c r="J181" s="2411" t="s">
        <v>245</v>
      </c>
      <c r="K181" s="2411" t="s">
        <v>246</v>
      </c>
      <c r="L181" s="2411" t="s">
        <v>247</v>
      </c>
      <c r="M181" s="2411" t="s">
        <v>248</v>
      </c>
      <c r="N181" s="2411" t="s">
        <v>249</v>
      </c>
      <c r="O181" s="2411" t="s">
        <v>250</v>
      </c>
      <c r="P181" s="2411" t="s">
        <v>251</v>
      </c>
      <c r="Q181" s="2411" t="s">
        <v>252</v>
      </c>
      <c r="R181" s="2411" t="s">
        <v>253</v>
      </c>
      <c r="S181" s="2411" t="s">
        <v>254</v>
      </c>
      <c r="T181" s="2411" t="s">
        <v>255</v>
      </c>
      <c r="AF181" s="5"/>
      <c r="CY181" s="4"/>
    </row>
    <row r="182" spans="1:103" x14ac:dyDescent="0.2">
      <c r="A182" s="243" t="s">
        <v>33</v>
      </c>
      <c r="B182" s="2412">
        <f>SUM(C182:D182)</f>
        <v>0</v>
      </c>
      <c r="C182" s="73"/>
      <c r="D182" s="73"/>
      <c r="E182" s="2412">
        <f>+F182+G182+H182+I182+K182+L182+M182+N182+O182+P182+Q182+R182+S182+T182</f>
        <v>0</v>
      </c>
      <c r="F182" s="2339"/>
      <c r="G182" s="2339"/>
      <c r="H182" s="2339"/>
      <c r="I182" s="2339"/>
      <c r="J182" s="2413"/>
      <c r="K182" s="2339"/>
      <c r="L182" s="2339"/>
      <c r="M182" s="2339"/>
      <c r="N182" s="2339"/>
      <c r="O182" s="2339"/>
      <c r="P182" s="2339"/>
      <c r="Q182" s="2339"/>
      <c r="R182" s="2339"/>
      <c r="S182" s="2339"/>
      <c r="T182" s="2337"/>
      <c r="AF182" s="5"/>
      <c r="CY182" s="4"/>
    </row>
    <row r="183" spans="1:103" x14ac:dyDescent="0.2">
      <c r="A183" s="243" t="s">
        <v>32</v>
      </c>
      <c r="B183" s="2414">
        <f>SUM(C183:D183)</f>
        <v>0</v>
      </c>
      <c r="C183" s="2339"/>
      <c r="D183" s="2339"/>
      <c r="E183" s="2390">
        <f>+F183+G183+H183+I183+K183+L183+M183+N183+O183+P183+Q183+R183+S183+T183</f>
        <v>0</v>
      </c>
      <c r="F183" s="2339"/>
      <c r="G183" s="2339"/>
      <c r="H183" s="2339"/>
      <c r="I183" s="2339"/>
      <c r="J183" s="2415"/>
      <c r="K183" s="2339"/>
      <c r="L183" s="2339"/>
      <c r="M183" s="2339"/>
      <c r="N183" s="2339"/>
      <c r="O183" s="2339"/>
      <c r="P183" s="2339"/>
      <c r="Q183" s="2339"/>
      <c r="R183" s="2339"/>
      <c r="S183" s="2339"/>
      <c r="T183" s="2337"/>
      <c r="AF183" s="5"/>
      <c r="CY183" s="4"/>
    </row>
    <row r="184" spans="1:103" x14ac:dyDescent="0.2">
      <c r="A184" s="243" t="s">
        <v>35</v>
      </c>
      <c r="B184" s="2414">
        <f>SUM(C184:D184)</f>
        <v>0</v>
      </c>
      <c r="C184" s="2339"/>
      <c r="D184" s="2339"/>
      <c r="E184" s="2390">
        <f>SUM(F184:T184)</f>
        <v>0</v>
      </c>
      <c r="F184" s="2339"/>
      <c r="G184" s="2339"/>
      <c r="H184" s="2339"/>
      <c r="I184" s="2339"/>
      <c r="J184" s="2337"/>
      <c r="K184" s="2339"/>
      <c r="L184" s="2339"/>
      <c r="M184" s="2339"/>
      <c r="N184" s="2339"/>
      <c r="O184" s="2339"/>
      <c r="P184" s="2339"/>
      <c r="Q184" s="2339"/>
      <c r="R184" s="2339"/>
      <c r="S184" s="2339"/>
      <c r="T184" s="2337"/>
      <c r="AF184" s="5"/>
      <c r="CY184" s="4"/>
    </row>
    <row r="185" spans="1:103" x14ac:dyDescent="0.2">
      <c r="A185" s="2416" t="s">
        <v>256</v>
      </c>
      <c r="B185" s="259">
        <f>SUM(C185:D185)</f>
        <v>0</v>
      </c>
      <c r="C185" s="2392"/>
      <c r="D185" s="2392"/>
      <c r="E185" s="260">
        <f>+F185+G185+H185+I185+K185+L185+M185+N185+O185+P185+Q185+R185+S185+T185</f>
        <v>0</v>
      </c>
      <c r="F185" s="2392"/>
      <c r="G185" s="2392"/>
      <c r="H185" s="2392"/>
      <c r="I185" s="2392"/>
      <c r="J185" s="261"/>
      <c r="K185" s="2392"/>
      <c r="L185" s="2392"/>
      <c r="M185" s="2392"/>
      <c r="N185" s="2392"/>
      <c r="O185" s="2392"/>
      <c r="P185" s="2392"/>
      <c r="Q185" s="2392"/>
      <c r="R185" s="2392"/>
      <c r="S185" s="2392"/>
      <c r="T185" s="2417"/>
      <c r="AF185" s="5"/>
      <c r="CY185" s="4"/>
    </row>
    <row r="186" spans="1:103" s="263" customFormat="1" ht="14.25" x14ac:dyDescent="0.2">
      <c r="A186" s="262" t="s">
        <v>257</v>
      </c>
      <c r="D186" s="2418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138" t="s">
        <v>258</v>
      </c>
      <c r="B187" s="4606" t="s">
        <v>259</v>
      </c>
      <c r="C187" s="4607"/>
      <c r="D187" s="4608"/>
      <c r="E187" s="4606" t="s">
        <v>260</v>
      </c>
      <c r="F187" s="4607"/>
      <c r="G187" s="4608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2419" t="s">
        <v>44</v>
      </c>
      <c r="C188" s="2420" t="s">
        <v>30</v>
      </c>
      <c r="D188" s="2421" t="s">
        <v>31</v>
      </c>
      <c r="E188" s="2419" t="s">
        <v>44</v>
      </c>
      <c r="F188" s="2420" t="s">
        <v>30</v>
      </c>
      <c r="G188" s="2421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2422">
        <f>SUM(C189:D189)</f>
        <v>0</v>
      </c>
      <c r="C189" s="2423"/>
      <c r="D189" s="2424"/>
      <c r="E189" s="2422">
        <f>SUM(F189:G189)</f>
        <v>0</v>
      </c>
      <c r="F189" s="2423"/>
      <c r="G189" s="2424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2416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348" t="s">
        <v>264</v>
      </c>
      <c r="B192" s="4157" t="s">
        <v>265</v>
      </c>
      <c r="C192" s="4350" t="s">
        <v>266</v>
      </c>
      <c r="D192" s="4351"/>
      <c r="E192" s="4352"/>
      <c r="F192" s="4146" t="s">
        <v>238</v>
      </c>
      <c r="G192" s="4603" t="s">
        <v>267</v>
      </c>
      <c r="H192" s="4604"/>
      <c r="I192" s="4604"/>
      <c r="J192" s="4604"/>
      <c r="K192" s="4604"/>
      <c r="L192" s="4605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609" t="s">
        <v>268</v>
      </c>
      <c r="H193" s="4610"/>
      <c r="I193" s="4610"/>
      <c r="J193" s="4610"/>
      <c r="K193" s="4610"/>
      <c r="L193" s="4611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2425" t="s">
        <v>269</v>
      </c>
      <c r="D194" s="2425" t="s">
        <v>240</v>
      </c>
      <c r="E194" s="2425" t="s">
        <v>270</v>
      </c>
      <c r="F194" s="3892"/>
      <c r="G194" s="910" t="s">
        <v>271</v>
      </c>
      <c r="H194" s="911" t="s">
        <v>272</v>
      </c>
      <c r="I194" s="911" t="s">
        <v>273</v>
      </c>
      <c r="J194" s="911" t="s">
        <v>274</v>
      </c>
      <c r="K194" s="911" t="s">
        <v>275</v>
      </c>
      <c r="L194" s="2426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2412">
        <f>SUM(G195:L195)</f>
        <v>0</v>
      </c>
      <c r="G195" s="2403"/>
      <c r="H195" s="2427"/>
      <c r="I195" s="2427"/>
      <c r="J195" s="2427"/>
      <c r="K195" s="2427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2428">
        <f>SUM(C196:E196)</f>
        <v>0</v>
      </c>
      <c r="C196" s="2339"/>
      <c r="D196" s="2339"/>
      <c r="E196" s="73"/>
      <c r="F196" s="2414">
        <f>SUM(G196:L196)</f>
        <v>0</v>
      </c>
      <c r="G196" s="2339"/>
      <c r="H196" s="2429"/>
      <c r="I196" s="2429"/>
      <c r="J196" s="2429"/>
      <c r="K196" s="2429"/>
      <c r="L196" s="2338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2416" t="s">
        <v>279</v>
      </c>
      <c r="B197" s="282">
        <f>SUM(C197:D197)</f>
        <v>0</v>
      </c>
      <c r="C197" s="2392"/>
      <c r="D197" s="2392"/>
      <c r="E197" s="2430"/>
      <c r="F197" s="259">
        <f>SUM(G197:L197)</f>
        <v>0</v>
      </c>
      <c r="G197" s="2392"/>
      <c r="H197" s="2431"/>
      <c r="I197" s="2431"/>
      <c r="J197" s="2431"/>
      <c r="K197" s="2431"/>
      <c r="L197" s="2300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356" t="s">
        <v>281</v>
      </c>
      <c r="B199" s="4357"/>
      <c r="C199" s="4137" t="s">
        <v>265</v>
      </c>
      <c r="D199" s="4612" t="s">
        <v>266</v>
      </c>
      <c r="E199" s="4613"/>
      <c r="F199" s="4613"/>
      <c r="G199" s="4613"/>
      <c r="H199" s="4613"/>
      <c r="I199" s="4613"/>
      <c r="J199" s="4614"/>
      <c r="K199" s="4615" t="s">
        <v>282</v>
      </c>
      <c r="L199" s="4615"/>
      <c r="M199" s="4615"/>
      <c r="N199" s="4616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2425" t="s">
        <v>269</v>
      </c>
      <c r="E200" s="2425" t="s">
        <v>283</v>
      </c>
      <c r="F200" s="2425" t="s">
        <v>284</v>
      </c>
      <c r="G200" s="2425" t="s">
        <v>285</v>
      </c>
      <c r="H200" s="2425" t="s">
        <v>286</v>
      </c>
      <c r="I200" s="2425" t="s">
        <v>287</v>
      </c>
      <c r="J200" s="2425" t="s">
        <v>288</v>
      </c>
      <c r="K200" s="2432" t="s">
        <v>289</v>
      </c>
      <c r="L200" s="2433" t="s">
        <v>290</v>
      </c>
      <c r="M200" s="2433" t="s">
        <v>291</v>
      </c>
      <c r="N200" s="2434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137" t="s">
        <v>293</v>
      </c>
      <c r="B201" s="2435" t="s">
        <v>294</v>
      </c>
      <c r="C201" s="2412">
        <f>SUM(E201+G201)</f>
        <v>0</v>
      </c>
      <c r="D201" s="2436"/>
      <c r="E201" s="2339"/>
      <c r="F201" s="2413"/>
      <c r="G201" s="2339"/>
      <c r="H201" s="2412">
        <f>+K201+L201+M201</f>
        <v>0</v>
      </c>
      <c r="I201" s="2413"/>
      <c r="J201" s="2413"/>
      <c r="K201" s="2437"/>
      <c r="L201" s="2429"/>
      <c r="M201" s="2429"/>
      <c r="N201" s="2438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2439" t="s">
        <v>295</v>
      </c>
      <c r="C202" s="2390">
        <f>SUM(D202+E202+G202)</f>
        <v>0</v>
      </c>
      <c r="D202" s="2339"/>
      <c r="E202" s="2337"/>
      <c r="F202" s="280"/>
      <c r="G202" s="2339"/>
      <c r="H202" s="2390">
        <f>SUM(I202:M202)</f>
        <v>0</v>
      </c>
      <c r="I202" s="73"/>
      <c r="J202" s="164"/>
      <c r="K202" s="2437"/>
      <c r="L202" s="2429"/>
      <c r="M202" s="2429"/>
      <c r="N202" s="2438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2439" t="s">
        <v>296</v>
      </c>
      <c r="C203" s="2390">
        <f>+F203+G203</f>
        <v>0</v>
      </c>
      <c r="D203" s="280"/>
      <c r="E203" s="280"/>
      <c r="F203" s="2339"/>
      <c r="G203" s="2339"/>
      <c r="H203" s="2390">
        <f>SUM(I203:M203)</f>
        <v>0</v>
      </c>
      <c r="I203" s="2339"/>
      <c r="J203" s="2337"/>
      <c r="K203" s="2437"/>
      <c r="L203" s="2429"/>
      <c r="M203" s="2429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2440" t="s">
        <v>297</v>
      </c>
      <c r="C204" s="291">
        <f>SUM(D204:G204)</f>
        <v>0</v>
      </c>
      <c r="D204" s="2392"/>
      <c r="E204" s="2392"/>
      <c r="F204" s="2392"/>
      <c r="G204" s="2417"/>
      <c r="H204" s="260">
        <f>+N204</f>
        <v>0</v>
      </c>
      <c r="I204" s="2430"/>
      <c r="J204" s="2430"/>
      <c r="K204" s="2441"/>
      <c r="L204" s="2442"/>
      <c r="M204" s="2442"/>
      <c r="N204" s="2300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617" t="s">
        <v>264</v>
      </c>
      <c r="B206" s="4618" t="s">
        <v>299</v>
      </c>
      <c r="C206" s="4170" t="s">
        <v>300</v>
      </c>
      <c r="D206" s="4619" t="s">
        <v>301</v>
      </c>
      <c r="E206" s="4620"/>
      <c r="F206" s="4621" t="s">
        <v>302</v>
      </c>
      <c r="G206" s="4622"/>
      <c r="H206" s="4622"/>
      <c r="I206" s="4622"/>
      <c r="J206" s="4622"/>
      <c r="K206" s="4622"/>
      <c r="L206" s="4622"/>
      <c r="M206" s="4622"/>
      <c r="N206" s="4622"/>
      <c r="O206" s="4622"/>
      <c r="P206" s="4622"/>
      <c r="Q206" s="4622"/>
      <c r="R206" s="4622"/>
      <c r="S206" s="4623"/>
      <c r="T206" s="4369" t="s">
        <v>287</v>
      </c>
      <c r="U206" s="4170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617"/>
      <c r="B207" s="4618"/>
      <c r="C207" s="3925"/>
      <c r="D207" s="2443" t="s">
        <v>305</v>
      </c>
      <c r="E207" s="2444" t="s">
        <v>306</v>
      </c>
      <c r="F207" s="2443" t="s">
        <v>307</v>
      </c>
      <c r="G207" s="2445" t="s">
        <v>308</v>
      </c>
      <c r="H207" s="2445" t="s">
        <v>309</v>
      </c>
      <c r="I207" s="2445" t="s">
        <v>310</v>
      </c>
      <c r="J207" s="2445" t="s">
        <v>311</v>
      </c>
      <c r="K207" s="2445" t="s">
        <v>312</v>
      </c>
      <c r="L207" s="2445" t="s">
        <v>313</v>
      </c>
      <c r="M207" s="2445" t="s">
        <v>314</v>
      </c>
      <c r="N207" s="2445" t="s">
        <v>315</v>
      </c>
      <c r="O207" s="2445" t="s">
        <v>316</v>
      </c>
      <c r="P207" s="2445" t="s">
        <v>317</v>
      </c>
      <c r="Q207" s="2445" t="s">
        <v>318</v>
      </c>
      <c r="R207" s="2445" t="s">
        <v>319</v>
      </c>
      <c r="S207" s="2446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2447" t="s">
        <v>321</v>
      </c>
      <c r="B208" s="2448"/>
      <c r="C208" s="2449">
        <f>SUM(D208:S208)</f>
        <v>0</v>
      </c>
      <c r="D208" s="2448"/>
      <c r="E208" s="2450"/>
      <c r="F208" s="2448"/>
      <c r="G208" s="2451"/>
      <c r="H208" s="2451"/>
      <c r="I208" s="2451"/>
      <c r="J208" s="2451"/>
      <c r="K208" s="2451"/>
      <c r="L208" s="2451"/>
      <c r="M208" s="2451"/>
      <c r="N208" s="2451"/>
      <c r="O208" s="2451"/>
      <c r="P208" s="2451"/>
      <c r="Q208" s="2451"/>
      <c r="R208" s="2451"/>
      <c r="S208" s="2452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2447" t="s">
        <v>322</v>
      </c>
      <c r="B209" s="2448"/>
      <c r="C209" s="2453">
        <f>SUM(D209:S209)</f>
        <v>0</v>
      </c>
      <c r="D209" s="2448"/>
      <c r="E209" s="2450"/>
      <c r="F209" s="2448"/>
      <c r="G209" s="2451"/>
      <c r="H209" s="2451"/>
      <c r="I209" s="2451"/>
      <c r="J209" s="2451"/>
      <c r="K209" s="2451"/>
      <c r="L209" s="2451"/>
      <c r="M209" s="2451"/>
      <c r="N209" s="2451"/>
      <c r="O209" s="2451"/>
      <c r="P209" s="2451"/>
      <c r="Q209" s="2451"/>
      <c r="R209" s="2451"/>
      <c r="S209" s="2452"/>
      <c r="T209" s="2450"/>
      <c r="U209" s="2454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2455" t="s">
        <v>323</v>
      </c>
      <c r="B210" s="2456"/>
      <c r="C210" s="305">
        <f>SUM(D210:S210)</f>
        <v>0</v>
      </c>
      <c r="D210" s="2457"/>
      <c r="E210" s="2458"/>
      <c r="F210" s="2457"/>
      <c r="G210" s="2459"/>
      <c r="H210" s="2459"/>
      <c r="I210" s="2459"/>
      <c r="J210" s="2459"/>
      <c r="K210" s="2459"/>
      <c r="L210" s="2459"/>
      <c r="M210" s="2459"/>
      <c r="N210" s="2459"/>
      <c r="O210" s="2459"/>
      <c r="P210" s="2459"/>
      <c r="Q210" s="2459"/>
      <c r="R210" s="2459"/>
      <c r="S210" s="2460"/>
      <c r="T210" s="2458"/>
      <c r="U210" s="2456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618" t="s">
        <v>325</v>
      </c>
      <c r="B212" s="4618" t="s">
        <v>326</v>
      </c>
      <c r="C212" s="4619" t="s">
        <v>327</v>
      </c>
      <c r="D212" s="4620"/>
      <c r="E212" s="4621" t="s">
        <v>328</v>
      </c>
      <c r="F212" s="4622"/>
      <c r="G212" s="4622"/>
      <c r="H212" s="4622"/>
      <c r="I212" s="4622"/>
      <c r="J212" s="4623"/>
      <c r="K212" s="4170" t="s">
        <v>287</v>
      </c>
      <c r="L212" s="4170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618"/>
      <c r="B213" s="4618"/>
      <c r="C213" s="2461" t="s">
        <v>305</v>
      </c>
      <c r="D213" s="2444" t="s">
        <v>306</v>
      </c>
      <c r="E213" s="2461" t="s">
        <v>307</v>
      </c>
      <c r="F213" s="2445" t="s">
        <v>308</v>
      </c>
      <c r="G213" s="2445" t="s">
        <v>309</v>
      </c>
      <c r="H213" s="2445" t="s">
        <v>310</v>
      </c>
      <c r="I213" s="2445" t="s">
        <v>311</v>
      </c>
      <c r="J213" s="2462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2447" t="s">
        <v>330</v>
      </c>
      <c r="B214" s="2463">
        <f>SUM(C214:J214)</f>
        <v>0</v>
      </c>
      <c r="C214" s="2339"/>
      <c r="D214" s="2388"/>
      <c r="E214" s="2339"/>
      <c r="F214" s="2429"/>
      <c r="G214" s="2429"/>
      <c r="H214" s="2429"/>
      <c r="I214" s="2429"/>
      <c r="J214" s="2388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2455" t="s">
        <v>331</v>
      </c>
      <c r="B215" s="309">
        <f>SUM(C215:J215)</f>
        <v>0</v>
      </c>
      <c r="C215" s="2392"/>
      <c r="D215" s="2393"/>
      <c r="E215" s="2392"/>
      <c r="F215" s="2431"/>
      <c r="G215" s="2431"/>
      <c r="H215" s="2431"/>
      <c r="I215" s="2431"/>
      <c r="J215" s="2393"/>
      <c r="K215" s="2417"/>
      <c r="L215" s="2417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183" t="s">
        <v>227</v>
      </c>
      <c r="B217" s="4377" t="s">
        <v>5</v>
      </c>
      <c r="C217" s="4378"/>
      <c r="D217" s="4379"/>
      <c r="E217" s="4634" t="s">
        <v>333</v>
      </c>
      <c r="F217" s="4635"/>
      <c r="G217" s="4635"/>
      <c r="H217" s="4635"/>
      <c r="I217" s="4635"/>
      <c r="J217" s="4635"/>
      <c r="K217" s="4635"/>
      <c r="L217" s="4635"/>
      <c r="M217" s="4635"/>
      <c r="N217" s="4635"/>
      <c r="O217" s="4635"/>
      <c r="P217" s="4635"/>
      <c r="Q217" s="4635"/>
      <c r="R217" s="4635"/>
      <c r="S217" s="4635"/>
      <c r="T217" s="4635"/>
      <c r="U217" s="4635"/>
      <c r="V217" s="4635"/>
      <c r="W217" s="4635"/>
      <c r="X217" s="4635"/>
      <c r="Y217" s="4635"/>
      <c r="Z217" s="4635"/>
      <c r="AA217" s="4635"/>
      <c r="AB217" s="4635"/>
      <c r="AC217" s="4635"/>
      <c r="AD217" s="4635"/>
      <c r="AE217" s="4635"/>
      <c r="AF217" s="4636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634" t="s">
        <v>51</v>
      </c>
      <c r="F218" s="4636"/>
      <c r="G218" s="4633" t="s">
        <v>17</v>
      </c>
      <c r="H218" s="4625"/>
      <c r="I218" s="4633" t="s">
        <v>18</v>
      </c>
      <c r="J218" s="4625"/>
      <c r="K218" s="4624" t="s">
        <v>19</v>
      </c>
      <c r="L218" s="4625"/>
      <c r="M218" s="4633" t="s">
        <v>20</v>
      </c>
      <c r="N218" s="4625"/>
      <c r="O218" s="4633" t="s">
        <v>21</v>
      </c>
      <c r="P218" s="4625"/>
      <c r="Q218" s="4633" t="s">
        <v>22</v>
      </c>
      <c r="R218" s="4625"/>
      <c r="S218" s="4633" t="s">
        <v>23</v>
      </c>
      <c r="T218" s="4625"/>
      <c r="U218" s="4624" t="s">
        <v>24</v>
      </c>
      <c r="V218" s="4625"/>
      <c r="W218" s="4633" t="s">
        <v>25</v>
      </c>
      <c r="X218" s="4625"/>
      <c r="Y218" s="4624" t="s">
        <v>26</v>
      </c>
      <c r="Z218" s="4625"/>
      <c r="AA218" s="4624" t="s">
        <v>27</v>
      </c>
      <c r="AB218" s="4625"/>
      <c r="AC218" s="4624" t="s">
        <v>28</v>
      </c>
      <c r="AD218" s="4625"/>
      <c r="AE218" s="4624" t="s">
        <v>29</v>
      </c>
      <c r="AF218" s="4625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2464" t="s">
        <v>44</v>
      </c>
      <c r="C219" s="2465" t="s">
        <v>30</v>
      </c>
      <c r="D219" s="2466" t="s">
        <v>31</v>
      </c>
      <c r="E219" s="2467" t="s">
        <v>30</v>
      </c>
      <c r="F219" s="2466" t="s">
        <v>31</v>
      </c>
      <c r="G219" s="2465" t="s">
        <v>30</v>
      </c>
      <c r="H219" s="2466" t="s">
        <v>31</v>
      </c>
      <c r="I219" s="2465" t="s">
        <v>30</v>
      </c>
      <c r="J219" s="2466" t="s">
        <v>31</v>
      </c>
      <c r="K219" s="2467" t="s">
        <v>30</v>
      </c>
      <c r="L219" s="2466" t="s">
        <v>31</v>
      </c>
      <c r="M219" s="2465" t="s">
        <v>30</v>
      </c>
      <c r="N219" s="2466" t="s">
        <v>31</v>
      </c>
      <c r="O219" s="2465" t="s">
        <v>30</v>
      </c>
      <c r="P219" s="2466" t="s">
        <v>31</v>
      </c>
      <c r="Q219" s="2465" t="s">
        <v>30</v>
      </c>
      <c r="R219" s="2466" t="s">
        <v>31</v>
      </c>
      <c r="S219" s="2465" t="s">
        <v>30</v>
      </c>
      <c r="T219" s="2466" t="s">
        <v>31</v>
      </c>
      <c r="U219" s="2465" t="s">
        <v>30</v>
      </c>
      <c r="V219" s="2466" t="s">
        <v>31</v>
      </c>
      <c r="W219" s="2465" t="s">
        <v>30</v>
      </c>
      <c r="X219" s="2466" t="s">
        <v>31</v>
      </c>
      <c r="Y219" s="2467" t="s">
        <v>30</v>
      </c>
      <c r="Z219" s="2466" t="s">
        <v>31</v>
      </c>
      <c r="AA219" s="2467" t="s">
        <v>30</v>
      </c>
      <c r="AB219" s="2466" t="s">
        <v>31</v>
      </c>
      <c r="AC219" s="2467" t="s">
        <v>30</v>
      </c>
      <c r="AD219" s="2466" t="s">
        <v>31</v>
      </c>
      <c r="AE219" s="2467" t="s">
        <v>30</v>
      </c>
      <c r="AF219" s="2466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2468" t="s">
        <v>334</v>
      </c>
      <c r="B220" s="2469"/>
      <c r="C220" s="2470"/>
      <c r="D220" s="2471"/>
      <c r="E220" s="2472"/>
      <c r="F220" s="2473"/>
      <c r="G220" s="2474"/>
      <c r="H220" s="2473"/>
      <c r="I220" s="2474"/>
      <c r="J220" s="2473"/>
      <c r="K220" s="2472"/>
      <c r="L220" s="2473"/>
      <c r="M220" s="2474"/>
      <c r="N220" s="2473"/>
      <c r="O220" s="2474"/>
      <c r="P220" s="2473"/>
      <c r="Q220" s="2474"/>
      <c r="R220" s="2473"/>
      <c r="S220" s="2474"/>
      <c r="T220" s="2473"/>
      <c r="U220" s="2474"/>
      <c r="V220" s="2473"/>
      <c r="W220" s="2474"/>
      <c r="X220" s="2475"/>
      <c r="Y220" s="2475"/>
      <c r="Z220" s="2475"/>
      <c r="AA220" s="2475"/>
      <c r="AB220" s="2475"/>
      <c r="AC220" s="2475"/>
      <c r="AD220" s="2475"/>
      <c r="AE220" s="2475"/>
      <c r="AF220" s="2473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2468" t="s">
        <v>335</v>
      </c>
      <c r="B221" s="2469"/>
      <c r="C221" s="2470"/>
      <c r="D221" s="2471"/>
      <c r="E221" s="2472"/>
      <c r="F221" s="2473"/>
      <c r="G221" s="2474"/>
      <c r="H221" s="2473"/>
      <c r="I221" s="2474"/>
      <c r="J221" s="2473"/>
      <c r="K221" s="2472"/>
      <c r="L221" s="2473"/>
      <c r="M221" s="2474"/>
      <c r="N221" s="2473"/>
      <c r="O221" s="2474"/>
      <c r="P221" s="2473"/>
      <c r="Q221" s="2474"/>
      <c r="R221" s="2473"/>
      <c r="S221" s="2474"/>
      <c r="T221" s="2473"/>
      <c r="U221" s="2474"/>
      <c r="V221" s="2473"/>
      <c r="W221" s="2474"/>
      <c r="X221" s="2475"/>
      <c r="Y221" s="2475"/>
      <c r="Z221" s="2475"/>
      <c r="AA221" s="2475"/>
      <c r="AB221" s="2475"/>
      <c r="AC221" s="2475"/>
      <c r="AD221" s="2475"/>
      <c r="AE221" s="2475"/>
      <c r="AF221" s="2473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157" t="s">
        <v>338</v>
      </c>
      <c r="B224" s="4157" t="s">
        <v>208</v>
      </c>
      <c r="C224" s="4626" t="s">
        <v>339</v>
      </c>
      <c r="D224" s="4627"/>
      <c r="E224" s="4627"/>
      <c r="F224" s="4627"/>
      <c r="G224" s="4628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2432" t="s">
        <v>13</v>
      </c>
      <c r="D225" s="2476" t="s">
        <v>14</v>
      </c>
      <c r="E225" s="2433" t="s">
        <v>50</v>
      </c>
      <c r="F225" s="2433" t="s">
        <v>51</v>
      </c>
      <c r="G225" s="2477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2478" t="s">
        <v>340</v>
      </c>
      <c r="B226" s="2479">
        <f>SUM(C226:G226)</f>
        <v>0</v>
      </c>
      <c r="C226" s="2480"/>
      <c r="D226" s="2481"/>
      <c r="E226" s="2481"/>
      <c r="F226" s="2482"/>
      <c r="G226" s="2483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138" t="s">
        <v>342</v>
      </c>
      <c r="B228" s="4629" t="s">
        <v>343</v>
      </c>
      <c r="C228" s="4630"/>
      <c r="D228" s="4631"/>
    </row>
    <row r="229" spans="1:103" s="92" customFormat="1" ht="10.5" customHeight="1" x14ac:dyDescent="0.15">
      <c r="A229" s="3874"/>
      <c r="B229" s="2484" t="s">
        <v>344</v>
      </c>
      <c r="C229" s="4632" t="s">
        <v>345</v>
      </c>
      <c r="D229" s="4616"/>
    </row>
    <row r="230" spans="1:103" s="92" customFormat="1" ht="10.5" x14ac:dyDescent="0.15">
      <c r="A230" s="3875"/>
      <c r="B230" s="2398" t="s">
        <v>346</v>
      </c>
      <c r="C230" s="2400" t="s">
        <v>347</v>
      </c>
      <c r="D230" s="2485" t="s">
        <v>348</v>
      </c>
    </row>
    <row r="231" spans="1:103" s="92" customFormat="1" ht="10.5" x14ac:dyDescent="0.15">
      <c r="A231" s="2486" t="s">
        <v>349</v>
      </c>
      <c r="B231" s="2487"/>
      <c r="C231" s="2488"/>
      <c r="D231" s="2489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92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89" priority="9" operator="equal">
      <formula>1</formula>
    </cfRule>
  </conditionalFormatting>
  <conditionalFormatting sqref="CN14:CO14">
    <cfRule type="cellIs" dxfId="88" priority="8" operator="equal">
      <formula>1</formula>
    </cfRule>
  </conditionalFormatting>
  <conditionalFormatting sqref="CM14:CM18">
    <cfRule type="cellIs" dxfId="87" priority="7" operator="equal">
      <formula>1</formula>
    </cfRule>
  </conditionalFormatting>
  <conditionalFormatting sqref="CN15:CO18">
    <cfRule type="cellIs" dxfId="86" priority="6" operator="equal">
      <formula>1</formula>
    </cfRule>
  </conditionalFormatting>
  <conditionalFormatting sqref="CK24:CN24">
    <cfRule type="cellIs" dxfId="85" priority="5" operator="equal">
      <formula>1</formula>
    </cfRule>
  </conditionalFormatting>
  <conditionalFormatting sqref="CK25:CN26">
    <cfRule type="cellIs" dxfId="84" priority="4" operator="equal">
      <formula>1</formula>
    </cfRule>
  </conditionalFormatting>
  <conditionalFormatting sqref="CL31:CM31">
    <cfRule type="cellIs" dxfId="83" priority="3" operator="equal">
      <formula>1</formula>
    </cfRule>
  </conditionalFormatting>
  <conditionalFormatting sqref="CQ37:CR37">
    <cfRule type="cellIs" dxfId="82" priority="2" operator="equal">
      <formula>1</formula>
    </cfRule>
  </conditionalFormatting>
  <conditionalFormatting sqref="CQ38:CR96">
    <cfRule type="cellIs" dxfId="81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6"/>
  <sheetViews>
    <sheetView workbookViewId="0">
      <selection activeCell="A4" sqref="A4"/>
    </sheetView>
  </sheetViews>
  <sheetFormatPr baseColWidth="10" defaultColWidth="11.42578125" defaultRowHeight="11.25" x14ac:dyDescent="0.2"/>
  <cols>
    <col min="1" max="1" width="67.28515625" style="4" customWidth="1"/>
    <col min="2" max="2" width="25.42578125" style="4" customWidth="1"/>
    <col min="3" max="3" width="16" style="4" customWidth="1"/>
    <col min="4" max="4" width="14.5703125" style="4" customWidth="1"/>
    <col min="5" max="5" width="14.42578125" style="4" bestFit="1" customWidth="1"/>
    <col min="6" max="6" width="12.7109375" style="4" customWidth="1"/>
    <col min="7" max="7" width="12.140625" style="4" customWidth="1"/>
    <col min="8" max="9" width="11.42578125" style="4"/>
    <col min="10" max="10" width="12.85546875" style="4" customWidth="1"/>
    <col min="11" max="12" width="11.42578125" style="4"/>
    <col min="13" max="13" width="12.85546875" style="4" customWidth="1"/>
    <col min="14" max="14" width="12.7109375" style="4" customWidth="1"/>
    <col min="15" max="15" width="11.42578125" style="4"/>
    <col min="16" max="16" width="12.28515625" style="4" customWidth="1"/>
    <col min="17" max="17" width="16.7109375" style="4" customWidth="1"/>
    <col min="18" max="18" width="15.5703125" style="4" customWidth="1"/>
    <col min="19" max="19" width="14.5703125" style="4" customWidth="1"/>
    <col min="20" max="20" width="13.140625" style="4" customWidth="1"/>
    <col min="21" max="21" width="12.85546875" style="4" customWidth="1"/>
    <col min="22" max="26" width="12.5703125" style="4" customWidth="1"/>
    <col min="27" max="27" width="11.42578125" style="4" customWidth="1"/>
    <col min="28" max="28" width="13.140625" style="4" customWidth="1"/>
    <col min="29" max="29" width="11.140625" style="4" customWidth="1"/>
    <col min="30" max="30" width="16.28515625" style="4" customWidth="1"/>
    <col min="31" max="32" width="11.140625" style="4" customWidth="1"/>
    <col min="33" max="33" width="12.7109375" style="5" customWidth="1"/>
    <col min="34" max="34" width="13.28515625" style="5" customWidth="1"/>
    <col min="35" max="35" width="16.5703125" style="5" customWidth="1"/>
    <col min="36" max="40" width="16.140625" style="5" customWidth="1"/>
    <col min="41" max="41" width="14.28515625" style="5" customWidth="1"/>
    <col min="42" max="42" width="16.140625" style="5" customWidth="1"/>
    <col min="43" max="43" width="14.85546875" style="5" customWidth="1"/>
    <col min="44" max="44" width="15.140625" style="5" customWidth="1"/>
    <col min="45" max="45" width="16.140625" style="5" customWidth="1"/>
    <col min="46" max="46" width="15.7109375" style="5" customWidth="1"/>
    <col min="47" max="52" width="11.42578125" style="5" customWidth="1"/>
    <col min="53" max="54" width="10.7109375" style="5" customWidth="1"/>
    <col min="55" max="56" width="11.42578125" style="5" customWidth="1"/>
    <col min="57" max="57" width="16.7109375" style="5" customWidth="1"/>
    <col min="58" max="59" width="11.42578125" style="5" customWidth="1"/>
    <col min="60" max="62" width="10.7109375" style="5" customWidth="1"/>
    <col min="63" max="64" width="11.42578125" style="5" customWidth="1"/>
    <col min="65" max="65" width="13.7109375" style="5" customWidth="1"/>
    <col min="66" max="66" width="22.28515625" style="5" customWidth="1"/>
    <col min="67" max="78" width="11.42578125" style="5" customWidth="1"/>
    <col min="79" max="97" width="11.42578125" style="5" hidden="1" customWidth="1"/>
    <col min="98" max="103" width="11.42578125" style="5" customWidth="1"/>
    <col min="104" max="105" width="11.42578125" style="4" customWidth="1"/>
    <col min="106" max="16384" width="11.42578125" style="4"/>
  </cols>
  <sheetData>
    <row r="1" spans="1:93" s="5" customForma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93" s="5" customFormat="1" x14ac:dyDescent="0.2">
      <c r="A2" s="1" t="str">
        <f>CONCATENATE("COMUNA: ",[9]NOMBRE!B2," - ","( ",[9]NOMBRE!C2,[9]NOMBRE!D2,[9]NOMBRE!E2,[9]NOMBRE!F2,[9]NOMBRE!G2," )")</f>
        <v>COMUNA: LINARES - ( 07401 )</v>
      </c>
      <c r="B2" s="2"/>
      <c r="C2" s="3"/>
      <c r="D2" s="3"/>
      <c r="E2" s="3"/>
      <c r="F2" s="3"/>
      <c r="G2" s="3"/>
      <c r="H2" s="3"/>
      <c r="I2" s="3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93" s="5" customForma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3" s="6"/>
      <c r="C3" s="7"/>
      <c r="D3" s="7"/>
      <c r="E3" s="7"/>
      <c r="F3" s="7"/>
      <c r="G3" s="7"/>
      <c r="H3" s="7"/>
      <c r="I3" s="7"/>
      <c r="J3" s="7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93" s="5" customFormat="1" x14ac:dyDescent="0.2">
      <c r="A4" s="1" t="str">
        <f>CONCATENATE("MES: ",[9]NOMBRE!B6," - ","( ",[9]NOMBRE!C6,[9]NOMBRE!D6," )")</f>
        <v>MES: AGOSTO - ( 08 )</v>
      </c>
      <c r="B4" s="6"/>
      <c r="C4" s="3"/>
      <c r="D4" s="8"/>
      <c r="E4" s="3"/>
      <c r="F4" s="3"/>
      <c r="G4" s="3"/>
      <c r="H4" s="3"/>
      <c r="I4" s="3"/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 spans="1:93" s="5" customFormat="1" x14ac:dyDescent="0.2">
      <c r="A5" s="1" t="str">
        <f>CONCATENATE("AÑO: ",[9]NOMBRE!B7)</f>
        <v>AÑO: 2023</v>
      </c>
      <c r="B5" s="6"/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93" s="5" customFormat="1" x14ac:dyDescent="0.2">
      <c r="A6" s="6"/>
      <c r="B6" s="6"/>
      <c r="C6" s="3"/>
      <c r="D6" s="3"/>
      <c r="E6" s="3"/>
      <c r="F6" s="3"/>
      <c r="G6" s="3"/>
      <c r="H6" s="3"/>
      <c r="I6" s="3"/>
      <c r="J6" s="3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93" s="5" customFormat="1" ht="15" customHeight="1" x14ac:dyDescent="0.2">
      <c r="A7" s="3769" t="s">
        <v>1</v>
      </c>
      <c r="B7" s="3769"/>
      <c r="C7" s="3769"/>
      <c r="D7" s="3769"/>
      <c r="E7" s="3769"/>
      <c r="F7" s="3769"/>
      <c r="G7" s="3769"/>
      <c r="H7" s="3769"/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spans="1:93" s="5" customFormat="1" x14ac:dyDescent="0.2">
      <c r="A8" s="4"/>
      <c r="B8" s="3770" t="s">
        <v>2</v>
      </c>
      <c r="C8" s="3770"/>
      <c r="D8" s="3770"/>
      <c r="E8" s="3770"/>
      <c r="F8" s="3770"/>
      <c r="G8" s="3770"/>
      <c r="H8" s="3770"/>
      <c r="I8" s="3770"/>
      <c r="J8" s="3770"/>
      <c r="K8" s="9"/>
      <c r="L8" s="9"/>
      <c r="M8" s="9"/>
      <c r="N8" s="1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spans="1:93" s="5" customFormat="1" x14ac:dyDescent="0.2">
      <c r="A9" s="4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0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spans="1:93" s="5" customFormat="1" x14ac:dyDescent="0.2">
      <c r="A10" s="3771"/>
      <c r="B10" s="3771"/>
      <c r="C10" s="3771"/>
      <c r="D10" s="3771"/>
      <c r="E10" s="3771"/>
      <c r="F10" s="3771"/>
      <c r="G10" s="3771"/>
      <c r="H10" s="3771"/>
      <c r="I10" s="3771"/>
      <c r="J10" s="12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spans="1:93" s="5" customFormat="1" ht="14.25" x14ac:dyDescent="0.2">
      <c r="A11" s="2539" t="s">
        <v>3</v>
      </c>
      <c r="B11" s="6"/>
      <c r="C11" s="14"/>
      <c r="D11" s="14"/>
      <c r="E11" s="14"/>
      <c r="F11" s="14"/>
      <c r="G11" s="14"/>
      <c r="H11" s="1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93" s="5" customFormat="1" ht="11.25" customHeight="1" x14ac:dyDescent="0.2">
      <c r="A12" s="4637" t="s">
        <v>4</v>
      </c>
      <c r="B12" s="4638" t="s">
        <v>5</v>
      </c>
      <c r="C12" s="4385" t="s">
        <v>6</v>
      </c>
      <c r="D12" s="4386"/>
      <c r="E12" s="4386"/>
      <c r="F12" s="4386"/>
      <c r="G12" s="4386"/>
      <c r="H12" s="4386"/>
      <c r="I12" s="4386"/>
      <c r="J12" s="4386"/>
      <c r="K12" s="4386"/>
      <c r="L12" s="4386"/>
      <c r="M12" s="4386"/>
      <c r="N12" s="4386"/>
      <c r="O12" s="4386"/>
      <c r="P12" s="4386"/>
      <c r="Q12" s="4386"/>
      <c r="R12" s="4386"/>
      <c r="S12" s="4387"/>
      <c r="T12" s="4639" t="s">
        <v>7</v>
      </c>
      <c r="U12" s="4640"/>
      <c r="V12" s="4333" t="s">
        <v>8</v>
      </c>
      <c r="W12" s="4333" t="s">
        <v>9</v>
      </c>
      <c r="X12" s="4641" t="s">
        <v>10</v>
      </c>
      <c r="Y12" s="4641" t="s">
        <v>11</v>
      </c>
      <c r="Z12" s="4641" t="s">
        <v>12</v>
      </c>
      <c r="AA12" s="4"/>
      <c r="AB12" s="4"/>
      <c r="AC12" s="4"/>
      <c r="AD12" s="4"/>
      <c r="AE12" s="4"/>
      <c r="AF12" s="4"/>
      <c r="CA12" s="3781"/>
      <c r="CB12" s="3778"/>
      <c r="CC12" s="3778"/>
      <c r="CD12" s="3778"/>
      <c r="CE12" s="3778"/>
      <c r="CF12" s="3782"/>
      <c r="CK12" s="3781"/>
      <c r="CL12" s="3778"/>
      <c r="CM12" s="3778"/>
      <c r="CN12" s="3778"/>
      <c r="CO12" s="3778"/>
    </row>
    <row r="13" spans="1:93" s="5" customFormat="1" x14ac:dyDescent="0.2">
      <c r="A13" s="4637"/>
      <c r="B13" s="3774"/>
      <c r="C13" s="2540" t="s">
        <v>13</v>
      </c>
      <c r="D13" s="2541" t="s">
        <v>14</v>
      </c>
      <c r="E13" s="2542" t="s">
        <v>15</v>
      </c>
      <c r="F13" s="2541" t="s">
        <v>16</v>
      </c>
      <c r="G13" s="2543" t="s">
        <v>17</v>
      </c>
      <c r="H13" s="2543" t="s">
        <v>18</v>
      </c>
      <c r="I13" s="2543" t="s">
        <v>19</v>
      </c>
      <c r="J13" s="2543" t="s">
        <v>20</v>
      </c>
      <c r="K13" s="2543" t="s">
        <v>21</v>
      </c>
      <c r="L13" s="2543" t="s">
        <v>22</v>
      </c>
      <c r="M13" s="2543" t="s">
        <v>23</v>
      </c>
      <c r="N13" s="2543" t="s">
        <v>24</v>
      </c>
      <c r="O13" s="2543" t="s">
        <v>25</v>
      </c>
      <c r="P13" s="2543" t="s">
        <v>26</v>
      </c>
      <c r="Q13" s="2543" t="s">
        <v>27</v>
      </c>
      <c r="R13" s="2543" t="s">
        <v>28</v>
      </c>
      <c r="S13" s="2544" t="s">
        <v>29</v>
      </c>
      <c r="T13" s="2545" t="s">
        <v>30</v>
      </c>
      <c r="U13" s="2546" t="s">
        <v>31</v>
      </c>
      <c r="V13" s="3786"/>
      <c r="W13" s="3786"/>
      <c r="X13" s="3788"/>
      <c r="Y13" s="3788"/>
      <c r="Z13" s="3788"/>
      <c r="AA13" s="4"/>
      <c r="AB13" s="4"/>
      <c r="AC13" s="4"/>
      <c r="AD13" s="4"/>
      <c r="AE13" s="4"/>
      <c r="AF13" s="4"/>
      <c r="CA13" s="3781"/>
      <c r="CB13" s="3778"/>
      <c r="CC13" s="3778"/>
      <c r="CD13" s="3778"/>
      <c r="CE13" s="3778"/>
      <c r="CF13" s="3782"/>
      <c r="CK13" s="3781"/>
      <c r="CL13" s="3778"/>
      <c r="CM13" s="3778"/>
      <c r="CN13" s="3778"/>
      <c r="CO13" s="3778"/>
    </row>
    <row r="14" spans="1:93" s="5" customFormat="1" x14ac:dyDescent="0.2">
      <c r="A14" s="2501" t="s">
        <v>32</v>
      </c>
      <c r="B14" s="23">
        <f t="shared" ref="B14:B19" si="0">SUM(C14:S14)</f>
        <v>0</v>
      </c>
      <c r="C14" s="2547"/>
      <c r="D14" s="2548"/>
      <c r="E14" s="2502"/>
      <c r="F14" s="2427"/>
      <c r="G14" s="2427"/>
      <c r="H14" s="2427"/>
      <c r="I14" s="2427"/>
      <c r="J14" s="2427"/>
      <c r="K14" s="2427"/>
      <c r="L14" s="2427"/>
      <c r="M14" s="2427"/>
      <c r="N14" s="2427"/>
      <c r="O14" s="2427"/>
      <c r="P14" s="2427"/>
      <c r="Q14" s="2427"/>
      <c r="R14" s="2427"/>
      <c r="S14" s="2404"/>
      <c r="T14" s="2406"/>
      <c r="U14" s="2189"/>
      <c r="V14" s="2522"/>
      <c r="W14" s="2522"/>
      <c r="X14" s="2522"/>
      <c r="Y14" s="2522"/>
      <c r="Z14" s="2522"/>
      <c r="AA14" s="4" t="str">
        <f>CA14&amp;CB14&amp;CC14&amp;CD14&amp;CE14&amp;CF14</f>
        <v/>
      </c>
      <c r="AB14" s="4"/>
      <c r="AC14" s="4"/>
      <c r="AD14" s="4"/>
      <c r="AE14" s="4"/>
      <c r="AF14" s="4"/>
      <c r="CA14" s="5" t="str">
        <f>IF(CK14=1," *Los controles según sexo deben ser iguales  al total de Controles. ","")</f>
        <v/>
      </c>
      <c r="CB14" s="5" t="str">
        <f>IF(CL14=1," *Las Atenciones de NNA SENAME no pueden superar el total de Atenciones entre los 0 Y 24 años.","")</f>
        <v/>
      </c>
      <c r="CC14" s="5" t="str">
        <f>IF(CM14=1," *Las Atenciones de NNA Mejor Niñez no pueden superar el total de Atenciones entre los 0 Y 24 años.","")</f>
        <v/>
      </c>
      <c r="CD14" s="5" t="str">
        <f>IF(CN14=1," *Las Atenciones de Pueblos Originarios no pueden superar el total de Atenciones .","")</f>
        <v/>
      </c>
      <c r="CE14" s="5" t="str">
        <f>IF(CO14=1," *Las Atenciones de Migrantes no pueden superar el total de Atenciones .","")</f>
        <v/>
      </c>
      <c r="CF14" s="5" t="str">
        <f>IF(OR(AND($B14&lt;&gt;0,V14=""),AND($B14&lt;&gt;0,W14=""),AND($B14&lt;&gt;0,X14=""),AND($B14&lt;&gt;0,Y14=""),AND($B14&lt;&gt;0,Z14="")),"* No olvide digitar Migrantes y/o Pueblos Originarios, Espacios Amigables, Niños, Niñas, Adolescentes y Jóvenes SENAME, Niños, Niñas, Adolescentes y Jóvenes Mejor Niñez (Digite CERO si no tiene). ","")</f>
        <v/>
      </c>
      <c r="CK14" s="5">
        <f>IF(T14+U14&lt;&gt;B14,1,0)</f>
        <v>0</v>
      </c>
      <c r="CL14" s="5">
        <f t="shared" ref="CL14:CM18" si="1">IF(SUM($C14:$G14)&lt;V14,1,0)</f>
        <v>0</v>
      </c>
      <c r="CM14" s="5">
        <f t="shared" si="1"/>
        <v>0</v>
      </c>
      <c r="CN14" s="5">
        <f t="shared" ref="CN14:CO18" si="2">IF($B14&lt;X14,1,0)</f>
        <v>0</v>
      </c>
      <c r="CO14" s="5">
        <f t="shared" si="2"/>
        <v>0</v>
      </c>
    </row>
    <row r="15" spans="1:93" s="5" customFormat="1" x14ac:dyDescent="0.2">
      <c r="A15" s="2549" t="s">
        <v>33</v>
      </c>
      <c r="B15" s="23">
        <f t="shared" si="0"/>
        <v>0</v>
      </c>
      <c r="C15" s="2547"/>
      <c r="D15" s="2548"/>
      <c r="E15" s="2550"/>
      <c r="F15" s="2548"/>
      <c r="G15" s="2548"/>
      <c r="H15" s="2548"/>
      <c r="I15" s="2548"/>
      <c r="J15" s="2548"/>
      <c r="K15" s="2548"/>
      <c r="L15" s="2548"/>
      <c r="M15" s="2548"/>
      <c r="N15" s="2548"/>
      <c r="O15" s="2548"/>
      <c r="P15" s="2548"/>
      <c r="Q15" s="2548"/>
      <c r="R15" s="2548"/>
      <c r="S15" s="2551"/>
      <c r="T15" s="2552"/>
      <c r="U15" s="2553"/>
      <c r="V15" s="2554"/>
      <c r="W15" s="2554"/>
      <c r="X15" s="2554"/>
      <c r="Y15" s="2554"/>
      <c r="Z15" s="2554"/>
      <c r="AA15" s="4" t="str">
        <f>CA15&amp;CB15&amp;CC15&amp;CD15&amp;CE15</f>
        <v/>
      </c>
      <c r="AB15" s="4"/>
      <c r="AC15" s="4"/>
      <c r="AD15" s="4"/>
      <c r="AE15" s="4"/>
      <c r="AF15" s="4"/>
      <c r="CA15" s="5" t="str">
        <f>IF(CK15=1," *Los controles según sexo deben ser iguales  al total de Controles. ","")</f>
        <v/>
      </c>
      <c r="CB15" s="5" t="str">
        <f>IF(CL15=1," *Las Atenciones de NNA SENAME no pueden superar el total de Atenciones entre los 0 Y 24 años.","")</f>
        <v/>
      </c>
      <c r="CC15" s="5" t="str">
        <f>IF(CM15=1," *Las Atenciones de NNA Mejor Niñez no pueden superar el total de Atenciones entre los 0 Y 24 años.","")</f>
        <v/>
      </c>
      <c r="CD15" s="5" t="str">
        <f>IF(CN15=1," *Las Atenciones de Pueblos Originarios no pueden superar el total de Atenciones .","")</f>
        <v/>
      </c>
      <c r="CE15" s="5" t="str">
        <f>IF(CO15=1," *Las Atenciones de Migrantes no pueden superar el total de Atenciones .","")</f>
        <v/>
      </c>
      <c r="CF15" s="5" t="str">
        <f t="shared" ref="CF15:CF18" si="3">IF(OR(AND($B15&lt;&gt;0,V15=""),AND($B15&lt;&gt;0,W15=""),AND($B15&lt;&gt;0,X15=""),AND($B15&lt;&gt;0,Y15=""),AND($B15&lt;&gt;0,Z15="")),"* No olvide digitar Migrantes y/o Pueblos Originarios, Espacios Amigables, Niños, Niñas, Adolescentes y Jóvenes SENAME, Niños, Niñas, Adolescentes y Jóvenes Mejor Niñez (Digite CERO si no tiene). ","")</f>
        <v/>
      </c>
      <c r="CK15" s="5">
        <f>IF(T15+U15&lt;&gt;B15,1,0)</f>
        <v>0</v>
      </c>
      <c r="CL15" s="5">
        <f t="shared" si="1"/>
        <v>0</v>
      </c>
      <c r="CM15" s="5">
        <f t="shared" si="1"/>
        <v>0</v>
      </c>
      <c r="CN15" s="5">
        <f t="shared" si="2"/>
        <v>0</v>
      </c>
      <c r="CO15" s="5">
        <f t="shared" si="2"/>
        <v>0</v>
      </c>
    </row>
    <row r="16" spans="1:93" s="5" customFormat="1" x14ac:dyDescent="0.2">
      <c r="A16" s="2503" t="s">
        <v>34</v>
      </c>
      <c r="B16" s="23">
        <f>SUM(E16:S16)</f>
        <v>0</v>
      </c>
      <c r="C16" s="2555"/>
      <c r="D16" s="2556"/>
      <c r="E16" s="2550"/>
      <c r="F16" s="2548"/>
      <c r="G16" s="2548"/>
      <c r="H16" s="2548"/>
      <c r="I16" s="2548"/>
      <c r="J16" s="2548"/>
      <c r="K16" s="2548"/>
      <c r="L16" s="2548"/>
      <c r="M16" s="2548"/>
      <c r="N16" s="2548"/>
      <c r="O16" s="2548"/>
      <c r="P16" s="2548"/>
      <c r="Q16" s="2548"/>
      <c r="R16" s="2548"/>
      <c r="S16" s="2551"/>
      <c r="T16" s="2552"/>
      <c r="U16" s="2553"/>
      <c r="V16" s="2554"/>
      <c r="W16" s="2554"/>
      <c r="X16" s="2554"/>
      <c r="Y16" s="2554"/>
      <c r="Z16" s="2554"/>
      <c r="AA16" s="4" t="str">
        <f>CA16&amp;CB16&amp;CC16&amp;CD16&amp;CE16</f>
        <v/>
      </c>
      <c r="AB16" s="4"/>
      <c r="AC16" s="4"/>
      <c r="AD16" s="4"/>
      <c r="AE16" s="4"/>
      <c r="AF16" s="4"/>
      <c r="CA16" s="5" t="str">
        <f>IF(CK16=1," *Los controles según sexo deben ser iguales  al total de Controles. ","")</f>
        <v/>
      </c>
      <c r="CB16" s="5" t="str">
        <f>IF(CL16=1," *Las Atenciones de NNA SENAME no pueden superar el total de Atenciones entre los 0 Y 24 años.","")</f>
        <v/>
      </c>
      <c r="CC16" s="5" t="str">
        <f>IF(CM16=1," *Las Atenciones de NNA Mejor Niñez no pueden superar el total de Atenciones entre los 0 Y 24 años.","")</f>
        <v/>
      </c>
      <c r="CD16" s="5" t="str">
        <f>IF(CN16=1," *Las Atenciones de Pueblos Originarios no pueden superar el total de Atenciones .","")</f>
        <v/>
      </c>
      <c r="CE16" s="5" t="str">
        <f>IF(CO16=1," *Las Atenciones de Migrantes no pueden superar el total de Atenciones .","")</f>
        <v/>
      </c>
      <c r="CF16" s="5" t="str">
        <f t="shared" si="3"/>
        <v/>
      </c>
      <c r="CK16" s="5">
        <f>IF(T16+U16&lt;&gt;B16,1,0)</f>
        <v>0</v>
      </c>
      <c r="CL16" s="5">
        <f t="shared" si="1"/>
        <v>0</v>
      </c>
      <c r="CM16" s="5">
        <f t="shared" si="1"/>
        <v>0</v>
      </c>
      <c r="CN16" s="5">
        <f t="shared" si="2"/>
        <v>0</v>
      </c>
      <c r="CO16" s="5">
        <f t="shared" si="2"/>
        <v>0</v>
      </c>
    </row>
    <row r="17" spans="1:103" x14ac:dyDescent="0.2">
      <c r="A17" s="2549" t="s">
        <v>35</v>
      </c>
      <c r="B17" s="23">
        <f t="shared" si="0"/>
        <v>0</v>
      </c>
      <c r="C17" s="2547"/>
      <c r="D17" s="2548"/>
      <c r="E17" s="2550"/>
      <c r="F17" s="2548"/>
      <c r="G17" s="2548"/>
      <c r="H17" s="2548"/>
      <c r="I17" s="2548"/>
      <c r="J17" s="2548"/>
      <c r="K17" s="2548"/>
      <c r="L17" s="2548"/>
      <c r="M17" s="2548"/>
      <c r="N17" s="2548"/>
      <c r="O17" s="2548"/>
      <c r="P17" s="2548"/>
      <c r="Q17" s="2548"/>
      <c r="R17" s="2548"/>
      <c r="S17" s="2551"/>
      <c r="T17" s="2552"/>
      <c r="U17" s="2553"/>
      <c r="V17" s="2554"/>
      <c r="W17" s="2554"/>
      <c r="X17" s="2554"/>
      <c r="Y17" s="2554"/>
      <c r="Z17" s="2554"/>
      <c r="AA17" s="4" t="str">
        <f>CA17&amp;CB17&amp;CC17&amp;CD17&amp;CE17</f>
        <v/>
      </c>
      <c r="CA17" s="5" t="str">
        <f>IF(CK17=1," *Los controles según sexo deben ser iguales  al total de Controles. ","")</f>
        <v/>
      </c>
      <c r="CB17" s="5" t="str">
        <f>IF(CL17=1," *Las Atenciones de NNA SENAME no pueden superar el total de Atenciones entre los 0 Y 24 años.","")</f>
        <v/>
      </c>
      <c r="CC17" s="5" t="str">
        <f>IF(CM17=1," *Las Atenciones de NNA Mejor Niñez no pueden superar el total de Atenciones entre los 0 Y 24 años.","")</f>
        <v/>
      </c>
      <c r="CD17" s="5" t="str">
        <f>IF(CN17=1," *Las Atenciones de Pueblos Originarios no pueden superar el total de Atenciones .","")</f>
        <v/>
      </c>
      <c r="CE17" s="5" t="str">
        <f>IF(CO17=1," *Las Atenciones de Migrantes no pueden superar el total de Atenciones .","")</f>
        <v/>
      </c>
      <c r="CF17" s="5" t="str">
        <f t="shared" si="3"/>
        <v/>
      </c>
      <c r="CK17" s="5">
        <f>IF(T17+U17&lt;&gt;B17,1,0)</f>
        <v>0</v>
      </c>
      <c r="CL17" s="5">
        <f t="shared" si="1"/>
        <v>0</v>
      </c>
      <c r="CM17" s="5">
        <f t="shared" si="1"/>
        <v>0</v>
      </c>
      <c r="CN17" s="5">
        <f t="shared" si="2"/>
        <v>0</v>
      </c>
      <c r="CO17" s="5">
        <f t="shared" si="2"/>
        <v>0</v>
      </c>
    </row>
    <row r="18" spans="1:103" x14ac:dyDescent="0.2">
      <c r="A18" s="27" t="s">
        <v>36</v>
      </c>
      <c r="B18" s="23">
        <f t="shared" si="0"/>
        <v>0</v>
      </c>
      <c r="C18" s="2547"/>
      <c r="D18" s="2548"/>
      <c r="E18" s="2550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51"/>
      <c r="T18" s="2552"/>
      <c r="U18" s="2553"/>
      <c r="V18" s="2554"/>
      <c r="W18" s="2554"/>
      <c r="X18" s="2554"/>
      <c r="Y18" s="2554"/>
      <c r="Z18" s="2554"/>
      <c r="AA18" s="4" t="str">
        <f>CA18&amp;CB18&amp;CC18&amp;CD18&amp;CE18</f>
        <v/>
      </c>
      <c r="CA18" s="5" t="str">
        <f>IF(CK18=1," *Los controles según sexo deben ser iguales  al total de Controles. ","")</f>
        <v/>
      </c>
      <c r="CB18" s="5" t="str">
        <f>IF(CL18=1," *Las Atenciones de NNA SENAME no pueden superar el total de Atenciones entre los 0 Y 24 años.","")</f>
        <v/>
      </c>
      <c r="CC18" s="5" t="str">
        <f>IF(CM18=1," *Las Atenciones de NNA Mejor Niñez no pueden superar el total de Atenciones entre los 0 Y 24 años.","")</f>
        <v/>
      </c>
      <c r="CD18" s="5" t="str">
        <f>IF(CN18=1," *Las Atenciones de Pueblos Originarios no pueden superar el total de Atenciones .","")</f>
        <v/>
      </c>
      <c r="CE18" s="5" t="str">
        <f>IF(CO18=1," *Las Atenciones de Migrantes no pueden superar el total de Atenciones .","")</f>
        <v/>
      </c>
      <c r="CF18" s="5" t="str">
        <f t="shared" si="3"/>
        <v/>
      </c>
      <c r="CK18" s="5">
        <f>IF(T18+U18&lt;&gt;B18,1,0)</f>
        <v>0</v>
      </c>
      <c r="CL18" s="5">
        <f t="shared" si="1"/>
        <v>0</v>
      </c>
      <c r="CM18" s="5">
        <f t="shared" si="1"/>
        <v>0</v>
      </c>
      <c r="CN18" s="5">
        <f t="shared" si="2"/>
        <v>0</v>
      </c>
      <c r="CO18" s="5">
        <f t="shared" si="2"/>
        <v>0</v>
      </c>
    </row>
    <row r="19" spans="1:103" x14ac:dyDescent="0.2">
      <c r="A19" s="2557" t="s">
        <v>37</v>
      </c>
      <c r="B19" s="2558">
        <f t="shared" si="0"/>
        <v>0</v>
      </c>
      <c r="C19" s="2559">
        <f t="shared" ref="C19:S19" si="4">SUM(C14:C18)</f>
        <v>0</v>
      </c>
      <c r="D19" s="2560">
        <f t="shared" si="4"/>
        <v>0</v>
      </c>
      <c r="E19" s="2560">
        <f t="shared" si="4"/>
        <v>0</v>
      </c>
      <c r="F19" s="2561">
        <f t="shared" si="4"/>
        <v>0</v>
      </c>
      <c r="G19" s="2561">
        <f t="shared" si="4"/>
        <v>0</v>
      </c>
      <c r="H19" s="2561">
        <f t="shared" si="4"/>
        <v>0</v>
      </c>
      <c r="I19" s="2561">
        <f t="shared" si="4"/>
        <v>0</v>
      </c>
      <c r="J19" s="2561">
        <f t="shared" si="4"/>
        <v>0</v>
      </c>
      <c r="K19" s="2561">
        <f t="shared" si="4"/>
        <v>0</v>
      </c>
      <c r="L19" s="2561">
        <f t="shared" si="4"/>
        <v>0</v>
      </c>
      <c r="M19" s="2561">
        <f t="shared" si="4"/>
        <v>0</v>
      </c>
      <c r="N19" s="2561">
        <f t="shared" si="4"/>
        <v>0</v>
      </c>
      <c r="O19" s="2561">
        <f t="shared" si="4"/>
        <v>0</v>
      </c>
      <c r="P19" s="2561">
        <f t="shared" si="4"/>
        <v>0</v>
      </c>
      <c r="Q19" s="2561">
        <f t="shared" si="4"/>
        <v>0</v>
      </c>
      <c r="R19" s="2561">
        <f t="shared" si="4"/>
        <v>0</v>
      </c>
      <c r="S19" s="2562">
        <f t="shared" si="4"/>
        <v>0</v>
      </c>
      <c r="T19" s="2558">
        <f>SUM(T14:T18)</f>
        <v>0</v>
      </c>
      <c r="U19" s="2563">
        <f t="shared" ref="U19:Z19" si="5">SUM(U14:U18)</f>
        <v>0</v>
      </c>
      <c r="V19" s="2564">
        <f t="shared" si="5"/>
        <v>0</v>
      </c>
      <c r="W19" s="2564">
        <f t="shared" si="5"/>
        <v>0</v>
      </c>
      <c r="X19" s="2564">
        <f t="shared" si="5"/>
        <v>0</v>
      </c>
      <c r="Y19" s="2564">
        <f t="shared" si="5"/>
        <v>0</v>
      </c>
      <c r="Z19" s="2564">
        <f t="shared" si="5"/>
        <v>0</v>
      </c>
    </row>
    <row r="20" spans="1:103" ht="14.25" customHeight="1" x14ac:dyDescent="0.2">
      <c r="A20" s="3779" t="s">
        <v>38</v>
      </c>
      <c r="B20" s="3780"/>
      <c r="C20" s="3780"/>
      <c r="D20" s="3780"/>
      <c r="E20" s="3780"/>
      <c r="F20" s="3780"/>
      <c r="G20" s="3780"/>
      <c r="H20" s="3780"/>
      <c r="I20" s="3780"/>
      <c r="J20" s="3780"/>
      <c r="K20" s="3780"/>
      <c r="L20" s="3780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AF20" s="5"/>
      <c r="CY20" s="4"/>
    </row>
    <row r="21" spans="1:103" ht="11.25" customHeight="1" x14ac:dyDescent="0.2">
      <c r="A21" s="4642" t="s">
        <v>39</v>
      </c>
      <c r="B21" s="4643" t="s">
        <v>5</v>
      </c>
      <c r="C21" s="4643"/>
      <c r="D21" s="4643"/>
      <c r="E21" s="4644" t="s">
        <v>40</v>
      </c>
      <c r="F21" s="4645"/>
      <c r="G21" s="4645"/>
      <c r="H21" s="4646"/>
      <c r="I21" s="4647" t="s">
        <v>32</v>
      </c>
      <c r="J21" s="4648" t="s">
        <v>41</v>
      </c>
      <c r="K21" s="4643" t="s">
        <v>10</v>
      </c>
      <c r="L21" s="4643" t="s">
        <v>11</v>
      </c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AF21" s="5"/>
      <c r="CY21" s="4"/>
    </row>
    <row r="22" spans="1:103" ht="11.25" customHeight="1" x14ac:dyDescent="0.2">
      <c r="A22" s="4642"/>
      <c r="B22" s="4643"/>
      <c r="C22" s="4643"/>
      <c r="D22" s="4643"/>
      <c r="E22" s="4642" t="s">
        <v>42</v>
      </c>
      <c r="F22" s="4642"/>
      <c r="G22" s="4642" t="s">
        <v>43</v>
      </c>
      <c r="H22" s="4649"/>
      <c r="I22" s="4647"/>
      <c r="J22" s="4648"/>
      <c r="K22" s="4643"/>
      <c r="L22" s="4643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AF22" s="5"/>
      <c r="CA22" s="3778"/>
      <c r="CB22" s="3778"/>
      <c r="CC22" s="3778"/>
      <c r="CD22" s="3778"/>
      <c r="CE22" s="3778"/>
      <c r="CK22" s="3778"/>
      <c r="CL22" s="3778"/>
      <c r="CM22" s="3778"/>
      <c r="CN22" s="3778"/>
      <c r="CY22" s="4"/>
    </row>
    <row r="23" spans="1:103" ht="11.25" customHeight="1" x14ac:dyDescent="0.2">
      <c r="A23" s="4642"/>
      <c r="B23" s="2565" t="s">
        <v>44</v>
      </c>
      <c r="C23" s="2566" t="s">
        <v>30</v>
      </c>
      <c r="D23" s="2566" t="s">
        <v>31</v>
      </c>
      <c r="E23" s="2566" t="s">
        <v>30</v>
      </c>
      <c r="F23" s="2566" t="s">
        <v>31</v>
      </c>
      <c r="G23" s="2566" t="s">
        <v>30</v>
      </c>
      <c r="H23" s="2567" t="s">
        <v>31</v>
      </c>
      <c r="I23" s="4647"/>
      <c r="J23" s="4648"/>
      <c r="K23" s="4643"/>
      <c r="L23" s="4643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AF23" s="5"/>
      <c r="CA23" s="3778"/>
      <c r="CB23" s="3778"/>
      <c r="CC23" s="3778"/>
      <c r="CD23" s="3778"/>
      <c r="CE23" s="3778"/>
      <c r="CK23" s="3778"/>
      <c r="CL23" s="3778"/>
      <c r="CM23" s="3778"/>
      <c r="CN23" s="3778"/>
      <c r="CY23" s="4"/>
    </row>
    <row r="24" spans="1:103" x14ac:dyDescent="0.2">
      <c r="A24" s="2504" t="s">
        <v>45</v>
      </c>
      <c r="B24" s="2505">
        <f>SUM(C24:D24)</f>
        <v>0</v>
      </c>
      <c r="C24" s="2505">
        <f t="shared" ref="C24:D26" si="6">+E24+G24</f>
        <v>0</v>
      </c>
      <c r="D24" s="2505">
        <f t="shared" si="6"/>
        <v>0</v>
      </c>
      <c r="E24" s="2506"/>
      <c r="F24" s="2506"/>
      <c r="G24" s="2506"/>
      <c r="H24" s="2214"/>
      <c r="I24" s="2568"/>
      <c r="J24" s="2507"/>
      <c r="K24" s="2506"/>
      <c r="L24" s="2506"/>
      <c r="M24" s="4" t="str">
        <f>CA24&amp;CB24&amp;CC24&amp;CD24&amp;CE24</f>
        <v/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AF24" s="5"/>
      <c r="CA24" s="5" t="str">
        <f>IF(CK24=1," *Las Consultas de Medicos no pueden superar el total de Consultas. ","")</f>
        <v/>
      </c>
      <c r="CB24" s="5" t="str">
        <f>IF(CL24=1," *Las Consultas de Otros Profesionales no pueden superar el total de Consultas.","")</f>
        <v/>
      </c>
      <c r="CC24" s="5" t="str">
        <f>IF(CM24=1," *Las Consultas de Pueblos Originarios no pueden superar el total de Consultas.","")</f>
        <v/>
      </c>
      <c r="CD24" s="5" t="str">
        <f>IF(CN24=1," *Las Consultas de Migrantes no pueden superar el total de Consultas.","")</f>
        <v/>
      </c>
      <c r="CE24" s="5" t="str">
        <f>IF(OR(AND(L24="",B24&lt;&gt;0),AND(K24="",K24&lt;&gt;0)),"* No olvide digitar Migrantes y/o Pueblos Originarios (Digite CERO si no tiene). ","")</f>
        <v/>
      </c>
      <c r="CK24" s="5">
        <f t="shared" ref="CK24:CN26" si="7">IF($B24&lt;I24,1,0)</f>
        <v>0</v>
      </c>
      <c r="CL24" s="5">
        <f t="shared" si="7"/>
        <v>0</v>
      </c>
      <c r="CM24" s="5">
        <f t="shared" si="7"/>
        <v>0</v>
      </c>
      <c r="CN24" s="5">
        <f t="shared" si="7"/>
        <v>0</v>
      </c>
      <c r="CY24" s="4"/>
    </row>
    <row r="25" spans="1:103" x14ac:dyDescent="0.2">
      <c r="A25" s="2569" t="s">
        <v>46</v>
      </c>
      <c r="B25" s="2570">
        <f>SUM(C25:D25)</f>
        <v>0</v>
      </c>
      <c r="C25" s="2570">
        <f t="shared" si="6"/>
        <v>0</v>
      </c>
      <c r="D25" s="2570">
        <f t="shared" si="6"/>
        <v>0</v>
      </c>
      <c r="E25" s="2571"/>
      <c r="F25" s="2571"/>
      <c r="G25" s="2571"/>
      <c r="H25" s="2572"/>
      <c r="I25" s="2573"/>
      <c r="J25" s="2574"/>
      <c r="K25" s="2571"/>
      <c r="L25" s="2571"/>
      <c r="M25" s="4" t="str">
        <f>CA25&amp;CB25&amp;CC25&amp;CD25&amp;CE25</f>
        <v/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AF25" s="5"/>
      <c r="CA25" s="5" t="str">
        <f>IF(CK25=1," *Las Consultas de Medicos no pueden superar el total de Consultas. ","")</f>
        <v/>
      </c>
      <c r="CB25" s="5" t="str">
        <f>IF(CL25=1," *Las Consultas de Otros Profesionales no pueden superar el total de Consultas.","")</f>
        <v/>
      </c>
      <c r="CC25" s="5" t="str">
        <f>IF(CM25=1," *Las Consultas de Pueblos Originarios no pueden superar el total de Consultas.","")</f>
        <v/>
      </c>
      <c r="CD25" s="5" t="str">
        <f>IF(CN25=1," *Las Consultas de Migrantes no pueden superar el total de Consultas.","")</f>
        <v/>
      </c>
      <c r="CE25" s="5" t="str">
        <f t="shared" ref="CE25:CE26" si="8">IF(OR(AND(L25="",B25&lt;&gt;0),AND(K25="",K25&lt;&gt;0)),"* No olvide digitar Migrantes y/o Pueblos Originarios (Digite CERO si no tiene). ","")</f>
        <v/>
      </c>
      <c r="CK25" s="5">
        <f t="shared" si="7"/>
        <v>0</v>
      </c>
      <c r="CL25" s="5">
        <f t="shared" si="7"/>
        <v>0</v>
      </c>
      <c r="CM25" s="5">
        <f t="shared" si="7"/>
        <v>0</v>
      </c>
      <c r="CN25" s="5">
        <f t="shared" si="7"/>
        <v>0</v>
      </c>
      <c r="CY25" s="4"/>
    </row>
    <row r="26" spans="1:103" x14ac:dyDescent="0.2">
      <c r="A26" s="2575" t="s">
        <v>47</v>
      </c>
      <c r="B26" s="2576">
        <f>SUM(C26:D26)</f>
        <v>0</v>
      </c>
      <c r="C26" s="2576">
        <f t="shared" si="6"/>
        <v>0</v>
      </c>
      <c r="D26" s="2576">
        <f t="shared" si="6"/>
        <v>0</v>
      </c>
      <c r="E26" s="2577"/>
      <c r="F26" s="2577"/>
      <c r="G26" s="2577"/>
      <c r="H26" s="2578"/>
      <c r="I26" s="2508"/>
      <c r="J26" s="2579"/>
      <c r="K26" s="2577"/>
      <c r="L26" s="2577"/>
      <c r="M26" s="4" t="str">
        <f>CA26&amp;CB26&amp;CC26&amp;CD26&amp;CE26</f>
        <v/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AF26" s="5"/>
      <c r="CA26" s="5" t="str">
        <f>IF(CK26=1," *Las Consultas de Medicos no pueden superar el total de Consultas. ","")</f>
        <v/>
      </c>
      <c r="CB26" s="5" t="str">
        <f>IF(CL26=1," *Las Consultas de Otros Profesionales no pueden superar el total de Consultas.","")</f>
        <v/>
      </c>
      <c r="CC26" s="5" t="str">
        <f>IF(CM26=1," *Las Consultas de Pueblos Originarios no pueden superar el total de Consultas.","")</f>
        <v/>
      </c>
      <c r="CD26" s="5" t="str">
        <f>IF(CN26=1," *Las Consultas de Migrantes no pueden superar el total de Consultas.","")</f>
        <v/>
      </c>
      <c r="CE26" s="5" t="str">
        <f t="shared" si="8"/>
        <v/>
      </c>
      <c r="CK26" s="5">
        <f t="shared" si="7"/>
        <v>0</v>
      </c>
      <c r="CL26" s="5">
        <f t="shared" si="7"/>
        <v>0</v>
      </c>
      <c r="CM26" s="5">
        <f t="shared" si="7"/>
        <v>0</v>
      </c>
      <c r="CN26" s="5">
        <f t="shared" si="7"/>
        <v>0</v>
      </c>
      <c r="CY26" s="4"/>
    </row>
    <row r="27" spans="1:103" x14ac:dyDescent="0.2">
      <c r="A27" s="2557" t="s">
        <v>5</v>
      </c>
      <c r="B27" s="2566">
        <f>SUM(B24:B26)</f>
        <v>0</v>
      </c>
      <c r="C27" s="2566">
        <f>SUM(C24:C26)</f>
        <v>0</v>
      </c>
      <c r="D27" s="2566">
        <f>SUM(D24:D26)</f>
        <v>0</v>
      </c>
      <c r="E27" s="2566">
        <f>SUM(E24:E26)</f>
        <v>0</v>
      </c>
      <c r="F27" s="2566">
        <f t="shared" ref="F27:L27" si="9">SUM(F24:F26)</f>
        <v>0</v>
      </c>
      <c r="G27" s="2566">
        <f t="shared" si="9"/>
        <v>0</v>
      </c>
      <c r="H27" s="2567">
        <f t="shared" si="9"/>
        <v>0</v>
      </c>
      <c r="I27" s="2580">
        <f t="shared" si="9"/>
        <v>0</v>
      </c>
      <c r="J27" s="2566">
        <f t="shared" si="9"/>
        <v>0</v>
      </c>
      <c r="K27" s="2566">
        <f t="shared" si="9"/>
        <v>0</v>
      </c>
      <c r="L27" s="2566">
        <f t="shared" si="9"/>
        <v>0</v>
      </c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AF27" s="5"/>
      <c r="CY27" s="4"/>
    </row>
    <row r="28" spans="1:103" ht="14.25" x14ac:dyDescent="0.2">
      <c r="A28" s="2539" t="s">
        <v>48</v>
      </c>
      <c r="B28" s="48"/>
      <c r="C28" s="49"/>
      <c r="D28" s="49"/>
      <c r="E28" s="49"/>
      <c r="F28" s="49"/>
      <c r="G28" s="49"/>
      <c r="H28" s="49"/>
      <c r="I28" s="49"/>
      <c r="J28" s="49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</row>
    <row r="29" spans="1:103" ht="11.25" customHeight="1" x14ac:dyDescent="0.2">
      <c r="A29" s="4638"/>
      <c r="B29" s="4638" t="s">
        <v>5</v>
      </c>
      <c r="C29" s="4659" t="s">
        <v>6</v>
      </c>
      <c r="D29" s="4660"/>
      <c r="E29" s="4660"/>
      <c r="F29" s="4660"/>
      <c r="G29" s="4660"/>
      <c r="H29" s="4660"/>
      <c r="I29" s="4660"/>
      <c r="J29" s="4660"/>
      <c r="K29" s="4660"/>
      <c r="L29" s="4660"/>
      <c r="M29" s="4660"/>
      <c r="N29" s="4660"/>
      <c r="O29" s="4660"/>
      <c r="P29" s="4660"/>
      <c r="Q29" s="4660"/>
      <c r="R29" s="4660"/>
      <c r="S29" s="4661"/>
      <c r="T29" s="4662" t="s">
        <v>49</v>
      </c>
      <c r="U29" s="4663"/>
      <c r="V29" s="4657" t="s">
        <v>10</v>
      </c>
      <c r="W29" s="4664" t="s">
        <v>11</v>
      </c>
      <c r="BA29" s="4"/>
      <c r="BB29" s="4"/>
      <c r="BC29" s="4"/>
      <c r="BD29" s="4"/>
      <c r="BE29" s="4"/>
      <c r="BF29" s="4"/>
      <c r="BG29" s="4"/>
      <c r="BH29" s="4"/>
      <c r="BI29" s="4"/>
      <c r="BN29" s="4"/>
      <c r="BO29" s="4"/>
      <c r="BP29" s="4"/>
      <c r="BQ29" s="4"/>
      <c r="BR29" s="4"/>
      <c r="BS29" s="4"/>
      <c r="BT29" s="4"/>
      <c r="BU29" s="4"/>
      <c r="BV29" s="4"/>
      <c r="CA29" s="3781"/>
      <c r="CB29" s="3778"/>
      <c r="CC29" s="3778"/>
      <c r="CD29" s="3778"/>
      <c r="CK29" s="3781"/>
      <c r="CL29" s="3778"/>
      <c r="CM29" s="3778"/>
    </row>
    <row r="30" spans="1:103" x14ac:dyDescent="0.2">
      <c r="A30" s="3774"/>
      <c r="B30" s="3774"/>
      <c r="C30" s="2540" t="s">
        <v>13</v>
      </c>
      <c r="D30" s="2541" t="s">
        <v>14</v>
      </c>
      <c r="E30" s="2541" t="s">
        <v>50</v>
      </c>
      <c r="F30" s="2542" t="s">
        <v>51</v>
      </c>
      <c r="G30" s="2541" t="s">
        <v>17</v>
      </c>
      <c r="H30" s="2541" t="s">
        <v>18</v>
      </c>
      <c r="I30" s="2541" t="s">
        <v>19</v>
      </c>
      <c r="J30" s="2541" t="s">
        <v>20</v>
      </c>
      <c r="K30" s="2541" t="s">
        <v>21</v>
      </c>
      <c r="L30" s="2541" t="s">
        <v>22</v>
      </c>
      <c r="M30" s="2541" t="s">
        <v>23</v>
      </c>
      <c r="N30" s="2541" t="s">
        <v>24</v>
      </c>
      <c r="O30" s="2541" t="s">
        <v>25</v>
      </c>
      <c r="P30" s="2541" t="s">
        <v>26</v>
      </c>
      <c r="Q30" s="2541" t="s">
        <v>27</v>
      </c>
      <c r="R30" s="2581" t="s">
        <v>28</v>
      </c>
      <c r="S30" s="2582" t="s">
        <v>29</v>
      </c>
      <c r="T30" s="2545" t="s">
        <v>30</v>
      </c>
      <c r="U30" s="2546" t="s">
        <v>31</v>
      </c>
      <c r="V30" s="4657"/>
      <c r="W30" s="4664"/>
      <c r="BA30" s="4"/>
      <c r="BB30" s="4"/>
      <c r="BC30" s="4"/>
      <c r="BD30" s="4"/>
      <c r="BE30" s="4"/>
      <c r="BF30" s="4"/>
      <c r="BG30" s="4"/>
      <c r="BH30" s="4"/>
      <c r="BI30" s="4"/>
      <c r="BN30" s="4"/>
      <c r="BO30" s="4"/>
      <c r="BP30" s="4"/>
      <c r="BQ30" s="4"/>
      <c r="BR30" s="4"/>
      <c r="BS30" s="4"/>
      <c r="BT30" s="4"/>
      <c r="BU30" s="4"/>
      <c r="BV30" s="4"/>
      <c r="CA30" s="3781"/>
      <c r="CB30" s="3778"/>
      <c r="CC30" s="3778"/>
      <c r="CD30" s="3778"/>
      <c r="CK30" s="3781"/>
      <c r="CL30" s="3778"/>
      <c r="CM30" s="3778"/>
    </row>
    <row r="31" spans="1:103" x14ac:dyDescent="0.2">
      <c r="A31" s="2583" t="s">
        <v>52</v>
      </c>
      <c r="B31" s="2584">
        <f>SUM(C31:S31)</f>
        <v>0</v>
      </c>
      <c r="C31" s="2585"/>
      <c r="D31" s="2586"/>
      <c r="E31" s="2586"/>
      <c r="F31" s="2586"/>
      <c r="G31" s="2586"/>
      <c r="H31" s="2586"/>
      <c r="I31" s="2586"/>
      <c r="J31" s="2586"/>
      <c r="K31" s="2586"/>
      <c r="L31" s="2586"/>
      <c r="M31" s="2586"/>
      <c r="N31" s="2586"/>
      <c r="O31" s="2586"/>
      <c r="P31" s="2586"/>
      <c r="Q31" s="2586"/>
      <c r="R31" s="2586"/>
      <c r="S31" s="2536"/>
      <c r="T31" s="2534"/>
      <c r="U31" s="2587"/>
      <c r="V31" s="2588"/>
      <c r="W31" s="2534"/>
      <c r="X31" s="4" t="str">
        <f>CA31&amp;CB31&amp;CC31&amp;CD31&amp;CE31</f>
        <v/>
      </c>
      <c r="CA31" s="5" t="str">
        <f>IF(CK31=1," *Las consultas según sexo deben ser iguales  al total de Consultas. ","")</f>
        <v/>
      </c>
      <c r="CB31" s="5" t="str">
        <f>IF(CL31=1," *Las Consultas de Pueblos Originarios no pueden superar el total de Consultas.","")</f>
        <v/>
      </c>
      <c r="CC31" s="5" t="str">
        <f>IF(CM31=1," *Las Consultas de Migrantes no pueden superar el total de Consultas.","")</f>
        <v/>
      </c>
      <c r="CD31" s="5" t="str">
        <f>IF(OR(AND(W31="",B31&lt;&gt;0),AND(V31="",B31&lt;&gt;0)),"* No olvide digitar Migrantes y/o Pueblos Originarios (Digite CERO si no tiene). ","")</f>
        <v/>
      </c>
      <c r="CK31" s="5">
        <f>IF(U31+T31&lt;&gt;B31,1,0)</f>
        <v>0</v>
      </c>
      <c r="CL31" s="5">
        <f>IF($B31&lt;V31,1,0)</f>
        <v>0</v>
      </c>
      <c r="CM31" s="5">
        <f>IF($B31&lt;W31,1,0)</f>
        <v>0</v>
      </c>
    </row>
    <row r="32" spans="1:103" ht="14.25" x14ac:dyDescent="0.2">
      <c r="A32" s="54" t="s">
        <v>53</v>
      </c>
      <c r="B32" s="55"/>
      <c r="C32" s="56"/>
      <c r="D32" s="5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</row>
    <row r="33" spans="1:106" ht="25.5" customHeight="1" x14ac:dyDescent="0.2">
      <c r="A33" s="2589" t="s">
        <v>54</v>
      </c>
      <c r="B33" s="14"/>
      <c r="C33" s="14"/>
      <c r="D33" s="14"/>
      <c r="E33" s="14"/>
      <c r="F33" s="14"/>
      <c r="G33" s="14"/>
      <c r="H33" s="14"/>
      <c r="I33" s="14"/>
      <c r="J33" s="14"/>
      <c r="AE33" s="58"/>
      <c r="AF33" s="58"/>
      <c r="AG33" s="58"/>
      <c r="AH33" s="58"/>
      <c r="AI33" s="58"/>
      <c r="AJ33" s="58"/>
      <c r="AK33" s="58"/>
    </row>
    <row r="34" spans="1:106" ht="22.15" customHeight="1" x14ac:dyDescent="0.2">
      <c r="A34" s="4650" t="s">
        <v>55</v>
      </c>
      <c r="B34" s="4651" t="s">
        <v>56</v>
      </c>
      <c r="C34" s="4652" t="s">
        <v>57</v>
      </c>
      <c r="D34" s="4653"/>
      <c r="E34" s="4653"/>
      <c r="F34" s="4653"/>
      <c r="G34" s="4653"/>
      <c r="H34" s="4653"/>
      <c r="I34" s="4653"/>
      <c r="J34" s="4653"/>
      <c r="K34" s="4653"/>
      <c r="L34" s="4653"/>
      <c r="M34" s="4653"/>
      <c r="N34" s="4653"/>
      <c r="O34" s="4653"/>
      <c r="P34" s="4653"/>
      <c r="Q34" s="4653"/>
      <c r="R34" s="4653"/>
      <c r="S34" s="4653"/>
      <c r="T34" s="4653"/>
      <c r="U34" s="4654"/>
      <c r="V34" s="4401" t="s">
        <v>58</v>
      </c>
      <c r="W34" s="4402"/>
      <c r="X34" s="4331" t="s">
        <v>59</v>
      </c>
      <c r="Y34" s="4333"/>
      <c r="Z34" s="4655" t="s">
        <v>60</v>
      </c>
      <c r="AA34" s="4656"/>
      <c r="AB34" s="4656"/>
      <c r="AC34" s="4656"/>
      <c r="AD34" s="4656"/>
      <c r="AE34" s="4656"/>
      <c r="AF34" s="4656"/>
      <c r="AG34" s="4656"/>
      <c r="AH34" s="4656"/>
      <c r="AI34" s="4657"/>
      <c r="AJ34" s="4658" t="s">
        <v>61</v>
      </c>
      <c r="AK34" s="4332"/>
      <c r="AL34" s="4333"/>
      <c r="AM34" s="4333" t="s">
        <v>62</v>
      </c>
      <c r="AN34" s="4333" t="s">
        <v>63</v>
      </c>
      <c r="AO34" s="4641" t="s">
        <v>10</v>
      </c>
      <c r="AP34" s="4333" t="s">
        <v>11</v>
      </c>
      <c r="AQ34" s="4333" t="s">
        <v>64</v>
      </c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CB34" s="3778"/>
      <c r="CC34" s="3797"/>
      <c r="CD34" s="3797"/>
      <c r="CE34" s="3797"/>
      <c r="CF34" s="3797"/>
      <c r="CL34" s="3778"/>
      <c r="CM34" s="3797"/>
      <c r="CN34" s="3797"/>
      <c r="CO34" s="3797"/>
      <c r="CP34" s="3797"/>
      <c r="CZ34" s="5"/>
      <c r="DA34" s="5"/>
      <c r="DB34" s="5"/>
    </row>
    <row r="35" spans="1:106" ht="48" customHeight="1" x14ac:dyDescent="0.2">
      <c r="A35" s="4650"/>
      <c r="B35" s="3802"/>
      <c r="C35" s="4668" t="s">
        <v>6</v>
      </c>
      <c r="D35" s="4668"/>
      <c r="E35" s="4668"/>
      <c r="F35" s="4668"/>
      <c r="G35" s="4668"/>
      <c r="H35" s="4668"/>
      <c r="I35" s="4668"/>
      <c r="J35" s="4668"/>
      <c r="K35" s="4668"/>
      <c r="L35" s="4668"/>
      <c r="M35" s="4668"/>
      <c r="N35" s="4668"/>
      <c r="O35" s="4668"/>
      <c r="P35" s="4668"/>
      <c r="Q35" s="4668"/>
      <c r="R35" s="4668"/>
      <c r="S35" s="4668"/>
      <c r="T35" s="4669" t="s">
        <v>49</v>
      </c>
      <c r="U35" s="4670"/>
      <c r="V35" s="3809"/>
      <c r="W35" s="3810"/>
      <c r="X35" s="3812"/>
      <c r="Y35" s="3786"/>
      <c r="Z35" s="4665" t="s">
        <v>65</v>
      </c>
      <c r="AA35" s="4666"/>
      <c r="AB35" s="4666"/>
      <c r="AC35" s="4666"/>
      <c r="AD35" s="4671"/>
      <c r="AE35" s="4665" t="s">
        <v>66</v>
      </c>
      <c r="AF35" s="4666"/>
      <c r="AG35" s="4666"/>
      <c r="AH35" s="4666"/>
      <c r="AI35" s="4671"/>
      <c r="AJ35" s="3818"/>
      <c r="AK35" s="3819"/>
      <c r="AL35" s="3799"/>
      <c r="AM35" s="3799"/>
      <c r="AN35" s="3799"/>
      <c r="AO35" s="3798"/>
      <c r="AP35" s="3799"/>
      <c r="AQ35" s="3799"/>
      <c r="AR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CB35" s="3778"/>
      <c r="CC35" s="3797"/>
      <c r="CD35" s="3797"/>
      <c r="CE35" s="3797"/>
      <c r="CF35" s="3797"/>
      <c r="CG35" s="3778"/>
      <c r="CH35" s="3778"/>
      <c r="CL35" s="3778"/>
      <c r="CM35" s="3797"/>
      <c r="CN35" s="3797"/>
      <c r="CO35" s="3797"/>
      <c r="CP35" s="3797"/>
      <c r="CQ35" s="3778"/>
      <c r="CR35" s="3778"/>
      <c r="CZ35" s="5"/>
      <c r="DA35" s="5"/>
      <c r="DB35" s="5"/>
    </row>
    <row r="36" spans="1:106" ht="90" customHeight="1" x14ac:dyDescent="0.2">
      <c r="A36" s="4650"/>
      <c r="B36" s="3803"/>
      <c r="C36" s="2525" t="s">
        <v>13</v>
      </c>
      <c r="D36" s="2590" t="s">
        <v>14</v>
      </c>
      <c r="E36" s="2590" t="s">
        <v>50</v>
      </c>
      <c r="F36" s="2590" t="s">
        <v>51</v>
      </c>
      <c r="G36" s="2590" t="s">
        <v>17</v>
      </c>
      <c r="H36" s="2590" t="s">
        <v>18</v>
      </c>
      <c r="I36" s="2590" t="s">
        <v>19</v>
      </c>
      <c r="J36" s="2590" t="s">
        <v>20</v>
      </c>
      <c r="K36" s="2590" t="s">
        <v>21</v>
      </c>
      <c r="L36" s="2590" t="s">
        <v>22</v>
      </c>
      <c r="M36" s="2590" t="s">
        <v>23</v>
      </c>
      <c r="N36" s="2590" t="s">
        <v>24</v>
      </c>
      <c r="O36" s="2590" t="s">
        <v>25</v>
      </c>
      <c r="P36" s="2590" t="s">
        <v>26</v>
      </c>
      <c r="Q36" s="2590" t="s">
        <v>27</v>
      </c>
      <c r="R36" s="2590" t="s">
        <v>28</v>
      </c>
      <c r="S36" s="2591" t="s">
        <v>29</v>
      </c>
      <c r="T36" s="2592" t="s">
        <v>30</v>
      </c>
      <c r="U36" s="2593" t="s">
        <v>31</v>
      </c>
      <c r="V36" s="2525" t="s">
        <v>67</v>
      </c>
      <c r="W36" s="2524" t="s">
        <v>68</v>
      </c>
      <c r="X36" s="2525" t="s">
        <v>69</v>
      </c>
      <c r="Y36" s="2591" t="s">
        <v>70</v>
      </c>
      <c r="Z36" s="2537" t="s">
        <v>5</v>
      </c>
      <c r="AA36" s="2594" t="s">
        <v>71</v>
      </c>
      <c r="AB36" s="2590" t="s">
        <v>72</v>
      </c>
      <c r="AC36" s="2590" t="s">
        <v>73</v>
      </c>
      <c r="AD36" s="2524" t="s">
        <v>74</v>
      </c>
      <c r="AE36" s="67" t="s">
        <v>56</v>
      </c>
      <c r="AF36" s="2594" t="s">
        <v>71</v>
      </c>
      <c r="AG36" s="2590" t="s">
        <v>72</v>
      </c>
      <c r="AH36" s="2590" t="s">
        <v>73</v>
      </c>
      <c r="AI36" s="2524" t="s">
        <v>74</v>
      </c>
      <c r="AJ36" s="2595" t="s">
        <v>75</v>
      </c>
      <c r="AK36" s="2523" t="s">
        <v>76</v>
      </c>
      <c r="AL36" s="2523" t="s">
        <v>77</v>
      </c>
      <c r="AM36" s="3786"/>
      <c r="AN36" s="3786"/>
      <c r="AO36" s="3788"/>
      <c r="AP36" s="3786"/>
      <c r="AQ36" s="3786"/>
      <c r="AR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CB36" s="3778"/>
      <c r="CC36" s="70"/>
      <c r="CD36" s="70"/>
      <c r="CE36" s="70"/>
      <c r="CF36" s="70"/>
      <c r="CG36" s="3778"/>
      <c r="CH36" s="3778"/>
      <c r="CL36" s="3778"/>
      <c r="CM36" s="70"/>
      <c r="CN36" s="70"/>
      <c r="CO36" s="70"/>
      <c r="CP36" s="70"/>
      <c r="CQ36" s="3778"/>
      <c r="CR36" s="3778"/>
      <c r="CZ36" s="5"/>
      <c r="DA36" s="5"/>
      <c r="DB36" s="5"/>
    </row>
    <row r="37" spans="1:106" ht="15.6" customHeight="1" x14ac:dyDescent="0.2">
      <c r="A37" s="71" t="s">
        <v>78</v>
      </c>
      <c r="B37" s="23">
        <f>SUM(C37:S37)</f>
        <v>0</v>
      </c>
      <c r="C37" s="2403"/>
      <c r="D37" s="2427"/>
      <c r="E37" s="2427"/>
      <c r="F37" s="2427"/>
      <c r="G37" s="2509"/>
      <c r="H37" s="2509"/>
      <c r="I37" s="2509"/>
      <c r="J37" s="2509"/>
      <c r="K37" s="2509"/>
      <c r="L37" s="2509"/>
      <c r="M37" s="2509"/>
      <c r="N37" s="2509"/>
      <c r="O37" s="2509"/>
      <c r="P37" s="2509"/>
      <c r="Q37" s="2509"/>
      <c r="R37" s="2509"/>
      <c r="S37" s="2510"/>
      <c r="T37" s="2403"/>
      <c r="U37" s="2404"/>
      <c r="V37" s="2403"/>
      <c r="W37" s="2404"/>
      <c r="X37" s="2403"/>
      <c r="Y37" s="2404"/>
      <c r="Z37" s="2596">
        <f>SUM(AA37+AB37+AC37+AD37)</f>
        <v>0</v>
      </c>
      <c r="AA37" s="2403"/>
      <c r="AB37" s="2427"/>
      <c r="AC37" s="2427"/>
      <c r="AD37" s="2404"/>
      <c r="AE37" s="2596">
        <f>SUM(AF37+AG37+AH37+AI37)</f>
        <v>0</v>
      </c>
      <c r="AF37" s="2403"/>
      <c r="AG37" s="2427"/>
      <c r="AH37" s="2427"/>
      <c r="AI37" s="2291"/>
      <c r="AJ37" s="2554"/>
      <c r="AK37" s="2554"/>
      <c r="AL37" s="2554"/>
      <c r="AM37" s="2554"/>
      <c r="AN37" s="2554"/>
      <c r="AO37" s="2554"/>
      <c r="AP37" s="2554"/>
      <c r="AQ37" s="2554"/>
      <c r="AR37" s="4" t="str">
        <f>CB37&amp;CC37&amp;CD37&amp;CE37&amp;CF37&amp;CG37&amp;CH37</f>
        <v/>
      </c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CB37" s="5" t="str">
        <f t="shared" ref="CB37:CB96" si="10">IF(CL37=1," *Atenciones según sexo deben ser iguales  al total de Atenciones. ","")</f>
        <v/>
      </c>
      <c r="CC37" s="5" t="str">
        <f t="shared" ref="CC37:CC96" si="11">IF(CM37=1,"* El total de atenciones remotas de consultas nuevas según origen de menores de 15 años NO DEBE superar el total de atenciones del grupo indicado. ","")</f>
        <v/>
      </c>
      <c r="CD37" s="5" t="str">
        <f t="shared" ref="CD37:CD96" si="12">IF(CN37=1,"* El total de atenciones remotas de consultas nuevas según origen de pacientes de 15 y más años NO DEBE superar el total de atenciones del grupo indicado. ","")</f>
        <v/>
      </c>
      <c r="CE37" s="5" t="str">
        <f t="shared" ref="CE37:CE96" si="13">IF(CO37=1,"* El total de altas de consultas nuevas según origen de menores de 15 años NO DEBE superar el total de atenciones del grupo indicado. ","")</f>
        <v/>
      </c>
      <c r="CF37" s="5" t="str">
        <f t="shared" ref="CF37:CF96" si="14">IF(CP37=1,"* El total de altas de consultas nuevas según origen de pacientes de 15 y más años NO DEBE superar el total de atenciones del grupo indicado. ","")</f>
        <v/>
      </c>
      <c r="CG37" s="5" t="str">
        <f t="shared" ref="CG37:CG96" si="15">IF(CQ37=1," *Las Atenciones de Pueblos Originarios no pueden superar el total de Atenciones.","")</f>
        <v/>
      </c>
      <c r="CH37" s="5" t="str">
        <f t="shared" ref="CH37:CH96" si="16">IF(CR37=1," *Las Atenciones de Migrantes no pueden superar el total de Atenciones.","")</f>
        <v/>
      </c>
      <c r="CL37" s="5">
        <f t="shared" ref="CL37:CL96" si="17">IF(T37+U37&lt;&gt;B37,1,0)</f>
        <v>0</v>
      </c>
      <c r="CM37" s="5">
        <f t="shared" ref="CM37:CM96" si="18">IF(Z37&gt;SUM($C37:$E37),1,0)</f>
        <v>0</v>
      </c>
      <c r="CN37" s="5">
        <f t="shared" ref="CN37:CN96" si="19">IF(AE37&gt;SUM($F37:$S37),1,0)</f>
        <v>0</v>
      </c>
      <c r="CO37" s="5">
        <f t="shared" ref="CO37:CO96" si="20">IF(X37&gt;SUM($C37:$E37),1,0)</f>
        <v>0</v>
      </c>
      <c r="CP37" s="5">
        <f t="shared" ref="CP37:CP96" si="21">IF(Y37&gt;SUM($F37:$S37),1,0)</f>
        <v>0</v>
      </c>
      <c r="CQ37" s="5">
        <f t="shared" ref="CQ37:CR68" si="22">IF($B37&lt;AO37,1,0)</f>
        <v>0</v>
      </c>
      <c r="CR37" s="5">
        <f t="shared" si="22"/>
        <v>0</v>
      </c>
      <c r="CZ37" s="5"/>
      <c r="DA37" s="5"/>
      <c r="DB37" s="5"/>
    </row>
    <row r="38" spans="1:106" ht="15.6" customHeight="1" x14ac:dyDescent="0.2">
      <c r="A38" s="2596" t="s">
        <v>79</v>
      </c>
      <c r="B38" s="23">
        <f t="shared" ref="B38:B96" si="23">SUM(C38:S38)</f>
        <v>0</v>
      </c>
      <c r="C38" s="2547"/>
      <c r="D38" s="2548"/>
      <c r="E38" s="2548"/>
      <c r="F38" s="2548"/>
      <c r="G38" s="2548"/>
      <c r="H38" s="2548"/>
      <c r="I38" s="2548"/>
      <c r="J38" s="2548"/>
      <c r="K38" s="2548"/>
      <c r="L38" s="2548"/>
      <c r="M38" s="2548"/>
      <c r="N38" s="2548"/>
      <c r="O38" s="2548"/>
      <c r="P38" s="2548"/>
      <c r="Q38" s="2548"/>
      <c r="R38" s="2548"/>
      <c r="S38" s="2551"/>
      <c r="T38" s="73"/>
      <c r="U38" s="74"/>
      <c r="V38" s="73"/>
      <c r="W38" s="74"/>
      <c r="X38" s="73"/>
      <c r="Y38" s="74"/>
      <c r="Z38" s="2596">
        <f t="shared" ref="Z38:Z96" si="24">SUM(AA38+AB38+AC38+AD38)</f>
        <v>0</v>
      </c>
      <c r="AA38" s="73"/>
      <c r="AB38" s="75"/>
      <c r="AC38" s="75"/>
      <c r="AD38" s="74"/>
      <c r="AE38" s="2596">
        <f t="shared" ref="AE38:AE96" si="25">SUM(AF38+AG38+AH38+AI38)</f>
        <v>0</v>
      </c>
      <c r="AF38" s="73"/>
      <c r="AG38" s="75"/>
      <c r="AH38" s="75"/>
      <c r="AI38" s="76"/>
      <c r="AJ38" s="2554"/>
      <c r="AK38" s="2554"/>
      <c r="AL38" s="2554"/>
      <c r="AM38" s="2554"/>
      <c r="AN38" s="2554"/>
      <c r="AO38" s="2554"/>
      <c r="AP38" s="2554"/>
      <c r="AQ38" s="2554"/>
      <c r="AR38" s="4" t="str">
        <f t="shared" ref="AR38:AR96" si="26">CB38&amp;CC38&amp;CD38&amp;CE38&amp;CF38&amp;CG38&amp;CH38</f>
        <v/>
      </c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CB38" s="5" t="str">
        <f t="shared" si="10"/>
        <v/>
      </c>
      <c r="CC38" s="5" t="str">
        <f t="shared" si="11"/>
        <v/>
      </c>
      <c r="CD38" s="5" t="str">
        <f t="shared" si="12"/>
        <v/>
      </c>
      <c r="CE38" s="5" t="str">
        <f t="shared" si="13"/>
        <v/>
      </c>
      <c r="CF38" s="5" t="str">
        <f t="shared" si="14"/>
        <v/>
      </c>
      <c r="CG38" s="5" t="str">
        <f t="shared" si="15"/>
        <v/>
      </c>
      <c r="CH38" s="5" t="str">
        <f t="shared" si="16"/>
        <v/>
      </c>
      <c r="CL38" s="5">
        <f t="shared" si="17"/>
        <v>0</v>
      </c>
      <c r="CM38" s="5">
        <f t="shared" si="18"/>
        <v>0</v>
      </c>
      <c r="CN38" s="5">
        <f t="shared" si="19"/>
        <v>0</v>
      </c>
      <c r="CO38" s="5">
        <f t="shared" si="20"/>
        <v>0</v>
      </c>
      <c r="CP38" s="5">
        <f t="shared" si="21"/>
        <v>0</v>
      </c>
      <c r="CQ38" s="5">
        <f t="shared" si="22"/>
        <v>0</v>
      </c>
      <c r="CR38" s="5">
        <f t="shared" si="22"/>
        <v>0</v>
      </c>
      <c r="CZ38" s="5"/>
      <c r="DA38" s="5"/>
      <c r="DB38" s="5"/>
    </row>
    <row r="39" spans="1:106" ht="15.6" customHeight="1" x14ac:dyDescent="0.2">
      <c r="A39" s="2596" t="s">
        <v>80</v>
      </c>
      <c r="B39" s="23">
        <f>SUM(C39)</f>
        <v>0</v>
      </c>
      <c r="C39" s="2547"/>
      <c r="D39" s="2597"/>
      <c r="E39" s="2597"/>
      <c r="F39" s="2597"/>
      <c r="G39" s="2597"/>
      <c r="H39" s="2597"/>
      <c r="I39" s="2597"/>
      <c r="J39" s="2597"/>
      <c r="K39" s="2597"/>
      <c r="L39" s="2597"/>
      <c r="M39" s="2597"/>
      <c r="N39" s="2597"/>
      <c r="O39" s="2597"/>
      <c r="P39" s="2597"/>
      <c r="Q39" s="2597"/>
      <c r="R39" s="2597"/>
      <c r="S39" s="2598"/>
      <c r="T39" s="73"/>
      <c r="U39" s="74"/>
      <c r="V39" s="73"/>
      <c r="W39" s="74"/>
      <c r="X39" s="73"/>
      <c r="Y39" s="74"/>
      <c r="Z39" s="2596">
        <f t="shared" si="24"/>
        <v>0</v>
      </c>
      <c r="AA39" s="73"/>
      <c r="AB39" s="75"/>
      <c r="AC39" s="75"/>
      <c r="AD39" s="74"/>
      <c r="AE39" s="2596">
        <f t="shared" si="25"/>
        <v>0</v>
      </c>
      <c r="AF39" s="73"/>
      <c r="AG39" s="75"/>
      <c r="AH39" s="75"/>
      <c r="AI39" s="76"/>
      <c r="AJ39" s="2554"/>
      <c r="AK39" s="2554"/>
      <c r="AL39" s="2554"/>
      <c r="AM39" s="2554"/>
      <c r="AN39" s="2554"/>
      <c r="AO39" s="2554"/>
      <c r="AP39" s="2554"/>
      <c r="AQ39" s="2554"/>
      <c r="AR39" s="4" t="str">
        <f t="shared" si="26"/>
        <v/>
      </c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CB39" s="5" t="str">
        <f t="shared" si="10"/>
        <v/>
      </c>
      <c r="CC39" s="5" t="str">
        <f t="shared" si="11"/>
        <v/>
      </c>
      <c r="CD39" s="5" t="str">
        <f t="shared" si="12"/>
        <v/>
      </c>
      <c r="CE39" s="5" t="str">
        <f t="shared" si="13"/>
        <v/>
      </c>
      <c r="CF39" s="5" t="str">
        <f>IF(CP39=1,"* El total de altas de consultas nuevas según origen de pacientes de 15 y más años NO DEBE superar el total de atenciones del grupo indicado. ","")</f>
        <v/>
      </c>
      <c r="CG39" s="5" t="str">
        <f t="shared" si="15"/>
        <v/>
      </c>
      <c r="CH39" s="5" t="str">
        <f t="shared" si="16"/>
        <v/>
      </c>
      <c r="CL39" s="5">
        <f t="shared" si="17"/>
        <v>0</v>
      </c>
      <c r="CM39" s="5">
        <f t="shared" si="18"/>
        <v>0</v>
      </c>
      <c r="CN39" s="5">
        <f t="shared" si="19"/>
        <v>0</v>
      </c>
      <c r="CO39" s="5">
        <f t="shared" si="20"/>
        <v>0</v>
      </c>
      <c r="CP39" s="5">
        <f>IF(Y39&gt;SUM($C39),1,0)</f>
        <v>0</v>
      </c>
      <c r="CQ39" s="5">
        <f t="shared" si="22"/>
        <v>0</v>
      </c>
      <c r="CR39" s="5">
        <f t="shared" si="22"/>
        <v>0</v>
      </c>
      <c r="CZ39" s="5"/>
      <c r="DA39" s="5"/>
      <c r="DB39" s="5"/>
    </row>
    <row r="40" spans="1:106" ht="15.6" customHeight="1" x14ac:dyDescent="0.2">
      <c r="A40" s="2596" t="s">
        <v>81</v>
      </c>
      <c r="B40" s="23">
        <f t="shared" si="23"/>
        <v>0</v>
      </c>
      <c r="C40" s="2547"/>
      <c r="D40" s="2548"/>
      <c r="E40" s="2548"/>
      <c r="F40" s="2548"/>
      <c r="G40" s="2548"/>
      <c r="H40" s="2548"/>
      <c r="I40" s="2548"/>
      <c r="J40" s="2548"/>
      <c r="K40" s="2548"/>
      <c r="L40" s="2548"/>
      <c r="M40" s="2548"/>
      <c r="N40" s="2548"/>
      <c r="O40" s="2548"/>
      <c r="P40" s="2548"/>
      <c r="Q40" s="2548"/>
      <c r="R40" s="2548"/>
      <c r="S40" s="2551"/>
      <c r="T40" s="73"/>
      <c r="U40" s="74"/>
      <c r="V40" s="73"/>
      <c r="W40" s="74"/>
      <c r="X40" s="73"/>
      <c r="Y40" s="74"/>
      <c r="Z40" s="2596">
        <f t="shared" si="24"/>
        <v>0</v>
      </c>
      <c r="AA40" s="73"/>
      <c r="AB40" s="75"/>
      <c r="AC40" s="75"/>
      <c r="AD40" s="74"/>
      <c r="AE40" s="2596">
        <f t="shared" si="25"/>
        <v>0</v>
      </c>
      <c r="AF40" s="73"/>
      <c r="AG40" s="75"/>
      <c r="AH40" s="75"/>
      <c r="AI40" s="76"/>
      <c r="AJ40" s="2554"/>
      <c r="AK40" s="2554"/>
      <c r="AL40" s="2554"/>
      <c r="AM40" s="2554"/>
      <c r="AN40" s="2554"/>
      <c r="AO40" s="2554"/>
      <c r="AP40" s="2554"/>
      <c r="AQ40" s="2554"/>
      <c r="AR40" s="4" t="str">
        <f t="shared" si="26"/>
        <v/>
      </c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CB40" s="5" t="str">
        <f t="shared" si="10"/>
        <v/>
      </c>
      <c r="CC40" s="5" t="str">
        <f t="shared" si="11"/>
        <v/>
      </c>
      <c r="CD40" s="5" t="str">
        <f t="shared" si="12"/>
        <v/>
      </c>
      <c r="CE40" s="5" t="str">
        <f t="shared" si="13"/>
        <v/>
      </c>
      <c r="CF40" s="5" t="str">
        <f t="shared" si="14"/>
        <v/>
      </c>
      <c r="CG40" s="5" t="str">
        <f t="shared" si="15"/>
        <v/>
      </c>
      <c r="CH40" s="5" t="str">
        <f t="shared" si="16"/>
        <v/>
      </c>
      <c r="CL40" s="5">
        <f t="shared" si="17"/>
        <v>0</v>
      </c>
      <c r="CM40" s="5">
        <f t="shared" si="18"/>
        <v>0</v>
      </c>
      <c r="CN40" s="5">
        <f t="shared" si="19"/>
        <v>0</v>
      </c>
      <c r="CO40" s="5">
        <f t="shared" si="20"/>
        <v>0</v>
      </c>
      <c r="CP40" s="5">
        <f t="shared" si="21"/>
        <v>0</v>
      </c>
      <c r="CQ40" s="5">
        <f t="shared" si="22"/>
        <v>0</v>
      </c>
      <c r="CR40" s="5">
        <f t="shared" si="22"/>
        <v>0</v>
      </c>
      <c r="CZ40" s="5"/>
      <c r="DA40" s="5"/>
      <c r="DB40" s="5"/>
    </row>
    <row r="41" spans="1:106" ht="15.6" customHeight="1" x14ac:dyDescent="0.2">
      <c r="A41" s="2596" t="s">
        <v>82</v>
      </c>
      <c r="B41" s="23">
        <f t="shared" si="23"/>
        <v>0</v>
      </c>
      <c r="C41" s="2547"/>
      <c r="D41" s="2548"/>
      <c r="E41" s="2548"/>
      <c r="F41" s="2548"/>
      <c r="G41" s="2548"/>
      <c r="H41" s="2548"/>
      <c r="I41" s="2548"/>
      <c r="J41" s="2548"/>
      <c r="K41" s="2548"/>
      <c r="L41" s="2548"/>
      <c r="M41" s="2548"/>
      <c r="N41" s="2548"/>
      <c r="O41" s="2548"/>
      <c r="P41" s="2548"/>
      <c r="Q41" s="2548"/>
      <c r="R41" s="2548"/>
      <c r="S41" s="2551"/>
      <c r="T41" s="73"/>
      <c r="U41" s="74"/>
      <c r="V41" s="73"/>
      <c r="W41" s="74"/>
      <c r="X41" s="73"/>
      <c r="Y41" s="74"/>
      <c r="Z41" s="2596">
        <f t="shared" si="24"/>
        <v>0</v>
      </c>
      <c r="AA41" s="73"/>
      <c r="AB41" s="75"/>
      <c r="AC41" s="75"/>
      <c r="AD41" s="74"/>
      <c r="AE41" s="2596">
        <f t="shared" si="25"/>
        <v>0</v>
      </c>
      <c r="AF41" s="73"/>
      <c r="AG41" s="75"/>
      <c r="AH41" s="75"/>
      <c r="AI41" s="76"/>
      <c r="AJ41" s="2554"/>
      <c r="AK41" s="2554"/>
      <c r="AL41" s="2554"/>
      <c r="AM41" s="2554"/>
      <c r="AN41" s="2554"/>
      <c r="AO41" s="2554"/>
      <c r="AP41" s="2554"/>
      <c r="AQ41" s="2554"/>
      <c r="AR41" s="4" t="str">
        <f t="shared" si="26"/>
        <v/>
      </c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CB41" s="5" t="str">
        <f t="shared" si="10"/>
        <v/>
      </c>
      <c r="CC41" s="5" t="str">
        <f t="shared" si="11"/>
        <v/>
      </c>
      <c r="CD41" s="5" t="str">
        <f t="shared" si="12"/>
        <v/>
      </c>
      <c r="CE41" s="5" t="str">
        <f t="shared" si="13"/>
        <v/>
      </c>
      <c r="CF41" s="5" t="str">
        <f t="shared" si="14"/>
        <v/>
      </c>
      <c r="CG41" s="5" t="str">
        <f t="shared" si="15"/>
        <v/>
      </c>
      <c r="CH41" s="5" t="str">
        <f t="shared" si="16"/>
        <v/>
      </c>
      <c r="CL41" s="5">
        <f t="shared" si="17"/>
        <v>0</v>
      </c>
      <c r="CM41" s="5">
        <f t="shared" si="18"/>
        <v>0</v>
      </c>
      <c r="CN41" s="5">
        <f t="shared" si="19"/>
        <v>0</v>
      </c>
      <c r="CO41" s="5">
        <f t="shared" si="20"/>
        <v>0</v>
      </c>
      <c r="CP41" s="5">
        <f t="shared" si="21"/>
        <v>0</v>
      </c>
      <c r="CQ41" s="5">
        <f t="shared" si="22"/>
        <v>0</v>
      </c>
      <c r="CR41" s="5">
        <f t="shared" si="22"/>
        <v>0</v>
      </c>
      <c r="CZ41" s="5"/>
      <c r="DA41" s="5"/>
      <c r="DB41" s="5"/>
    </row>
    <row r="42" spans="1:106" ht="15.6" customHeight="1" x14ac:dyDescent="0.2">
      <c r="A42" s="2596" t="s">
        <v>83</v>
      </c>
      <c r="B42" s="23">
        <f t="shared" si="23"/>
        <v>0</v>
      </c>
      <c r="C42" s="2547"/>
      <c r="D42" s="2548"/>
      <c r="E42" s="2548"/>
      <c r="F42" s="2548"/>
      <c r="G42" s="2548"/>
      <c r="H42" s="2548"/>
      <c r="I42" s="2548"/>
      <c r="J42" s="2548"/>
      <c r="K42" s="2548"/>
      <c r="L42" s="2548"/>
      <c r="M42" s="2548"/>
      <c r="N42" s="2548"/>
      <c r="O42" s="2548"/>
      <c r="P42" s="2548"/>
      <c r="Q42" s="2548"/>
      <c r="R42" s="2548"/>
      <c r="S42" s="2551"/>
      <c r="T42" s="73"/>
      <c r="U42" s="74"/>
      <c r="V42" s="73"/>
      <c r="W42" s="74"/>
      <c r="X42" s="73"/>
      <c r="Y42" s="74"/>
      <c r="Z42" s="2596">
        <f t="shared" si="24"/>
        <v>0</v>
      </c>
      <c r="AA42" s="73"/>
      <c r="AB42" s="75"/>
      <c r="AC42" s="75"/>
      <c r="AD42" s="74"/>
      <c r="AE42" s="2596">
        <f t="shared" si="25"/>
        <v>0</v>
      </c>
      <c r="AF42" s="73"/>
      <c r="AG42" s="75"/>
      <c r="AH42" s="75"/>
      <c r="AI42" s="76"/>
      <c r="AJ42" s="2554"/>
      <c r="AK42" s="2554"/>
      <c r="AL42" s="2554"/>
      <c r="AM42" s="2554"/>
      <c r="AN42" s="2554"/>
      <c r="AO42" s="2554"/>
      <c r="AP42" s="2554"/>
      <c r="AQ42" s="2554"/>
      <c r="AR42" s="4" t="str">
        <f t="shared" si="26"/>
        <v/>
      </c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CB42" s="5" t="str">
        <f t="shared" si="10"/>
        <v/>
      </c>
      <c r="CC42" s="5" t="str">
        <f t="shared" si="11"/>
        <v/>
      </c>
      <c r="CD42" s="5" t="str">
        <f t="shared" si="12"/>
        <v/>
      </c>
      <c r="CE42" s="5" t="str">
        <f t="shared" si="13"/>
        <v/>
      </c>
      <c r="CF42" s="5" t="str">
        <f t="shared" si="14"/>
        <v/>
      </c>
      <c r="CG42" s="5" t="str">
        <f t="shared" si="15"/>
        <v/>
      </c>
      <c r="CH42" s="5" t="str">
        <f t="shared" si="16"/>
        <v/>
      </c>
      <c r="CL42" s="5">
        <f t="shared" si="17"/>
        <v>0</v>
      </c>
      <c r="CM42" s="5">
        <f t="shared" si="18"/>
        <v>0</v>
      </c>
      <c r="CN42" s="5">
        <f t="shared" si="19"/>
        <v>0</v>
      </c>
      <c r="CO42" s="5">
        <f t="shared" si="20"/>
        <v>0</v>
      </c>
      <c r="CP42" s="5">
        <f t="shared" si="21"/>
        <v>0</v>
      </c>
      <c r="CQ42" s="5">
        <f t="shared" si="22"/>
        <v>0</v>
      </c>
      <c r="CR42" s="5">
        <f t="shared" si="22"/>
        <v>0</v>
      </c>
      <c r="CZ42" s="5"/>
      <c r="DA42" s="5"/>
      <c r="DB42" s="5"/>
    </row>
    <row r="43" spans="1:106" ht="15.6" customHeight="1" x14ac:dyDescent="0.2">
      <c r="A43" s="2596" t="s">
        <v>84</v>
      </c>
      <c r="B43" s="23">
        <f t="shared" si="23"/>
        <v>0</v>
      </c>
      <c r="C43" s="2547"/>
      <c r="D43" s="2548"/>
      <c r="E43" s="2548"/>
      <c r="F43" s="2548"/>
      <c r="G43" s="2548"/>
      <c r="H43" s="2548"/>
      <c r="I43" s="2548"/>
      <c r="J43" s="2548"/>
      <c r="K43" s="2548"/>
      <c r="L43" s="2548"/>
      <c r="M43" s="2548"/>
      <c r="N43" s="2548"/>
      <c r="O43" s="2548"/>
      <c r="P43" s="2548"/>
      <c r="Q43" s="2548"/>
      <c r="R43" s="2548"/>
      <c r="S43" s="2551"/>
      <c r="T43" s="73"/>
      <c r="U43" s="74"/>
      <c r="V43" s="73"/>
      <c r="W43" s="74"/>
      <c r="X43" s="73"/>
      <c r="Y43" s="74"/>
      <c r="Z43" s="2596">
        <f t="shared" si="24"/>
        <v>0</v>
      </c>
      <c r="AA43" s="73"/>
      <c r="AB43" s="75"/>
      <c r="AC43" s="75"/>
      <c r="AD43" s="74"/>
      <c r="AE43" s="2596">
        <f t="shared" si="25"/>
        <v>0</v>
      </c>
      <c r="AF43" s="73"/>
      <c r="AG43" s="75"/>
      <c r="AH43" s="75"/>
      <c r="AI43" s="76"/>
      <c r="AJ43" s="2554"/>
      <c r="AK43" s="2554"/>
      <c r="AL43" s="2554"/>
      <c r="AM43" s="2554"/>
      <c r="AN43" s="2554"/>
      <c r="AO43" s="2554"/>
      <c r="AP43" s="2554"/>
      <c r="AQ43" s="2554"/>
      <c r="AR43" s="4" t="str">
        <f t="shared" si="26"/>
        <v/>
      </c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CB43" s="5" t="str">
        <f t="shared" si="10"/>
        <v/>
      </c>
      <c r="CC43" s="5" t="str">
        <f t="shared" si="11"/>
        <v/>
      </c>
      <c r="CD43" s="5" t="str">
        <f t="shared" si="12"/>
        <v/>
      </c>
      <c r="CE43" s="5" t="str">
        <f t="shared" si="13"/>
        <v/>
      </c>
      <c r="CF43" s="5" t="str">
        <f t="shared" si="14"/>
        <v/>
      </c>
      <c r="CG43" s="5" t="str">
        <f t="shared" si="15"/>
        <v/>
      </c>
      <c r="CH43" s="5" t="str">
        <f t="shared" si="16"/>
        <v/>
      </c>
      <c r="CL43" s="5">
        <f t="shared" si="17"/>
        <v>0</v>
      </c>
      <c r="CM43" s="5">
        <f t="shared" si="18"/>
        <v>0</v>
      </c>
      <c r="CN43" s="5">
        <f t="shared" si="19"/>
        <v>0</v>
      </c>
      <c r="CO43" s="5">
        <f t="shared" si="20"/>
        <v>0</v>
      </c>
      <c r="CP43" s="5">
        <f t="shared" si="21"/>
        <v>0</v>
      </c>
      <c r="CQ43" s="5">
        <f t="shared" si="22"/>
        <v>0</v>
      </c>
      <c r="CR43" s="5">
        <f t="shared" si="22"/>
        <v>0</v>
      </c>
      <c r="CZ43" s="5"/>
      <c r="DA43" s="5"/>
      <c r="DB43" s="5"/>
    </row>
    <row r="44" spans="1:106" ht="15.6" customHeight="1" x14ac:dyDescent="0.2">
      <c r="A44" s="2596" t="s">
        <v>85</v>
      </c>
      <c r="B44" s="23">
        <f t="shared" si="23"/>
        <v>0</v>
      </c>
      <c r="C44" s="2547"/>
      <c r="D44" s="2548"/>
      <c r="E44" s="2548"/>
      <c r="F44" s="2548"/>
      <c r="G44" s="2548"/>
      <c r="H44" s="2548"/>
      <c r="I44" s="2548"/>
      <c r="J44" s="2548"/>
      <c r="K44" s="2548"/>
      <c r="L44" s="2548"/>
      <c r="M44" s="2548"/>
      <c r="N44" s="2548"/>
      <c r="O44" s="2548"/>
      <c r="P44" s="2548"/>
      <c r="Q44" s="2548"/>
      <c r="R44" s="2548"/>
      <c r="S44" s="2551"/>
      <c r="T44" s="73"/>
      <c r="U44" s="74"/>
      <c r="V44" s="73"/>
      <c r="W44" s="74"/>
      <c r="X44" s="73"/>
      <c r="Y44" s="74"/>
      <c r="Z44" s="2596">
        <f t="shared" si="24"/>
        <v>0</v>
      </c>
      <c r="AA44" s="73"/>
      <c r="AB44" s="75"/>
      <c r="AC44" s="75"/>
      <c r="AD44" s="74"/>
      <c r="AE44" s="2596">
        <f t="shared" si="25"/>
        <v>0</v>
      </c>
      <c r="AF44" s="73"/>
      <c r="AG44" s="75"/>
      <c r="AH44" s="75"/>
      <c r="AI44" s="76"/>
      <c r="AJ44" s="2554"/>
      <c r="AK44" s="2554"/>
      <c r="AL44" s="2554"/>
      <c r="AM44" s="2554"/>
      <c r="AN44" s="2554"/>
      <c r="AO44" s="2554"/>
      <c r="AP44" s="2554"/>
      <c r="AQ44" s="2554"/>
      <c r="AR44" s="4" t="str">
        <f t="shared" si="26"/>
        <v/>
      </c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CB44" s="5" t="str">
        <f t="shared" si="10"/>
        <v/>
      </c>
      <c r="CC44" s="5" t="str">
        <f t="shared" si="11"/>
        <v/>
      </c>
      <c r="CD44" s="5" t="str">
        <f t="shared" si="12"/>
        <v/>
      </c>
      <c r="CE44" s="5" t="str">
        <f t="shared" si="13"/>
        <v/>
      </c>
      <c r="CF44" s="5" t="str">
        <f t="shared" si="14"/>
        <v/>
      </c>
      <c r="CG44" s="5" t="str">
        <f t="shared" si="15"/>
        <v/>
      </c>
      <c r="CH44" s="5" t="str">
        <f t="shared" si="16"/>
        <v/>
      </c>
      <c r="CL44" s="5">
        <f t="shared" si="17"/>
        <v>0</v>
      </c>
      <c r="CM44" s="5">
        <f t="shared" si="18"/>
        <v>0</v>
      </c>
      <c r="CN44" s="5">
        <f t="shared" si="19"/>
        <v>0</v>
      </c>
      <c r="CO44" s="5">
        <f t="shared" si="20"/>
        <v>0</v>
      </c>
      <c r="CP44" s="5">
        <f t="shared" si="21"/>
        <v>0</v>
      </c>
      <c r="CQ44" s="5">
        <f t="shared" si="22"/>
        <v>0</v>
      </c>
      <c r="CR44" s="5">
        <f t="shared" si="22"/>
        <v>0</v>
      </c>
      <c r="CZ44" s="5"/>
      <c r="DA44" s="5"/>
      <c r="DB44" s="5"/>
    </row>
    <row r="45" spans="1:106" ht="15.6" customHeight="1" x14ac:dyDescent="0.2">
      <c r="A45" s="2596" t="s">
        <v>86</v>
      </c>
      <c r="B45" s="23">
        <f t="shared" si="23"/>
        <v>0</v>
      </c>
      <c r="C45" s="2547"/>
      <c r="D45" s="2548"/>
      <c r="E45" s="2548"/>
      <c r="F45" s="2548"/>
      <c r="G45" s="2548"/>
      <c r="H45" s="2548"/>
      <c r="I45" s="2548"/>
      <c r="J45" s="2548"/>
      <c r="K45" s="2548"/>
      <c r="L45" s="2548"/>
      <c r="M45" s="2548"/>
      <c r="N45" s="2548"/>
      <c r="O45" s="2548"/>
      <c r="P45" s="2548"/>
      <c r="Q45" s="2548"/>
      <c r="R45" s="2548"/>
      <c r="S45" s="2551"/>
      <c r="T45" s="73"/>
      <c r="U45" s="74"/>
      <c r="V45" s="73"/>
      <c r="W45" s="74"/>
      <c r="X45" s="73"/>
      <c r="Y45" s="74"/>
      <c r="Z45" s="2596">
        <f t="shared" si="24"/>
        <v>0</v>
      </c>
      <c r="AA45" s="73"/>
      <c r="AB45" s="75"/>
      <c r="AC45" s="75"/>
      <c r="AD45" s="74"/>
      <c r="AE45" s="2596">
        <f t="shared" si="25"/>
        <v>0</v>
      </c>
      <c r="AF45" s="73"/>
      <c r="AG45" s="75"/>
      <c r="AH45" s="75"/>
      <c r="AI45" s="76"/>
      <c r="AJ45" s="2554"/>
      <c r="AK45" s="2554"/>
      <c r="AL45" s="2554"/>
      <c r="AM45" s="2554"/>
      <c r="AN45" s="2554"/>
      <c r="AO45" s="2554"/>
      <c r="AP45" s="2554"/>
      <c r="AQ45" s="2554"/>
      <c r="AR45" s="4" t="str">
        <f t="shared" si="26"/>
        <v/>
      </c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CB45" s="5" t="str">
        <f t="shared" si="10"/>
        <v/>
      </c>
      <c r="CC45" s="5" t="str">
        <f t="shared" si="11"/>
        <v/>
      </c>
      <c r="CD45" s="5" t="str">
        <f t="shared" si="12"/>
        <v/>
      </c>
      <c r="CE45" s="5" t="str">
        <f t="shared" si="13"/>
        <v/>
      </c>
      <c r="CF45" s="5" t="str">
        <f t="shared" si="14"/>
        <v/>
      </c>
      <c r="CG45" s="5" t="str">
        <f t="shared" si="15"/>
        <v/>
      </c>
      <c r="CH45" s="5" t="str">
        <f t="shared" si="16"/>
        <v/>
      </c>
      <c r="CL45" s="5">
        <f t="shared" si="17"/>
        <v>0</v>
      </c>
      <c r="CM45" s="5">
        <f t="shared" si="18"/>
        <v>0</v>
      </c>
      <c r="CN45" s="5">
        <f t="shared" si="19"/>
        <v>0</v>
      </c>
      <c r="CO45" s="5">
        <f t="shared" si="20"/>
        <v>0</v>
      </c>
      <c r="CP45" s="5">
        <f t="shared" si="21"/>
        <v>0</v>
      </c>
      <c r="CQ45" s="5">
        <f t="shared" si="22"/>
        <v>0</v>
      </c>
      <c r="CR45" s="5">
        <f t="shared" si="22"/>
        <v>0</v>
      </c>
      <c r="CZ45" s="5"/>
      <c r="DA45" s="5"/>
      <c r="DB45" s="5"/>
    </row>
    <row r="46" spans="1:106" ht="15.6" customHeight="1" x14ac:dyDescent="0.2">
      <c r="A46" s="2596" t="s">
        <v>87</v>
      </c>
      <c r="B46" s="23">
        <f t="shared" si="23"/>
        <v>0</v>
      </c>
      <c r="C46" s="2547"/>
      <c r="D46" s="2548"/>
      <c r="E46" s="2548"/>
      <c r="F46" s="2548"/>
      <c r="G46" s="2548"/>
      <c r="H46" s="2548"/>
      <c r="I46" s="2548"/>
      <c r="J46" s="2548"/>
      <c r="K46" s="2548"/>
      <c r="L46" s="2548"/>
      <c r="M46" s="2548"/>
      <c r="N46" s="2548"/>
      <c r="O46" s="2548"/>
      <c r="P46" s="2548"/>
      <c r="Q46" s="2548"/>
      <c r="R46" s="2548"/>
      <c r="S46" s="2551"/>
      <c r="T46" s="73"/>
      <c r="U46" s="74"/>
      <c r="V46" s="73"/>
      <c r="W46" s="74"/>
      <c r="X46" s="73"/>
      <c r="Y46" s="74"/>
      <c r="Z46" s="2596">
        <f t="shared" si="24"/>
        <v>0</v>
      </c>
      <c r="AA46" s="73"/>
      <c r="AB46" s="75"/>
      <c r="AC46" s="75"/>
      <c r="AD46" s="74"/>
      <c r="AE46" s="2596">
        <f t="shared" si="25"/>
        <v>0</v>
      </c>
      <c r="AF46" s="73"/>
      <c r="AG46" s="75"/>
      <c r="AH46" s="75"/>
      <c r="AI46" s="76"/>
      <c r="AJ46" s="2554"/>
      <c r="AK46" s="2554"/>
      <c r="AL46" s="2554"/>
      <c r="AM46" s="2554"/>
      <c r="AN46" s="2554"/>
      <c r="AO46" s="2554"/>
      <c r="AP46" s="2554"/>
      <c r="AQ46" s="2554"/>
      <c r="AR46" s="4" t="str">
        <f t="shared" si="26"/>
        <v/>
      </c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CB46" s="5" t="str">
        <f t="shared" si="10"/>
        <v/>
      </c>
      <c r="CC46" s="5" t="str">
        <f t="shared" si="11"/>
        <v/>
      </c>
      <c r="CD46" s="5" t="str">
        <f t="shared" si="12"/>
        <v/>
      </c>
      <c r="CE46" s="5" t="str">
        <f t="shared" si="13"/>
        <v/>
      </c>
      <c r="CF46" s="5" t="str">
        <f t="shared" si="14"/>
        <v/>
      </c>
      <c r="CG46" s="5" t="str">
        <f t="shared" si="15"/>
        <v/>
      </c>
      <c r="CH46" s="5" t="str">
        <f t="shared" si="16"/>
        <v/>
      </c>
      <c r="CL46" s="5">
        <f t="shared" si="17"/>
        <v>0</v>
      </c>
      <c r="CM46" s="5">
        <f t="shared" si="18"/>
        <v>0</v>
      </c>
      <c r="CN46" s="5">
        <f t="shared" si="19"/>
        <v>0</v>
      </c>
      <c r="CO46" s="5">
        <f t="shared" si="20"/>
        <v>0</v>
      </c>
      <c r="CP46" s="5">
        <f t="shared" si="21"/>
        <v>0</v>
      </c>
      <c r="CQ46" s="5">
        <f t="shared" si="22"/>
        <v>0</v>
      </c>
      <c r="CR46" s="5">
        <f t="shared" si="22"/>
        <v>0</v>
      </c>
      <c r="CZ46" s="5"/>
      <c r="DA46" s="5"/>
      <c r="DB46" s="5"/>
    </row>
    <row r="47" spans="1:106" ht="15.6" customHeight="1" x14ac:dyDescent="0.2">
      <c r="A47" s="2596" t="s">
        <v>88</v>
      </c>
      <c r="B47" s="23">
        <f t="shared" si="23"/>
        <v>0</v>
      </c>
      <c r="C47" s="2547"/>
      <c r="D47" s="2548"/>
      <c r="E47" s="2548"/>
      <c r="F47" s="2548"/>
      <c r="G47" s="2548"/>
      <c r="H47" s="2548"/>
      <c r="I47" s="2548"/>
      <c r="J47" s="2548"/>
      <c r="K47" s="2548"/>
      <c r="L47" s="2548"/>
      <c r="M47" s="2548"/>
      <c r="N47" s="2548"/>
      <c r="O47" s="2548"/>
      <c r="P47" s="2548"/>
      <c r="Q47" s="2548"/>
      <c r="R47" s="2548"/>
      <c r="S47" s="2551"/>
      <c r="T47" s="73"/>
      <c r="U47" s="74"/>
      <c r="V47" s="73"/>
      <c r="W47" s="74"/>
      <c r="X47" s="73"/>
      <c r="Y47" s="74"/>
      <c r="Z47" s="2596">
        <f t="shared" si="24"/>
        <v>0</v>
      </c>
      <c r="AA47" s="73"/>
      <c r="AB47" s="75"/>
      <c r="AC47" s="75"/>
      <c r="AD47" s="74"/>
      <c r="AE47" s="2596">
        <f t="shared" si="25"/>
        <v>0</v>
      </c>
      <c r="AF47" s="73"/>
      <c r="AG47" s="75"/>
      <c r="AH47" s="75"/>
      <c r="AI47" s="76"/>
      <c r="AJ47" s="2554"/>
      <c r="AK47" s="2554"/>
      <c r="AL47" s="2554"/>
      <c r="AM47" s="2554"/>
      <c r="AN47" s="2554"/>
      <c r="AO47" s="2554"/>
      <c r="AP47" s="2554"/>
      <c r="AQ47" s="2554"/>
      <c r="AR47" s="4" t="str">
        <f t="shared" si="26"/>
        <v/>
      </c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CB47" s="5" t="str">
        <f t="shared" si="10"/>
        <v/>
      </c>
      <c r="CC47" s="5" t="str">
        <f t="shared" si="11"/>
        <v/>
      </c>
      <c r="CD47" s="5" t="str">
        <f t="shared" si="12"/>
        <v/>
      </c>
      <c r="CE47" s="5" t="str">
        <f t="shared" si="13"/>
        <v/>
      </c>
      <c r="CF47" s="5" t="str">
        <f t="shared" si="14"/>
        <v/>
      </c>
      <c r="CG47" s="5" t="str">
        <f t="shared" si="15"/>
        <v/>
      </c>
      <c r="CH47" s="5" t="str">
        <f t="shared" si="16"/>
        <v/>
      </c>
      <c r="CL47" s="5">
        <f t="shared" si="17"/>
        <v>0</v>
      </c>
      <c r="CM47" s="5">
        <f t="shared" si="18"/>
        <v>0</v>
      </c>
      <c r="CN47" s="5">
        <f t="shared" si="19"/>
        <v>0</v>
      </c>
      <c r="CO47" s="5">
        <f t="shared" si="20"/>
        <v>0</v>
      </c>
      <c r="CP47" s="5">
        <f t="shared" si="21"/>
        <v>0</v>
      </c>
      <c r="CQ47" s="5">
        <f t="shared" si="22"/>
        <v>0</v>
      </c>
      <c r="CR47" s="5">
        <f t="shared" si="22"/>
        <v>0</v>
      </c>
      <c r="CZ47" s="5"/>
      <c r="DA47" s="5"/>
      <c r="DB47" s="5"/>
    </row>
    <row r="48" spans="1:106" ht="15.6" customHeight="1" x14ac:dyDescent="0.2">
      <c r="A48" s="2596" t="s">
        <v>89</v>
      </c>
      <c r="B48" s="23">
        <f t="shared" si="23"/>
        <v>0</v>
      </c>
      <c r="C48" s="2547"/>
      <c r="D48" s="2548"/>
      <c r="E48" s="2548"/>
      <c r="F48" s="2548"/>
      <c r="G48" s="2548"/>
      <c r="H48" s="2548"/>
      <c r="I48" s="2548"/>
      <c r="J48" s="2548"/>
      <c r="K48" s="2548"/>
      <c r="L48" s="2548"/>
      <c r="M48" s="2548"/>
      <c r="N48" s="2548"/>
      <c r="O48" s="2548"/>
      <c r="P48" s="2548"/>
      <c r="Q48" s="2548"/>
      <c r="R48" s="2548"/>
      <c r="S48" s="2551"/>
      <c r="T48" s="73"/>
      <c r="U48" s="74"/>
      <c r="V48" s="73"/>
      <c r="W48" s="74"/>
      <c r="X48" s="73"/>
      <c r="Y48" s="74"/>
      <c r="Z48" s="2596">
        <f t="shared" si="24"/>
        <v>0</v>
      </c>
      <c r="AA48" s="73"/>
      <c r="AB48" s="75"/>
      <c r="AC48" s="75"/>
      <c r="AD48" s="74"/>
      <c r="AE48" s="2596">
        <f t="shared" si="25"/>
        <v>0</v>
      </c>
      <c r="AF48" s="73"/>
      <c r="AG48" s="75"/>
      <c r="AH48" s="75"/>
      <c r="AI48" s="76"/>
      <c r="AJ48" s="2554"/>
      <c r="AK48" s="2554"/>
      <c r="AL48" s="2554"/>
      <c r="AM48" s="2554"/>
      <c r="AN48" s="2554"/>
      <c r="AO48" s="2554"/>
      <c r="AP48" s="2554"/>
      <c r="AQ48" s="2554"/>
      <c r="AR48" s="4" t="str">
        <f t="shared" si="26"/>
        <v/>
      </c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CB48" s="5" t="str">
        <f t="shared" si="10"/>
        <v/>
      </c>
      <c r="CC48" s="5" t="str">
        <f t="shared" si="11"/>
        <v/>
      </c>
      <c r="CD48" s="5" t="str">
        <f t="shared" si="12"/>
        <v/>
      </c>
      <c r="CE48" s="5" t="str">
        <f t="shared" si="13"/>
        <v/>
      </c>
      <c r="CF48" s="5" t="str">
        <f t="shared" si="14"/>
        <v/>
      </c>
      <c r="CG48" s="5" t="str">
        <f t="shared" si="15"/>
        <v/>
      </c>
      <c r="CH48" s="5" t="str">
        <f t="shared" si="16"/>
        <v/>
      </c>
      <c r="CL48" s="5">
        <f t="shared" si="17"/>
        <v>0</v>
      </c>
      <c r="CM48" s="5">
        <f t="shared" si="18"/>
        <v>0</v>
      </c>
      <c r="CN48" s="5">
        <f t="shared" si="19"/>
        <v>0</v>
      </c>
      <c r="CO48" s="5">
        <f t="shared" si="20"/>
        <v>0</v>
      </c>
      <c r="CP48" s="5">
        <f t="shared" si="21"/>
        <v>0</v>
      </c>
      <c r="CQ48" s="5">
        <f t="shared" si="22"/>
        <v>0</v>
      </c>
      <c r="CR48" s="5">
        <f t="shared" si="22"/>
        <v>0</v>
      </c>
      <c r="CZ48" s="5"/>
      <c r="DA48" s="5"/>
      <c r="DB48" s="5"/>
    </row>
    <row r="49" spans="1:106" ht="15.6" customHeight="1" x14ac:dyDescent="0.2">
      <c r="A49" s="2596" t="s">
        <v>90</v>
      </c>
      <c r="B49" s="23">
        <f t="shared" si="23"/>
        <v>0</v>
      </c>
      <c r="C49" s="2547"/>
      <c r="D49" s="2548"/>
      <c r="E49" s="2548"/>
      <c r="F49" s="2548"/>
      <c r="G49" s="2548"/>
      <c r="H49" s="2548"/>
      <c r="I49" s="2548"/>
      <c r="J49" s="2548"/>
      <c r="K49" s="2548"/>
      <c r="L49" s="2548"/>
      <c r="M49" s="2548"/>
      <c r="N49" s="2548"/>
      <c r="O49" s="2548"/>
      <c r="P49" s="2548"/>
      <c r="Q49" s="2548"/>
      <c r="R49" s="2548"/>
      <c r="S49" s="2551"/>
      <c r="T49" s="73"/>
      <c r="U49" s="74"/>
      <c r="V49" s="73"/>
      <c r="W49" s="74"/>
      <c r="X49" s="73"/>
      <c r="Y49" s="74"/>
      <c r="Z49" s="2596">
        <f t="shared" si="24"/>
        <v>0</v>
      </c>
      <c r="AA49" s="73"/>
      <c r="AB49" s="75"/>
      <c r="AC49" s="75"/>
      <c r="AD49" s="74"/>
      <c r="AE49" s="2596">
        <f t="shared" si="25"/>
        <v>0</v>
      </c>
      <c r="AF49" s="73"/>
      <c r="AG49" s="75"/>
      <c r="AH49" s="75"/>
      <c r="AI49" s="76"/>
      <c r="AJ49" s="2554"/>
      <c r="AK49" s="2554"/>
      <c r="AL49" s="2554"/>
      <c r="AM49" s="2554"/>
      <c r="AN49" s="2554"/>
      <c r="AO49" s="2554"/>
      <c r="AP49" s="2554"/>
      <c r="AQ49" s="2554"/>
      <c r="AR49" s="4" t="str">
        <f t="shared" si="26"/>
        <v/>
      </c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CB49" s="5" t="str">
        <f t="shared" si="10"/>
        <v/>
      </c>
      <c r="CC49" s="5" t="str">
        <f t="shared" si="11"/>
        <v/>
      </c>
      <c r="CD49" s="5" t="str">
        <f t="shared" si="12"/>
        <v/>
      </c>
      <c r="CE49" s="5" t="str">
        <f t="shared" si="13"/>
        <v/>
      </c>
      <c r="CF49" s="5" t="str">
        <f t="shared" si="14"/>
        <v/>
      </c>
      <c r="CG49" s="5" t="str">
        <f t="shared" si="15"/>
        <v/>
      </c>
      <c r="CH49" s="5" t="str">
        <f t="shared" si="16"/>
        <v/>
      </c>
      <c r="CL49" s="5">
        <f t="shared" si="17"/>
        <v>0</v>
      </c>
      <c r="CM49" s="5">
        <f t="shared" si="18"/>
        <v>0</v>
      </c>
      <c r="CN49" s="5">
        <f t="shared" si="19"/>
        <v>0</v>
      </c>
      <c r="CO49" s="5">
        <f t="shared" si="20"/>
        <v>0</v>
      </c>
      <c r="CP49" s="5">
        <f t="shared" si="21"/>
        <v>0</v>
      </c>
      <c r="CQ49" s="5">
        <f t="shared" si="22"/>
        <v>0</v>
      </c>
      <c r="CR49" s="5">
        <f t="shared" si="22"/>
        <v>0</v>
      </c>
      <c r="CZ49" s="5"/>
      <c r="DA49" s="5"/>
      <c r="DB49" s="5"/>
    </row>
    <row r="50" spans="1:106" ht="15.6" customHeight="1" x14ac:dyDescent="0.2">
      <c r="A50" s="2596" t="s">
        <v>91</v>
      </c>
      <c r="B50" s="23">
        <f t="shared" si="23"/>
        <v>0</v>
      </c>
      <c r="C50" s="2547"/>
      <c r="D50" s="2548"/>
      <c r="E50" s="2548"/>
      <c r="F50" s="2548"/>
      <c r="G50" s="2548"/>
      <c r="H50" s="2548"/>
      <c r="I50" s="2548"/>
      <c r="J50" s="2548"/>
      <c r="K50" s="2548"/>
      <c r="L50" s="2548"/>
      <c r="M50" s="2548"/>
      <c r="N50" s="2548"/>
      <c r="O50" s="2548"/>
      <c r="P50" s="2548"/>
      <c r="Q50" s="2548"/>
      <c r="R50" s="2548"/>
      <c r="S50" s="2551"/>
      <c r="T50" s="73"/>
      <c r="U50" s="74"/>
      <c r="V50" s="73"/>
      <c r="W50" s="74"/>
      <c r="X50" s="73"/>
      <c r="Y50" s="74"/>
      <c r="Z50" s="2596">
        <f t="shared" si="24"/>
        <v>0</v>
      </c>
      <c r="AA50" s="73"/>
      <c r="AB50" s="75"/>
      <c r="AC50" s="75"/>
      <c r="AD50" s="74"/>
      <c r="AE50" s="2596">
        <f t="shared" si="25"/>
        <v>0</v>
      </c>
      <c r="AF50" s="73"/>
      <c r="AG50" s="75"/>
      <c r="AH50" s="75"/>
      <c r="AI50" s="76"/>
      <c r="AJ50" s="2554"/>
      <c r="AK50" s="2554"/>
      <c r="AL50" s="2554"/>
      <c r="AM50" s="2554"/>
      <c r="AN50" s="2554"/>
      <c r="AO50" s="2554"/>
      <c r="AP50" s="2554"/>
      <c r="AQ50" s="2554"/>
      <c r="AR50" s="4" t="str">
        <f t="shared" si="26"/>
        <v/>
      </c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CB50" s="5" t="str">
        <f t="shared" si="10"/>
        <v/>
      </c>
      <c r="CC50" s="5" t="str">
        <f t="shared" si="11"/>
        <v/>
      </c>
      <c r="CD50" s="5" t="str">
        <f t="shared" si="12"/>
        <v/>
      </c>
      <c r="CE50" s="5" t="str">
        <f t="shared" si="13"/>
        <v/>
      </c>
      <c r="CF50" s="5" t="str">
        <f t="shared" si="14"/>
        <v/>
      </c>
      <c r="CG50" s="5" t="str">
        <f t="shared" si="15"/>
        <v/>
      </c>
      <c r="CH50" s="5" t="str">
        <f t="shared" si="16"/>
        <v/>
      </c>
      <c r="CL50" s="5">
        <f t="shared" si="17"/>
        <v>0</v>
      </c>
      <c r="CM50" s="5">
        <f t="shared" si="18"/>
        <v>0</v>
      </c>
      <c r="CN50" s="5">
        <f t="shared" si="19"/>
        <v>0</v>
      </c>
      <c r="CO50" s="5">
        <f t="shared" si="20"/>
        <v>0</v>
      </c>
      <c r="CP50" s="5">
        <f t="shared" si="21"/>
        <v>0</v>
      </c>
      <c r="CQ50" s="5">
        <f t="shared" si="22"/>
        <v>0</v>
      </c>
      <c r="CR50" s="5">
        <f t="shared" si="22"/>
        <v>0</v>
      </c>
      <c r="CZ50" s="5"/>
      <c r="DA50" s="5"/>
      <c r="DB50" s="5"/>
    </row>
    <row r="51" spans="1:106" ht="15.6" customHeight="1" x14ac:dyDescent="0.2">
      <c r="A51" s="2596" t="s">
        <v>92</v>
      </c>
      <c r="B51" s="23">
        <f t="shared" si="23"/>
        <v>0</v>
      </c>
      <c r="C51" s="2547"/>
      <c r="D51" s="2548"/>
      <c r="E51" s="2548"/>
      <c r="F51" s="2548"/>
      <c r="G51" s="2548"/>
      <c r="H51" s="2548"/>
      <c r="I51" s="2548"/>
      <c r="J51" s="2548"/>
      <c r="K51" s="2548"/>
      <c r="L51" s="2548"/>
      <c r="M51" s="2548"/>
      <c r="N51" s="2548"/>
      <c r="O51" s="2548"/>
      <c r="P51" s="2548"/>
      <c r="Q51" s="2548"/>
      <c r="R51" s="2548"/>
      <c r="S51" s="2551"/>
      <c r="T51" s="73"/>
      <c r="U51" s="74"/>
      <c r="V51" s="73"/>
      <c r="W51" s="74"/>
      <c r="X51" s="73"/>
      <c r="Y51" s="74"/>
      <c r="Z51" s="2596">
        <f t="shared" si="24"/>
        <v>0</v>
      </c>
      <c r="AA51" s="73"/>
      <c r="AB51" s="75"/>
      <c r="AC51" s="75"/>
      <c r="AD51" s="74"/>
      <c r="AE51" s="2596">
        <f t="shared" si="25"/>
        <v>0</v>
      </c>
      <c r="AF51" s="73"/>
      <c r="AG51" s="75"/>
      <c r="AH51" s="75"/>
      <c r="AI51" s="76"/>
      <c r="AJ51" s="2554"/>
      <c r="AK51" s="2554"/>
      <c r="AL51" s="2554"/>
      <c r="AM51" s="2554"/>
      <c r="AN51" s="2554"/>
      <c r="AO51" s="2554"/>
      <c r="AP51" s="2554"/>
      <c r="AQ51" s="2554"/>
      <c r="AR51" s="4" t="str">
        <f t="shared" si="26"/>
        <v/>
      </c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CB51" s="5" t="str">
        <f t="shared" si="10"/>
        <v/>
      </c>
      <c r="CC51" s="5" t="str">
        <f t="shared" si="11"/>
        <v/>
      </c>
      <c r="CD51" s="5" t="str">
        <f t="shared" si="12"/>
        <v/>
      </c>
      <c r="CE51" s="5" t="str">
        <f t="shared" si="13"/>
        <v/>
      </c>
      <c r="CF51" s="5" t="str">
        <f t="shared" si="14"/>
        <v/>
      </c>
      <c r="CG51" s="5" t="str">
        <f t="shared" si="15"/>
        <v/>
      </c>
      <c r="CH51" s="5" t="str">
        <f t="shared" si="16"/>
        <v/>
      </c>
      <c r="CL51" s="5">
        <f t="shared" si="17"/>
        <v>0</v>
      </c>
      <c r="CM51" s="5">
        <f t="shared" si="18"/>
        <v>0</v>
      </c>
      <c r="CN51" s="5">
        <f t="shared" si="19"/>
        <v>0</v>
      </c>
      <c r="CO51" s="5">
        <f t="shared" si="20"/>
        <v>0</v>
      </c>
      <c r="CP51" s="5">
        <f t="shared" si="21"/>
        <v>0</v>
      </c>
      <c r="CQ51" s="5">
        <f t="shared" si="22"/>
        <v>0</v>
      </c>
      <c r="CR51" s="5">
        <f t="shared" si="22"/>
        <v>0</v>
      </c>
      <c r="CZ51" s="5"/>
      <c r="DA51" s="5"/>
      <c r="DB51" s="5"/>
    </row>
    <row r="52" spans="1:106" ht="15.6" customHeight="1" x14ac:dyDescent="0.2">
      <c r="A52" s="2596" t="s">
        <v>93</v>
      </c>
      <c r="B52" s="23">
        <f t="shared" si="23"/>
        <v>0</v>
      </c>
      <c r="C52" s="2547"/>
      <c r="D52" s="2548"/>
      <c r="E52" s="2548"/>
      <c r="F52" s="2548"/>
      <c r="G52" s="2548"/>
      <c r="H52" s="2548"/>
      <c r="I52" s="2548"/>
      <c r="J52" s="2548"/>
      <c r="K52" s="2548"/>
      <c r="L52" s="2548"/>
      <c r="M52" s="2548"/>
      <c r="N52" s="2548"/>
      <c r="O52" s="2548"/>
      <c r="P52" s="2548"/>
      <c r="Q52" s="2548"/>
      <c r="R52" s="2548"/>
      <c r="S52" s="2551"/>
      <c r="T52" s="73"/>
      <c r="U52" s="74"/>
      <c r="V52" s="73"/>
      <c r="W52" s="74"/>
      <c r="X52" s="73"/>
      <c r="Y52" s="74"/>
      <c r="Z52" s="2596">
        <f t="shared" si="24"/>
        <v>0</v>
      </c>
      <c r="AA52" s="73"/>
      <c r="AB52" s="75"/>
      <c r="AC52" s="75"/>
      <c r="AD52" s="74"/>
      <c r="AE52" s="2596">
        <f t="shared" si="25"/>
        <v>0</v>
      </c>
      <c r="AF52" s="73"/>
      <c r="AG52" s="75"/>
      <c r="AH52" s="75"/>
      <c r="AI52" s="76"/>
      <c r="AJ52" s="2554"/>
      <c r="AK52" s="2554"/>
      <c r="AL52" s="2554"/>
      <c r="AM52" s="2554"/>
      <c r="AN52" s="2554"/>
      <c r="AO52" s="2554"/>
      <c r="AP52" s="2554"/>
      <c r="AQ52" s="2554"/>
      <c r="AR52" s="4" t="str">
        <f t="shared" si="26"/>
        <v/>
      </c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CB52" s="5" t="str">
        <f t="shared" si="10"/>
        <v/>
      </c>
      <c r="CC52" s="5" t="str">
        <f t="shared" si="11"/>
        <v/>
      </c>
      <c r="CD52" s="5" t="str">
        <f t="shared" si="12"/>
        <v/>
      </c>
      <c r="CE52" s="5" t="str">
        <f t="shared" si="13"/>
        <v/>
      </c>
      <c r="CF52" s="5" t="str">
        <f t="shared" si="14"/>
        <v/>
      </c>
      <c r="CG52" s="5" t="str">
        <f t="shared" si="15"/>
        <v/>
      </c>
      <c r="CH52" s="5" t="str">
        <f t="shared" si="16"/>
        <v/>
      </c>
      <c r="CL52" s="5">
        <f t="shared" si="17"/>
        <v>0</v>
      </c>
      <c r="CM52" s="5">
        <f t="shared" si="18"/>
        <v>0</v>
      </c>
      <c r="CN52" s="5">
        <f t="shared" si="19"/>
        <v>0</v>
      </c>
      <c r="CO52" s="5">
        <f t="shared" si="20"/>
        <v>0</v>
      </c>
      <c r="CP52" s="5">
        <f t="shared" si="21"/>
        <v>0</v>
      </c>
      <c r="CQ52" s="5">
        <f t="shared" si="22"/>
        <v>0</v>
      </c>
      <c r="CR52" s="5">
        <f t="shared" si="22"/>
        <v>0</v>
      </c>
      <c r="CZ52" s="5"/>
      <c r="DA52" s="5"/>
      <c r="DB52" s="5"/>
    </row>
    <row r="53" spans="1:106" ht="15.6" customHeight="1" x14ac:dyDescent="0.2">
      <c r="A53" s="2596" t="s">
        <v>94</v>
      </c>
      <c r="B53" s="23">
        <f t="shared" si="23"/>
        <v>0</v>
      </c>
      <c r="C53" s="2547"/>
      <c r="D53" s="2548"/>
      <c r="E53" s="2548"/>
      <c r="F53" s="2548"/>
      <c r="G53" s="2548"/>
      <c r="H53" s="2548"/>
      <c r="I53" s="2548"/>
      <c r="J53" s="2548"/>
      <c r="K53" s="2548"/>
      <c r="L53" s="2548"/>
      <c r="M53" s="2548"/>
      <c r="N53" s="2548"/>
      <c r="O53" s="2548"/>
      <c r="P53" s="2548"/>
      <c r="Q53" s="2548"/>
      <c r="R53" s="2548"/>
      <c r="S53" s="2551"/>
      <c r="T53" s="73"/>
      <c r="U53" s="74"/>
      <c r="V53" s="73"/>
      <c r="W53" s="74"/>
      <c r="X53" s="73"/>
      <c r="Y53" s="74"/>
      <c r="Z53" s="2596">
        <f t="shared" si="24"/>
        <v>0</v>
      </c>
      <c r="AA53" s="73"/>
      <c r="AB53" s="75"/>
      <c r="AC53" s="75"/>
      <c r="AD53" s="74"/>
      <c r="AE53" s="2596">
        <f t="shared" si="25"/>
        <v>0</v>
      </c>
      <c r="AF53" s="73"/>
      <c r="AG53" s="75"/>
      <c r="AH53" s="75"/>
      <c r="AI53" s="76"/>
      <c r="AJ53" s="2554"/>
      <c r="AK53" s="2554"/>
      <c r="AL53" s="2554"/>
      <c r="AM53" s="2554"/>
      <c r="AN53" s="2554"/>
      <c r="AO53" s="2554"/>
      <c r="AP53" s="2554"/>
      <c r="AQ53" s="2554"/>
      <c r="AR53" s="4" t="str">
        <f t="shared" si="26"/>
        <v/>
      </c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CB53" s="5" t="str">
        <f t="shared" si="10"/>
        <v/>
      </c>
      <c r="CC53" s="5" t="str">
        <f t="shared" si="11"/>
        <v/>
      </c>
      <c r="CD53" s="5" t="str">
        <f t="shared" si="12"/>
        <v/>
      </c>
      <c r="CE53" s="5" t="str">
        <f t="shared" si="13"/>
        <v/>
      </c>
      <c r="CF53" s="5" t="str">
        <f t="shared" si="14"/>
        <v/>
      </c>
      <c r="CG53" s="5" t="str">
        <f t="shared" si="15"/>
        <v/>
      </c>
      <c r="CH53" s="5" t="str">
        <f t="shared" si="16"/>
        <v/>
      </c>
      <c r="CL53" s="5">
        <f t="shared" si="17"/>
        <v>0</v>
      </c>
      <c r="CM53" s="5">
        <f t="shared" si="18"/>
        <v>0</v>
      </c>
      <c r="CN53" s="5">
        <f t="shared" si="19"/>
        <v>0</v>
      </c>
      <c r="CO53" s="5">
        <f t="shared" si="20"/>
        <v>0</v>
      </c>
      <c r="CP53" s="5">
        <f t="shared" si="21"/>
        <v>0</v>
      </c>
      <c r="CQ53" s="5">
        <f t="shared" si="22"/>
        <v>0</v>
      </c>
      <c r="CR53" s="5">
        <f t="shared" si="22"/>
        <v>0</v>
      </c>
      <c r="CZ53" s="5"/>
      <c r="DA53" s="5"/>
      <c r="DB53" s="5"/>
    </row>
    <row r="54" spans="1:106" ht="15.6" customHeight="1" x14ac:dyDescent="0.2">
      <c r="A54" s="2596" t="s">
        <v>95</v>
      </c>
      <c r="B54" s="23">
        <f t="shared" si="23"/>
        <v>0</v>
      </c>
      <c r="C54" s="2547"/>
      <c r="D54" s="2548"/>
      <c r="E54" s="2548"/>
      <c r="F54" s="2548"/>
      <c r="G54" s="2548"/>
      <c r="H54" s="2548"/>
      <c r="I54" s="2548"/>
      <c r="J54" s="2548"/>
      <c r="K54" s="2548"/>
      <c r="L54" s="2548"/>
      <c r="M54" s="2548"/>
      <c r="N54" s="2548"/>
      <c r="O54" s="2548"/>
      <c r="P54" s="2548"/>
      <c r="Q54" s="2548"/>
      <c r="R54" s="2548"/>
      <c r="S54" s="2551"/>
      <c r="T54" s="73"/>
      <c r="U54" s="74"/>
      <c r="V54" s="73"/>
      <c r="W54" s="74"/>
      <c r="X54" s="73"/>
      <c r="Y54" s="74"/>
      <c r="Z54" s="2596">
        <f t="shared" si="24"/>
        <v>0</v>
      </c>
      <c r="AA54" s="73"/>
      <c r="AB54" s="75"/>
      <c r="AC54" s="75"/>
      <c r="AD54" s="74"/>
      <c r="AE54" s="2596">
        <f t="shared" si="25"/>
        <v>0</v>
      </c>
      <c r="AF54" s="73"/>
      <c r="AG54" s="75"/>
      <c r="AH54" s="75"/>
      <c r="AI54" s="76"/>
      <c r="AJ54" s="2554"/>
      <c r="AK54" s="2554"/>
      <c r="AL54" s="2554"/>
      <c r="AM54" s="2554"/>
      <c r="AN54" s="2554"/>
      <c r="AO54" s="2554"/>
      <c r="AP54" s="2554"/>
      <c r="AQ54" s="2554"/>
      <c r="AR54" s="4" t="str">
        <f t="shared" si="26"/>
        <v/>
      </c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CB54" s="5" t="str">
        <f t="shared" si="10"/>
        <v/>
      </c>
      <c r="CC54" s="5" t="str">
        <f t="shared" si="11"/>
        <v/>
      </c>
      <c r="CD54" s="5" t="str">
        <f t="shared" si="12"/>
        <v/>
      </c>
      <c r="CE54" s="5" t="str">
        <f t="shared" si="13"/>
        <v/>
      </c>
      <c r="CF54" s="5" t="str">
        <f t="shared" si="14"/>
        <v/>
      </c>
      <c r="CG54" s="5" t="str">
        <f t="shared" si="15"/>
        <v/>
      </c>
      <c r="CH54" s="5" t="str">
        <f t="shared" si="16"/>
        <v/>
      </c>
      <c r="CL54" s="5">
        <f t="shared" si="17"/>
        <v>0</v>
      </c>
      <c r="CM54" s="5">
        <f t="shared" si="18"/>
        <v>0</v>
      </c>
      <c r="CN54" s="5">
        <f t="shared" si="19"/>
        <v>0</v>
      </c>
      <c r="CO54" s="5">
        <f t="shared" si="20"/>
        <v>0</v>
      </c>
      <c r="CP54" s="5">
        <f t="shared" si="21"/>
        <v>0</v>
      </c>
      <c r="CQ54" s="5">
        <f t="shared" si="22"/>
        <v>0</v>
      </c>
      <c r="CR54" s="5">
        <f t="shared" si="22"/>
        <v>0</v>
      </c>
      <c r="CZ54" s="5"/>
      <c r="DA54" s="5"/>
      <c r="DB54" s="5"/>
    </row>
    <row r="55" spans="1:106" ht="15.6" customHeight="1" x14ac:dyDescent="0.2">
      <c r="A55" s="2596" t="s">
        <v>96</v>
      </c>
      <c r="B55" s="23">
        <f t="shared" si="23"/>
        <v>0</v>
      </c>
      <c r="C55" s="2547"/>
      <c r="D55" s="2548"/>
      <c r="E55" s="2548"/>
      <c r="F55" s="2548"/>
      <c r="G55" s="2548"/>
      <c r="H55" s="2548"/>
      <c r="I55" s="2548"/>
      <c r="J55" s="2548"/>
      <c r="K55" s="2548"/>
      <c r="L55" s="2548"/>
      <c r="M55" s="2548"/>
      <c r="N55" s="2548"/>
      <c r="O55" s="2548"/>
      <c r="P55" s="2548"/>
      <c r="Q55" s="2548"/>
      <c r="R55" s="2548"/>
      <c r="S55" s="2551"/>
      <c r="T55" s="73"/>
      <c r="U55" s="74"/>
      <c r="V55" s="73"/>
      <c r="W55" s="74"/>
      <c r="X55" s="73"/>
      <c r="Y55" s="74"/>
      <c r="Z55" s="2596">
        <f t="shared" si="24"/>
        <v>0</v>
      </c>
      <c r="AA55" s="73"/>
      <c r="AB55" s="75"/>
      <c r="AC55" s="75"/>
      <c r="AD55" s="74"/>
      <c r="AE55" s="2596">
        <f t="shared" si="25"/>
        <v>0</v>
      </c>
      <c r="AF55" s="73"/>
      <c r="AG55" s="75"/>
      <c r="AH55" s="75"/>
      <c r="AI55" s="76"/>
      <c r="AJ55" s="2554"/>
      <c r="AK55" s="2554"/>
      <c r="AL55" s="2554"/>
      <c r="AM55" s="2554"/>
      <c r="AN55" s="2554"/>
      <c r="AO55" s="2554"/>
      <c r="AP55" s="2554"/>
      <c r="AQ55" s="2554"/>
      <c r="AR55" s="4" t="str">
        <f t="shared" si="26"/>
        <v/>
      </c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CB55" s="5" t="str">
        <f t="shared" si="10"/>
        <v/>
      </c>
      <c r="CC55" s="5" t="str">
        <f t="shared" si="11"/>
        <v/>
      </c>
      <c r="CD55" s="5" t="str">
        <f t="shared" si="12"/>
        <v/>
      </c>
      <c r="CE55" s="5" t="str">
        <f t="shared" si="13"/>
        <v/>
      </c>
      <c r="CF55" s="5" t="str">
        <f t="shared" si="14"/>
        <v/>
      </c>
      <c r="CG55" s="5" t="str">
        <f t="shared" si="15"/>
        <v/>
      </c>
      <c r="CH55" s="5" t="str">
        <f t="shared" si="16"/>
        <v/>
      </c>
      <c r="CL55" s="5">
        <f t="shared" si="17"/>
        <v>0</v>
      </c>
      <c r="CM55" s="5">
        <f t="shared" si="18"/>
        <v>0</v>
      </c>
      <c r="CN55" s="5">
        <f t="shared" si="19"/>
        <v>0</v>
      </c>
      <c r="CO55" s="5">
        <f t="shared" si="20"/>
        <v>0</v>
      </c>
      <c r="CP55" s="5">
        <f t="shared" si="21"/>
        <v>0</v>
      </c>
      <c r="CQ55" s="5">
        <f t="shared" si="22"/>
        <v>0</v>
      </c>
      <c r="CR55" s="5">
        <f t="shared" si="22"/>
        <v>0</v>
      </c>
      <c r="CZ55" s="5"/>
      <c r="DA55" s="5"/>
      <c r="DB55" s="5"/>
    </row>
    <row r="56" spans="1:106" ht="15.6" customHeight="1" x14ac:dyDescent="0.2">
      <c r="A56" s="2596" t="s">
        <v>97</v>
      </c>
      <c r="B56" s="23">
        <f t="shared" si="23"/>
        <v>0</v>
      </c>
      <c r="C56" s="2547"/>
      <c r="D56" s="2548"/>
      <c r="E56" s="2548"/>
      <c r="F56" s="2548"/>
      <c r="G56" s="2548"/>
      <c r="H56" s="2548"/>
      <c r="I56" s="2548"/>
      <c r="J56" s="2548"/>
      <c r="K56" s="2548"/>
      <c r="L56" s="2548"/>
      <c r="M56" s="2548"/>
      <c r="N56" s="2548"/>
      <c r="O56" s="2548"/>
      <c r="P56" s="2548"/>
      <c r="Q56" s="2548"/>
      <c r="R56" s="2548"/>
      <c r="S56" s="2551"/>
      <c r="T56" s="73"/>
      <c r="U56" s="74"/>
      <c r="V56" s="73"/>
      <c r="W56" s="74"/>
      <c r="X56" s="73"/>
      <c r="Y56" s="74"/>
      <c r="Z56" s="2596">
        <f t="shared" si="24"/>
        <v>0</v>
      </c>
      <c r="AA56" s="73"/>
      <c r="AB56" s="75"/>
      <c r="AC56" s="75"/>
      <c r="AD56" s="74"/>
      <c r="AE56" s="2596">
        <f t="shared" si="25"/>
        <v>0</v>
      </c>
      <c r="AF56" s="73"/>
      <c r="AG56" s="75"/>
      <c r="AH56" s="75"/>
      <c r="AI56" s="76"/>
      <c r="AJ56" s="2554"/>
      <c r="AK56" s="2554"/>
      <c r="AL56" s="2554"/>
      <c r="AM56" s="2554"/>
      <c r="AN56" s="2554"/>
      <c r="AO56" s="2554"/>
      <c r="AP56" s="2554"/>
      <c r="AQ56" s="2554"/>
      <c r="AR56" s="4" t="str">
        <f t="shared" si="26"/>
        <v/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CB56" s="5" t="str">
        <f t="shared" si="10"/>
        <v/>
      </c>
      <c r="CC56" s="5" t="str">
        <f t="shared" si="11"/>
        <v/>
      </c>
      <c r="CD56" s="5" t="str">
        <f t="shared" si="12"/>
        <v/>
      </c>
      <c r="CE56" s="5" t="str">
        <f t="shared" si="13"/>
        <v/>
      </c>
      <c r="CF56" s="5" t="str">
        <f t="shared" si="14"/>
        <v/>
      </c>
      <c r="CG56" s="5" t="str">
        <f t="shared" si="15"/>
        <v/>
      </c>
      <c r="CH56" s="5" t="str">
        <f t="shared" si="16"/>
        <v/>
      </c>
      <c r="CL56" s="5">
        <f t="shared" si="17"/>
        <v>0</v>
      </c>
      <c r="CM56" s="5">
        <f t="shared" si="18"/>
        <v>0</v>
      </c>
      <c r="CN56" s="5">
        <f t="shared" si="19"/>
        <v>0</v>
      </c>
      <c r="CO56" s="5">
        <f t="shared" si="20"/>
        <v>0</v>
      </c>
      <c r="CP56" s="5">
        <f t="shared" si="21"/>
        <v>0</v>
      </c>
      <c r="CQ56" s="5">
        <f t="shared" si="22"/>
        <v>0</v>
      </c>
      <c r="CR56" s="5">
        <f t="shared" si="22"/>
        <v>0</v>
      </c>
      <c r="CZ56" s="5"/>
      <c r="DA56" s="5"/>
      <c r="DB56" s="5"/>
    </row>
    <row r="57" spans="1:106" ht="15.6" customHeight="1" x14ac:dyDescent="0.2">
      <c r="A57" s="2596" t="s">
        <v>98</v>
      </c>
      <c r="B57" s="23">
        <f t="shared" si="23"/>
        <v>0</v>
      </c>
      <c r="C57" s="2547"/>
      <c r="D57" s="2548"/>
      <c r="E57" s="2548"/>
      <c r="F57" s="2548"/>
      <c r="G57" s="2548"/>
      <c r="H57" s="2548"/>
      <c r="I57" s="2548"/>
      <c r="J57" s="2548"/>
      <c r="K57" s="2548"/>
      <c r="L57" s="2548"/>
      <c r="M57" s="2548"/>
      <c r="N57" s="2548"/>
      <c r="O57" s="2548"/>
      <c r="P57" s="2548"/>
      <c r="Q57" s="2548"/>
      <c r="R57" s="2548"/>
      <c r="S57" s="2551"/>
      <c r="T57" s="73"/>
      <c r="U57" s="74"/>
      <c r="V57" s="73"/>
      <c r="W57" s="74"/>
      <c r="X57" s="73"/>
      <c r="Y57" s="74"/>
      <c r="Z57" s="2596">
        <f t="shared" si="24"/>
        <v>0</v>
      </c>
      <c r="AA57" s="73"/>
      <c r="AB57" s="75"/>
      <c r="AC57" s="75"/>
      <c r="AD57" s="74"/>
      <c r="AE57" s="2596">
        <f t="shared" si="25"/>
        <v>0</v>
      </c>
      <c r="AF57" s="73"/>
      <c r="AG57" s="75"/>
      <c r="AH57" s="75"/>
      <c r="AI57" s="76"/>
      <c r="AJ57" s="2554"/>
      <c r="AK57" s="2554"/>
      <c r="AL57" s="2554"/>
      <c r="AM57" s="2554"/>
      <c r="AN57" s="2554"/>
      <c r="AO57" s="2554"/>
      <c r="AP57" s="2554"/>
      <c r="AQ57" s="2554"/>
      <c r="AR57" s="4" t="str">
        <f t="shared" si="26"/>
        <v/>
      </c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CB57" s="5" t="str">
        <f t="shared" si="10"/>
        <v/>
      </c>
      <c r="CC57" s="5" t="str">
        <f t="shared" si="11"/>
        <v/>
      </c>
      <c r="CD57" s="5" t="str">
        <f t="shared" si="12"/>
        <v/>
      </c>
      <c r="CE57" s="5" t="str">
        <f t="shared" si="13"/>
        <v/>
      </c>
      <c r="CF57" s="5" t="str">
        <f t="shared" si="14"/>
        <v/>
      </c>
      <c r="CG57" s="5" t="str">
        <f t="shared" si="15"/>
        <v/>
      </c>
      <c r="CH57" s="5" t="str">
        <f t="shared" si="16"/>
        <v/>
      </c>
      <c r="CL57" s="5">
        <f t="shared" si="17"/>
        <v>0</v>
      </c>
      <c r="CM57" s="5">
        <f t="shared" si="18"/>
        <v>0</v>
      </c>
      <c r="CN57" s="5">
        <f t="shared" si="19"/>
        <v>0</v>
      </c>
      <c r="CO57" s="5">
        <f t="shared" si="20"/>
        <v>0</v>
      </c>
      <c r="CP57" s="5">
        <f t="shared" si="21"/>
        <v>0</v>
      </c>
      <c r="CQ57" s="5">
        <f t="shared" si="22"/>
        <v>0</v>
      </c>
      <c r="CR57" s="5">
        <f t="shared" si="22"/>
        <v>0</v>
      </c>
      <c r="CZ57" s="5"/>
      <c r="DA57" s="5"/>
      <c r="DB57" s="5"/>
    </row>
    <row r="58" spans="1:106" ht="15.6" customHeight="1" x14ac:dyDescent="0.2">
      <c r="A58" s="2596" t="s">
        <v>99</v>
      </c>
      <c r="B58" s="23">
        <f t="shared" si="23"/>
        <v>0</v>
      </c>
      <c r="C58" s="2547"/>
      <c r="D58" s="2548"/>
      <c r="E58" s="2548"/>
      <c r="F58" s="2548"/>
      <c r="G58" s="2548"/>
      <c r="H58" s="2548"/>
      <c r="I58" s="2548"/>
      <c r="J58" s="2548"/>
      <c r="K58" s="2548"/>
      <c r="L58" s="2548"/>
      <c r="M58" s="2548"/>
      <c r="N58" s="2548"/>
      <c r="O58" s="2548"/>
      <c r="P58" s="2548"/>
      <c r="Q58" s="2548"/>
      <c r="R58" s="2548"/>
      <c r="S58" s="2551"/>
      <c r="T58" s="73"/>
      <c r="U58" s="74"/>
      <c r="V58" s="73"/>
      <c r="W58" s="74"/>
      <c r="X58" s="73"/>
      <c r="Y58" s="74"/>
      <c r="Z58" s="2596">
        <f t="shared" si="24"/>
        <v>0</v>
      </c>
      <c r="AA58" s="73"/>
      <c r="AB58" s="75"/>
      <c r="AC58" s="75"/>
      <c r="AD58" s="74"/>
      <c r="AE58" s="2596">
        <f t="shared" si="25"/>
        <v>0</v>
      </c>
      <c r="AF58" s="73"/>
      <c r="AG58" s="75"/>
      <c r="AH58" s="75"/>
      <c r="AI58" s="76"/>
      <c r="AJ58" s="2554"/>
      <c r="AK58" s="2554"/>
      <c r="AL58" s="2554"/>
      <c r="AM58" s="2554"/>
      <c r="AN58" s="2554"/>
      <c r="AO58" s="2554"/>
      <c r="AP58" s="2554"/>
      <c r="AQ58" s="2554"/>
      <c r="AR58" s="4" t="str">
        <f t="shared" si="26"/>
        <v/>
      </c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CB58" s="5" t="str">
        <f t="shared" si="10"/>
        <v/>
      </c>
      <c r="CC58" s="5" t="str">
        <f t="shared" si="11"/>
        <v/>
      </c>
      <c r="CD58" s="5" t="str">
        <f t="shared" si="12"/>
        <v/>
      </c>
      <c r="CE58" s="5" t="str">
        <f t="shared" si="13"/>
        <v/>
      </c>
      <c r="CF58" s="5" t="str">
        <f t="shared" si="14"/>
        <v/>
      </c>
      <c r="CG58" s="5" t="str">
        <f t="shared" si="15"/>
        <v/>
      </c>
      <c r="CH58" s="5" t="str">
        <f t="shared" si="16"/>
        <v/>
      </c>
      <c r="CL58" s="5">
        <f t="shared" si="17"/>
        <v>0</v>
      </c>
      <c r="CM58" s="5">
        <f t="shared" si="18"/>
        <v>0</v>
      </c>
      <c r="CN58" s="5">
        <f t="shared" si="19"/>
        <v>0</v>
      </c>
      <c r="CO58" s="5">
        <f t="shared" si="20"/>
        <v>0</v>
      </c>
      <c r="CP58" s="5">
        <f t="shared" si="21"/>
        <v>0</v>
      </c>
      <c r="CQ58" s="5">
        <f t="shared" si="22"/>
        <v>0</v>
      </c>
      <c r="CR58" s="5">
        <f t="shared" si="22"/>
        <v>0</v>
      </c>
      <c r="CZ58" s="5"/>
      <c r="DA58" s="5"/>
      <c r="DB58" s="5"/>
    </row>
    <row r="59" spans="1:106" ht="15.6" customHeight="1" x14ac:dyDescent="0.2">
      <c r="A59" s="2596" t="s">
        <v>100</v>
      </c>
      <c r="B59" s="23">
        <f t="shared" si="23"/>
        <v>0</v>
      </c>
      <c r="C59" s="2547"/>
      <c r="D59" s="2548"/>
      <c r="E59" s="2548"/>
      <c r="F59" s="2548"/>
      <c r="G59" s="2548"/>
      <c r="H59" s="2548"/>
      <c r="I59" s="2548"/>
      <c r="J59" s="2548"/>
      <c r="K59" s="2548"/>
      <c r="L59" s="2548"/>
      <c r="M59" s="2548"/>
      <c r="N59" s="2548"/>
      <c r="O59" s="2548"/>
      <c r="P59" s="2548"/>
      <c r="Q59" s="2548"/>
      <c r="R59" s="2548"/>
      <c r="S59" s="2551"/>
      <c r="T59" s="73"/>
      <c r="U59" s="74"/>
      <c r="V59" s="73"/>
      <c r="W59" s="74"/>
      <c r="X59" s="73"/>
      <c r="Y59" s="74"/>
      <c r="Z59" s="2596">
        <f t="shared" si="24"/>
        <v>0</v>
      </c>
      <c r="AA59" s="73"/>
      <c r="AB59" s="75"/>
      <c r="AC59" s="75"/>
      <c r="AD59" s="74"/>
      <c r="AE59" s="2596">
        <f t="shared" si="25"/>
        <v>0</v>
      </c>
      <c r="AF59" s="73"/>
      <c r="AG59" s="75"/>
      <c r="AH59" s="75"/>
      <c r="AI59" s="76"/>
      <c r="AJ59" s="2554"/>
      <c r="AK59" s="2554"/>
      <c r="AL59" s="2554"/>
      <c r="AM59" s="2554"/>
      <c r="AN59" s="2554"/>
      <c r="AO59" s="2554"/>
      <c r="AP59" s="2554"/>
      <c r="AQ59" s="2554"/>
      <c r="AR59" s="4" t="str">
        <f t="shared" si="26"/>
        <v/>
      </c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CB59" s="5" t="str">
        <f t="shared" si="10"/>
        <v/>
      </c>
      <c r="CC59" s="5" t="str">
        <f t="shared" si="11"/>
        <v/>
      </c>
      <c r="CD59" s="5" t="str">
        <f t="shared" si="12"/>
        <v/>
      </c>
      <c r="CE59" s="5" t="str">
        <f t="shared" si="13"/>
        <v/>
      </c>
      <c r="CF59" s="5" t="str">
        <f t="shared" si="14"/>
        <v/>
      </c>
      <c r="CG59" s="5" t="str">
        <f t="shared" si="15"/>
        <v/>
      </c>
      <c r="CH59" s="5" t="str">
        <f t="shared" si="16"/>
        <v/>
      </c>
      <c r="CL59" s="5">
        <f t="shared" si="17"/>
        <v>0</v>
      </c>
      <c r="CM59" s="5">
        <f t="shared" si="18"/>
        <v>0</v>
      </c>
      <c r="CN59" s="5">
        <f t="shared" si="19"/>
        <v>0</v>
      </c>
      <c r="CO59" s="5">
        <f t="shared" si="20"/>
        <v>0</v>
      </c>
      <c r="CP59" s="5">
        <f t="shared" si="21"/>
        <v>0</v>
      </c>
      <c r="CQ59" s="5">
        <f t="shared" si="22"/>
        <v>0</v>
      </c>
      <c r="CR59" s="5">
        <f t="shared" si="22"/>
        <v>0</v>
      </c>
      <c r="CZ59" s="5"/>
      <c r="DA59" s="5"/>
      <c r="DB59" s="5"/>
    </row>
    <row r="60" spans="1:106" ht="15.6" customHeight="1" x14ac:dyDescent="0.2">
      <c r="A60" s="2596" t="s">
        <v>101</v>
      </c>
      <c r="B60" s="23">
        <f t="shared" si="23"/>
        <v>0</v>
      </c>
      <c r="C60" s="2547"/>
      <c r="D60" s="2548"/>
      <c r="E60" s="2548"/>
      <c r="F60" s="2548"/>
      <c r="G60" s="2548"/>
      <c r="H60" s="2548"/>
      <c r="I60" s="2548"/>
      <c r="J60" s="2548"/>
      <c r="K60" s="2548"/>
      <c r="L60" s="2548"/>
      <c r="M60" s="2548"/>
      <c r="N60" s="2548"/>
      <c r="O60" s="2548"/>
      <c r="P60" s="2548"/>
      <c r="Q60" s="2548"/>
      <c r="R60" s="2548"/>
      <c r="S60" s="2551"/>
      <c r="T60" s="73"/>
      <c r="U60" s="74"/>
      <c r="V60" s="73"/>
      <c r="W60" s="74"/>
      <c r="X60" s="73"/>
      <c r="Y60" s="74"/>
      <c r="Z60" s="2596">
        <f t="shared" si="24"/>
        <v>0</v>
      </c>
      <c r="AA60" s="73"/>
      <c r="AB60" s="75"/>
      <c r="AC60" s="75"/>
      <c r="AD60" s="74"/>
      <c r="AE60" s="2596">
        <f t="shared" si="25"/>
        <v>0</v>
      </c>
      <c r="AF60" s="73"/>
      <c r="AG60" s="75"/>
      <c r="AH60" s="75"/>
      <c r="AI60" s="76"/>
      <c r="AJ60" s="2554"/>
      <c r="AK60" s="2554"/>
      <c r="AL60" s="2554"/>
      <c r="AM60" s="2554"/>
      <c r="AN60" s="2554"/>
      <c r="AO60" s="2554"/>
      <c r="AP60" s="2554"/>
      <c r="AQ60" s="2554"/>
      <c r="AR60" s="4" t="str">
        <f t="shared" si="26"/>
        <v/>
      </c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CB60" s="5" t="str">
        <f t="shared" si="10"/>
        <v/>
      </c>
      <c r="CC60" s="5" t="str">
        <f t="shared" si="11"/>
        <v/>
      </c>
      <c r="CD60" s="5" t="str">
        <f t="shared" si="12"/>
        <v/>
      </c>
      <c r="CE60" s="5" t="str">
        <f t="shared" si="13"/>
        <v/>
      </c>
      <c r="CF60" s="5" t="str">
        <f t="shared" si="14"/>
        <v/>
      </c>
      <c r="CG60" s="5" t="str">
        <f t="shared" si="15"/>
        <v/>
      </c>
      <c r="CH60" s="5" t="str">
        <f t="shared" si="16"/>
        <v/>
      </c>
      <c r="CL60" s="5">
        <f t="shared" si="17"/>
        <v>0</v>
      </c>
      <c r="CM60" s="5">
        <f t="shared" si="18"/>
        <v>0</v>
      </c>
      <c r="CN60" s="5">
        <f t="shared" si="19"/>
        <v>0</v>
      </c>
      <c r="CO60" s="5">
        <f t="shared" si="20"/>
        <v>0</v>
      </c>
      <c r="CP60" s="5">
        <f t="shared" si="21"/>
        <v>0</v>
      </c>
      <c r="CQ60" s="5">
        <f t="shared" si="22"/>
        <v>0</v>
      </c>
      <c r="CR60" s="5">
        <f t="shared" si="22"/>
        <v>0</v>
      </c>
      <c r="CZ60" s="5"/>
      <c r="DA60" s="5"/>
      <c r="DB60" s="5"/>
    </row>
    <row r="61" spans="1:106" ht="15.6" customHeight="1" x14ac:dyDescent="0.2">
      <c r="A61" s="2596" t="s">
        <v>102</v>
      </c>
      <c r="B61" s="23">
        <f t="shared" si="23"/>
        <v>0</v>
      </c>
      <c r="C61" s="2599"/>
      <c r="D61" s="2597"/>
      <c r="E61" s="2597"/>
      <c r="F61" s="2597"/>
      <c r="G61" s="2597"/>
      <c r="H61" s="2597"/>
      <c r="I61" s="2597"/>
      <c r="J61" s="2597"/>
      <c r="K61" s="2597"/>
      <c r="L61" s="2597"/>
      <c r="M61" s="2597"/>
      <c r="N61" s="2597"/>
      <c r="O61" s="2548"/>
      <c r="P61" s="2548"/>
      <c r="Q61" s="2548"/>
      <c r="R61" s="2548"/>
      <c r="S61" s="2551"/>
      <c r="T61" s="73"/>
      <c r="U61" s="74"/>
      <c r="V61" s="73"/>
      <c r="W61" s="74"/>
      <c r="X61" s="73"/>
      <c r="Y61" s="74"/>
      <c r="Z61" s="2596">
        <f t="shared" si="24"/>
        <v>0</v>
      </c>
      <c r="AA61" s="73"/>
      <c r="AB61" s="75"/>
      <c r="AC61" s="75"/>
      <c r="AD61" s="74"/>
      <c r="AE61" s="2596">
        <f t="shared" si="25"/>
        <v>0</v>
      </c>
      <c r="AF61" s="73"/>
      <c r="AG61" s="75"/>
      <c r="AH61" s="75"/>
      <c r="AI61" s="76"/>
      <c r="AJ61" s="2554"/>
      <c r="AK61" s="2554"/>
      <c r="AL61" s="2554"/>
      <c r="AM61" s="2554"/>
      <c r="AN61" s="2554"/>
      <c r="AO61" s="2554"/>
      <c r="AP61" s="2554"/>
      <c r="AQ61" s="2554"/>
      <c r="AR61" s="4" t="str">
        <f t="shared" si="26"/>
        <v/>
      </c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CB61" s="5" t="str">
        <f t="shared" si="10"/>
        <v/>
      </c>
      <c r="CC61" s="5" t="str">
        <f t="shared" si="11"/>
        <v/>
      </c>
      <c r="CD61" s="5" t="str">
        <f t="shared" si="12"/>
        <v/>
      </c>
      <c r="CE61" s="5" t="str">
        <f t="shared" si="13"/>
        <v/>
      </c>
      <c r="CF61" s="5" t="str">
        <f t="shared" si="14"/>
        <v/>
      </c>
      <c r="CG61" s="5" t="str">
        <f t="shared" si="15"/>
        <v/>
      </c>
      <c r="CH61" s="5" t="str">
        <f t="shared" si="16"/>
        <v/>
      </c>
      <c r="CL61" s="5">
        <f t="shared" si="17"/>
        <v>0</v>
      </c>
      <c r="CM61" s="5">
        <f t="shared" si="18"/>
        <v>0</v>
      </c>
      <c r="CN61" s="5">
        <f t="shared" si="19"/>
        <v>0</v>
      </c>
      <c r="CO61" s="5">
        <f>IF(X61&gt;SUM($C61:$S61),1,0)</f>
        <v>0</v>
      </c>
      <c r="CP61" s="5">
        <f t="shared" si="21"/>
        <v>0</v>
      </c>
      <c r="CQ61" s="5">
        <f t="shared" si="22"/>
        <v>0</v>
      </c>
      <c r="CR61" s="5">
        <f t="shared" si="22"/>
        <v>0</v>
      </c>
      <c r="CZ61" s="5"/>
      <c r="DA61" s="5"/>
      <c r="DB61" s="5"/>
    </row>
    <row r="62" spans="1:106" ht="15.6" customHeight="1" x14ac:dyDescent="0.2">
      <c r="A62" s="2596" t="s">
        <v>103</v>
      </c>
      <c r="B62" s="23">
        <f t="shared" si="23"/>
        <v>0</v>
      </c>
      <c r="C62" s="2547"/>
      <c r="D62" s="2548"/>
      <c r="E62" s="2548"/>
      <c r="F62" s="2600"/>
      <c r="G62" s="2600"/>
      <c r="H62" s="2600"/>
      <c r="I62" s="2600"/>
      <c r="J62" s="2600"/>
      <c r="K62" s="2600"/>
      <c r="L62" s="2548"/>
      <c r="M62" s="2548"/>
      <c r="N62" s="2548"/>
      <c r="O62" s="2548"/>
      <c r="P62" s="2548"/>
      <c r="Q62" s="2548"/>
      <c r="R62" s="2548"/>
      <c r="S62" s="2551"/>
      <c r="T62" s="73"/>
      <c r="U62" s="74"/>
      <c r="V62" s="73"/>
      <c r="W62" s="74"/>
      <c r="X62" s="73"/>
      <c r="Y62" s="74"/>
      <c r="Z62" s="2596">
        <f t="shared" si="24"/>
        <v>0</v>
      </c>
      <c r="AA62" s="73"/>
      <c r="AB62" s="75"/>
      <c r="AC62" s="75"/>
      <c r="AD62" s="74"/>
      <c r="AE62" s="2596">
        <f t="shared" si="25"/>
        <v>0</v>
      </c>
      <c r="AF62" s="73"/>
      <c r="AG62" s="75"/>
      <c r="AH62" s="75"/>
      <c r="AI62" s="76"/>
      <c r="AJ62" s="2554"/>
      <c r="AK62" s="2554"/>
      <c r="AL62" s="2554"/>
      <c r="AM62" s="2554"/>
      <c r="AN62" s="2554"/>
      <c r="AO62" s="2554"/>
      <c r="AP62" s="2554"/>
      <c r="AQ62" s="2554"/>
      <c r="AR62" s="4" t="str">
        <f t="shared" si="26"/>
        <v/>
      </c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CB62" s="5" t="str">
        <f t="shared" si="10"/>
        <v/>
      </c>
      <c r="CC62" s="5" t="str">
        <f t="shared" si="11"/>
        <v/>
      </c>
      <c r="CD62" s="5" t="str">
        <f t="shared" si="12"/>
        <v/>
      </c>
      <c r="CE62" s="5" t="str">
        <f t="shared" si="13"/>
        <v/>
      </c>
      <c r="CF62" s="5" t="str">
        <f t="shared" si="14"/>
        <v/>
      </c>
      <c r="CG62" s="5" t="str">
        <f t="shared" si="15"/>
        <v/>
      </c>
      <c r="CH62" s="5" t="str">
        <f t="shared" si="16"/>
        <v/>
      </c>
      <c r="CL62" s="5">
        <f t="shared" si="17"/>
        <v>0</v>
      </c>
      <c r="CM62" s="5">
        <f t="shared" si="18"/>
        <v>0</v>
      </c>
      <c r="CN62" s="5">
        <f t="shared" si="19"/>
        <v>0</v>
      </c>
      <c r="CO62" s="5">
        <f t="shared" si="20"/>
        <v>0</v>
      </c>
      <c r="CP62" s="5">
        <f t="shared" si="21"/>
        <v>0</v>
      </c>
      <c r="CQ62" s="5">
        <f t="shared" si="22"/>
        <v>0</v>
      </c>
      <c r="CR62" s="5">
        <f t="shared" si="22"/>
        <v>0</v>
      </c>
      <c r="CZ62" s="5"/>
      <c r="DA62" s="5"/>
      <c r="DB62" s="5"/>
    </row>
    <row r="63" spans="1:106" ht="15.6" customHeight="1" x14ac:dyDescent="0.2">
      <c r="A63" s="2596" t="s">
        <v>104</v>
      </c>
      <c r="B63" s="23">
        <f t="shared" si="23"/>
        <v>0</v>
      </c>
      <c r="C63" s="2601"/>
      <c r="D63" s="2600"/>
      <c r="E63" s="2600"/>
      <c r="F63" s="2600"/>
      <c r="G63" s="2548"/>
      <c r="H63" s="2548"/>
      <c r="I63" s="2548"/>
      <c r="J63" s="2548"/>
      <c r="K63" s="2548"/>
      <c r="L63" s="2548"/>
      <c r="M63" s="2548"/>
      <c r="N63" s="2548"/>
      <c r="O63" s="2548"/>
      <c r="P63" s="2548"/>
      <c r="Q63" s="2548"/>
      <c r="R63" s="2548"/>
      <c r="S63" s="2551"/>
      <c r="T63" s="73"/>
      <c r="U63" s="74"/>
      <c r="V63" s="73"/>
      <c r="W63" s="74"/>
      <c r="X63" s="73"/>
      <c r="Y63" s="74"/>
      <c r="Z63" s="2596">
        <f t="shared" si="24"/>
        <v>0</v>
      </c>
      <c r="AA63" s="73"/>
      <c r="AB63" s="75"/>
      <c r="AC63" s="75"/>
      <c r="AD63" s="74"/>
      <c r="AE63" s="2596">
        <f t="shared" si="25"/>
        <v>0</v>
      </c>
      <c r="AF63" s="73"/>
      <c r="AG63" s="75"/>
      <c r="AH63" s="75"/>
      <c r="AI63" s="76"/>
      <c r="AJ63" s="2554"/>
      <c r="AK63" s="2554"/>
      <c r="AL63" s="2554"/>
      <c r="AM63" s="2554"/>
      <c r="AN63" s="2554"/>
      <c r="AO63" s="2554"/>
      <c r="AP63" s="2554"/>
      <c r="AQ63" s="2554"/>
      <c r="AR63" s="4" t="str">
        <f t="shared" si="26"/>
        <v/>
      </c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CB63" s="5" t="str">
        <f t="shared" si="10"/>
        <v/>
      </c>
      <c r="CC63" s="5" t="str">
        <f t="shared" si="11"/>
        <v/>
      </c>
      <c r="CD63" s="5" t="str">
        <f t="shared" si="12"/>
        <v/>
      </c>
      <c r="CE63" s="5" t="str">
        <f t="shared" si="13"/>
        <v/>
      </c>
      <c r="CF63" s="5" t="str">
        <f t="shared" si="14"/>
        <v/>
      </c>
      <c r="CG63" s="5" t="str">
        <f t="shared" si="15"/>
        <v/>
      </c>
      <c r="CH63" s="5" t="str">
        <f t="shared" si="16"/>
        <v/>
      </c>
      <c r="CL63" s="5">
        <f t="shared" si="17"/>
        <v>0</v>
      </c>
      <c r="CM63" s="5">
        <f t="shared" si="18"/>
        <v>0</v>
      </c>
      <c r="CN63" s="5">
        <f t="shared" si="19"/>
        <v>0</v>
      </c>
      <c r="CO63" s="5">
        <f t="shared" si="20"/>
        <v>0</v>
      </c>
      <c r="CP63" s="5">
        <f t="shared" si="21"/>
        <v>0</v>
      </c>
      <c r="CQ63" s="5">
        <f t="shared" si="22"/>
        <v>0</v>
      </c>
      <c r="CR63" s="5">
        <f t="shared" si="22"/>
        <v>0</v>
      </c>
      <c r="CZ63" s="5"/>
      <c r="DA63" s="5"/>
      <c r="DB63" s="5"/>
    </row>
    <row r="64" spans="1:106" ht="15.6" customHeight="1" x14ac:dyDescent="0.2">
      <c r="A64" s="2596" t="s">
        <v>105</v>
      </c>
      <c r="B64" s="23">
        <f t="shared" si="23"/>
        <v>0</v>
      </c>
      <c r="C64" s="2601"/>
      <c r="D64" s="2600"/>
      <c r="E64" s="2600"/>
      <c r="F64" s="2600"/>
      <c r="G64" s="2600"/>
      <c r="H64" s="2600"/>
      <c r="I64" s="2600"/>
      <c r="J64" s="2600"/>
      <c r="K64" s="2600"/>
      <c r="L64" s="2548"/>
      <c r="M64" s="2548"/>
      <c r="N64" s="2548"/>
      <c r="O64" s="2548"/>
      <c r="P64" s="2548"/>
      <c r="Q64" s="2548"/>
      <c r="R64" s="2548"/>
      <c r="S64" s="2551"/>
      <c r="T64" s="73"/>
      <c r="U64" s="74"/>
      <c r="V64" s="73"/>
      <c r="W64" s="74"/>
      <c r="X64" s="73"/>
      <c r="Y64" s="74"/>
      <c r="Z64" s="2596">
        <f t="shared" si="24"/>
        <v>0</v>
      </c>
      <c r="AA64" s="73"/>
      <c r="AB64" s="75"/>
      <c r="AC64" s="75"/>
      <c r="AD64" s="74"/>
      <c r="AE64" s="2596">
        <f t="shared" si="25"/>
        <v>0</v>
      </c>
      <c r="AF64" s="73"/>
      <c r="AG64" s="75"/>
      <c r="AH64" s="75"/>
      <c r="AI64" s="76"/>
      <c r="AJ64" s="2554"/>
      <c r="AK64" s="2554"/>
      <c r="AL64" s="2554"/>
      <c r="AM64" s="2554"/>
      <c r="AN64" s="2554"/>
      <c r="AO64" s="2554"/>
      <c r="AP64" s="2554"/>
      <c r="AQ64" s="2554"/>
      <c r="AR64" s="4" t="str">
        <f t="shared" si="26"/>
        <v/>
      </c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CB64" s="5" t="str">
        <f t="shared" si="10"/>
        <v/>
      </c>
      <c r="CC64" s="5" t="str">
        <f t="shared" si="11"/>
        <v/>
      </c>
      <c r="CD64" s="5" t="str">
        <f t="shared" si="12"/>
        <v/>
      </c>
      <c r="CE64" s="5" t="str">
        <f t="shared" si="13"/>
        <v/>
      </c>
      <c r="CF64" s="5" t="str">
        <f t="shared" si="14"/>
        <v/>
      </c>
      <c r="CG64" s="5" t="str">
        <f t="shared" si="15"/>
        <v/>
      </c>
      <c r="CH64" s="5" t="str">
        <f t="shared" si="16"/>
        <v/>
      </c>
      <c r="CL64" s="5">
        <f t="shared" si="17"/>
        <v>0</v>
      </c>
      <c r="CM64" s="5">
        <f t="shared" si="18"/>
        <v>0</v>
      </c>
      <c r="CN64" s="5">
        <f t="shared" si="19"/>
        <v>0</v>
      </c>
      <c r="CO64" s="5">
        <f t="shared" si="20"/>
        <v>0</v>
      </c>
      <c r="CP64" s="5">
        <f t="shared" si="21"/>
        <v>0</v>
      </c>
      <c r="CQ64" s="5">
        <f t="shared" si="22"/>
        <v>0</v>
      </c>
      <c r="CR64" s="5">
        <f t="shared" si="22"/>
        <v>0</v>
      </c>
      <c r="CZ64" s="5"/>
      <c r="DA64" s="5"/>
      <c r="DB64" s="5"/>
    </row>
    <row r="65" spans="1:106" ht="15.6" customHeight="1" x14ac:dyDescent="0.2">
      <c r="A65" s="2596" t="s">
        <v>106</v>
      </c>
      <c r="B65" s="23">
        <f t="shared" si="23"/>
        <v>0</v>
      </c>
      <c r="C65" s="2601"/>
      <c r="D65" s="2600"/>
      <c r="E65" s="2600"/>
      <c r="F65" s="2548"/>
      <c r="G65" s="2548"/>
      <c r="H65" s="2548"/>
      <c r="I65" s="2548"/>
      <c r="J65" s="2548"/>
      <c r="K65" s="2548"/>
      <c r="L65" s="2548"/>
      <c r="M65" s="2548"/>
      <c r="N65" s="2548"/>
      <c r="O65" s="2548"/>
      <c r="P65" s="2548"/>
      <c r="Q65" s="2548"/>
      <c r="R65" s="2548"/>
      <c r="S65" s="2551"/>
      <c r="T65" s="73"/>
      <c r="U65" s="74"/>
      <c r="V65" s="73"/>
      <c r="W65" s="74"/>
      <c r="X65" s="73"/>
      <c r="Y65" s="74"/>
      <c r="Z65" s="2596">
        <f t="shared" si="24"/>
        <v>0</v>
      </c>
      <c r="AA65" s="73"/>
      <c r="AB65" s="75"/>
      <c r="AC65" s="75"/>
      <c r="AD65" s="74"/>
      <c r="AE65" s="2596">
        <f t="shared" si="25"/>
        <v>0</v>
      </c>
      <c r="AF65" s="73"/>
      <c r="AG65" s="75"/>
      <c r="AH65" s="75"/>
      <c r="AI65" s="76"/>
      <c r="AJ65" s="2554"/>
      <c r="AK65" s="2554"/>
      <c r="AL65" s="2554"/>
      <c r="AM65" s="2554"/>
      <c r="AN65" s="2554"/>
      <c r="AO65" s="2554"/>
      <c r="AP65" s="2554"/>
      <c r="AQ65" s="2554"/>
      <c r="AR65" s="4" t="str">
        <f t="shared" si="26"/>
        <v/>
      </c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CB65" s="5" t="str">
        <f t="shared" si="10"/>
        <v/>
      </c>
      <c r="CC65" s="5" t="str">
        <f t="shared" si="11"/>
        <v/>
      </c>
      <c r="CD65" s="5" t="str">
        <f t="shared" si="12"/>
        <v/>
      </c>
      <c r="CE65" s="5" t="str">
        <f t="shared" si="13"/>
        <v/>
      </c>
      <c r="CF65" s="5" t="str">
        <f t="shared" si="14"/>
        <v/>
      </c>
      <c r="CG65" s="5" t="str">
        <f t="shared" si="15"/>
        <v/>
      </c>
      <c r="CH65" s="5" t="str">
        <f t="shared" si="16"/>
        <v/>
      </c>
      <c r="CL65" s="5">
        <f t="shared" si="17"/>
        <v>0</v>
      </c>
      <c r="CM65" s="5">
        <f t="shared" si="18"/>
        <v>0</v>
      </c>
      <c r="CN65" s="5">
        <f t="shared" si="19"/>
        <v>0</v>
      </c>
      <c r="CO65" s="5">
        <f t="shared" si="20"/>
        <v>0</v>
      </c>
      <c r="CP65" s="5">
        <f t="shared" si="21"/>
        <v>0</v>
      </c>
      <c r="CQ65" s="5">
        <f t="shared" si="22"/>
        <v>0</v>
      </c>
      <c r="CR65" s="5">
        <f t="shared" si="22"/>
        <v>0</v>
      </c>
      <c r="CZ65" s="5"/>
      <c r="DA65" s="5"/>
      <c r="DB65" s="5"/>
    </row>
    <row r="66" spans="1:106" ht="15.6" customHeight="1" x14ac:dyDescent="0.2">
      <c r="A66" s="2596" t="s">
        <v>107</v>
      </c>
      <c r="B66" s="23">
        <f t="shared" si="23"/>
        <v>0</v>
      </c>
      <c r="C66" s="2601"/>
      <c r="D66" s="2600"/>
      <c r="E66" s="2600"/>
      <c r="F66" s="2548"/>
      <c r="G66" s="2548"/>
      <c r="H66" s="2548"/>
      <c r="I66" s="2548"/>
      <c r="J66" s="2548"/>
      <c r="K66" s="2548"/>
      <c r="L66" s="2548"/>
      <c r="M66" s="2548"/>
      <c r="N66" s="2548"/>
      <c r="O66" s="2548"/>
      <c r="P66" s="2548"/>
      <c r="Q66" s="2548"/>
      <c r="R66" s="2548"/>
      <c r="S66" s="2551"/>
      <c r="T66" s="73"/>
      <c r="U66" s="74"/>
      <c r="V66" s="73"/>
      <c r="W66" s="74"/>
      <c r="X66" s="73"/>
      <c r="Y66" s="74"/>
      <c r="Z66" s="2596">
        <f t="shared" si="24"/>
        <v>0</v>
      </c>
      <c r="AA66" s="73"/>
      <c r="AB66" s="75"/>
      <c r="AC66" s="75"/>
      <c r="AD66" s="74"/>
      <c r="AE66" s="2596">
        <f t="shared" si="25"/>
        <v>0</v>
      </c>
      <c r="AF66" s="73"/>
      <c r="AG66" s="75"/>
      <c r="AH66" s="75"/>
      <c r="AI66" s="76"/>
      <c r="AJ66" s="2554"/>
      <c r="AK66" s="2554"/>
      <c r="AL66" s="2554"/>
      <c r="AM66" s="2554"/>
      <c r="AN66" s="2554"/>
      <c r="AO66" s="2554"/>
      <c r="AP66" s="2554"/>
      <c r="AQ66" s="2554"/>
      <c r="AR66" s="4" t="str">
        <f t="shared" si="26"/>
        <v/>
      </c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CB66" s="5" t="str">
        <f t="shared" si="10"/>
        <v/>
      </c>
      <c r="CC66" s="5" t="str">
        <f t="shared" si="11"/>
        <v/>
      </c>
      <c r="CD66" s="5" t="str">
        <f t="shared" si="12"/>
        <v/>
      </c>
      <c r="CE66" s="5" t="str">
        <f t="shared" si="13"/>
        <v/>
      </c>
      <c r="CF66" s="5" t="str">
        <f t="shared" si="14"/>
        <v/>
      </c>
      <c r="CG66" s="5" t="str">
        <f t="shared" si="15"/>
        <v/>
      </c>
      <c r="CH66" s="5" t="str">
        <f t="shared" si="16"/>
        <v/>
      </c>
      <c r="CL66" s="5">
        <f t="shared" si="17"/>
        <v>0</v>
      </c>
      <c r="CM66" s="5">
        <f t="shared" si="18"/>
        <v>0</v>
      </c>
      <c r="CN66" s="5">
        <f t="shared" si="19"/>
        <v>0</v>
      </c>
      <c r="CO66" s="5">
        <f t="shared" si="20"/>
        <v>0</v>
      </c>
      <c r="CP66" s="5">
        <f t="shared" si="21"/>
        <v>0</v>
      </c>
      <c r="CQ66" s="5">
        <f t="shared" si="22"/>
        <v>0</v>
      </c>
      <c r="CR66" s="5">
        <f t="shared" si="22"/>
        <v>0</v>
      </c>
      <c r="CZ66" s="5"/>
      <c r="DA66" s="5"/>
      <c r="DB66" s="5"/>
    </row>
    <row r="67" spans="1:106" ht="15.6" customHeight="1" x14ac:dyDescent="0.2">
      <c r="A67" s="2596" t="s">
        <v>108</v>
      </c>
      <c r="B67" s="23">
        <f t="shared" si="23"/>
        <v>0</v>
      </c>
      <c r="C67" s="2601"/>
      <c r="D67" s="2600"/>
      <c r="E67" s="2600"/>
      <c r="F67" s="2548"/>
      <c r="G67" s="2548"/>
      <c r="H67" s="2548"/>
      <c r="I67" s="2548"/>
      <c r="J67" s="2548"/>
      <c r="K67" s="2548"/>
      <c r="L67" s="2548"/>
      <c r="M67" s="2548"/>
      <c r="N67" s="2548"/>
      <c r="O67" s="2548"/>
      <c r="P67" s="2548"/>
      <c r="Q67" s="2548"/>
      <c r="R67" s="2548"/>
      <c r="S67" s="2551"/>
      <c r="T67" s="73"/>
      <c r="U67" s="74"/>
      <c r="V67" s="73"/>
      <c r="W67" s="74"/>
      <c r="X67" s="73"/>
      <c r="Y67" s="74"/>
      <c r="Z67" s="2596">
        <f t="shared" si="24"/>
        <v>0</v>
      </c>
      <c r="AA67" s="73"/>
      <c r="AB67" s="75"/>
      <c r="AC67" s="75"/>
      <c r="AD67" s="74"/>
      <c r="AE67" s="2596">
        <f t="shared" si="25"/>
        <v>0</v>
      </c>
      <c r="AF67" s="73"/>
      <c r="AG67" s="75"/>
      <c r="AH67" s="75"/>
      <c r="AI67" s="76"/>
      <c r="AJ67" s="2554"/>
      <c r="AK67" s="2554"/>
      <c r="AL67" s="2554"/>
      <c r="AM67" s="2554"/>
      <c r="AN67" s="2554"/>
      <c r="AO67" s="2554"/>
      <c r="AP67" s="2554"/>
      <c r="AQ67" s="2554"/>
      <c r="AR67" s="4" t="str">
        <f t="shared" si="26"/>
        <v/>
      </c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CB67" s="5" t="str">
        <f t="shared" si="10"/>
        <v/>
      </c>
      <c r="CC67" s="5" t="str">
        <f t="shared" si="11"/>
        <v/>
      </c>
      <c r="CD67" s="5" t="str">
        <f t="shared" si="12"/>
        <v/>
      </c>
      <c r="CE67" s="5" t="str">
        <f t="shared" si="13"/>
        <v/>
      </c>
      <c r="CF67" s="5" t="str">
        <f t="shared" si="14"/>
        <v/>
      </c>
      <c r="CG67" s="5" t="str">
        <f t="shared" si="15"/>
        <v/>
      </c>
      <c r="CH67" s="5" t="str">
        <f t="shared" si="16"/>
        <v/>
      </c>
      <c r="CL67" s="5">
        <f t="shared" si="17"/>
        <v>0</v>
      </c>
      <c r="CM67" s="5">
        <f t="shared" si="18"/>
        <v>0</v>
      </c>
      <c r="CN67" s="5">
        <f t="shared" si="19"/>
        <v>0</v>
      </c>
      <c r="CO67" s="5">
        <f t="shared" si="20"/>
        <v>0</v>
      </c>
      <c r="CP67" s="5">
        <f t="shared" si="21"/>
        <v>0</v>
      </c>
      <c r="CQ67" s="5">
        <f t="shared" si="22"/>
        <v>0</v>
      </c>
      <c r="CR67" s="5">
        <f t="shared" si="22"/>
        <v>0</v>
      </c>
      <c r="CZ67" s="5"/>
      <c r="DA67" s="5"/>
      <c r="DB67" s="5"/>
    </row>
    <row r="68" spans="1:106" ht="15.6" customHeight="1" x14ac:dyDescent="0.2">
      <c r="A68" s="2596" t="s">
        <v>109</v>
      </c>
      <c r="B68" s="23">
        <f t="shared" si="23"/>
        <v>0</v>
      </c>
      <c r="C68" s="2547"/>
      <c r="D68" s="2548"/>
      <c r="E68" s="2548"/>
      <c r="F68" s="2548"/>
      <c r="G68" s="2548"/>
      <c r="H68" s="2548"/>
      <c r="I68" s="2548"/>
      <c r="J68" s="2548"/>
      <c r="K68" s="2548"/>
      <c r="L68" s="2548"/>
      <c r="M68" s="2548"/>
      <c r="N68" s="2548"/>
      <c r="O68" s="2548"/>
      <c r="P68" s="2548"/>
      <c r="Q68" s="2548"/>
      <c r="R68" s="2548"/>
      <c r="S68" s="2551"/>
      <c r="T68" s="73"/>
      <c r="U68" s="74"/>
      <c r="V68" s="73"/>
      <c r="W68" s="74"/>
      <c r="X68" s="73"/>
      <c r="Y68" s="74"/>
      <c r="Z68" s="2596">
        <f t="shared" si="24"/>
        <v>0</v>
      </c>
      <c r="AA68" s="73"/>
      <c r="AB68" s="75"/>
      <c r="AC68" s="75"/>
      <c r="AD68" s="74"/>
      <c r="AE68" s="2596">
        <f t="shared" si="25"/>
        <v>0</v>
      </c>
      <c r="AF68" s="73"/>
      <c r="AG68" s="75"/>
      <c r="AH68" s="75"/>
      <c r="AI68" s="76"/>
      <c r="AJ68" s="2554"/>
      <c r="AK68" s="2554"/>
      <c r="AL68" s="2554"/>
      <c r="AM68" s="2554"/>
      <c r="AN68" s="2554"/>
      <c r="AO68" s="2554"/>
      <c r="AP68" s="2554"/>
      <c r="AQ68" s="2554"/>
      <c r="AR68" s="4" t="str">
        <f t="shared" si="26"/>
        <v/>
      </c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CB68" s="5" t="str">
        <f t="shared" si="10"/>
        <v/>
      </c>
      <c r="CC68" s="5" t="str">
        <f t="shared" si="11"/>
        <v/>
      </c>
      <c r="CD68" s="5" t="str">
        <f t="shared" si="12"/>
        <v/>
      </c>
      <c r="CE68" s="5" t="str">
        <f t="shared" si="13"/>
        <v/>
      </c>
      <c r="CF68" s="5" t="str">
        <f t="shared" si="14"/>
        <v/>
      </c>
      <c r="CG68" s="5" t="str">
        <f t="shared" si="15"/>
        <v/>
      </c>
      <c r="CH68" s="5" t="str">
        <f t="shared" si="16"/>
        <v/>
      </c>
      <c r="CL68" s="5">
        <f t="shared" si="17"/>
        <v>0</v>
      </c>
      <c r="CM68" s="5">
        <f t="shared" si="18"/>
        <v>0</v>
      </c>
      <c r="CN68" s="5">
        <f t="shared" si="19"/>
        <v>0</v>
      </c>
      <c r="CO68" s="5">
        <f t="shared" si="20"/>
        <v>0</v>
      </c>
      <c r="CP68" s="5">
        <f t="shared" si="21"/>
        <v>0</v>
      </c>
      <c r="CQ68" s="5">
        <f t="shared" si="22"/>
        <v>0</v>
      </c>
      <c r="CR68" s="5">
        <f t="shared" si="22"/>
        <v>0</v>
      </c>
      <c r="CZ68" s="5"/>
      <c r="DA68" s="5"/>
      <c r="DB68" s="5"/>
    </row>
    <row r="69" spans="1:106" ht="15.6" customHeight="1" x14ac:dyDescent="0.2">
      <c r="A69" s="2596" t="s">
        <v>110</v>
      </c>
      <c r="B69" s="23">
        <f t="shared" si="23"/>
        <v>0</v>
      </c>
      <c r="C69" s="2547"/>
      <c r="D69" s="2548"/>
      <c r="E69" s="2548"/>
      <c r="F69" s="2548"/>
      <c r="G69" s="2548"/>
      <c r="H69" s="2548"/>
      <c r="I69" s="2548"/>
      <c r="J69" s="2548"/>
      <c r="K69" s="2548"/>
      <c r="L69" s="2548"/>
      <c r="M69" s="2548"/>
      <c r="N69" s="2548"/>
      <c r="O69" s="2548"/>
      <c r="P69" s="2548"/>
      <c r="Q69" s="2548"/>
      <c r="R69" s="2548"/>
      <c r="S69" s="2551"/>
      <c r="T69" s="73"/>
      <c r="U69" s="74"/>
      <c r="V69" s="73"/>
      <c r="W69" s="74"/>
      <c r="X69" s="73"/>
      <c r="Y69" s="74"/>
      <c r="Z69" s="2596">
        <f t="shared" si="24"/>
        <v>0</v>
      </c>
      <c r="AA69" s="73"/>
      <c r="AB69" s="75"/>
      <c r="AC69" s="75"/>
      <c r="AD69" s="74"/>
      <c r="AE69" s="2596">
        <f t="shared" si="25"/>
        <v>0</v>
      </c>
      <c r="AF69" s="73"/>
      <c r="AG69" s="75"/>
      <c r="AH69" s="75"/>
      <c r="AI69" s="76"/>
      <c r="AJ69" s="2554"/>
      <c r="AK69" s="2554"/>
      <c r="AL69" s="2554"/>
      <c r="AM69" s="2554"/>
      <c r="AN69" s="2554"/>
      <c r="AO69" s="2554"/>
      <c r="AP69" s="2554"/>
      <c r="AQ69" s="2554"/>
      <c r="AR69" s="4" t="str">
        <f t="shared" si="26"/>
        <v/>
      </c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CB69" s="5" t="str">
        <f t="shared" si="10"/>
        <v/>
      </c>
      <c r="CC69" s="5" t="str">
        <f t="shared" si="11"/>
        <v/>
      </c>
      <c r="CD69" s="5" t="str">
        <f t="shared" si="12"/>
        <v/>
      </c>
      <c r="CE69" s="5" t="str">
        <f t="shared" si="13"/>
        <v/>
      </c>
      <c r="CF69" s="5" t="str">
        <f t="shared" si="14"/>
        <v/>
      </c>
      <c r="CG69" s="5" t="str">
        <f t="shared" si="15"/>
        <v/>
      </c>
      <c r="CH69" s="5" t="str">
        <f t="shared" si="16"/>
        <v/>
      </c>
      <c r="CL69" s="5">
        <f t="shared" si="17"/>
        <v>0</v>
      </c>
      <c r="CM69" s="5">
        <f t="shared" si="18"/>
        <v>0</v>
      </c>
      <c r="CN69" s="5">
        <f t="shared" si="19"/>
        <v>0</v>
      </c>
      <c r="CO69" s="5">
        <f t="shared" si="20"/>
        <v>0</v>
      </c>
      <c r="CP69" s="5">
        <f t="shared" si="21"/>
        <v>0</v>
      </c>
      <c r="CQ69" s="5">
        <f t="shared" ref="CQ69:CR96" si="27">IF($B69&lt;AO69,1,0)</f>
        <v>0</v>
      </c>
      <c r="CR69" s="5">
        <f t="shared" si="27"/>
        <v>0</v>
      </c>
      <c r="CZ69" s="5"/>
      <c r="DA69" s="5"/>
      <c r="DB69" s="5"/>
    </row>
    <row r="70" spans="1:106" ht="15.6" customHeight="1" x14ac:dyDescent="0.2">
      <c r="A70" s="2596" t="s">
        <v>111</v>
      </c>
      <c r="B70" s="23">
        <f t="shared" si="23"/>
        <v>0</v>
      </c>
      <c r="C70" s="2547"/>
      <c r="D70" s="2548"/>
      <c r="E70" s="2548"/>
      <c r="F70" s="2548"/>
      <c r="G70" s="2548"/>
      <c r="H70" s="2548"/>
      <c r="I70" s="2548"/>
      <c r="J70" s="2548"/>
      <c r="K70" s="2548"/>
      <c r="L70" s="2548"/>
      <c r="M70" s="2548"/>
      <c r="N70" s="2548"/>
      <c r="O70" s="2548"/>
      <c r="P70" s="2548"/>
      <c r="Q70" s="2548"/>
      <c r="R70" s="2548"/>
      <c r="S70" s="2551"/>
      <c r="T70" s="73"/>
      <c r="U70" s="74"/>
      <c r="V70" s="73"/>
      <c r="W70" s="74"/>
      <c r="X70" s="73"/>
      <c r="Y70" s="74"/>
      <c r="Z70" s="2596">
        <f t="shared" si="24"/>
        <v>0</v>
      </c>
      <c r="AA70" s="73"/>
      <c r="AB70" s="75"/>
      <c r="AC70" s="75"/>
      <c r="AD70" s="74"/>
      <c r="AE70" s="2596">
        <f t="shared" si="25"/>
        <v>0</v>
      </c>
      <c r="AF70" s="73"/>
      <c r="AG70" s="75"/>
      <c r="AH70" s="75"/>
      <c r="AI70" s="76"/>
      <c r="AJ70" s="2554"/>
      <c r="AK70" s="2554"/>
      <c r="AL70" s="2554"/>
      <c r="AM70" s="2554"/>
      <c r="AN70" s="2554"/>
      <c r="AO70" s="2554"/>
      <c r="AP70" s="2554"/>
      <c r="AQ70" s="2554"/>
      <c r="AR70" s="4" t="str">
        <f t="shared" si="26"/>
        <v/>
      </c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CB70" s="5" t="str">
        <f t="shared" si="10"/>
        <v/>
      </c>
      <c r="CC70" s="5" t="str">
        <f t="shared" si="11"/>
        <v/>
      </c>
      <c r="CD70" s="5" t="str">
        <f t="shared" si="12"/>
        <v/>
      </c>
      <c r="CE70" s="5" t="str">
        <f t="shared" si="13"/>
        <v/>
      </c>
      <c r="CF70" s="5" t="str">
        <f t="shared" si="14"/>
        <v/>
      </c>
      <c r="CG70" s="5" t="str">
        <f t="shared" si="15"/>
        <v/>
      </c>
      <c r="CH70" s="5" t="str">
        <f t="shared" si="16"/>
        <v/>
      </c>
      <c r="CL70" s="5">
        <f t="shared" si="17"/>
        <v>0</v>
      </c>
      <c r="CM70" s="5">
        <f t="shared" si="18"/>
        <v>0</v>
      </c>
      <c r="CN70" s="5">
        <f t="shared" si="19"/>
        <v>0</v>
      </c>
      <c r="CO70" s="5">
        <f t="shared" si="20"/>
        <v>0</v>
      </c>
      <c r="CP70" s="5">
        <f t="shared" si="21"/>
        <v>0</v>
      </c>
      <c r="CQ70" s="5">
        <f t="shared" si="27"/>
        <v>0</v>
      </c>
      <c r="CR70" s="5">
        <f t="shared" si="27"/>
        <v>0</v>
      </c>
      <c r="CZ70" s="5"/>
      <c r="DA70" s="5"/>
      <c r="DB70" s="5"/>
    </row>
    <row r="71" spans="1:106" ht="15.6" customHeight="1" x14ac:dyDescent="0.2">
      <c r="A71" s="77" t="s">
        <v>112</v>
      </c>
      <c r="B71" s="23">
        <f t="shared" si="23"/>
        <v>0</v>
      </c>
      <c r="C71" s="2601"/>
      <c r="D71" s="2600"/>
      <c r="E71" s="2600"/>
      <c r="F71" s="2600"/>
      <c r="G71" s="2548"/>
      <c r="H71" s="2548"/>
      <c r="I71" s="2548"/>
      <c r="J71" s="2548"/>
      <c r="K71" s="2548"/>
      <c r="L71" s="2548"/>
      <c r="M71" s="2548"/>
      <c r="N71" s="2548"/>
      <c r="O71" s="2548"/>
      <c r="P71" s="2548"/>
      <c r="Q71" s="2548"/>
      <c r="R71" s="2548"/>
      <c r="S71" s="2551"/>
      <c r="T71" s="73"/>
      <c r="U71" s="74"/>
      <c r="V71" s="73"/>
      <c r="W71" s="74"/>
      <c r="X71" s="73"/>
      <c r="Y71" s="74"/>
      <c r="Z71" s="2596">
        <f t="shared" si="24"/>
        <v>0</v>
      </c>
      <c r="AA71" s="73"/>
      <c r="AB71" s="75"/>
      <c r="AC71" s="75"/>
      <c r="AD71" s="74"/>
      <c r="AE71" s="2596">
        <f t="shared" si="25"/>
        <v>0</v>
      </c>
      <c r="AF71" s="73"/>
      <c r="AG71" s="75"/>
      <c r="AH71" s="75"/>
      <c r="AI71" s="76"/>
      <c r="AJ71" s="2554"/>
      <c r="AK71" s="2554"/>
      <c r="AL71" s="2554"/>
      <c r="AM71" s="2554"/>
      <c r="AN71" s="2554"/>
      <c r="AO71" s="2554"/>
      <c r="AP71" s="2554"/>
      <c r="AQ71" s="2554"/>
      <c r="AR71" s="4" t="str">
        <f t="shared" si="26"/>
        <v/>
      </c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CB71" s="5" t="str">
        <f t="shared" si="10"/>
        <v/>
      </c>
      <c r="CC71" s="5" t="str">
        <f t="shared" si="11"/>
        <v/>
      </c>
      <c r="CD71" s="5" t="str">
        <f t="shared" si="12"/>
        <v/>
      </c>
      <c r="CE71" s="5" t="str">
        <f t="shared" si="13"/>
        <v/>
      </c>
      <c r="CF71" s="5" t="str">
        <f t="shared" si="14"/>
        <v/>
      </c>
      <c r="CG71" s="5" t="str">
        <f t="shared" si="15"/>
        <v/>
      </c>
      <c r="CH71" s="5" t="str">
        <f t="shared" si="16"/>
        <v/>
      </c>
      <c r="CL71" s="5">
        <f t="shared" si="17"/>
        <v>0</v>
      </c>
      <c r="CM71" s="5">
        <f t="shared" si="18"/>
        <v>0</v>
      </c>
      <c r="CN71" s="5">
        <f t="shared" si="19"/>
        <v>0</v>
      </c>
      <c r="CO71" s="5">
        <f t="shared" si="20"/>
        <v>0</v>
      </c>
      <c r="CP71" s="5">
        <f t="shared" si="21"/>
        <v>0</v>
      </c>
      <c r="CQ71" s="5">
        <f t="shared" si="27"/>
        <v>0</v>
      </c>
      <c r="CR71" s="5">
        <f t="shared" si="27"/>
        <v>0</v>
      </c>
      <c r="CZ71" s="5"/>
      <c r="DA71" s="5"/>
      <c r="DB71" s="5"/>
    </row>
    <row r="72" spans="1:106" ht="15.6" customHeight="1" x14ac:dyDescent="0.2">
      <c r="A72" s="2602" t="s">
        <v>113</v>
      </c>
      <c r="B72" s="23">
        <f t="shared" si="23"/>
        <v>0</v>
      </c>
      <c r="C72" s="2601"/>
      <c r="D72" s="2600"/>
      <c r="E72" s="2600"/>
      <c r="F72" s="2600"/>
      <c r="G72" s="2548"/>
      <c r="H72" s="2548"/>
      <c r="I72" s="2548"/>
      <c r="J72" s="2548"/>
      <c r="K72" s="2548"/>
      <c r="L72" s="2548"/>
      <c r="M72" s="2548"/>
      <c r="N72" s="2548"/>
      <c r="O72" s="2548"/>
      <c r="P72" s="2548"/>
      <c r="Q72" s="2548"/>
      <c r="R72" s="2548"/>
      <c r="S72" s="2551"/>
      <c r="T72" s="73"/>
      <c r="U72" s="74"/>
      <c r="V72" s="73"/>
      <c r="W72" s="74"/>
      <c r="X72" s="73"/>
      <c r="Y72" s="74"/>
      <c r="Z72" s="2596">
        <f t="shared" si="24"/>
        <v>0</v>
      </c>
      <c r="AA72" s="73"/>
      <c r="AB72" s="75"/>
      <c r="AC72" s="75"/>
      <c r="AD72" s="74"/>
      <c r="AE72" s="2596">
        <f t="shared" si="25"/>
        <v>0</v>
      </c>
      <c r="AF72" s="73"/>
      <c r="AG72" s="75"/>
      <c r="AH72" s="75"/>
      <c r="AI72" s="76"/>
      <c r="AJ72" s="2554"/>
      <c r="AK72" s="2554"/>
      <c r="AL72" s="2554"/>
      <c r="AM72" s="2554"/>
      <c r="AN72" s="2554"/>
      <c r="AO72" s="2554"/>
      <c r="AP72" s="2554"/>
      <c r="AQ72" s="2554"/>
      <c r="AR72" s="4" t="str">
        <f t="shared" si="26"/>
        <v/>
      </c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CB72" s="5" t="str">
        <f t="shared" si="10"/>
        <v/>
      </c>
      <c r="CC72" s="5" t="str">
        <f t="shared" si="11"/>
        <v/>
      </c>
      <c r="CD72" s="5" t="str">
        <f t="shared" si="12"/>
        <v/>
      </c>
      <c r="CE72" s="5" t="str">
        <f t="shared" si="13"/>
        <v/>
      </c>
      <c r="CF72" s="5" t="str">
        <f t="shared" si="14"/>
        <v/>
      </c>
      <c r="CG72" s="5" t="str">
        <f t="shared" si="15"/>
        <v/>
      </c>
      <c r="CH72" s="5" t="str">
        <f t="shared" si="16"/>
        <v/>
      </c>
      <c r="CL72" s="5">
        <f t="shared" si="17"/>
        <v>0</v>
      </c>
      <c r="CM72" s="5">
        <f t="shared" si="18"/>
        <v>0</v>
      </c>
      <c r="CN72" s="5">
        <f t="shared" si="19"/>
        <v>0</v>
      </c>
      <c r="CO72" s="5">
        <f t="shared" si="20"/>
        <v>0</v>
      </c>
      <c r="CP72" s="5">
        <f t="shared" si="21"/>
        <v>0</v>
      </c>
      <c r="CQ72" s="5">
        <f t="shared" si="27"/>
        <v>0</v>
      </c>
      <c r="CR72" s="5">
        <f t="shared" si="27"/>
        <v>0</v>
      </c>
      <c r="CZ72" s="5"/>
      <c r="DA72" s="5"/>
      <c r="DB72" s="5"/>
    </row>
    <row r="73" spans="1:106" ht="15.6" customHeight="1" x14ac:dyDescent="0.2">
      <c r="A73" s="2596" t="s">
        <v>114</v>
      </c>
      <c r="B73" s="23">
        <f t="shared" si="23"/>
        <v>0</v>
      </c>
      <c r="C73" s="2601"/>
      <c r="D73" s="2600"/>
      <c r="E73" s="2600"/>
      <c r="F73" s="2600"/>
      <c r="G73" s="2600"/>
      <c r="H73" s="2600"/>
      <c r="I73" s="2600"/>
      <c r="J73" s="2600"/>
      <c r="K73" s="2600"/>
      <c r="L73" s="2548"/>
      <c r="M73" s="2548"/>
      <c r="N73" s="2548"/>
      <c r="O73" s="2548"/>
      <c r="P73" s="2548"/>
      <c r="Q73" s="2548"/>
      <c r="R73" s="2548"/>
      <c r="S73" s="2551"/>
      <c r="T73" s="73"/>
      <c r="U73" s="74"/>
      <c r="V73" s="73"/>
      <c r="W73" s="74"/>
      <c r="X73" s="73"/>
      <c r="Y73" s="74"/>
      <c r="Z73" s="2596">
        <f t="shared" si="24"/>
        <v>0</v>
      </c>
      <c r="AA73" s="73"/>
      <c r="AB73" s="75"/>
      <c r="AC73" s="75"/>
      <c r="AD73" s="74"/>
      <c r="AE73" s="2596">
        <f t="shared" si="25"/>
        <v>0</v>
      </c>
      <c r="AF73" s="73"/>
      <c r="AG73" s="75"/>
      <c r="AH73" s="75"/>
      <c r="AI73" s="76"/>
      <c r="AJ73" s="2554"/>
      <c r="AK73" s="2554"/>
      <c r="AL73" s="2554"/>
      <c r="AM73" s="2554"/>
      <c r="AN73" s="2554"/>
      <c r="AO73" s="2554"/>
      <c r="AP73" s="2554"/>
      <c r="AQ73" s="2554"/>
      <c r="AR73" s="4" t="str">
        <f t="shared" si="26"/>
        <v/>
      </c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CB73" s="5" t="str">
        <f t="shared" si="10"/>
        <v/>
      </c>
      <c r="CC73" s="5" t="str">
        <f t="shared" si="11"/>
        <v/>
      </c>
      <c r="CD73" s="5" t="str">
        <f t="shared" si="12"/>
        <v/>
      </c>
      <c r="CE73" s="5" t="str">
        <f t="shared" si="13"/>
        <v/>
      </c>
      <c r="CF73" s="5" t="str">
        <f t="shared" si="14"/>
        <v/>
      </c>
      <c r="CG73" s="5" t="str">
        <f t="shared" si="15"/>
        <v/>
      </c>
      <c r="CH73" s="5" t="str">
        <f t="shared" si="16"/>
        <v/>
      </c>
      <c r="CL73" s="5">
        <f t="shared" si="17"/>
        <v>0</v>
      </c>
      <c r="CM73" s="5">
        <f t="shared" si="18"/>
        <v>0</v>
      </c>
      <c r="CN73" s="5">
        <f t="shared" si="19"/>
        <v>0</v>
      </c>
      <c r="CO73" s="5">
        <f t="shared" si="20"/>
        <v>0</v>
      </c>
      <c r="CP73" s="5">
        <f t="shared" si="21"/>
        <v>0</v>
      </c>
      <c r="CQ73" s="5">
        <f t="shared" si="27"/>
        <v>0</v>
      </c>
      <c r="CR73" s="5">
        <f t="shared" si="27"/>
        <v>0</v>
      </c>
      <c r="CZ73" s="5"/>
      <c r="DA73" s="5"/>
      <c r="DB73" s="5"/>
    </row>
    <row r="74" spans="1:106" ht="15.6" customHeight="1" x14ac:dyDescent="0.2">
      <c r="A74" s="2596" t="s">
        <v>115</v>
      </c>
      <c r="B74" s="23">
        <f t="shared" si="23"/>
        <v>0</v>
      </c>
      <c r="C74" s="2601"/>
      <c r="D74" s="2600"/>
      <c r="E74" s="2600"/>
      <c r="F74" s="2600"/>
      <c r="G74" s="2548"/>
      <c r="H74" s="2548"/>
      <c r="I74" s="2548"/>
      <c r="J74" s="2548"/>
      <c r="K74" s="2548"/>
      <c r="L74" s="2548"/>
      <c r="M74" s="2548"/>
      <c r="N74" s="2548"/>
      <c r="O74" s="2548"/>
      <c r="P74" s="2548"/>
      <c r="Q74" s="2548"/>
      <c r="R74" s="2548"/>
      <c r="S74" s="2551"/>
      <c r="T74" s="73"/>
      <c r="U74" s="74"/>
      <c r="V74" s="73"/>
      <c r="W74" s="74"/>
      <c r="X74" s="73"/>
      <c r="Y74" s="74"/>
      <c r="Z74" s="2596">
        <f t="shared" si="24"/>
        <v>0</v>
      </c>
      <c r="AA74" s="73"/>
      <c r="AB74" s="75"/>
      <c r="AC74" s="75"/>
      <c r="AD74" s="74"/>
      <c r="AE74" s="2596">
        <f t="shared" si="25"/>
        <v>0</v>
      </c>
      <c r="AF74" s="73"/>
      <c r="AG74" s="75"/>
      <c r="AH74" s="75"/>
      <c r="AI74" s="76"/>
      <c r="AJ74" s="2554"/>
      <c r="AK74" s="2554"/>
      <c r="AL74" s="2554"/>
      <c r="AM74" s="2554"/>
      <c r="AN74" s="2554"/>
      <c r="AO74" s="2554"/>
      <c r="AP74" s="2554"/>
      <c r="AQ74" s="2554"/>
      <c r="AR74" s="4" t="str">
        <f t="shared" si="26"/>
        <v/>
      </c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CB74" s="5" t="str">
        <f t="shared" si="10"/>
        <v/>
      </c>
      <c r="CC74" s="5" t="str">
        <f t="shared" si="11"/>
        <v/>
      </c>
      <c r="CD74" s="5" t="str">
        <f t="shared" si="12"/>
        <v/>
      </c>
      <c r="CE74" s="5" t="str">
        <f t="shared" si="13"/>
        <v/>
      </c>
      <c r="CF74" s="5" t="str">
        <f t="shared" si="14"/>
        <v/>
      </c>
      <c r="CG74" s="5" t="str">
        <f t="shared" si="15"/>
        <v/>
      </c>
      <c r="CH74" s="5" t="str">
        <f t="shared" si="16"/>
        <v/>
      </c>
      <c r="CL74" s="5">
        <f t="shared" si="17"/>
        <v>0</v>
      </c>
      <c r="CM74" s="5">
        <f t="shared" si="18"/>
        <v>0</v>
      </c>
      <c r="CN74" s="5">
        <f t="shared" si="19"/>
        <v>0</v>
      </c>
      <c r="CO74" s="5">
        <f t="shared" si="20"/>
        <v>0</v>
      </c>
      <c r="CP74" s="5">
        <f t="shared" si="21"/>
        <v>0</v>
      </c>
      <c r="CQ74" s="5">
        <f t="shared" si="27"/>
        <v>0</v>
      </c>
      <c r="CR74" s="5">
        <f t="shared" si="27"/>
        <v>0</v>
      </c>
      <c r="CZ74" s="5"/>
      <c r="DA74" s="5"/>
      <c r="DB74" s="5"/>
    </row>
    <row r="75" spans="1:106" ht="15.6" customHeight="1" x14ac:dyDescent="0.2">
      <c r="A75" s="2596" t="s">
        <v>116</v>
      </c>
      <c r="B75" s="23">
        <f t="shared" si="23"/>
        <v>0</v>
      </c>
      <c r="C75" s="2547"/>
      <c r="D75" s="2548"/>
      <c r="E75" s="2548"/>
      <c r="F75" s="2548"/>
      <c r="G75" s="2548"/>
      <c r="H75" s="2548"/>
      <c r="I75" s="2548"/>
      <c r="J75" s="2548"/>
      <c r="K75" s="2548"/>
      <c r="L75" s="2548"/>
      <c r="M75" s="2548"/>
      <c r="N75" s="2548"/>
      <c r="O75" s="2548"/>
      <c r="P75" s="2548"/>
      <c r="Q75" s="2548"/>
      <c r="R75" s="2548"/>
      <c r="S75" s="2551"/>
      <c r="T75" s="73"/>
      <c r="U75" s="74"/>
      <c r="V75" s="73"/>
      <c r="W75" s="74"/>
      <c r="X75" s="73"/>
      <c r="Y75" s="74"/>
      <c r="Z75" s="2596">
        <f t="shared" si="24"/>
        <v>0</v>
      </c>
      <c r="AA75" s="73"/>
      <c r="AB75" s="75"/>
      <c r="AC75" s="75"/>
      <c r="AD75" s="74"/>
      <c r="AE75" s="2596">
        <f t="shared" si="25"/>
        <v>0</v>
      </c>
      <c r="AF75" s="73"/>
      <c r="AG75" s="75"/>
      <c r="AH75" s="75"/>
      <c r="AI75" s="76"/>
      <c r="AJ75" s="2554"/>
      <c r="AK75" s="2554"/>
      <c r="AL75" s="2554"/>
      <c r="AM75" s="2554"/>
      <c r="AN75" s="2554"/>
      <c r="AO75" s="2554"/>
      <c r="AP75" s="2554"/>
      <c r="AQ75" s="2554"/>
      <c r="AR75" s="4" t="str">
        <f t="shared" si="26"/>
        <v/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CB75" s="5" t="str">
        <f t="shared" si="10"/>
        <v/>
      </c>
      <c r="CC75" s="5" t="str">
        <f t="shared" si="11"/>
        <v/>
      </c>
      <c r="CD75" s="5" t="str">
        <f t="shared" si="12"/>
        <v/>
      </c>
      <c r="CE75" s="5" t="str">
        <f t="shared" si="13"/>
        <v/>
      </c>
      <c r="CF75" s="5" t="str">
        <f t="shared" si="14"/>
        <v/>
      </c>
      <c r="CG75" s="5" t="str">
        <f t="shared" si="15"/>
        <v/>
      </c>
      <c r="CH75" s="5" t="str">
        <f t="shared" si="16"/>
        <v/>
      </c>
      <c r="CL75" s="5">
        <f t="shared" si="17"/>
        <v>0</v>
      </c>
      <c r="CM75" s="5">
        <f t="shared" si="18"/>
        <v>0</v>
      </c>
      <c r="CN75" s="5">
        <f t="shared" si="19"/>
        <v>0</v>
      </c>
      <c r="CO75" s="5">
        <f t="shared" si="20"/>
        <v>0</v>
      </c>
      <c r="CP75" s="5">
        <f t="shared" si="21"/>
        <v>0</v>
      </c>
      <c r="CQ75" s="5">
        <f t="shared" si="27"/>
        <v>0</v>
      </c>
      <c r="CR75" s="5">
        <f t="shared" si="27"/>
        <v>0</v>
      </c>
      <c r="CZ75" s="5"/>
      <c r="DA75" s="5"/>
      <c r="DB75" s="5"/>
    </row>
    <row r="76" spans="1:106" ht="15.6" customHeight="1" x14ac:dyDescent="0.2">
      <c r="A76" s="2596" t="s">
        <v>117</v>
      </c>
      <c r="B76" s="23">
        <f t="shared" si="23"/>
        <v>0</v>
      </c>
      <c r="C76" s="2547"/>
      <c r="D76" s="2548"/>
      <c r="E76" s="2548"/>
      <c r="F76" s="2548"/>
      <c r="G76" s="2548"/>
      <c r="H76" s="2548"/>
      <c r="I76" s="2548"/>
      <c r="J76" s="2548"/>
      <c r="K76" s="2548"/>
      <c r="L76" s="2548"/>
      <c r="M76" s="2548"/>
      <c r="N76" s="2548"/>
      <c r="O76" s="2548"/>
      <c r="P76" s="2548"/>
      <c r="Q76" s="2548"/>
      <c r="R76" s="2548"/>
      <c r="S76" s="2551"/>
      <c r="T76" s="73"/>
      <c r="U76" s="74"/>
      <c r="V76" s="73"/>
      <c r="W76" s="74"/>
      <c r="X76" s="73"/>
      <c r="Y76" s="74"/>
      <c r="Z76" s="2596">
        <f t="shared" si="24"/>
        <v>0</v>
      </c>
      <c r="AA76" s="73"/>
      <c r="AB76" s="75"/>
      <c r="AC76" s="75"/>
      <c r="AD76" s="74"/>
      <c r="AE76" s="2596">
        <f t="shared" si="25"/>
        <v>0</v>
      </c>
      <c r="AF76" s="73"/>
      <c r="AG76" s="75"/>
      <c r="AH76" s="75"/>
      <c r="AI76" s="76"/>
      <c r="AJ76" s="2554"/>
      <c r="AK76" s="2554"/>
      <c r="AL76" s="2554"/>
      <c r="AM76" s="2554"/>
      <c r="AN76" s="2554"/>
      <c r="AO76" s="2554"/>
      <c r="AP76" s="2554"/>
      <c r="AQ76" s="2554"/>
      <c r="AR76" s="4" t="str">
        <f t="shared" si="26"/>
        <v/>
      </c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CB76" s="5" t="str">
        <f t="shared" si="10"/>
        <v/>
      </c>
      <c r="CC76" s="5" t="str">
        <f t="shared" si="11"/>
        <v/>
      </c>
      <c r="CD76" s="5" t="str">
        <f t="shared" si="12"/>
        <v/>
      </c>
      <c r="CE76" s="5" t="str">
        <f t="shared" si="13"/>
        <v/>
      </c>
      <c r="CF76" s="5" t="str">
        <f t="shared" si="14"/>
        <v/>
      </c>
      <c r="CG76" s="5" t="str">
        <f t="shared" si="15"/>
        <v/>
      </c>
      <c r="CH76" s="5" t="str">
        <f t="shared" si="16"/>
        <v/>
      </c>
      <c r="CL76" s="5">
        <f t="shared" si="17"/>
        <v>0</v>
      </c>
      <c r="CM76" s="5">
        <f t="shared" si="18"/>
        <v>0</v>
      </c>
      <c r="CN76" s="5">
        <f t="shared" si="19"/>
        <v>0</v>
      </c>
      <c r="CO76" s="5">
        <f t="shared" si="20"/>
        <v>0</v>
      </c>
      <c r="CP76" s="5">
        <f t="shared" si="21"/>
        <v>0</v>
      </c>
      <c r="CQ76" s="5">
        <f t="shared" si="27"/>
        <v>0</v>
      </c>
      <c r="CR76" s="5">
        <f t="shared" si="27"/>
        <v>0</v>
      </c>
      <c r="CZ76" s="5"/>
      <c r="DA76" s="5"/>
      <c r="DB76" s="5"/>
    </row>
    <row r="77" spans="1:106" ht="15.6" customHeight="1" x14ac:dyDescent="0.2">
      <c r="A77" s="2596" t="s">
        <v>118</v>
      </c>
      <c r="B77" s="23">
        <f t="shared" si="23"/>
        <v>0</v>
      </c>
      <c r="C77" s="2547"/>
      <c r="D77" s="2548"/>
      <c r="E77" s="2548"/>
      <c r="F77" s="2548"/>
      <c r="G77" s="2548"/>
      <c r="H77" s="2548"/>
      <c r="I77" s="2548"/>
      <c r="J77" s="2548"/>
      <c r="K77" s="2548"/>
      <c r="L77" s="2548"/>
      <c r="M77" s="2548"/>
      <c r="N77" s="2548"/>
      <c r="O77" s="2548"/>
      <c r="P77" s="2548"/>
      <c r="Q77" s="2548"/>
      <c r="R77" s="2548"/>
      <c r="S77" s="2551"/>
      <c r="T77" s="73"/>
      <c r="U77" s="74"/>
      <c r="V77" s="73"/>
      <c r="W77" s="74"/>
      <c r="X77" s="73"/>
      <c r="Y77" s="74"/>
      <c r="Z77" s="2596">
        <f t="shared" si="24"/>
        <v>0</v>
      </c>
      <c r="AA77" s="73"/>
      <c r="AB77" s="75"/>
      <c r="AC77" s="75"/>
      <c r="AD77" s="74"/>
      <c r="AE77" s="2596">
        <f t="shared" si="25"/>
        <v>0</v>
      </c>
      <c r="AF77" s="73"/>
      <c r="AG77" s="75"/>
      <c r="AH77" s="75"/>
      <c r="AI77" s="76"/>
      <c r="AJ77" s="2554"/>
      <c r="AK77" s="2554"/>
      <c r="AL77" s="2554"/>
      <c r="AM77" s="2554"/>
      <c r="AN77" s="2554"/>
      <c r="AO77" s="2554"/>
      <c r="AP77" s="2554"/>
      <c r="AQ77" s="2554"/>
      <c r="AR77" s="4" t="str">
        <f t="shared" si="26"/>
        <v/>
      </c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CB77" s="5" t="str">
        <f t="shared" si="10"/>
        <v/>
      </c>
      <c r="CC77" s="5" t="str">
        <f t="shared" si="11"/>
        <v/>
      </c>
      <c r="CD77" s="5" t="str">
        <f t="shared" si="12"/>
        <v/>
      </c>
      <c r="CE77" s="5" t="str">
        <f t="shared" si="13"/>
        <v/>
      </c>
      <c r="CF77" s="5" t="str">
        <f t="shared" si="14"/>
        <v/>
      </c>
      <c r="CG77" s="5" t="str">
        <f t="shared" si="15"/>
        <v/>
      </c>
      <c r="CH77" s="5" t="str">
        <f t="shared" si="16"/>
        <v/>
      </c>
      <c r="CL77" s="5">
        <f t="shared" si="17"/>
        <v>0</v>
      </c>
      <c r="CM77" s="5">
        <f t="shared" si="18"/>
        <v>0</v>
      </c>
      <c r="CN77" s="5">
        <f t="shared" si="19"/>
        <v>0</v>
      </c>
      <c r="CO77" s="5">
        <f t="shared" si="20"/>
        <v>0</v>
      </c>
      <c r="CP77" s="5">
        <f t="shared" si="21"/>
        <v>0</v>
      </c>
      <c r="CQ77" s="5">
        <f t="shared" si="27"/>
        <v>0</v>
      </c>
      <c r="CR77" s="5">
        <f t="shared" si="27"/>
        <v>0</v>
      </c>
      <c r="CZ77" s="5"/>
      <c r="DA77" s="5"/>
      <c r="DB77" s="5"/>
    </row>
    <row r="78" spans="1:106" ht="15.6" customHeight="1" x14ac:dyDescent="0.2">
      <c r="A78" s="2596" t="s">
        <v>119</v>
      </c>
      <c r="B78" s="23">
        <f t="shared" si="23"/>
        <v>0</v>
      </c>
      <c r="C78" s="2547"/>
      <c r="D78" s="2548"/>
      <c r="E78" s="2548"/>
      <c r="F78" s="2548"/>
      <c r="G78" s="2548"/>
      <c r="H78" s="2548"/>
      <c r="I78" s="2548"/>
      <c r="J78" s="2548"/>
      <c r="K78" s="2548"/>
      <c r="L78" s="2548"/>
      <c r="M78" s="2548"/>
      <c r="N78" s="2548"/>
      <c r="O78" s="2548"/>
      <c r="P78" s="2548"/>
      <c r="Q78" s="2548"/>
      <c r="R78" s="2548"/>
      <c r="S78" s="2551"/>
      <c r="T78" s="2547"/>
      <c r="U78" s="2551"/>
      <c r="V78" s="2547"/>
      <c r="W78" s="2551"/>
      <c r="X78" s="2547"/>
      <c r="Y78" s="2551"/>
      <c r="Z78" s="2596">
        <f t="shared" si="24"/>
        <v>0</v>
      </c>
      <c r="AA78" s="2547"/>
      <c r="AB78" s="2548"/>
      <c r="AC78" s="2548"/>
      <c r="AD78" s="2551"/>
      <c r="AE78" s="2596">
        <f t="shared" si="25"/>
        <v>0</v>
      </c>
      <c r="AF78" s="2547"/>
      <c r="AG78" s="2548"/>
      <c r="AH78" s="2548"/>
      <c r="AI78" s="2603"/>
      <c r="AJ78" s="2554"/>
      <c r="AK78" s="2554"/>
      <c r="AL78" s="2554"/>
      <c r="AM78" s="2554"/>
      <c r="AN78" s="2554"/>
      <c r="AO78" s="2554"/>
      <c r="AP78" s="2554"/>
      <c r="AQ78" s="2554"/>
      <c r="AR78" s="4" t="str">
        <f t="shared" si="26"/>
        <v/>
      </c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CB78" s="5" t="str">
        <f t="shared" si="10"/>
        <v/>
      </c>
      <c r="CC78" s="5" t="str">
        <f t="shared" si="11"/>
        <v/>
      </c>
      <c r="CD78" s="5" t="str">
        <f t="shared" si="12"/>
        <v/>
      </c>
      <c r="CE78" s="5" t="str">
        <f t="shared" si="13"/>
        <v/>
      </c>
      <c r="CF78" s="5" t="str">
        <f t="shared" si="14"/>
        <v/>
      </c>
      <c r="CG78" s="5" t="str">
        <f t="shared" si="15"/>
        <v/>
      </c>
      <c r="CH78" s="5" t="str">
        <f t="shared" si="16"/>
        <v/>
      </c>
      <c r="CI78" s="79"/>
      <c r="CJ78" s="79"/>
      <c r="CL78" s="5">
        <f t="shared" si="17"/>
        <v>0</v>
      </c>
      <c r="CM78" s="5">
        <f t="shared" si="18"/>
        <v>0</v>
      </c>
      <c r="CN78" s="5">
        <f t="shared" si="19"/>
        <v>0</v>
      </c>
      <c r="CO78" s="5">
        <f t="shared" si="20"/>
        <v>0</v>
      </c>
      <c r="CP78" s="5">
        <f t="shared" si="21"/>
        <v>0</v>
      </c>
      <c r="CQ78" s="5">
        <f t="shared" si="27"/>
        <v>0</v>
      </c>
      <c r="CR78" s="5">
        <f t="shared" si="27"/>
        <v>0</v>
      </c>
      <c r="CZ78" s="5"/>
      <c r="DA78" s="5"/>
      <c r="DB78" s="5"/>
    </row>
    <row r="79" spans="1:106" ht="15.6" customHeight="1" x14ac:dyDescent="0.2">
      <c r="A79" s="2596" t="s">
        <v>120</v>
      </c>
      <c r="B79" s="23">
        <f t="shared" si="23"/>
        <v>0</v>
      </c>
      <c r="C79" s="2547"/>
      <c r="D79" s="2548"/>
      <c r="E79" s="2548"/>
      <c r="F79" s="2548"/>
      <c r="G79" s="2548"/>
      <c r="H79" s="2548"/>
      <c r="I79" s="2548"/>
      <c r="J79" s="2548"/>
      <c r="K79" s="2548"/>
      <c r="L79" s="2548"/>
      <c r="M79" s="2548"/>
      <c r="N79" s="2548"/>
      <c r="O79" s="2548"/>
      <c r="P79" s="2548"/>
      <c r="Q79" s="2548"/>
      <c r="R79" s="2548"/>
      <c r="S79" s="2551"/>
      <c r="T79" s="2547"/>
      <c r="U79" s="2551"/>
      <c r="V79" s="2547"/>
      <c r="W79" s="2551"/>
      <c r="X79" s="2547"/>
      <c r="Y79" s="2551"/>
      <c r="Z79" s="2596">
        <f t="shared" si="24"/>
        <v>0</v>
      </c>
      <c r="AA79" s="2547"/>
      <c r="AB79" s="2548"/>
      <c r="AC79" s="2548"/>
      <c r="AD79" s="2551"/>
      <c r="AE79" s="2596">
        <f t="shared" si="25"/>
        <v>0</v>
      </c>
      <c r="AF79" s="2547"/>
      <c r="AG79" s="2548"/>
      <c r="AH79" s="2548"/>
      <c r="AI79" s="2603"/>
      <c r="AJ79" s="2554"/>
      <c r="AK79" s="2554"/>
      <c r="AL79" s="2554"/>
      <c r="AM79" s="2554"/>
      <c r="AN79" s="2554"/>
      <c r="AO79" s="2554"/>
      <c r="AP79" s="2554"/>
      <c r="AQ79" s="2554"/>
      <c r="AR79" s="4" t="str">
        <f t="shared" si="26"/>
        <v/>
      </c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CB79" s="5" t="str">
        <f t="shared" si="10"/>
        <v/>
      </c>
      <c r="CC79" s="5" t="str">
        <f t="shared" si="11"/>
        <v/>
      </c>
      <c r="CD79" s="5" t="str">
        <f t="shared" si="12"/>
        <v/>
      </c>
      <c r="CE79" s="5" t="str">
        <f t="shared" si="13"/>
        <v/>
      </c>
      <c r="CF79" s="5" t="str">
        <f t="shared" si="14"/>
        <v/>
      </c>
      <c r="CG79" s="5" t="str">
        <f t="shared" si="15"/>
        <v/>
      </c>
      <c r="CH79" s="5" t="str">
        <f t="shared" si="16"/>
        <v/>
      </c>
      <c r="CI79" s="79"/>
      <c r="CJ79" s="79"/>
      <c r="CL79" s="5">
        <f t="shared" si="17"/>
        <v>0</v>
      </c>
      <c r="CM79" s="5">
        <f t="shared" si="18"/>
        <v>0</v>
      </c>
      <c r="CN79" s="5">
        <f t="shared" si="19"/>
        <v>0</v>
      </c>
      <c r="CO79" s="5">
        <f t="shared" si="20"/>
        <v>0</v>
      </c>
      <c r="CP79" s="5">
        <f t="shared" si="21"/>
        <v>0</v>
      </c>
      <c r="CQ79" s="5">
        <f t="shared" si="27"/>
        <v>0</v>
      </c>
      <c r="CR79" s="5">
        <f t="shared" si="27"/>
        <v>0</v>
      </c>
      <c r="CZ79" s="5"/>
      <c r="DA79" s="5"/>
      <c r="DB79" s="5"/>
    </row>
    <row r="80" spans="1:106" ht="15.6" customHeight="1" x14ac:dyDescent="0.2">
      <c r="A80" s="71" t="s">
        <v>121</v>
      </c>
      <c r="B80" s="23">
        <f t="shared" si="23"/>
        <v>2</v>
      </c>
      <c r="C80" s="2547"/>
      <c r="D80" s="2548"/>
      <c r="E80" s="2548"/>
      <c r="F80" s="2548"/>
      <c r="G80" s="2548"/>
      <c r="H80" s="2548"/>
      <c r="I80" s="2548"/>
      <c r="J80" s="2548"/>
      <c r="K80" s="2548"/>
      <c r="L80" s="2548"/>
      <c r="M80" s="2548"/>
      <c r="N80" s="2548"/>
      <c r="O80" s="2548"/>
      <c r="P80" s="2548"/>
      <c r="Q80" s="2548"/>
      <c r="R80" s="2548">
        <v>1</v>
      </c>
      <c r="S80" s="2551">
        <v>1</v>
      </c>
      <c r="T80" s="2547">
        <v>2</v>
      </c>
      <c r="U80" s="2551"/>
      <c r="V80" s="2547"/>
      <c r="W80" s="2551"/>
      <c r="X80" s="2547"/>
      <c r="Y80" s="2551"/>
      <c r="Z80" s="2596">
        <f t="shared" si="24"/>
        <v>0</v>
      </c>
      <c r="AA80" s="2547"/>
      <c r="AB80" s="2548"/>
      <c r="AC80" s="2548"/>
      <c r="AD80" s="2551"/>
      <c r="AE80" s="2596">
        <f t="shared" si="25"/>
        <v>0</v>
      </c>
      <c r="AF80" s="2547"/>
      <c r="AG80" s="2548"/>
      <c r="AH80" s="2548"/>
      <c r="AI80" s="2603"/>
      <c r="AJ80" s="2554">
        <v>0</v>
      </c>
      <c r="AK80" s="2554">
        <v>2</v>
      </c>
      <c r="AL80" s="2554">
        <v>0</v>
      </c>
      <c r="AM80" s="2554">
        <v>1</v>
      </c>
      <c r="AN80" s="2554">
        <v>0</v>
      </c>
      <c r="AO80" s="2554">
        <v>0</v>
      </c>
      <c r="AP80" s="2554">
        <v>0</v>
      </c>
      <c r="AQ80" s="2554">
        <v>0</v>
      </c>
      <c r="AR80" s="4" t="str">
        <f t="shared" si="26"/>
        <v/>
      </c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CB80" s="5" t="str">
        <f t="shared" si="10"/>
        <v/>
      </c>
      <c r="CC80" s="5" t="str">
        <f t="shared" si="11"/>
        <v/>
      </c>
      <c r="CD80" s="5" t="str">
        <f t="shared" si="12"/>
        <v/>
      </c>
      <c r="CE80" s="5" t="str">
        <f t="shared" si="13"/>
        <v/>
      </c>
      <c r="CF80" s="5" t="str">
        <f t="shared" si="14"/>
        <v/>
      </c>
      <c r="CG80" s="5" t="str">
        <f t="shared" si="15"/>
        <v/>
      </c>
      <c r="CH80" s="5" t="str">
        <f t="shared" si="16"/>
        <v/>
      </c>
      <c r="CI80" s="79"/>
      <c r="CJ80" s="79"/>
      <c r="CL80" s="5">
        <f t="shared" si="17"/>
        <v>0</v>
      </c>
      <c r="CM80" s="5">
        <f t="shared" si="18"/>
        <v>0</v>
      </c>
      <c r="CN80" s="5">
        <f t="shared" si="19"/>
        <v>0</v>
      </c>
      <c r="CO80" s="5">
        <f t="shared" si="20"/>
        <v>0</v>
      </c>
      <c r="CP80" s="5">
        <f t="shared" si="21"/>
        <v>0</v>
      </c>
      <c r="CQ80" s="5">
        <f t="shared" si="27"/>
        <v>0</v>
      </c>
      <c r="CR80" s="5">
        <f t="shared" si="27"/>
        <v>0</v>
      </c>
      <c r="CZ80" s="5"/>
      <c r="DA80" s="5"/>
      <c r="DB80" s="5"/>
    </row>
    <row r="81" spans="1:106" ht="15.6" customHeight="1" x14ac:dyDescent="0.2">
      <c r="A81" s="2602" t="s">
        <v>122</v>
      </c>
      <c r="B81" s="23">
        <f t="shared" si="23"/>
        <v>0</v>
      </c>
      <c r="C81" s="2547"/>
      <c r="D81" s="2548"/>
      <c r="E81" s="2548"/>
      <c r="F81" s="2548"/>
      <c r="G81" s="2548"/>
      <c r="H81" s="2548"/>
      <c r="I81" s="2548"/>
      <c r="J81" s="2548"/>
      <c r="K81" s="2548"/>
      <c r="L81" s="2548"/>
      <c r="M81" s="2548"/>
      <c r="N81" s="2548"/>
      <c r="O81" s="2548"/>
      <c r="P81" s="2548"/>
      <c r="Q81" s="2548"/>
      <c r="R81" s="2548"/>
      <c r="S81" s="2551"/>
      <c r="T81" s="2547"/>
      <c r="U81" s="2551"/>
      <c r="V81" s="2547"/>
      <c r="W81" s="2551"/>
      <c r="X81" s="2547"/>
      <c r="Y81" s="2551"/>
      <c r="Z81" s="2596">
        <f t="shared" si="24"/>
        <v>0</v>
      </c>
      <c r="AA81" s="2547"/>
      <c r="AB81" s="2548"/>
      <c r="AC81" s="2548"/>
      <c r="AD81" s="2551"/>
      <c r="AE81" s="2596">
        <f t="shared" si="25"/>
        <v>0</v>
      </c>
      <c r="AF81" s="2547"/>
      <c r="AG81" s="2548"/>
      <c r="AH81" s="2548"/>
      <c r="AI81" s="2603"/>
      <c r="AJ81" s="2554"/>
      <c r="AK81" s="2554"/>
      <c r="AL81" s="2554"/>
      <c r="AM81" s="2554"/>
      <c r="AN81" s="2554"/>
      <c r="AO81" s="2554"/>
      <c r="AP81" s="2554"/>
      <c r="AQ81" s="2554"/>
      <c r="AR81" s="4" t="str">
        <f t="shared" si="26"/>
        <v/>
      </c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CB81" s="5" t="str">
        <f t="shared" si="10"/>
        <v/>
      </c>
      <c r="CC81" s="5" t="str">
        <f t="shared" si="11"/>
        <v/>
      </c>
      <c r="CD81" s="5" t="str">
        <f t="shared" si="12"/>
        <v/>
      </c>
      <c r="CE81" s="5" t="str">
        <f t="shared" si="13"/>
        <v/>
      </c>
      <c r="CF81" s="5" t="str">
        <f t="shared" si="14"/>
        <v/>
      </c>
      <c r="CG81" s="5" t="str">
        <f t="shared" si="15"/>
        <v/>
      </c>
      <c r="CH81" s="5" t="str">
        <f t="shared" si="16"/>
        <v/>
      </c>
      <c r="CI81" s="79"/>
      <c r="CJ81" s="79"/>
      <c r="CL81" s="5">
        <f t="shared" si="17"/>
        <v>0</v>
      </c>
      <c r="CM81" s="5">
        <f t="shared" si="18"/>
        <v>0</v>
      </c>
      <c r="CN81" s="5">
        <f t="shared" si="19"/>
        <v>0</v>
      </c>
      <c r="CO81" s="5">
        <f t="shared" si="20"/>
        <v>0</v>
      </c>
      <c r="CP81" s="5">
        <f t="shared" si="21"/>
        <v>0</v>
      </c>
      <c r="CQ81" s="5">
        <f t="shared" si="27"/>
        <v>0</v>
      </c>
      <c r="CR81" s="5">
        <f t="shared" si="27"/>
        <v>0</v>
      </c>
      <c r="CZ81" s="5"/>
      <c r="DA81" s="5"/>
      <c r="DB81" s="5"/>
    </row>
    <row r="82" spans="1:106" ht="15.6" customHeight="1" x14ac:dyDescent="0.2">
      <c r="A82" s="2602" t="s">
        <v>123</v>
      </c>
      <c r="B82" s="23">
        <f t="shared" si="23"/>
        <v>1</v>
      </c>
      <c r="C82" s="2547"/>
      <c r="D82" s="2548">
        <v>1</v>
      </c>
      <c r="E82" s="2548"/>
      <c r="F82" s="2548"/>
      <c r="G82" s="2548"/>
      <c r="H82" s="2548"/>
      <c r="I82" s="2548"/>
      <c r="J82" s="2548"/>
      <c r="K82" s="2548"/>
      <c r="L82" s="2548"/>
      <c r="M82" s="2548"/>
      <c r="N82" s="2548"/>
      <c r="O82" s="2548"/>
      <c r="P82" s="2548"/>
      <c r="Q82" s="2548"/>
      <c r="R82" s="2548"/>
      <c r="S82" s="2551"/>
      <c r="T82" s="2547"/>
      <c r="U82" s="2551">
        <v>1</v>
      </c>
      <c r="V82" s="2547"/>
      <c r="W82" s="2551"/>
      <c r="X82" s="2547"/>
      <c r="Y82" s="2551"/>
      <c r="Z82" s="2596">
        <f t="shared" si="24"/>
        <v>0</v>
      </c>
      <c r="AA82" s="2547"/>
      <c r="AB82" s="2548"/>
      <c r="AC82" s="2548"/>
      <c r="AD82" s="2551"/>
      <c r="AE82" s="2596">
        <f t="shared" si="25"/>
        <v>0</v>
      </c>
      <c r="AF82" s="2547"/>
      <c r="AG82" s="2548"/>
      <c r="AH82" s="2548"/>
      <c r="AI82" s="2603"/>
      <c r="AJ82" s="2554">
        <v>0</v>
      </c>
      <c r="AK82" s="2554">
        <v>1</v>
      </c>
      <c r="AL82" s="2554">
        <v>0</v>
      </c>
      <c r="AM82" s="2554">
        <v>1</v>
      </c>
      <c r="AN82" s="2554">
        <v>0</v>
      </c>
      <c r="AO82" s="2554">
        <v>0</v>
      </c>
      <c r="AP82" s="2554">
        <v>0</v>
      </c>
      <c r="AQ82" s="2554">
        <v>0</v>
      </c>
      <c r="AR82" s="4" t="str">
        <f t="shared" si="26"/>
        <v/>
      </c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CB82" s="5" t="str">
        <f t="shared" si="10"/>
        <v/>
      </c>
      <c r="CC82" s="5" t="str">
        <f t="shared" si="11"/>
        <v/>
      </c>
      <c r="CD82" s="5" t="str">
        <f t="shared" si="12"/>
        <v/>
      </c>
      <c r="CE82" s="5" t="str">
        <f t="shared" si="13"/>
        <v/>
      </c>
      <c r="CF82" s="5" t="str">
        <f t="shared" si="14"/>
        <v/>
      </c>
      <c r="CG82" s="5" t="str">
        <f t="shared" si="15"/>
        <v/>
      </c>
      <c r="CH82" s="5" t="str">
        <f t="shared" si="16"/>
        <v/>
      </c>
      <c r="CI82" s="79"/>
      <c r="CJ82" s="79"/>
      <c r="CL82" s="5">
        <f t="shared" si="17"/>
        <v>0</v>
      </c>
      <c r="CM82" s="5">
        <f t="shared" si="18"/>
        <v>0</v>
      </c>
      <c r="CN82" s="5">
        <f t="shared" si="19"/>
        <v>0</v>
      </c>
      <c r="CO82" s="5">
        <f t="shared" si="20"/>
        <v>0</v>
      </c>
      <c r="CP82" s="5">
        <f t="shared" si="21"/>
        <v>0</v>
      </c>
      <c r="CQ82" s="5">
        <f t="shared" si="27"/>
        <v>0</v>
      </c>
      <c r="CR82" s="5">
        <f t="shared" si="27"/>
        <v>0</v>
      </c>
      <c r="CZ82" s="5"/>
      <c r="DA82" s="5"/>
      <c r="DB82" s="5"/>
    </row>
    <row r="83" spans="1:106" ht="15.6" customHeight="1" x14ac:dyDescent="0.2">
      <c r="A83" s="2602" t="s">
        <v>124</v>
      </c>
      <c r="B83" s="23">
        <f t="shared" si="23"/>
        <v>0</v>
      </c>
      <c r="C83" s="2547"/>
      <c r="D83" s="2548"/>
      <c r="E83" s="2548"/>
      <c r="F83" s="2548"/>
      <c r="G83" s="2548"/>
      <c r="H83" s="2548"/>
      <c r="I83" s="2548"/>
      <c r="J83" s="2548"/>
      <c r="K83" s="2548"/>
      <c r="L83" s="2548"/>
      <c r="M83" s="2548"/>
      <c r="N83" s="2548"/>
      <c r="O83" s="2548"/>
      <c r="P83" s="2548"/>
      <c r="Q83" s="2548"/>
      <c r="R83" s="2548"/>
      <c r="S83" s="2551"/>
      <c r="T83" s="2547"/>
      <c r="U83" s="2551"/>
      <c r="V83" s="2547"/>
      <c r="W83" s="2551"/>
      <c r="X83" s="2547"/>
      <c r="Y83" s="2551"/>
      <c r="Z83" s="2596">
        <f t="shared" si="24"/>
        <v>0</v>
      </c>
      <c r="AA83" s="2547"/>
      <c r="AB83" s="2548"/>
      <c r="AC83" s="2548"/>
      <c r="AD83" s="2551"/>
      <c r="AE83" s="2596">
        <f t="shared" si="25"/>
        <v>0</v>
      </c>
      <c r="AF83" s="2547"/>
      <c r="AG83" s="2548"/>
      <c r="AH83" s="2548"/>
      <c r="AI83" s="2603"/>
      <c r="AJ83" s="2554"/>
      <c r="AK83" s="2554"/>
      <c r="AL83" s="2554"/>
      <c r="AM83" s="2554"/>
      <c r="AN83" s="2554"/>
      <c r="AO83" s="2554"/>
      <c r="AP83" s="2554"/>
      <c r="AQ83" s="2554"/>
      <c r="AR83" s="4" t="str">
        <f t="shared" si="26"/>
        <v/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CB83" s="5" t="str">
        <f t="shared" si="10"/>
        <v/>
      </c>
      <c r="CC83" s="5" t="str">
        <f t="shared" si="11"/>
        <v/>
      </c>
      <c r="CD83" s="5" t="str">
        <f t="shared" si="12"/>
        <v/>
      </c>
      <c r="CE83" s="5" t="str">
        <f t="shared" si="13"/>
        <v/>
      </c>
      <c r="CF83" s="5" t="str">
        <f t="shared" si="14"/>
        <v/>
      </c>
      <c r="CG83" s="5" t="str">
        <f t="shared" si="15"/>
        <v/>
      </c>
      <c r="CH83" s="5" t="str">
        <f t="shared" si="16"/>
        <v/>
      </c>
      <c r="CI83" s="79"/>
      <c r="CJ83" s="79"/>
      <c r="CL83" s="5">
        <f t="shared" si="17"/>
        <v>0</v>
      </c>
      <c r="CM83" s="5">
        <f t="shared" si="18"/>
        <v>0</v>
      </c>
      <c r="CN83" s="5">
        <f t="shared" si="19"/>
        <v>0</v>
      </c>
      <c r="CO83" s="5">
        <f t="shared" si="20"/>
        <v>0</v>
      </c>
      <c r="CP83" s="5">
        <f t="shared" si="21"/>
        <v>0</v>
      </c>
      <c r="CQ83" s="5">
        <f t="shared" si="27"/>
        <v>0</v>
      </c>
      <c r="CR83" s="5">
        <f t="shared" si="27"/>
        <v>0</v>
      </c>
      <c r="CZ83" s="5"/>
      <c r="DA83" s="5"/>
      <c r="DB83" s="5"/>
    </row>
    <row r="84" spans="1:106" ht="15.6" customHeight="1" x14ac:dyDescent="0.2">
      <c r="A84" s="2596" t="s">
        <v>125</v>
      </c>
      <c r="B84" s="23">
        <f t="shared" si="23"/>
        <v>0</v>
      </c>
      <c r="C84" s="2547"/>
      <c r="D84" s="2548"/>
      <c r="E84" s="2548"/>
      <c r="F84" s="2548"/>
      <c r="G84" s="2548"/>
      <c r="H84" s="2548"/>
      <c r="I84" s="2548"/>
      <c r="J84" s="2548"/>
      <c r="K84" s="2548"/>
      <c r="L84" s="2548"/>
      <c r="M84" s="2548"/>
      <c r="N84" s="2548"/>
      <c r="O84" s="2548"/>
      <c r="P84" s="2548"/>
      <c r="Q84" s="2548"/>
      <c r="R84" s="2548"/>
      <c r="S84" s="2551"/>
      <c r="T84" s="2547"/>
      <c r="U84" s="2551"/>
      <c r="V84" s="2547"/>
      <c r="W84" s="2551"/>
      <c r="X84" s="2547"/>
      <c r="Y84" s="2551"/>
      <c r="Z84" s="2596">
        <f t="shared" si="24"/>
        <v>0</v>
      </c>
      <c r="AA84" s="2547"/>
      <c r="AB84" s="2548"/>
      <c r="AC84" s="2548"/>
      <c r="AD84" s="2551"/>
      <c r="AE84" s="2596">
        <f t="shared" si="25"/>
        <v>0</v>
      </c>
      <c r="AF84" s="2547"/>
      <c r="AG84" s="2548"/>
      <c r="AH84" s="2548"/>
      <c r="AI84" s="2603"/>
      <c r="AJ84" s="2554"/>
      <c r="AK84" s="2554"/>
      <c r="AL84" s="2554"/>
      <c r="AM84" s="2554"/>
      <c r="AN84" s="2554"/>
      <c r="AO84" s="2554"/>
      <c r="AP84" s="2554"/>
      <c r="AQ84" s="2554"/>
      <c r="AR84" s="4" t="str">
        <f t="shared" si="26"/>
        <v/>
      </c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CB84" s="5" t="str">
        <f t="shared" si="10"/>
        <v/>
      </c>
      <c r="CC84" s="5" t="str">
        <f t="shared" si="11"/>
        <v/>
      </c>
      <c r="CD84" s="5" t="str">
        <f t="shared" si="12"/>
        <v/>
      </c>
      <c r="CE84" s="5" t="str">
        <f t="shared" si="13"/>
        <v/>
      </c>
      <c r="CF84" s="5" t="str">
        <f t="shared" si="14"/>
        <v/>
      </c>
      <c r="CG84" s="5" t="str">
        <f t="shared" si="15"/>
        <v/>
      </c>
      <c r="CH84" s="5" t="str">
        <f t="shared" si="16"/>
        <v/>
      </c>
      <c r="CI84" s="79"/>
      <c r="CJ84" s="79"/>
      <c r="CL84" s="5">
        <f t="shared" si="17"/>
        <v>0</v>
      </c>
      <c r="CM84" s="5">
        <f t="shared" si="18"/>
        <v>0</v>
      </c>
      <c r="CN84" s="5">
        <f t="shared" si="19"/>
        <v>0</v>
      </c>
      <c r="CO84" s="5">
        <f t="shared" si="20"/>
        <v>0</v>
      </c>
      <c r="CP84" s="5">
        <f t="shared" si="21"/>
        <v>0</v>
      </c>
      <c r="CQ84" s="5">
        <f t="shared" si="27"/>
        <v>0</v>
      </c>
      <c r="CR84" s="5">
        <f t="shared" si="27"/>
        <v>0</v>
      </c>
      <c r="CZ84" s="5"/>
      <c r="DA84" s="5"/>
      <c r="DB84" s="5"/>
    </row>
    <row r="85" spans="1:106" ht="15.6" customHeight="1" x14ac:dyDescent="0.2">
      <c r="A85" s="2596" t="s">
        <v>126</v>
      </c>
      <c r="B85" s="23">
        <f t="shared" si="23"/>
        <v>0</v>
      </c>
      <c r="C85" s="2547"/>
      <c r="D85" s="2548"/>
      <c r="E85" s="2548"/>
      <c r="F85" s="2548"/>
      <c r="G85" s="2548"/>
      <c r="H85" s="2548"/>
      <c r="I85" s="2548"/>
      <c r="J85" s="2548"/>
      <c r="K85" s="2548"/>
      <c r="L85" s="2548"/>
      <c r="M85" s="2548"/>
      <c r="N85" s="2548"/>
      <c r="O85" s="2548"/>
      <c r="P85" s="2548"/>
      <c r="Q85" s="2548"/>
      <c r="R85" s="2548"/>
      <c r="S85" s="2551"/>
      <c r="T85" s="2547"/>
      <c r="U85" s="2551"/>
      <c r="V85" s="2547"/>
      <c r="W85" s="2551"/>
      <c r="X85" s="2547"/>
      <c r="Y85" s="2551"/>
      <c r="Z85" s="2596">
        <f t="shared" si="24"/>
        <v>0</v>
      </c>
      <c r="AA85" s="2547"/>
      <c r="AB85" s="2548"/>
      <c r="AC85" s="2548"/>
      <c r="AD85" s="2551"/>
      <c r="AE85" s="2596">
        <f t="shared" si="25"/>
        <v>0</v>
      </c>
      <c r="AF85" s="2547"/>
      <c r="AG85" s="2548"/>
      <c r="AH85" s="2548"/>
      <c r="AI85" s="2603"/>
      <c r="AJ85" s="2554"/>
      <c r="AK85" s="2554"/>
      <c r="AL85" s="2554"/>
      <c r="AM85" s="2554"/>
      <c r="AN85" s="2554"/>
      <c r="AO85" s="2554"/>
      <c r="AP85" s="2554"/>
      <c r="AQ85" s="2554"/>
      <c r="AR85" s="4" t="str">
        <f t="shared" si="26"/>
        <v/>
      </c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CB85" s="5" t="str">
        <f t="shared" si="10"/>
        <v/>
      </c>
      <c r="CC85" s="5" t="str">
        <f t="shared" si="11"/>
        <v/>
      </c>
      <c r="CD85" s="5" t="str">
        <f t="shared" si="12"/>
        <v/>
      </c>
      <c r="CE85" s="5" t="str">
        <f t="shared" si="13"/>
        <v/>
      </c>
      <c r="CF85" s="5" t="str">
        <f t="shared" si="14"/>
        <v/>
      </c>
      <c r="CG85" s="5" t="str">
        <f t="shared" si="15"/>
        <v/>
      </c>
      <c r="CH85" s="5" t="str">
        <f t="shared" si="16"/>
        <v/>
      </c>
      <c r="CI85" s="79"/>
      <c r="CJ85" s="79"/>
      <c r="CL85" s="5">
        <f t="shared" si="17"/>
        <v>0</v>
      </c>
      <c r="CM85" s="5">
        <f t="shared" si="18"/>
        <v>0</v>
      </c>
      <c r="CN85" s="5">
        <f t="shared" si="19"/>
        <v>0</v>
      </c>
      <c r="CO85" s="5">
        <f t="shared" si="20"/>
        <v>0</v>
      </c>
      <c r="CP85" s="5">
        <f t="shared" si="21"/>
        <v>0</v>
      </c>
      <c r="CQ85" s="5">
        <f t="shared" si="27"/>
        <v>0</v>
      </c>
      <c r="CR85" s="5">
        <f t="shared" si="27"/>
        <v>0</v>
      </c>
      <c r="CZ85" s="5"/>
      <c r="DA85" s="5"/>
      <c r="DB85" s="5"/>
    </row>
    <row r="86" spans="1:106" ht="15.6" customHeight="1" x14ac:dyDescent="0.2">
      <c r="A86" s="2596" t="s">
        <v>127</v>
      </c>
      <c r="B86" s="23">
        <f t="shared" si="23"/>
        <v>0</v>
      </c>
      <c r="C86" s="2547"/>
      <c r="D86" s="2548"/>
      <c r="E86" s="2548"/>
      <c r="F86" s="2548"/>
      <c r="G86" s="2548"/>
      <c r="H86" s="2548"/>
      <c r="I86" s="2548"/>
      <c r="J86" s="2548"/>
      <c r="K86" s="2548"/>
      <c r="L86" s="2548"/>
      <c r="M86" s="2548"/>
      <c r="N86" s="2548"/>
      <c r="O86" s="2548"/>
      <c r="P86" s="2548"/>
      <c r="Q86" s="2548"/>
      <c r="R86" s="2548"/>
      <c r="S86" s="2551"/>
      <c r="T86" s="2547"/>
      <c r="U86" s="2551"/>
      <c r="V86" s="2547"/>
      <c r="W86" s="2551"/>
      <c r="X86" s="2547"/>
      <c r="Y86" s="2551"/>
      <c r="Z86" s="2596">
        <f t="shared" si="24"/>
        <v>0</v>
      </c>
      <c r="AA86" s="2547"/>
      <c r="AB86" s="2548"/>
      <c r="AC86" s="2548"/>
      <c r="AD86" s="2551"/>
      <c r="AE86" s="2596">
        <f t="shared" si="25"/>
        <v>0</v>
      </c>
      <c r="AF86" s="2547"/>
      <c r="AG86" s="2548"/>
      <c r="AH86" s="2548"/>
      <c r="AI86" s="2603"/>
      <c r="AJ86" s="2554"/>
      <c r="AK86" s="2554"/>
      <c r="AL86" s="2554"/>
      <c r="AM86" s="2554"/>
      <c r="AN86" s="2554"/>
      <c r="AO86" s="2554"/>
      <c r="AP86" s="2554"/>
      <c r="AQ86" s="2554"/>
      <c r="AR86" s="4" t="str">
        <f t="shared" si="26"/>
        <v/>
      </c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CB86" s="5" t="str">
        <f t="shared" si="10"/>
        <v/>
      </c>
      <c r="CC86" s="5" t="str">
        <f t="shared" si="11"/>
        <v/>
      </c>
      <c r="CD86" s="5" t="str">
        <f t="shared" si="12"/>
        <v/>
      </c>
      <c r="CE86" s="5" t="str">
        <f t="shared" si="13"/>
        <v/>
      </c>
      <c r="CF86" s="5" t="str">
        <f t="shared" si="14"/>
        <v/>
      </c>
      <c r="CG86" s="5" t="str">
        <f t="shared" si="15"/>
        <v/>
      </c>
      <c r="CH86" s="5" t="str">
        <f t="shared" si="16"/>
        <v/>
      </c>
      <c r="CI86" s="79"/>
      <c r="CJ86" s="79"/>
      <c r="CL86" s="5">
        <f t="shared" si="17"/>
        <v>0</v>
      </c>
      <c r="CM86" s="5">
        <f t="shared" si="18"/>
        <v>0</v>
      </c>
      <c r="CN86" s="5">
        <f t="shared" si="19"/>
        <v>0</v>
      </c>
      <c r="CO86" s="5">
        <f t="shared" si="20"/>
        <v>0</v>
      </c>
      <c r="CP86" s="5">
        <f t="shared" si="21"/>
        <v>0</v>
      </c>
      <c r="CQ86" s="5">
        <f t="shared" si="27"/>
        <v>0</v>
      </c>
      <c r="CR86" s="5">
        <f t="shared" si="27"/>
        <v>0</v>
      </c>
      <c r="CZ86" s="5"/>
      <c r="DA86" s="5"/>
      <c r="DB86" s="5"/>
    </row>
    <row r="87" spans="1:106" ht="15.6" customHeight="1" x14ac:dyDescent="0.2">
      <c r="A87" s="2596" t="s">
        <v>128</v>
      </c>
      <c r="B87" s="23">
        <f t="shared" si="23"/>
        <v>0</v>
      </c>
      <c r="C87" s="2547"/>
      <c r="D87" s="2548"/>
      <c r="E87" s="2548"/>
      <c r="F87" s="2548"/>
      <c r="G87" s="2548"/>
      <c r="H87" s="2548"/>
      <c r="I87" s="2548"/>
      <c r="J87" s="2548"/>
      <c r="K87" s="2548"/>
      <c r="L87" s="2548"/>
      <c r="M87" s="2548"/>
      <c r="N87" s="2548"/>
      <c r="O87" s="2548"/>
      <c r="P87" s="2548"/>
      <c r="Q87" s="2548"/>
      <c r="R87" s="2548"/>
      <c r="S87" s="2551"/>
      <c r="T87" s="2547"/>
      <c r="U87" s="2551"/>
      <c r="V87" s="2547"/>
      <c r="W87" s="2551"/>
      <c r="X87" s="2547"/>
      <c r="Y87" s="2551"/>
      <c r="Z87" s="2596">
        <f t="shared" si="24"/>
        <v>0</v>
      </c>
      <c r="AA87" s="2547"/>
      <c r="AB87" s="2548"/>
      <c r="AC87" s="2548"/>
      <c r="AD87" s="2551"/>
      <c r="AE87" s="2596">
        <f t="shared" si="25"/>
        <v>0</v>
      </c>
      <c r="AF87" s="2547"/>
      <c r="AG87" s="2548"/>
      <c r="AH87" s="2548"/>
      <c r="AI87" s="2603"/>
      <c r="AJ87" s="2554"/>
      <c r="AK87" s="2554"/>
      <c r="AL87" s="2554"/>
      <c r="AM87" s="2554"/>
      <c r="AN87" s="2554"/>
      <c r="AO87" s="2554"/>
      <c r="AP87" s="2554"/>
      <c r="AQ87" s="2554"/>
      <c r="AR87" s="4" t="str">
        <f t="shared" si="26"/>
        <v/>
      </c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CB87" s="5" t="str">
        <f t="shared" si="10"/>
        <v/>
      </c>
      <c r="CC87" s="5" t="str">
        <f t="shared" si="11"/>
        <v/>
      </c>
      <c r="CD87" s="5" t="str">
        <f t="shared" si="12"/>
        <v/>
      </c>
      <c r="CE87" s="5" t="str">
        <f t="shared" si="13"/>
        <v/>
      </c>
      <c r="CF87" s="5" t="str">
        <f t="shared" si="14"/>
        <v/>
      </c>
      <c r="CG87" s="5" t="str">
        <f t="shared" si="15"/>
        <v/>
      </c>
      <c r="CH87" s="5" t="str">
        <f t="shared" si="16"/>
        <v/>
      </c>
      <c r="CI87" s="79"/>
      <c r="CJ87" s="79"/>
      <c r="CL87" s="5">
        <f t="shared" si="17"/>
        <v>0</v>
      </c>
      <c r="CM87" s="5">
        <f t="shared" si="18"/>
        <v>0</v>
      </c>
      <c r="CN87" s="5">
        <f t="shared" si="19"/>
        <v>0</v>
      </c>
      <c r="CO87" s="5">
        <f t="shared" si="20"/>
        <v>0</v>
      </c>
      <c r="CP87" s="5">
        <f t="shared" si="21"/>
        <v>0</v>
      </c>
      <c r="CQ87" s="5">
        <f t="shared" si="27"/>
        <v>0</v>
      </c>
      <c r="CR87" s="5">
        <f t="shared" si="27"/>
        <v>0</v>
      </c>
      <c r="CZ87" s="5"/>
      <c r="DA87" s="5"/>
      <c r="DB87" s="5"/>
    </row>
    <row r="88" spans="1:106" ht="15.6" customHeight="1" x14ac:dyDescent="0.2">
      <c r="A88" s="2596" t="s">
        <v>129</v>
      </c>
      <c r="B88" s="23">
        <f t="shared" si="23"/>
        <v>0</v>
      </c>
      <c r="C88" s="2547"/>
      <c r="D88" s="2548"/>
      <c r="E88" s="2548"/>
      <c r="F88" s="2548"/>
      <c r="G88" s="2548"/>
      <c r="H88" s="2548"/>
      <c r="I88" s="2548"/>
      <c r="J88" s="2548"/>
      <c r="K88" s="2548"/>
      <c r="L88" s="2548"/>
      <c r="M88" s="2548"/>
      <c r="N88" s="2548"/>
      <c r="O88" s="2548"/>
      <c r="P88" s="2548"/>
      <c r="Q88" s="2548"/>
      <c r="R88" s="2548"/>
      <c r="S88" s="2551"/>
      <c r="T88" s="2547"/>
      <c r="U88" s="2551"/>
      <c r="V88" s="2547"/>
      <c r="W88" s="2551"/>
      <c r="X88" s="2547"/>
      <c r="Y88" s="2551"/>
      <c r="Z88" s="2596">
        <f t="shared" si="24"/>
        <v>0</v>
      </c>
      <c r="AA88" s="2547"/>
      <c r="AB88" s="2548"/>
      <c r="AC88" s="2548"/>
      <c r="AD88" s="2551"/>
      <c r="AE88" s="2596">
        <f t="shared" si="25"/>
        <v>0</v>
      </c>
      <c r="AF88" s="2547"/>
      <c r="AG88" s="2548"/>
      <c r="AH88" s="2548"/>
      <c r="AI88" s="2603"/>
      <c r="AJ88" s="2554"/>
      <c r="AK88" s="2554"/>
      <c r="AL88" s="2554"/>
      <c r="AM88" s="2554"/>
      <c r="AN88" s="2554"/>
      <c r="AO88" s="2554"/>
      <c r="AP88" s="2554"/>
      <c r="AQ88" s="2554"/>
      <c r="AR88" s="4" t="str">
        <f t="shared" si="26"/>
        <v/>
      </c>
      <c r="CB88" s="5" t="str">
        <f t="shared" si="10"/>
        <v/>
      </c>
      <c r="CC88" s="5" t="str">
        <f t="shared" si="11"/>
        <v/>
      </c>
      <c r="CD88" s="5" t="str">
        <f t="shared" si="12"/>
        <v/>
      </c>
      <c r="CE88" s="5" t="str">
        <f t="shared" si="13"/>
        <v/>
      </c>
      <c r="CF88" s="5" t="str">
        <f t="shared" si="14"/>
        <v/>
      </c>
      <c r="CG88" s="5" t="str">
        <f t="shared" si="15"/>
        <v/>
      </c>
      <c r="CH88" s="5" t="str">
        <f t="shared" si="16"/>
        <v/>
      </c>
      <c r="CI88" s="79"/>
      <c r="CJ88" s="79"/>
      <c r="CL88" s="5">
        <f t="shared" si="17"/>
        <v>0</v>
      </c>
      <c r="CM88" s="5">
        <f t="shared" si="18"/>
        <v>0</v>
      </c>
      <c r="CN88" s="5">
        <f t="shared" si="19"/>
        <v>0</v>
      </c>
      <c r="CO88" s="5">
        <f t="shared" si="20"/>
        <v>0</v>
      </c>
      <c r="CP88" s="5">
        <f t="shared" si="21"/>
        <v>0</v>
      </c>
      <c r="CQ88" s="5">
        <f t="shared" si="27"/>
        <v>0</v>
      </c>
      <c r="CR88" s="5">
        <f t="shared" si="27"/>
        <v>0</v>
      </c>
      <c r="CZ88" s="5"/>
      <c r="DA88" s="5"/>
      <c r="DB88" s="5"/>
    </row>
    <row r="89" spans="1:106" ht="15.6" customHeight="1" x14ac:dyDescent="0.2">
      <c r="A89" s="2596" t="s">
        <v>130</v>
      </c>
      <c r="B89" s="23">
        <f t="shared" si="23"/>
        <v>0</v>
      </c>
      <c r="C89" s="2547"/>
      <c r="D89" s="2548"/>
      <c r="E89" s="2548"/>
      <c r="F89" s="2548"/>
      <c r="G89" s="2548"/>
      <c r="H89" s="2548"/>
      <c r="I89" s="2548"/>
      <c r="J89" s="2548"/>
      <c r="K89" s="2548"/>
      <c r="L89" s="2548"/>
      <c r="M89" s="2548"/>
      <c r="N89" s="2548"/>
      <c r="O89" s="2548"/>
      <c r="P89" s="2548"/>
      <c r="Q89" s="2548"/>
      <c r="R89" s="2548"/>
      <c r="S89" s="2551"/>
      <c r="T89" s="2547"/>
      <c r="U89" s="2551"/>
      <c r="V89" s="2547"/>
      <c r="W89" s="2551"/>
      <c r="X89" s="2547"/>
      <c r="Y89" s="2551"/>
      <c r="Z89" s="2596">
        <f t="shared" si="24"/>
        <v>0</v>
      </c>
      <c r="AA89" s="2547"/>
      <c r="AB89" s="2548"/>
      <c r="AC89" s="2548"/>
      <c r="AD89" s="2551"/>
      <c r="AE89" s="2596">
        <f t="shared" si="25"/>
        <v>0</v>
      </c>
      <c r="AF89" s="2547"/>
      <c r="AG89" s="2548"/>
      <c r="AH89" s="2548"/>
      <c r="AI89" s="2603"/>
      <c r="AJ89" s="2554"/>
      <c r="AK89" s="2554"/>
      <c r="AL89" s="2554"/>
      <c r="AM89" s="2554"/>
      <c r="AN89" s="2554"/>
      <c r="AO89" s="2554"/>
      <c r="AP89" s="2554"/>
      <c r="AQ89" s="2554"/>
      <c r="AR89" s="4" t="str">
        <f t="shared" si="26"/>
        <v/>
      </c>
      <c r="CB89" s="5" t="str">
        <f t="shared" si="10"/>
        <v/>
      </c>
      <c r="CC89" s="5" t="str">
        <f t="shared" si="11"/>
        <v/>
      </c>
      <c r="CD89" s="5" t="str">
        <f t="shared" si="12"/>
        <v/>
      </c>
      <c r="CE89" s="5" t="str">
        <f t="shared" si="13"/>
        <v/>
      </c>
      <c r="CF89" s="5" t="str">
        <f t="shared" si="14"/>
        <v/>
      </c>
      <c r="CG89" s="5" t="str">
        <f t="shared" si="15"/>
        <v/>
      </c>
      <c r="CH89" s="5" t="str">
        <f t="shared" si="16"/>
        <v/>
      </c>
      <c r="CI89" s="79"/>
      <c r="CJ89" s="79"/>
      <c r="CL89" s="5">
        <f t="shared" si="17"/>
        <v>0</v>
      </c>
      <c r="CM89" s="5">
        <f t="shared" si="18"/>
        <v>0</v>
      </c>
      <c r="CN89" s="5">
        <f t="shared" si="19"/>
        <v>0</v>
      </c>
      <c r="CO89" s="5">
        <f t="shared" si="20"/>
        <v>0</v>
      </c>
      <c r="CP89" s="5">
        <f t="shared" si="21"/>
        <v>0</v>
      </c>
      <c r="CQ89" s="5">
        <f t="shared" si="27"/>
        <v>0</v>
      </c>
      <c r="CR89" s="5">
        <f t="shared" si="27"/>
        <v>0</v>
      </c>
      <c r="CZ89" s="5"/>
      <c r="DA89" s="5"/>
      <c r="DB89" s="5"/>
    </row>
    <row r="90" spans="1:106" ht="15.6" customHeight="1" x14ac:dyDescent="0.2">
      <c r="A90" s="2596" t="s">
        <v>131</v>
      </c>
      <c r="B90" s="23">
        <f t="shared" si="23"/>
        <v>0</v>
      </c>
      <c r="C90" s="2547"/>
      <c r="D90" s="2548"/>
      <c r="E90" s="2548"/>
      <c r="F90" s="2548"/>
      <c r="G90" s="2548"/>
      <c r="H90" s="2548"/>
      <c r="I90" s="2548"/>
      <c r="J90" s="2548"/>
      <c r="K90" s="2548"/>
      <c r="L90" s="2548"/>
      <c r="M90" s="2548"/>
      <c r="N90" s="2548"/>
      <c r="O90" s="2548"/>
      <c r="P90" s="2548"/>
      <c r="Q90" s="2548"/>
      <c r="R90" s="2548"/>
      <c r="S90" s="2551"/>
      <c r="T90" s="2547"/>
      <c r="U90" s="2551"/>
      <c r="V90" s="2547"/>
      <c r="W90" s="2551"/>
      <c r="X90" s="2547"/>
      <c r="Y90" s="2551"/>
      <c r="Z90" s="2596">
        <f t="shared" si="24"/>
        <v>0</v>
      </c>
      <c r="AA90" s="2547"/>
      <c r="AB90" s="2548"/>
      <c r="AC90" s="2548"/>
      <c r="AD90" s="2551"/>
      <c r="AE90" s="2596">
        <f t="shared" si="25"/>
        <v>0</v>
      </c>
      <c r="AF90" s="2547"/>
      <c r="AG90" s="2548"/>
      <c r="AH90" s="2548"/>
      <c r="AI90" s="2603"/>
      <c r="AJ90" s="2554"/>
      <c r="AK90" s="2554"/>
      <c r="AL90" s="2554"/>
      <c r="AM90" s="2554"/>
      <c r="AN90" s="2554"/>
      <c r="AO90" s="2554"/>
      <c r="AP90" s="2554"/>
      <c r="AQ90" s="2554"/>
      <c r="AR90" s="4" t="str">
        <f t="shared" si="26"/>
        <v/>
      </c>
      <c r="CB90" s="5" t="str">
        <f t="shared" si="10"/>
        <v/>
      </c>
      <c r="CC90" s="5" t="str">
        <f t="shared" si="11"/>
        <v/>
      </c>
      <c r="CD90" s="5" t="str">
        <f t="shared" si="12"/>
        <v/>
      </c>
      <c r="CE90" s="5" t="str">
        <f t="shared" si="13"/>
        <v/>
      </c>
      <c r="CF90" s="5" t="str">
        <f t="shared" si="14"/>
        <v/>
      </c>
      <c r="CG90" s="5" t="str">
        <f t="shared" si="15"/>
        <v/>
      </c>
      <c r="CH90" s="5" t="str">
        <f t="shared" si="16"/>
        <v/>
      </c>
      <c r="CI90" s="79"/>
      <c r="CJ90" s="79"/>
      <c r="CL90" s="5">
        <f t="shared" si="17"/>
        <v>0</v>
      </c>
      <c r="CM90" s="5">
        <f t="shared" si="18"/>
        <v>0</v>
      </c>
      <c r="CN90" s="5">
        <f t="shared" si="19"/>
        <v>0</v>
      </c>
      <c r="CO90" s="5">
        <f t="shared" si="20"/>
        <v>0</v>
      </c>
      <c r="CP90" s="5">
        <f t="shared" si="21"/>
        <v>0</v>
      </c>
      <c r="CQ90" s="5">
        <f t="shared" si="27"/>
        <v>0</v>
      </c>
      <c r="CR90" s="5">
        <f t="shared" si="27"/>
        <v>0</v>
      </c>
      <c r="CZ90" s="5"/>
      <c r="DA90" s="5"/>
      <c r="DB90" s="5"/>
    </row>
    <row r="91" spans="1:106" ht="15.6" customHeight="1" x14ac:dyDescent="0.2">
      <c r="A91" s="2596" t="s">
        <v>132</v>
      </c>
      <c r="B91" s="23">
        <f t="shared" si="23"/>
        <v>0</v>
      </c>
      <c r="C91" s="2547"/>
      <c r="D91" s="2548"/>
      <c r="E91" s="2548"/>
      <c r="F91" s="2548"/>
      <c r="G91" s="2548"/>
      <c r="H91" s="2548"/>
      <c r="I91" s="2548"/>
      <c r="J91" s="2548"/>
      <c r="K91" s="2548"/>
      <c r="L91" s="2548"/>
      <c r="M91" s="2548"/>
      <c r="N91" s="2548"/>
      <c r="O91" s="2548"/>
      <c r="P91" s="2548"/>
      <c r="Q91" s="2548"/>
      <c r="R91" s="2548"/>
      <c r="S91" s="2551"/>
      <c r="T91" s="2547"/>
      <c r="U91" s="2551"/>
      <c r="V91" s="2547"/>
      <c r="W91" s="2551"/>
      <c r="X91" s="2547"/>
      <c r="Y91" s="2551"/>
      <c r="Z91" s="2596">
        <f t="shared" si="24"/>
        <v>0</v>
      </c>
      <c r="AA91" s="2547"/>
      <c r="AB91" s="2548"/>
      <c r="AC91" s="2548"/>
      <c r="AD91" s="2551"/>
      <c r="AE91" s="2596">
        <f t="shared" si="25"/>
        <v>0</v>
      </c>
      <c r="AF91" s="2547"/>
      <c r="AG91" s="2548"/>
      <c r="AH91" s="2548"/>
      <c r="AI91" s="2603"/>
      <c r="AJ91" s="2554"/>
      <c r="AK91" s="2554"/>
      <c r="AL91" s="2554"/>
      <c r="AM91" s="2554"/>
      <c r="AN91" s="2554"/>
      <c r="AO91" s="2554"/>
      <c r="AP91" s="2554"/>
      <c r="AQ91" s="2554"/>
      <c r="AR91" s="4" t="str">
        <f t="shared" si="26"/>
        <v/>
      </c>
      <c r="CB91" s="5" t="str">
        <f t="shared" si="10"/>
        <v/>
      </c>
      <c r="CC91" s="5" t="str">
        <f t="shared" si="11"/>
        <v/>
      </c>
      <c r="CD91" s="5" t="str">
        <f t="shared" si="12"/>
        <v/>
      </c>
      <c r="CE91" s="5" t="str">
        <f t="shared" si="13"/>
        <v/>
      </c>
      <c r="CF91" s="5" t="str">
        <f t="shared" si="14"/>
        <v/>
      </c>
      <c r="CG91" s="5" t="str">
        <f t="shared" si="15"/>
        <v/>
      </c>
      <c r="CH91" s="5" t="str">
        <f t="shared" si="16"/>
        <v/>
      </c>
      <c r="CI91" s="79"/>
      <c r="CJ91" s="79"/>
      <c r="CL91" s="5">
        <f t="shared" si="17"/>
        <v>0</v>
      </c>
      <c r="CM91" s="5">
        <f t="shared" si="18"/>
        <v>0</v>
      </c>
      <c r="CN91" s="5">
        <f t="shared" si="19"/>
        <v>0</v>
      </c>
      <c r="CO91" s="5">
        <f t="shared" si="20"/>
        <v>0</v>
      </c>
      <c r="CP91" s="5">
        <f t="shared" si="21"/>
        <v>0</v>
      </c>
      <c r="CQ91" s="5">
        <f t="shared" si="27"/>
        <v>0</v>
      </c>
      <c r="CR91" s="5">
        <f t="shared" si="27"/>
        <v>0</v>
      </c>
      <c r="CZ91" s="5"/>
      <c r="DA91" s="5"/>
      <c r="DB91" s="5"/>
    </row>
    <row r="92" spans="1:106" ht="15.6" customHeight="1" x14ac:dyDescent="0.2">
      <c r="A92" s="2596" t="s">
        <v>133</v>
      </c>
      <c r="B92" s="23">
        <f t="shared" si="23"/>
        <v>0</v>
      </c>
      <c r="C92" s="2604"/>
      <c r="D92" s="2605"/>
      <c r="E92" s="2605"/>
      <c r="F92" s="2605"/>
      <c r="G92" s="2605"/>
      <c r="H92" s="2605"/>
      <c r="I92" s="2605"/>
      <c r="J92" s="2605"/>
      <c r="K92" s="2605"/>
      <c r="L92" s="2548"/>
      <c r="M92" s="2548"/>
      <c r="N92" s="2548"/>
      <c r="O92" s="2548"/>
      <c r="P92" s="2548"/>
      <c r="Q92" s="2548"/>
      <c r="R92" s="2548"/>
      <c r="S92" s="2551"/>
      <c r="T92" s="2547"/>
      <c r="U92" s="2551"/>
      <c r="V92" s="2547"/>
      <c r="W92" s="2551"/>
      <c r="X92" s="2547"/>
      <c r="Y92" s="2551"/>
      <c r="Z92" s="2596">
        <f t="shared" si="24"/>
        <v>0</v>
      </c>
      <c r="AA92" s="2547"/>
      <c r="AB92" s="2548"/>
      <c r="AC92" s="2548"/>
      <c r="AD92" s="2551"/>
      <c r="AE92" s="2596">
        <f t="shared" si="25"/>
        <v>0</v>
      </c>
      <c r="AF92" s="2547"/>
      <c r="AG92" s="2548"/>
      <c r="AH92" s="2548"/>
      <c r="AI92" s="2603"/>
      <c r="AJ92" s="2554"/>
      <c r="AK92" s="2554"/>
      <c r="AL92" s="2554"/>
      <c r="AM92" s="2554"/>
      <c r="AN92" s="2554"/>
      <c r="AO92" s="2554"/>
      <c r="AP92" s="2554"/>
      <c r="AQ92" s="2554"/>
      <c r="AR92" s="4" t="str">
        <f t="shared" si="26"/>
        <v/>
      </c>
      <c r="CB92" s="5" t="str">
        <f t="shared" si="10"/>
        <v/>
      </c>
      <c r="CC92" s="5" t="str">
        <f t="shared" si="11"/>
        <v/>
      </c>
      <c r="CD92" s="5" t="str">
        <f t="shared" si="12"/>
        <v/>
      </c>
      <c r="CE92" s="5" t="str">
        <f t="shared" si="13"/>
        <v/>
      </c>
      <c r="CF92" s="5" t="str">
        <f t="shared" si="14"/>
        <v/>
      </c>
      <c r="CG92" s="5" t="str">
        <f t="shared" si="15"/>
        <v/>
      </c>
      <c r="CH92" s="5" t="str">
        <f t="shared" si="16"/>
        <v/>
      </c>
      <c r="CI92" s="79"/>
      <c r="CJ92" s="79"/>
      <c r="CL92" s="5">
        <f t="shared" si="17"/>
        <v>0</v>
      </c>
      <c r="CM92" s="5">
        <f t="shared" si="18"/>
        <v>0</v>
      </c>
      <c r="CN92" s="5">
        <f t="shared" si="19"/>
        <v>0</v>
      </c>
      <c r="CO92" s="5">
        <f>IF(X92&gt;SUM($C92:$S92),1,0)</f>
        <v>0</v>
      </c>
      <c r="CP92" s="5">
        <f t="shared" si="21"/>
        <v>0</v>
      </c>
      <c r="CQ92" s="5">
        <f t="shared" si="27"/>
        <v>0</v>
      </c>
      <c r="CR92" s="5">
        <f t="shared" si="27"/>
        <v>0</v>
      </c>
      <c r="CZ92" s="5"/>
      <c r="DA92" s="5"/>
      <c r="DB92" s="5"/>
    </row>
    <row r="93" spans="1:106" ht="15.6" customHeight="1" x14ac:dyDescent="0.2">
      <c r="A93" s="2596" t="s">
        <v>134</v>
      </c>
      <c r="B93" s="23">
        <f t="shared" si="23"/>
        <v>0</v>
      </c>
      <c r="C93" s="2547"/>
      <c r="D93" s="2548"/>
      <c r="E93" s="2548"/>
      <c r="F93" s="2548"/>
      <c r="G93" s="2548"/>
      <c r="H93" s="2548"/>
      <c r="I93" s="2548"/>
      <c r="J93" s="2548"/>
      <c r="K93" s="2548"/>
      <c r="L93" s="2548"/>
      <c r="M93" s="2548"/>
      <c r="N93" s="2548"/>
      <c r="O93" s="2548"/>
      <c r="P93" s="2548"/>
      <c r="Q93" s="2548"/>
      <c r="R93" s="2548"/>
      <c r="S93" s="2551"/>
      <c r="T93" s="2547"/>
      <c r="U93" s="2551"/>
      <c r="V93" s="2547"/>
      <c r="W93" s="2551"/>
      <c r="X93" s="2547"/>
      <c r="Y93" s="2551"/>
      <c r="Z93" s="2596">
        <f t="shared" si="24"/>
        <v>0</v>
      </c>
      <c r="AA93" s="2547"/>
      <c r="AB93" s="2548"/>
      <c r="AC93" s="2548"/>
      <c r="AD93" s="2551"/>
      <c r="AE93" s="2596">
        <f t="shared" si="25"/>
        <v>0</v>
      </c>
      <c r="AF93" s="2547"/>
      <c r="AG93" s="2548"/>
      <c r="AH93" s="2548"/>
      <c r="AI93" s="2603"/>
      <c r="AJ93" s="2554"/>
      <c r="AK93" s="2554"/>
      <c r="AL93" s="2554"/>
      <c r="AM93" s="2554"/>
      <c r="AN93" s="2554"/>
      <c r="AO93" s="2554"/>
      <c r="AP93" s="2554"/>
      <c r="AQ93" s="2554"/>
      <c r="AR93" s="4" t="str">
        <f t="shared" si="26"/>
        <v/>
      </c>
      <c r="CB93" s="5" t="str">
        <f t="shared" si="10"/>
        <v/>
      </c>
      <c r="CC93" s="5" t="str">
        <f t="shared" si="11"/>
        <v/>
      </c>
      <c r="CD93" s="5" t="str">
        <f t="shared" si="12"/>
        <v/>
      </c>
      <c r="CE93" s="5" t="str">
        <f t="shared" si="13"/>
        <v/>
      </c>
      <c r="CF93" s="5" t="str">
        <f t="shared" si="14"/>
        <v/>
      </c>
      <c r="CG93" s="5" t="str">
        <f t="shared" si="15"/>
        <v/>
      </c>
      <c r="CH93" s="5" t="str">
        <f t="shared" si="16"/>
        <v/>
      </c>
      <c r="CI93" s="79"/>
      <c r="CJ93" s="79"/>
      <c r="CL93" s="5">
        <f t="shared" si="17"/>
        <v>0</v>
      </c>
      <c r="CM93" s="5">
        <f t="shared" si="18"/>
        <v>0</v>
      </c>
      <c r="CN93" s="5">
        <f t="shared" si="19"/>
        <v>0</v>
      </c>
      <c r="CO93" s="5">
        <f t="shared" si="20"/>
        <v>0</v>
      </c>
      <c r="CP93" s="5">
        <f t="shared" si="21"/>
        <v>0</v>
      </c>
      <c r="CQ93" s="5">
        <f t="shared" si="27"/>
        <v>0</v>
      </c>
      <c r="CR93" s="5">
        <f t="shared" si="27"/>
        <v>0</v>
      </c>
      <c r="CZ93" s="5"/>
      <c r="DA93" s="5"/>
      <c r="DB93" s="5"/>
    </row>
    <row r="94" spans="1:106" ht="15.6" customHeight="1" x14ac:dyDescent="0.2">
      <c r="A94" s="2596" t="s">
        <v>135</v>
      </c>
      <c r="B94" s="23">
        <f t="shared" si="23"/>
        <v>0</v>
      </c>
      <c r="C94" s="2547"/>
      <c r="D94" s="2548"/>
      <c r="E94" s="2548"/>
      <c r="F94" s="2548"/>
      <c r="G94" s="2548"/>
      <c r="H94" s="2548"/>
      <c r="I94" s="2548"/>
      <c r="J94" s="2548"/>
      <c r="K94" s="2548"/>
      <c r="L94" s="2548"/>
      <c r="M94" s="2548"/>
      <c r="N94" s="2548"/>
      <c r="O94" s="2548"/>
      <c r="P94" s="2548"/>
      <c r="Q94" s="2548"/>
      <c r="R94" s="2548"/>
      <c r="S94" s="2551"/>
      <c r="T94" s="2547"/>
      <c r="U94" s="2551"/>
      <c r="V94" s="2547"/>
      <c r="W94" s="2551"/>
      <c r="X94" s="2547"/>
      <c r="Y94" s="2551"/>
      <c r="Z94" s="2596">
        <f t="shared" si="24"/>
        <v>0</v>
      </c>
      <c r="AA94" s="2547"/>
      <c r="AB94" s="2548"/>
      <c r="AC94" s="2548"/>
      <c r="AD94" s="2551"/>
      <c r="AE94" s="2596">
        <f t="shared" si="25"/>
        <v>0</v>
      </c>
      <c r="AF94" s="2547"/>
      <c r="AG94" s="2548"/>
      <c r="AH94" s="2548"/>
      <c r="AI94" s="2603"/>
      <c r="AJ94" s="2554"/>
      <c r="AK94" s="2554"/>
      <c r="AL94" s="2554"/>
      <c r="AM94" s="2554"/>
      <c r="AN94" s="2554"/>
      <c r="AO94" s="2554"/>
      <c r="AP94" s="2554"/>
      <c r="AQ94" s="2554"/>
      <c r="AR94" s="4" t="str">
        <f t="shared" si="26"/>
        <v/>
      </c>
      <c r="CB94" s="5" t="str">
        <f t="shared" si="10"/>
        <v/>
      </c>
      <c r="CC94" s="5" t="str">
        <f t="shared" si="11"/>
        <v/>
      </c>
      <c r="CD94" s="5" t="str">
        <f t="shared" si="12"/>
        <v/>
      </c>
      <c r="CE94" s="5" t="str">
        <f t="shared" si="13"/>
        <v/>
      </c>
      <c r="CF94" s="5" t="str">
        <f t="shared" si="14"/>
        <v/>
      </c>
      <c r="CG94" s="5" t="str">
        <f t="shared" si="15"/>
        <v/>
      </c>
      <c r="CH94" s="5" t="str">
        <f t="shared" si="16"/>
        <v/>
      </c>
      <c r="CI94" s="79"/>
      <c r="CJ94" s="79"/>
      <c r="CL94" s="5">
        <f t="shared" si="17"/>
        <v>0</v>
      </c>
      <c r="CM94" s="5">
        <f t="shared" si="18"/>
        <v>0</v>
      </c>
      <c r="CN94" s="5">
        <f t="shared" si="19"/>
        <v>0</v>
      </c>
      <c r="CO94" s="5">
        <f t="shared" si="20"/>
        <v>0</v>
      </c>
      <c r="CP94" s="5">
        <f t="shared" si="21"/>
        <v>0</v>
      </c>
      <c r="CQ94" s="5">
        <f t="shared" si="27"/>
        <v>0</v>
      </c>
      <c r="CR94" s="5">
        <f t="shared" si="27"/>
        <v>0</v>
      </c>
      <c r="CZ94" s="5"/>
      <c r="DA94" s="5"/>
      <c r="DB94" s="5"/>
    </row>
    <row r="95" spans="1:106" ht="15.6" customHeight="1" x14ac:dyDescent="0.2">
      <c r="A95" s="71" t="s">
        <v>136</v>
      </c>
      <c r="B95" s="23">
        <f t="shared" si="23"/>
        <v>0</v>
      </c>
      <c r="C95" s="2547"/>
      <c r="D95" s="2548"/>
      <c r="E95" s="2548"/>
      <c r="F95" s="2548"/>
      <c r="G95" s="2548"/>
      <c r="H95" s="2548"/>
      <c r="I95" s="2548"/>
      <c r="J95" s="2548"/>
      <c r="K95" s="2548"/>
      <c r="L95" s="2548"/>
      <c r="M95" s="2548"/>
      <c r="N95" s="2548"/>
      <c r="O95" s="2548"/>
      <c r="P95" s="2548"/>
      <c r="Q95" s="2548"/>
      <c r="R95" s="2548"/>
      <c r="S95" s="2551"/>
      <c r="T95" s="2547"/>
      <c r="U95" s="2551"/>
      <c r="V95" s="2547"/>
      <c r="W95" s="2551"/>
      <c r="X95" s="2547"/>
      <c r="Y95" s="2551"/>
      <c r="Z95" s="2596">
        <f t="shared" si="24"/>
        <v>0</v>
      </c>
      <c r="AA95" s="2547"/>
      <c r="AB95" s="2548"/>
      <c r="AC95" s="2548"/>
      <c r="AD95" s="2551"/>
      <c r="AE95" s="2596">
        <f t="shared" si="25"/>
        <v>0</v>
      </c>
      <c r="AF95" s="2547"/>
      <c r="AG95" s="2548"/>
      <c r="AH95" s="2548"/>
      <c r="AI95" s="2603"/>
      <c r="AJ95" s="2554"/>
      <c r="AK95" s="2554"/>
      <c r="AL95" s="2554"/>
      <c r="AM95" s="2554"/>
      <c r="AN95" s="2554"/>
      <c r="AO95" s="2554"/>
      <c r="AP95" s="2554"/>
      <c r="AQ95" s="2554"/>
      <c r="AR95" s="4" t="str">
        <f t="shared" si="26"/>
        <v/>
      </c>
      <c r="CB95" s="5" t="str">
        <f t="shared" si="10"/>
        <v/>
      </c>
      <c r="CC95" s="5" t="str">
        <f t="shared" si="11"/>
        <v/>
      </c>
      <c r="CD95" s="5" t="str">
        <f t="shared" si="12"/>
        <v/>
      </c>
      <c r="CE95" s="5" t="str">
        <f t="shared" si="13"/>
        <v/>
      </c>
      <c r="CF95" s="5" t="str">
        <f t="shared" si="14"/>
        <v/>
      </c>
      <c r="CG95" s="5" t="str">
        <f t="shared" si="15"/>
        <v/>
      </c>
      <c r="CH95" s="5" t="str">
        <f t="shared" si="16"/>
        <v/>
      </c>
      <c r="CI95" s="79"/>
      <c r="CJ95" s="79"/>
      <c r="CL95" s="5">
        <f t="shared" si="17"/>
        <v>0</v>
      </c>
      <c r="CM95" s="5">
        <f t="shared" si="18"/>
        <v>0</v>
      </c>
      <c r="CN95" s="5">
        <f t="shared" si="19"/>
        <v>0</v>
      </c>
      <c r="CO95" s="5">
        <f t="shared" si="20"/>
        <v>0</v>
      </c>
      <c r="CP95" s="5">
        <f t="shared" si="21"/>
        <v>0</v>
      </c>
      <c r="CQ95" s="5">
        <f t="shared" si="27"/>
        <v>0</v>
      </c>
      <c r="CR95" s="5">
        <f t="shared" si="27"/>
        <v>0</v>
      </c>
      <c r="CZ95" s="5"/>
      <c r="DA95" s="5"/>
      <c r="DB95" s="5"/>
    </row>
    <row r="96" spans="1:106" ht="15.6" customHeight="1" x14ac:dyDescent="0.2">
      <c r="A96" s="80" t="s">
        <v>137</v>
      </c>
      <c r="B96" s="23">
        <f t="shared" si="23"/>
        <v>0</v>
      </c>
      <c r="C96" s="2606"/>
      <c r="D96" s="2607"/>
      <c r="E96" s="2607"/>
      <c r="F96" s="2607"/>
      <c r="G96" s="2607"/>
      <c r="H96" s="2607"/>
      <c r="I96" s="2607"/>
      <c r="J96" s="2607"/>
      <c r="K96" s="2607"/>
      <c r="L96" s="2607"/>
      <c r="M96" s="2607"/>
      <c r="N96" s="2607"/>
      <c r="O96" s="2607"/>
      <c r="P96" s="2607"/>
      <c r="Q96" s="2607"/>
      <c r="R96" s="2607"/>
      <c r="S96" s="2608"/>
      <c r="T96" s="2547"/>
      <c r="U96" s="2551"/>
      <c r="V96" s="2547"/>
      <c r="W96" s="2551"/>
      <c r="X96" s="2547"/>
      <c r="Y96" s="2551"/>
      <c r="Z96" s="2596">
        <f t="shared" si="24"/>
        <v>0</v>
      </c>
      <c r="AA96" s="2547"/>
      <c r="AB96" s="2548"/>
      <c r="AC96" s="2548"/>
      <c r="AD96" s="2551"/>
      <c r="AE96" s="2596">
        <f t="shared" si="25"/>
        <v>0</v>
      </c>
      <c r="AF96" s="2547"/>
      <c r="AG96" s="2548"/>
      <c r="AH96" s="2548"/>
      <c r="AI96" s="2603"/>
      <c r="AJ96" s="2554"/>
      <c r="AK96" s="2554"/>
      <c r="AL96" s="2554"/>
      <c r="AM96" s="2554"/>
      <c r="AN96" s="2554"/>
      <c r="AO96" s="2554"/>
      <c r="AP96" s="2554"/>
      <c r="AQ96" s="2554"/>
      <c r="AR96" s="4" t="str">
        <f t="shared" si="26"/>
        <v/>
      </c>
      <c r="CB96" s="5" t="str">
        <f t="shared" si="10"/>
        <v/>
      </c>
      <c r="CC96" s="5" t="str">
        <f t="shared" si="11"/>
        <v/>
      </c>
      <c r="CD96" s="5" t="str">
        <f t="shared" si="12"/>
        <v/>
      </c>
      <c r="CE96" s="5" t="str">
        <f t="shared" si="13"/>
        <v/>
      </c>
      <c r="CF96" s="5" t="str">
        <f t="shared" si="14"/>
        <v/>
      </c>
      <c r="CG96" s="5" t="str">
        <f t="shared" si="15"/>
        <v/>
      </c>
      <c r="CH96" s="5" t="str">
        <f t="shared" si="16"/>
        <v/>
      </c>
      <c r="CI96" s="79"/>
      <c r="CJ96" s="79"/>
      <c r="CL96" s="5">
        <f t="shared" si="17"/>
        <v>0</v>
      </c>
      <c r="CM96" s="5">
        <f t="shared" si="18"/>
        <v>0</v>
      </c>
      <c r="CN96" s="5">
        <f t="shared" si="19"/>
        <v>0</v>
      </c>
      <c r="CO96" s="5">
        <f t="shared" si="20"/>
        <v>0</v>
      </c>
      <c r="CP96" s="5">
        <f t="shared" si="21"/>
        <v>0</v>
      </c>
      <c r="CQ96" s="5">
        <f t="shared" si="27"/>
        <v>0</v>
      </c>
      <c r="CR96" s="5">
        <f t="shared" si="27"/>
        <v>0</v>
      </c>
      <c r="CZ96" s="5"/>
      <c r="DA96" s="5"/>
      <c r="DB96" s="5"/>
    </row>
    <row r="97" spans="1:106" ht="21" customHeight="1" x14ac:dyDescent="0.2">
      <c r="A97" s="2609" t="s">
        <v>5</v>
      </c>
      <c r="B97" s="2610">
        <f>SUM(C97:S97)</f>
        <v>3</v>
      </c>
      <c r="C97" s="2611">
        <f>SUM(C37:C96)</f>
        <v>0</v>
      </c>
      <c r="D97" s="2612">
        <f>SUM(D37:D96)</f>
        <v>1</v>
      </c>
      <c r="E97" s="2612">
        <f t="shared" ref="E97:AP97" si="28">SUM(E37:E96)</f>
        <v>0</v>
      </c>
      <c r="F97" s="2612">
        <f t="shared" si="28"/>
        <v>0</v>
      </c>
      <c r="G97" s="2612">
        <f t="shared" si="28"/>
        <v>0</v>
      </c>
      <c r="H97" s="2613">
        <f t="shared" si="28"/>
        <v>0</v>
      </c>
      <c r="I97" s="2612">
        <f t="shared" si="28"/>
        <v>0</v>
      </c>
      <c r="J97" s="2612">
        <f t="shared" si="28"/>
        <v>0</v>
      </c>
      <c r="K97" s="2612">
        <f t="shared" si="28"/>
        <v>0</v>
      </c>
      <c r="L97" s="2612">
        <f t="shared" si="28"/>
        <v>0</v>
      </c>
      <c r="M97" s="2612">
        <f t="shared" si="28"/>
        <v>0</v>
      </c>
      <c r="N97" s="2612">
        <f t="shared" si="28"/>
        <v>0</v>
      </c>
      <c r="O97" s="2612">
        <f t="shared" si="28"/>
        <v>0</v>
      </c>
      <c r="P97" s="2612">
        <f t="shared" si="28"/>
        <v>0</v>
      </c>
      <c r="Q97" s="2612">
        <f t="shared" si="28"/>
        <v>0</v>
      </c>
      <c r="R97" s="2612">
        <f t="shared" si="28"/>
        <v>1</v>
      </c>
      <c r="S97" s="2614">
        <f t="shared" si="28"/>
        <v>1</v>
      </c>
      <c r="T97" s="2611">
        <f t="shared" si="28"/>
        <v>2</v>
      </c>
      <c r="U97" s="2614">
        <f t="shared" si="28"/>
        <v>1</v>
      </c>
      <c r="V97" s="2611">
        <f t="shared" si="28"/>
        <v>0</v>
      </c>
      <c r="W97" s="2614">
        <f t="shared" si="28"/>
        <v>0</v>
      </c>
      <c r="X97" s="2611">
        <f t="shared" si="28"/>
        <v>0</v>
      </c>
      <c r="Y97" s="2614">
        <f t="shared" si="28"/>
        <v>0</v>
      </c>
      <c r="Z97" s="2615">
        <f t="shared" si="28"/>
        <v>0</v>
      </c>
      <c r="AA97" s="2611">
        <f t="shared" si="28"/>
        <v>0</v>
      </c>
      <c r="AB97" s="2612">
        <f t="shared" si="28"/>
        <v>0</v>
      </c>
      <c r="AC97" s="2612">
        <f t="shared" si="28"/>
        <v>0</v>
      </c>
      <c r="AD97" s="2613">
        <f t="shared" si="28"/>
        <v>0</v>
      </c>
      <c r="AE97" s="2615">
        <f t="shared" si="28"/>
        <v>0</v>
      </c>
      <c r="AF97" s="2611">
        <f t="shared" si="28"/>
        <v>0</v>
      </c>
      <c r="AG97" s="2612">
        <f t="shared" si="28"/>
        <v>0</v>
      </c>
      <c r="AH97" s="2612">
        <f t="shared" si="28"/>
        <v>0</v>
      </c>
      <c r="AI97" s="2616">
        <f t="shared" si="28"/>
        <v>0</v>
      </c>
      <c r="AJ97" s="2614">
        <f>SUM(AJ37:AJ96)</f>
        <v>0</v>
      </c>
      <c r="AK97" s="2614">
        <f>SUM(AK37:AK96)</f>
        <v>3</v>
      </c>
      <c r="AL97" s="2617">
        <f>SUM(AL37:AL96)</f>
        <v>0</v>
      </c>
      <c r="AM97" s="2614">
        <f t="shared" si="28"/>
        <v>2</v>
      </c>
      <c r="AN97" s="2614">
        <f t="shared" si="28"/>
        <v>0</v>
      </c>
      <c r="AO97" s="2614">
        <f t="shared" si="28"/>
        <v>0</v>
      </c>
      <c r="AP97" s="2614">
        <f t="shared" si="28"/>
        <v>0</v>
      </c>
      <c r="AQ97" s="2614">
        <f>SUM(AQ37:AQ96)</f>
        <v>0</v>
      </c>
      <c r="CG97" s="79"/>
      <c r="CH97" s="79"/>
      <c r="CI97" s="79"/>
      <c r="CJ97" s="79"/>
      <c r="CK97" s="79"/>
      <c r="CL97" s="79"/>
      <c r="CZ97" s="5"/>
      <c r="DA97" s="5"/>
      <c r="DB97" s="5"/>
    </row>
    <row r="98" spans="1:106" s="93" customFormat="1" ht="25.5" customHeight="1" x14ac:dyDescent="0.2">
      <c r="A98" s="2618" t="s">
        <v>138</v>
      </c>
      <c r="B98" s="91"/>
      <c r="C98" s="91"/>
      <c r="D98" s="91"/>
      <c r="E98" s="91"/>
      <c r="F98" s="91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77"/>
      <c r="AC98" s="77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58"/>
      <c r="AS98" s="58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</row>
    <row r="99" spans="1:106" s="93" customFormat="1" ht="25.5" customHeight="1" x14ac:dyDescent="0.2">
      <c r="A99" s="4356" t="s">
        <v>4</v>
      </c>
      <c r="B99" s="4357"/>
      <c r="C99" s="4356" t="s">
        <v>37</v>
      </c>
      <c r="D99" s="4410"/>
      <c r="E99" s="4357"/>
      <c r="F99" s="4665" t="s">
        <v>139</v>
      </c>
      <c r="G99" s="4666"/>
      <c r="H99" s="4666"/>
      <c r="I99" s="4666"/>
      <c r="J99" s="4666"/>
      <c r="K99" s="4666"/>
      <c r="L99" s="4666"/>
      <c r="M99" s="4666"/>
      <c r="N99" s="4666"/>
      <c r="O99" s="4666"/>
      <c r="P99" s="4666"/>
      <c r="Q99" s="4666"/>
      <c r="R99" s="4666"/>
      <c r="S99" s="4666"/>
      <c r="T99" s="4666"/>
      <c r="U99" s="4666"/>
      <c r="V99" s="4666"/>
      <c r="W99" s="4666"/>
      <c r="X99" s="4666"/>
      <c r="Y99" s="4666"/>
      <c r="Z99" s="4666"/>
      <c r="AA99" s="4666"/>
      <c r="AB99" s="4666"/>
      <c r="AC99" s="4666"/>
      <c r="AD99" s="4666"/>
      <c r="AE99" s="4666"/>
      <c r="AF99" s="4666"/>
      <c r="AG99" s="4666"/>
      <c r="AH99" s="4666"/>
      <c r="AI99" s="4666"/>
      <c r="AJ99" s="4666"/>
      <c r="AK99" s="4666"/>
      <c r="AL99" s="4666"/>
      <c r="AM99" s="4667"/>
      <c r="AN99" s="4658" t="s">
        <v>140</v>
      </c>
      <c r="AO99" s="4333"/>
      <c r="AP99" s="3998" t="s">
        <v>141</v>
      </c>
      <c r="AQ99" s="4333" t="s">
        <v>142</v>
      </c>
      <c r="AR99" s="4641" t="s">
        <v>10</v>
      </c>
      <c r="AS99" s="4333" t="s">
        <v>11</v>
      </c>
      <c r="AT99" s="4641" t="s">
        <v>143</v>
      </c>
      <c r="AU99" s="4333" t="s">
        <v>144</v>
      </c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</row>
    <row r="100" spans="1:106" ht="33.75" customHeight="1" x14ac:dyDescent="0.2">
      <c r="A100" s="3828"/>
      <c r="B100" s="3829"/>
      <c r="C100" s="3830"/>
      <c r="D100" s="3833"/>
      <c r="E100" s="3831"/>
      <c r="F100" s="4655" t="s">
        <v>13</v>
      </c>
      <c r="G100" s="4657"/>
      <c r="H100" s="4655" t="s">
        <v>14</v>
      </c>
      <c r="I100" s="4657"/>
      <c r="J100" s="4655" t="s">
        <v>50</v>
      </c>
      <c r="K100" s="4657"/>
      <c r="L100" s="4655" t="s">
        <v>51</v>
      </c>
      <c r="M100" s="4657"/>
      <c r="N100" s="4655" t="s">
        <v>17</v>
      </c>
      <c r="O100" s="4657"/>
      <c r="P100" s="4665" t="s">
        <v>18</v>
      </c>
      <c r="Q100" s="4671"/>
      <c r="R100" s="4665" t="s">
        <v>19</v>
      </c>
      <c r="S100" s="4671"/>
      <c r="T100" s="4665" t="s">
        <v>20</v>
      </c>
      <c r="U100" s="4671"/>
      <c r="V100" s="4665" t="s">
        <v>21</v>
      </c>
      <c r="W100" s="4671"/>
      <c r="X100" s="4665" t="s">
        <v>22</v>
      </c>
      <c r="Y100" s="4671"/>
      <c r="Z100" s="4665" t="s">
        <v>23</v>
      </c>
      <c r="AA100" s="4671"/>
      <c r="AB100" s="4665" t="s">
        <v>24</v>
      </c>
      <c r="AC100" s="4671"/>
      <c r="AD100" s="4665" t="s">
        <v>25</v>
      </c>
      <c r="AE100" s="4671"/>
      <c r="AF100" s="4665" t="s">
        <v>26</v>
      </c>
      <c r="AG100" s="4671"/>
      <c r="AH100" s="4665" t="s">
        <v>27</v>
      </c>
      <c r="AI100" s="4671"/>
      <c r="AJ100" s="4665" t="s">
        <v>28</v>
      </c>
      <c r="AK100" s="4671"/>
      <c r="AL100" s="4665" t="s">
        <v>29</v>
      </c>
      <c r="AM100" s="4667"/>
      <c r="AN100" s="3837"/>
      <c r="AO100" s="3786"/>
      <c r="AP100" s="3839"/>
      <c r="AQ100" s="3799"/>
      <c r="AR100" s="3798"/>
      <c r="AS100" s="3799"/>
      <c r="AT100" s="3798"/>
      <c r="AU100" s="379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Z100" s="5"/>
      <c r="DA100" s="5"/>
    </row>
    <row r="101" spans="1:106" ht="60" customHeight="1" x14ac:dyDescent="0.2">
      <c r="A101" s="3830"/>
      <c r="B101" s="3831"/>
      <c r="C101" s="2619" t="s">
        <v>44</v>
      </c>
      <c r="D101" s="2620" t="s">
        <v>30</v>
      </c>
      <c r="E101" s="2538" t="s">
        <v>31</v>
      </c>
      <c r="F101" s="2621" t="s">
        <v>30</v>
      </c>
      <c r="G101" s="2173" t="s">
        <v>31</v>
      </c>
      <c r="H101" s="2621" t="s">
        <v>30</v>
      </c>
      <c r="I101" s="2173" t="s">
        <v>31</v>
      </c>
      <c r="J101" s="2621" t="s">
        <v>30</v>
      </c>
      <c r="K101" s="2173" t="s">
        <v>31</v>
      </c>
      <c r="L101" s="2621" t="s">
        <v>30</v>
      </c>
      <c r="M101" s="2173" t="s">
        <v>31</v>
      </c>
      <c r="N101" s="2621" t="s">
        <v>30</v>
      </c>
      <c r="O101" s="2173" t="s">
        <v>31</v>
      </c>
      <c r="P101" s="2621" t="s">
        <v>30</v>
      </c>
      <c r="Q101" s="2173" t="s">
        <v>31</v>
      </c>
      <c r="R101" s="2621" t="s">
        <v>30</v>
      </c>
      <c r="S101" s="2173" t="s">
        <v>31</v>
      </c>
      <c r="T101" s="2621" t="s">
        <v>30</v>
      </c>
      <c r="U101" s="2173" t="s">
        <v>31</v>
      </c>
      <c r="V101" s="2621" t="s">
        <v>30</v>
      </c>
      <c r="W101" s="2173" t="s">
        <v>31</v>
      </c>
      <c r="X101" s="2621" t="s">
        <v>30</v>
      </c>
      <c r="Y101" s="2173" t="s">
        <v>31</v>
      </c>
      <c r="Z101" s="2621" t="s">
        <v>30</v>
      </c>
      <c r="AA101" s="2173" t="s">
        <v>31</v>
      </c>
      <c r="AB101" s="2621" t="s">
        <v>30</v>
      </c>
      <c r="AC101" s="2173" t="s">
        <v>31</v>
      </c>
      <c r="AD101" s="2621" t="s">
        <v>30</v>
      </c>
      <c r="AE101" s="2173" t="s">
        <v>31</v>
      </c>
      <c r="AF101" s="2621" t="s">
        <v>30</v>
      </c>
      <c r="AG101" s="2173" t="s">
        <v>31</v>
      </c>
      <c r="AH101" s="2621" t="s">
        <v>30</v>
      </c>
      <c r="AI101" s="2173" t="s">
        <v>31</v>
      </c>
      <c r="AJ101" s="2621" t="s">
        <v>30</v>
      </c>
      <c r="AK101" s="2173" t="s">
        <v>31</v>
      </c>
      <c r="AL101" s="2621" t="s">
        <v>30</v>
      </c>
      <c r="AM101" s="351" t="s">
        <v>31</v>
      </c>
      <c r="AN101" s="2622" t="s">
        <v>145</v>
      </c>
      <c r="AO101" s="2623" t="s">
        <v>146</v>
      </c>
      <c r="AP101" s="3840"/>
      <c r="AQ101" s="3786"/>
      <c r="AR101" s="3788"/>
      <c r="AS101" s="3786"/>
      <c r="AT101" s="3788"/>
      <c r="AU101" s="3786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5" t="s">
        <v>141</v>
      </c>
      <c r="CD101" s="5" t="s">
        <v>147</v>
      </c>
      <c r="CE101" s="5" t="s">
        <v>148</v>
      </c>
      <c r="CF101" s="5" t="s">
        <v>11</v>
      </c>
      <c r="CG101" s="79"/>
      <c r="CM101" s="5" t="s">
        <v>141</v>
      </c>
      <c r="CN101" s="5" t="s">
        <v>147</v>
      </c>
      <c r="CO101" s="5" t="s">
        <v>148</v>
      </c>
      <c r="CP101" s="5" t="s">
        <v>11</v>
      </c>
      <c r="CZ101" s="5"/>
      <c r="DA101" s="5"/>
    </row>
    <row r="102" spans="1:106" ht="17.25" customHeight="1" x14ac:dyDescent="0.2">
      <c r="A102" s="4424" t="s">
        <v>149</v>
      </c>
      <c r="B102" s="4425"/>
      <c r="C102" s="2624">
        <f>SUM(D102+E102)</f>
        <v>69</v>
      </c>
      <c r="D102" s="2625">
        <f>SUM(F102+H102+J102+L102+N102+P102+R102+T102+V102+X102+Z102+AB102+AD102+AF102+AH102+AJ102+AL102)</f>
        <v>40</v>
      </c>
      <c r="E102" s="1671">
        <f>SUM(G102+I102+K102+M102+O102+Q102+S102+U102+W102+Y102+AA102+AC102+AE102+AG102+AI102+AK102+AM102)</f>
        <v>29</v>
      </c>
      <c r="F102" s="2626"/>
      <c r="G102" s="1672"/>
      <c r="H102" s="2626"/>
      <c r="I102" s="1672"/>
      <c r="J102" s="2626"/>
      <c r="K102" s="1672"/>
      <c r="L102" s="2626">
        <v>1</v>
      </c>
      <c r="M102" s="1672"/>
      <c r="N102" s="2626">
        <v>2</v>
      </c>
      <c r="O102" s="1672">
        <v>1</v>
      </c>
      <c r="P102" s="2626"/>
      <c r="Q102" s="1672"/>
      <c r="R102" s="2626"/>
      <c r="S102" s="1672">
        <v>1</v>
      </c>
      <c r="T102" s="2626"/>
      <c r="U102" s="1672">
        <v>2</v>
      </c>
      <c r="V102" s="2626"/>
      <c r="W102" s="1672">
        <v>2</v>
      </c>
      <c r="X102" s="2626">
        <v>3</v>
      </c>
      <c r="Y102" s="1672">
        <v>3</v>
      </c>
      <c r="Z102" s="2626">
        <v>2</v>
      </c>
      <c r="AA102" s="1672"/>
      <c r="AB102" s="2626">
        <v>4</v>
      </c>
      <c r="AC102" s="1672">
        <v>3</v>
      </c>
      <c r="AD102" s="2626">
        <v>11</v>
      </c>
      <c r="AE102" s="1672">
        <v>9</v>
      </c>
      <c r="AF102" s="2626">
        <v>6</v>
      </c>
      <c r="AG102" s="1672">
        <v>1</v>
      </c>
      <c r="AH102" s="2626">
        <v>5</v>
      </c>
      <c r="AI102" s="1672">
        <v>3</v>
      </c>
      <c r="AJ102" s="2626"/>
      <c r="AK102" s="1672">
        <v>3</v>
      </c>
      <c r="AL102" s="2626">
        <v>6</v>
      </c>
      <c r="AM102" s="354">
        <v>1</v>
      </c>
      <c r="AN102" s="2535"/>
      <c r="AO102" s="2627">
        <v>29</v>
      </c>
      <c r="AP102" s="2535">
        <v>69</v>
      </c>
      <c r="AQ102" s="2627">
        <v>27</v>
      </c>
      <c r="AR102" s="2535">
        <v>0</v>
      </c>
      <c r="AS102" s="2627">
        <v>0</v>
      </c>
      <c r="AT102" s="2588">
        <v>40</v>
      </c>
      <c r="AU102" s="2588">
        <v>0</v>
      </c>
      <c r="AV102" s="5" t="str">
        <f t="shared" ref="AV102:AV110" si="29">$CC102&amp;$CD102&amp;$CE102&amp;$CF102</f>
        <v/>
      </c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5" t="str">
        <f t="shared" ref="CC102:CC110" si="30">IF(CM102=1," * Los Beneficiarios no pueden ser mayor que el Total, (si no hay beneficiario digite un cero). ","")</f>
        <v/>
      </c>
      <c r="CD102" s="5" t="str">
        <f t="shared" ref="CD102:CD110" si="31">IF(CN102=1," * El total de controles no pueden ser mayor que el Total, (si no hay controles digite un cero). ","")</f>
        <v/>
      </c>
      <c r="CE102" s="5" t="str">
        <f t="shared" ref="CE102:CE110" si="32">IF(CO102=1," * La cantidad de Atenciones de pacientes pertenecientes a Pueblos Originarios no pueden ser mayor que el Total, (si no hay atenciones digite un cero). ","")</f>
        <v/>
      </c>
      <c r="CF102" s="5" t="str">
        <f t="shared" ref="CF102:CF110" si="33">IF(CP102=1," * La cantidad de Atenciones de pacientes Migrantes no pueden ser mayor que el Total, (si no hay atenciones digite un cero). ","")</f>
        <v/>
      </c>
      <c r="CG102" s="79"/>
      <c r="CM102" s="5">
        <f t="shared" ref="CM102:CP110" si="34">IF(OR(AP102&gt;$C102,AND($C102&lt;&gt;0,AP102="")),1,0)</f>
        <v>0</v>
      </c>
      <c r="CN102" s="5">
        <f t="shared" si="34"/>
        <v>0</v>
      </c>
      <c r="CO102" s="5">
        <f t="shared" si="34"/>
        <v>0</v>
      </c>
      <c r="CP102" s="5">
        <f t="shared" si="34"/>
        <v>0</v>
      </c>
      <c r="CZ102" s="5"/>
      <c r="DA102" s="5"/>
    </row>
    <row r="103" spans="1:106" ht="17.25" customHeight="1" x14ac:dyDescent="0.2">
      <c r="A103" s="4641" t="s">
        <v>150</v>
      </c>
      <c r="B103" s="2628" t="s">
        <v>151</v>
      </c>
      <c r="C103" s="105">
        <f>SUM(D103:E103)</f>
        <v>0</v>
      </c>
      <c r="D103" s="2629"/>
      <c r="E103" s="1671">
        <f>SUM(K103+M103+O103+Q103+S103+U103+W103+Y103+AA103+AC103+AE103+AG103+AI103+AK103+AM103)</f>
        <v>0</v>
      </c>
      <c r="F103" s="2630"/>
      <c r="G103" s="2631"/>
      <c r="H103" s="2630"/>
      <c r="I103" s="2631"/>
      <c r="J103" s="2630"/>
      <c r="K103" s="2632"/>
      <c r="L103" s="2630"/>
      <c r="M103" s="2632"/>
      <c r="N103" s="2630"/>
      <c r="O103" s="2632"/>
      <c r="P103" s="2630"/>
      <c r="Q103" s="2632"/>
      <c r="R103" s="2630"/>
      <c r="S103" s="2632"/>
      <c r="T103" s="2630"/>
      <c r="U103" s="2632"/>
      <c r="V103" s="2630"/>
      <c r="W103" s="2632"/>
      <c r="X103" s="2630"/>
      <c r="Y103" s="2632"/>
      <c r="Z103" s="2630"/>
      <c r="AA103" s="2632"/>
      <c r="AB103" s="2630"/>
      <c r="AC103" s="2633"/>
      <c r="AD103" s="2630"/>
      <c r="AE103" s="2632"/>
      <c r="AF103" s="2630"/>
      <c r="AG103" s="2632"/>
      <c r="AH103" s="2630"/>
      <c r="AI103" s="2632"/>
      <c r="AJ103" s="2630"/>
      <c r="AK103" s="2632"/>
      <c r="AL103" s="2630"/>
      <c r="AM103" s="2634"/>
      <c r="AN103" s="107"/>
      <c r="AO103" s="74"/>
      <c r="AP103" s="107"/>
      <c r="AQ103" s="74"/>
      <c r="AR103" s="107"/>
      <c r="AS103" s="74"/>
      <c r="AT103" s="108"/>
      <c r="AU103" s="108"/>
      <c r="AV103" s="5" t="str">
        <f t="shared" si="29"/>
        <v/>
      </c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5" t="str">
        <f t="shared" si="30"/>
        <v/>
      </c>
      <c r="CD103" s="5" t="str">
        <f t="shared" si="31"/>
        <v/>
      </c>
      <c r="CE103" s="5" t="str">
        <f t="shared" si="32"/>
        <v/>
      </c>
      <c r="CF103" s="5" t="str">
        <f t="shared" si="33"/>
        <v/>
      </c>
      <c r="CG103" s="79"/>
      <c r="CM103" s="5">
        <f t="shared" si="34"/>
        <v>0</v>
      </c>
      <c r="CN103" s="5">
        <f t="shared" si="34"/>
        <v>0</v>
      </c>
      <c r="CO103" s="5">
        <f t="shared" si="34"/>
        <v>0</v>
      </c>
      <c r="CP103" s="5">
        <f t="shared" si="34"/>
        <v>0</v>
      </c>
      <c r="CZ103" s="5"/>
      <c r="DA103" s="5"/>
    </row>
    <row r="104" spans="1:106" ht="17.25" customHeight="1" x14ac:dyDescent="0.2">
      <c r="A104" s="3798"/>
      <c r="B104" s="2602" t="s">
        <v>152</v>
      </c>
      <c r="C104" s="2635">
        <f t="shared" ref="C104:C110" si="35">SUM(D104+E104)</f>
        <v>0</v>
      </c>
      <c r="D104" s="2636">
        <f>SUM(F104+H104+J104+L104+N104+P104+R104+T104+V104+X104+Z104+AB104+AD104+AF104+AH104+AJ104+AL104)</f>
        <v>0</v>
      </c>
      <c r="E104" s="2637">
        <f>SUM(G104+I104+K104+M104+O104+Q104+S104+U104+W104+Y104+AA104+AC104+AE104+AG104+AI104+AK104+AM104)</f>
        <v>0</v>
      </c>
      <c r="F104" s="2547"/>
      <c r="G104" s="2554"/>
      <c r="H104" s="2547"/>
      <c r="I104" s="2554"/>
      <c r="J104" s="2547"/>
      <c r="K104" s="2554"/>
      <c r="L104" s="2547"/>
      <c r="M104" s="2554"/>
      <c r="N104" s="2547"/>
      <c r="O104" s="2554"/>
      <c r="P104" s="2547"/>
      <c r="Q104" s="2551"/>
      <c r="R104" s="2547"/>
      <c r="S104" s="2551"/>
      <c r="T104" s="2547"/>
      <c r="U104" s="2551"/>
      <c r="V104" s="2547"/>
      <c r="W104" s="2551"/>
      <c r="X104" s="2547"/>
      <c r="Y104" s="2551"/>
      <c r="Z104" s="2547"/>
      <c r="AA104" s="2551"/>
      <c r="AB104" s="2547"/>
      <c r="AC104" s="2551"/>
      <c r="AD104" s="2547"/>
      <c r="AE104" s="2551"/>
      <c r="AF104" s="2547"/>
      <c r="AG104" s="2551"/>
      <c r="AH104" s="2547"/>
      <c r="AI104" s="2551"/>
      <c r="AJ104" s="2547"/>
      <c r="AK104" s="2551"/>
      <c r="AL104" s="2638"/>
      <c r="AM104" s="2639"/>
      <c r="AN104" s="2550"/>
      <c r="AO104" s="2551"/>
      <c r="AP104" s="2550"/>
      <c r="AQ104" s="2551"/>
      <c r="AR104" s="2550"/>
      <c r="AS104" s="2551"/>
      <c r="AT104" s="2554"/>
      <c r="AU104" s="2554"/>
      <c r="AV104" s="5" t="str">
        <f t="shared" si="29"/>
        <v/>
      </c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5" t="str">
        <f t="shared" si="30"/>
        <v/>
      </c>
      <c r="CD104" s="5" t="str">
        <f t="shared" si="31"/>
        <v/>
      </c>
      <c r="CE104" s="5" t="str">
        <f t="shared" si="32"/>
        <v/>
      </c>
      <c r="CF104" s="5" t="str">
        <f t="shared" si="33"/>
        <v/>
      </c>
      <c r="CG104" s="79"/>
      <c r="CM104" s="5">
        <f t="shared" si="34"/>
        <v>0</v>
      </c>
      <c r="CN104" s="5">
        <f t="shared" si="34"/>
        <v>0</v>
      </c>
      <c r="CO104" s="5">
        <f t="shared" si="34"/>
        <v>0</v>
      </c>
      <c r="CP104" s="5">
        <f t="shared" si="34"/>
        <v>0</v>
      </c>
      <c r="CZ104" s="5"/>
      <c r="DA104" s="5"/>
    </row>
    <row r="105" spans="1:106" ht="17.25" customHeight="1" x14ac:dyDescent="0.2">
      <c r="A105" s="3788"/>
      <c r="B105" s="2640" t="s">
        <v>153</v>
      </c>
      <c r="C105" s="113">
        <f t="shared" si="35"/>
        <v>0</v>
      </c>
      <c r="D105" s="114">
        <f>SUM(N105+P105+R105+T105+V105+X105+Z105+AB105)</f>
        <v>0</v>
      </c>
      <c r="E105" s="115">
        <f>SUM(O105+Q105+S105+U105+W105+Y105+AA105+AC105)</f>
        <v>0</v>
      </c>
      <c r="F105" s="2641"/>
      <c r="G105" s="2511"/>
      <c r="H105" s="2641"/>
      <c r="I105" s="2511"/>
      <c r="J105" s="2641"/>
      <c r="K105" s="2511"/>
      <c r="L105" s="2641"/>
      <c r="M105" s="2511"/>
      <c r="N105" s="2606"/>
      <c r="O105" s="2608"/>
      <c r="P105" s="2606"/>
      <c r="Q105" s="2608"/>
      <c r="R105" s="2606"/>
      <c r="S105" s="2608"/>
      <c r="T105" s="2606"/>
      <c r="U105" s="2608"/>
      <c r="V105" s="2606"/>
      <c r="W105" s="2608"/>
      <c r="X105" s="2606"/>
      <c r="Y105" s="2608"/>
      <c r="Z105" s="2606"/>
      <c r="AA105" s="2512"/>
      <c r="AB105" s="2606"/>
      <c r="AC105" s="2608"/>
      <c r="AD105" s="2641"/>
      <c r="AE105" s="2511"/>
      <c r="AF105" s="2641"/>
      <c r="AG105" s="2511"/>
      <c r="AH105" s="2641"/>
      <c r="AI105" s="2511"/>
      <c r="AJ105" s="2641"/>
      <c r="AK105" s="2511"/>
      <c r="AL105" s="2641"/>
      <c r="AM105" s="2513"/>
      <c r="AN105" s="2550"/>
      <c r="AO105" s="2551"/>
      <c r="AP105" s="2550"/>
      <c r="AQ105" s="2551"/>
      <c r="AR105" s="2550"/>
      <c r="AS105" s="2551"/>
      <c r="AT105" s="2554"/>
      <c r="AU105" s="2554"/>
      <c r="AV105" s="5" t="str">
        <f t="shared" si="29"/>
        <v/>
      </c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5" t="str">
        <f t="shared" si="30"/>
        <v/>
      </c>
      <c r="CD105" s="5" t="str">
        <f t="shared" si="31"/>
        <v/>
      </c>
      <c r="CE105" s="5" t="str">
        <f t="shared" si="32"/>
        <v/>
      </c>
      <c r="CF105" s="5" t="str">
        <f t="shared" si="33"/>
        <v/>
      </c>
      <c r="CG105" s="79"/>
      <c r="CM105" s="5">
        <f t="shared" si="34"/>
        <v>0</v>
      </c>
      <c r="CN105" s="5">
        <f t="shared" si="34"/>
        <v>0</v>
      </c>
      <c r="CO105" s="5">
        <f t="shared" si="34"/>
        <v>0</v>
      </c>
      <c r="CP105" s="5">
        <f t="shared" si="34"/>
        <v>0</v>
      </c>
      <c r="CZ105" s="5"/>
      <c r="DA105" s="5"/>
    </row>
    <row r="106" spans="1:106" ht="17.25" customHeight="1" x14ac:dyDescent="0.2">
      <c r="A106" s="3855" t="s">
        <v>154</v>
      </c>
      <c r="B106" s="3856"/>
      <c r="C106" s="116">
        <f t="shared" si="35"/>
        <v>0</v>
      </c>
      <c r="D106" s="117">
        <f t="shared" ref="D106:E110" si="36">SUM(F106+H106+J106+L106+N106+P106+R106+T106+V106+X106+Z106+AB106+AD106+AF106+AH106+AJ106+AL106)</f>
        <v>0</v>
      </c>
      <c r="E106" s="118">
        <f t="shared" si="36"/>
        <v>0</v>
      </c>
      <c r="F106" s="73"/>
      <c r="G106" s="108"/>
      <c r="H106" s="73"/>
      <c r="I106" s="108"/>
      <c r="J106" s="73"/>
      <c r="K106" s="74"/>
      <c r="L106" s="73"/>
      <c r="M106" s="74"/>
      <c r="N106" s="73"/>
      <c r="O106" s="74"/>
      <c r="P106" s="73"/>
      <c r="Q106" s="74"/>
      <c r="R106" s="73"/>
      <c r="S106" s="74"/>
      <c r="T106" s="73"/>
      <c r="U106" s="74"/>
      <c r="V106" s="73"/>
      <c r="W106" s="74"/>
      <c r="X106" s="73"/>
      <c r="Y106" s="74"/>
      <c r="Z106" s="73"/>
      <c r="AA106" s="74"/>
      <c r="AB106" s="73"/>
      <c r="AC106" s="74"/>
      <c r="AD106" s="73"/>
      <c r="AE106" s="74"/>
      <c r="AF106" s="73"/>
      <c r="AG106" s="74"/>
      <c r="AH106" s="73"/>
      <c r="AI106" s="108"/>
      <c r="AJ106" s="73"/>
      <c r="AK106" s="108"/>
      <c r="AL106" s="119"/>
      <c r="AM106" s="76"/>
      <c r="AN106" s="2550"/>
      <c r="AO106" s="2551"/>
      <c r="AP106" s="2550"/>
      <c r="AQ106" s="2551"/>
      <c r="AR106" s="2550"/>
      <c r="AS106" s="2551"/>
      <c r="AT106" s="2554"/>
      <c r="AU106" s="2554"/>
      <c r="AV106" s="5" t="str">
        <f t="shared" si="29"/>
        <v/>
      </c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5" t="str">
        <f t="shared" si="30"/>
        <v/>
      </c>
      <c r="CD106" s="5" t="str">
        <f t="shared" si="31"/>
        <v/>
      </c>
      <c r="CE106" s="5" t="str">
        <f t="shared" si="32"/>
        <v/>
      </c>
      <c r="CF106" s="5" t="str">
        <f t="shared" si="33"/>
        <v/>
      </c>
      <c r="CG106" s="79"/>
      <c r="CM106" s="5">
        <f t="shared" si="34"/>
        <v>0</v>
      </c>
      <c r="CN106" s="5">
        <f t="shared" si="34"/>
        <v>0</v>
      </c>
      <c r="CO106" s="5">
        <f t="shared" si="34"/>
        <v>0</v>
      </c>
      <c r="CP106" s="5">
        <f t="shared" si="34"/>
        <v>0</v>
      </c>
      <c r="CZ106" s="5"/>
      <c r="DA106" s="5"/>
    </row>
    <row r="107" spans="1:106" ht="17.25" customHeight="1" x14ac:dyDescent="0.2">
      <c r="A107" s="4672" t="s">
        <v>155</v>
      </c>
      <c r="B107" s="4673"/>
      <c r="C107" s="2642">
        <f t="shared" si="35"/>
        <v>0</v>
      </c>
      <c r="D107" s="2636">
        <f t="shared" si="36"/>
        <v>0</v>
      </c>
      <c r="E107" s="2637">
        <f t="shared" si="36"/>
        <v>0</v>
      </c>
      <c r="F107" s="2547"/>
      <c r="G107" s="2554"/>
      <c r="H107" s="2547"/>
      <c r="I107" s="2554"/>
      <c r="J107" s="2547"/>
      <c r="K107" s="2551"/>
      <c r="L107" s="2547"/>
      <c r="M107" s="2551"/>
      <c r="N107" s="2547"/>
      <c r="O107" s="2551"/>
      <c r="P107" s="2547"/>
      <c r="Q107" s="2551"/>
      <c r="R107" s="2547"/>
      <c r="S107" s="2551"/>
      <c r="T107" s="2547"/>
      <c r="U107" s="2551"/>
      <c r="V107" s="2547"/>
      <c r="W107" s="2551"/>
      <c r="X107" s="2547"/>
      <c r="Y107" s="2551"/>
      <c r="Z107" s="2547"/>
      <c r="AA107" s="2551"/>
      <c r="AB107" s="2547"/>
      <c r="AC107" s="2554"/>
      <c r="AD107" s="2547"/>
      <c r="AE107" s="2554"/>
      <c r="AF107" s="2547"/>
      <c r="AG107" s="2554"/>
      <c r="AH107" s="2547"/>
      <c r="AI107" s="2554"/>
      <c r="AJ107" s="2547"/>
      <c r="AK107" s="2554"/>
      <c r="AL107" s="2638"/>
      <c r="AM107" s="2639"/>
      <c r="AN107" s="2550"/>
      <c r="AO107" s="2551"/>
      <c r="AP107" s="2550"/>
      <c r="AQ107" s="2551"/>
      <c r="AR107" s="2550"/>
      <c r="AS107" s="2551"/>
      <c r="AT107" s="2554"/>
      <c r="AU107" s="2554"/>
      <c r="AV107" s="5" t="str">
        <f t="shared" si="29"/>
        <v/>
      </c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5" t="str">
        <f t="shared" si="30"/>
        <v/>
      </c>
      <c r="CD107" s="5" t="str">
        <f t="shared" si="31"/>
        <v/>
      </c>
      <c r="CE107" s="5" t="str">
        <f t="shared" si="32"/>
        <v/>
      </c>
      <c r="CF107" s="5" t="str">
        <f t="shared" si="33"/>
        <v/>
      </c>
      <c r="CG107" s="79"/>
      <c r="CM107" s="5">
        <f t="shared" si="34"/>
        <v>0</v>
      </c>
      <c r="CN107" s="5">
        <f t="shared" si="34"/>
        <v>0</v>
      </c>
      <c r="CO107" s="5">
        <f t="shared" si="34"/>
        <v>0</v>
      </c>
      <c r="CP107" s="5">
        <f t="shared" si="34"/>
        <v>0</v>
      </c>
      <c r="CZ107" s="5"/>
      <c r="DA107" s="5"/>
    </row>
    <row r="108" spans="1:106" ht="17.25" customHeight="1" x14ac:dyDescent="0.2">
      <c r="A108" s="4674" t="s">
        <v>156</v>
      </c>
      <c r="B108" s="4675"/>
      <c r="C108" s="2643">
        <f t="shared" si="35"/>
        <v>0</v>
      </c>
      <c r="D108" s="2644">
        <f t="shared" si="36"/>
        <v>0</v>
      </c>
      <c r="E108" s="2637">
        <f t="shared" si="36"/>
        <v>0</v>
      </c>
      <c r="F108" s="2547"/>
      <c r="G108" s="2554"/>
      <c r="H108" s="2547"/>
      <c r="I108" s="2554"/>
      <c r="J108" s="2547"/>
      <c r="K108" s="2551"/>
      <c r="L108" s="2547"/>
      <c r="M108" s="2551"/>
      <c r="N108" s="2547"/>
      <c r="O108" s="2551"/>
      <c r="P108" s="2547"/>
      <c r="Q108" s="2551"/>
      <c r="R108" s="2547"/>
      <c r="S108" s="2551"/>
      <c r="T108" s="2547"/>
      <c r="U108" s="2551"/>
      <c r="V108" s="2547"/>
      <c r="W108" s="2551"/>
      <c r="X108" s="2547"/>
      <c r="Y108" s="2551"/>
      <c r="Z108" s="2547"/>
      <c r="AA108" s="2551"/>
      <c r="AB108" s="2547"/>
      <c r="AC108" s="2554"/>
      <c r="AD108" s="2547"/>
      <c r="AE108" s="2554"/>
      <c r="AF108" s="2547"/>
      <c r="AG108" s="2554"/>
      <c r="AH108" s="2547"/>
      <c r="AI108" s="2554"/>
      <c r="AJ108" s="2547"/>
      <c r="AK108" s="2554"/>
      <c r="AL108" s="2638"/>
      <c r="AM108" s="2639"/>
      <c r="AN108" s="2550"/>
      <c r="AO108" s="2551"/>
      <c r="AP108" s="2550"/>
      <c r="AQ108" s="2551"/>
      <c r="AR108" s="2550"/>
      <c r="AS108" s="2551"/>
      <c r="AT108" s="2554"/>
      <c r="AU108" s="2554"/>
      <c r="AV108" s="5" t="str">
        <f t="shared" si="29"/>
        <v/>
      </c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5" t="str">
        <f t="shared" si="30"/>
        <v/>
      </c>
      <c r="CD108" s="5" t="str">
        <f t="shared" si="31"/>
        <v/>
      </c>
      <c r="CE108" s="5" t="str">
        <f t="shared" si="32"/>
        <v/>
      </c>
      <c r="CF108" s="5" t="str">
        <f t="shared" si="33"/>
        <v/>
      </c>
      <c r="CG108" s="79"/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Z108" s="5"/>
      <c r="DA108" s="5"/>
    </row>
    <row r="109" spans="1:106" ht="19.5" customHeight="1" x14ac:dyDescent="0.2">
      <c r="A109" s="4672" t="s">
        <v>157</v>
      </c>
      <c r="B109" s="4673"/>
      <c r="C109" s="2642">
        <f t="shared" si="35"/>
        <v>0</v>
      </c>
      <c r="D109" s="2636">
        <f t="shared" si="36"/>
        <v>0</v>
      </c>
      <c r="E109" s="2637">
        <f t="shared" si="36"/>
        <v>0</v>
      </c>
      <c r="F109" s="2547"/>
      <c r="G109" s="2554"/>
      <c r="H109" s="2547"/>
      <c r="I109" s="2554"/>
      <c r="J109" s="2547"/>
      <c r="K109" s="2551"/>
      <c r="L109" s="2547"/>
      <c r="M109" s="2551"/>
      <c r="N109" s="2547"/>
      <c r="O109" s="2551"/>
      <c r="P109" s="2547"/>
      <c r="Q109" s="2551"/>
      <c r="R109" s="2547"/>
      <c r="S109" s="2551"/>
      <c r="T109" s="2547"/>
      <c r="U109" s="2551"/>
      <c r="V109" s="2547"/>
      <c r="W109" s="2551"/>
      <c r="X109" s="2547"/>
      <c r="Y109" s="2551"/>
      <c r="Z109" s="2547"/>
      <c r="AA109" s="2551"/>
      <c r="AB109" s="2547"/>
      <c r="AC109" s="2551"/>
      <c r="AD109" s="2547"/>
      <c r="AE109" s="2551"/>
      <c r="AF109" s="2547"/>
      <c r="AG109" s="2551"/>
      <c r="AH109" s="2547"/>
      <c r="AI109" s="2554"/>
      <c r="AJ109" s="2547"/>
      <c r="AK109" s="2554"/>
      <c r="AL109" s="2638"/>
      <c r="AM109" s="2639"/>
      <c r="AN109" s="2550"/>
      <c r="AO109" s="2551"/>
      <c r="AP109" s="2550"/>
      <c r="AQ109" s="2551"/>
      <c r="AR109" s="2550"/>
      <c r="AS109" s="2551"/>
      <c r="AT109" s="2554"/>
      <c r="AU109" s="2554"/>
      <c r="AV109" s="5" t="str">
        <f t="shared" si="29"/>
        <v/>
      </c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5" t="str">
        <f t="shared" si="30"/>
        <v/>
      </c>
      <c r="CD109" s="5" t="str">
        <f t="shared" si="31"/>
        <v/>
      </c>
      <c r="CE109" s="5" t="str">
        <f t="shared" si="32"/>
        <v/>
      </c>
      <c r="CF109" s="5" t="str">
        <f t="shared" si="33"/>
        <v/>
      </c>
      <c r="CG109" s="79"/>
      <c r="CM109" s="5">
        <f t="shared" si="34"/>
        <v>0</v>
      </c>
      <c r="CN109" s="5">
        <f t="shared" si="34"/>
        <v>0</v>
      </c>
      <c r="CO109" s="5">
        <f t="shared" si="34"/>
        <v>0</v>
      </c>
      <c r="CP109" s="5">
        <f t="shared" si="34"/>
        <v>0</v>
      </c>
      <c r="CZ109" s="5"/>
      <c r="DA109" s="5"/>
    </row>
    <row r="110" spans="1:106" ht="23.25" customHeight="1" x14ac:dyDescent="0.2">
      <c r="A110" s="4676" t="s">
        <v>158</v>
      </c>
      <c r="B110" s="4677"/>
      <c r="C110" s="2645">
        <f t="shared" si="35"/>
        <v>0</v>
      </c>
      <c r="D110" s="2646">
        <f t="shared" si="36"/>
        <v>0</v>
      </c>
      <c r="E110" s="2514">
        <f t="shared" si="36"/>
        <v>0</v>
      </c>
      <c r="F110" s="2606"/>
      <c r="G110" s="2512"/>
      <c r="H110" s="2606"/>
      <c r="I110" s="2512"/>
      <c r="J110" s="2606"/>
      <c r="K110" s="2608"/>
      <c r="L110" s="2606"/>
      <c r="M110" s="2608"/>
      <c r="N110" s="2606"/>
      <c r="O110" s="2608"/>
      <c r="P110" s="2606"/>
      <c r="Q110" s="2608"/>
      <c r="R110" s="2606"/>
      <c r="S110" s="2608"/>
      <c r="T110" s="2606"/>
      <c r="U110" s="2608"/>
      <c r="V110" s="2606"/>
      <c r="W110" s="2608"/>
      <c r="X110" s="2606"/>
      <c r="Y110" s="2608"/>
      <c r="Z110" s="2606"/>
      <c r="AA110" s="2608"/>
      <c r="AB110" s="2606"/>
      <c r="AC110" s="2608"/>
      <c r="AD110" s="2606"/>
      <c r="AE110" s="2608"/>
      <c r="AF110" s="2606"/>
      <c r="AG110" s="2608"/>
      <c r="AH110" s="2606"/>
      <c r="AI110" s="2608"/>
      <c r="AJ110" s="2606"/>
      <c r="AK110" s="2608"/>
      <c r="AL110" s="2647"/>
      <c r="AM110" s="2648"/>
      <c r="AN110" s="2515"/>
      <c r="AO110" s="2608"/>
      <c r="AP110" s="2515"/>
      <c r="AQ110" s="2608"/>
      <c r="AR110" s="2515"/>
      <c r="AS110" s="2608"/>
      <c r="AT110" s="2512"/>
      <c r="AU110" s="2512"/>
      <c r="AV110" s="5" t="str">
        <f t="shared" si="29"/>
        <v/>
      </c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5" t="str">
        <f t="shared" si="30"/>
        <v/>
      </c>
      <c r="CD110" s="5" t="str">
        <f t="shared" si="31"/>
        <v/>
      </c>
      <c r="CE110" s="5" t="str">
        <f t="shared" si="32"/>
        <v/>
      </c>
      <c r="CF110" s="5" t="str">
        <f t="shared" si="33"/>
        <v/>
      </c>
      <c r="CG110" s="79"/>
      <c r="CM110" s="5">
        <f t="shared" si="34"/>
        <v>0</v>
      </c>
      <c r="CN110" s="5">
        <f t="shared" si="34"/>
        <v>0</v>
      </c>
      <c r="CO110" s="5">
        <f t="shared" si="34"/>
        <v>0</v>
      </c>
      <c r="CP110" s="5">
        <f t="shared" si="34"/>
        <v>0</v>
      </c>
      <c r="CZ110" s="5"/>
      <c r="DA110" s="5"/>
    </row>
    <row r="111" spans="1:106" s="93" customFormat="1" ht="18.75" customHeight="1" x14ac:dyDescent="0.2">
      <c r="A111" s="4655" t="s">
        <v>5</v>
      </c>
      <c r="B111" s="4657"/>
      <c r="C111" s="126">
        <f t="shared" ref="C111:AU111" si="37">SUM(C102:C110)</f>
        <v>69</v>
      </c>
      <c r="D111" s="127">
        <f t="shared" si="37"/>
        <v>40</v>
      </c>
      <c r="E111" s="115">
        <f t="shared" si="37"/>
        <v>29</v>
      </c>
      <c r="F111" s="128">
        <f t="shared" si="37"/>
        <v>0</v>
      </c>
      <c r="G111" s="129">
        <f t="shared" si="37"/>
        <v>0</v>
      </c>
      <c r="H111" s="128">
        <f t="shared" si="37"/>
        <v>0</v>
      </c>
      <c r="I111" s="129">
        <f t="shared" si="37"/>
        <v>0</v>
      </c>
      <c r="J111" s="2649">
        <f t="shared" si="37"/>
        <v>0</v>
      </c>
      <c r="K111" s="2650">
        <f t="shared" si="37"/>
        <v>0</v>
      </c>
      <c r="L111" s="2649">
        <f t="shared" si="37"/>
        <v>1</v>
      </c>
      <c r="M111" s="2650">
        <f t="shared" si="37"/>
        <v>0</v>
      </c>
      <c r="N111" s="2649">
        <f t="shared" si="37"/>
        <v>2</v>
      </c>
      <c r="O111" s="2650">
        <f t="shared" si="37"/>
        <v>1</v>
      </c>
      <c r="P111" s="2649">
        <f t="shared" si="37"/>
        <v>0</v>
      </c>
      <c r="Q111" s="2650">
        <f t="shared" si="37"/>
        <v>0</v>
      </c>
      <c r="R111" s="2649">
        <f t="shared" si="37"/>
        <v>0</v>
      </c>
      <c r="S111" s="2650">
        <f t="shared" si="37"/>
        <v>1</v>
      </c>
      <c r="T111" s="2649">
        <f t="shared" si="37"/>
        <v>0</v>
      </c>
      <c r="U111" s="2650">
        <f t="shared" si="37"/>
        <v>2</v>
      </c>
      <c r="V111" s="2649">
        <f t="shared" si="37"/>
        <v>0</v>
      </c>
      <c r="W111" s="2650">
        <f t="shared" si="37"/>
        <v>2</v>
      </c>
      <c r="X111" s="2649">
        <f t="shared" si="37"/>
        <v>3</v>
      </c>
      <c r="Y111" s="2650">
        <f t="shared" si="37"/>
        <v>3</v>
      </c>
      <c r="Z111" s="2649">
        <f t="shared" si="37"/>
        <v>2</v>
      </c>
      <c r="AA111" s="2650">
        <f t="shared" si="37"/>
        <v>0</v>
      </c>
      <c r="AB111" s="2649">
        <f t="shared" si="37"/>
        <v>4</v>
      </c>
      <c r="AC111" s="2650">
        <f t="shared" si="37"/>
        <v>3</v>
      </c>
      <c r="AD111" s="2649">
        <f t="shared" si="37"/>
        <v>11</v>
      </c>
      <c r="AE111" s="2650">
        <f t="shared" si="37"/>
        <v>9</v>
      </c>
      <c r="AF111" s="2649">
        <f t="shared" si="37"/>
        <v>6</v>
      </c>
      <c r="AG111" s="2650">
        <f t="shared" si="37"/>
        <v>1</v>
      </c>
      <c r="AH111" s="2649">
        <f t="shared" si="37"/>
        <v>5</v>
      </c>
      <c r="AI111" s="2650">
        <f t="shared" si="37"/>
        <v>3</v>
      </c>
      <c r="AJ111" s="2649">
        <f t="shared" si="37"/>
        <v>0</v>
      </c>
      <c r="AK111" s="2650">
        <f t="shared" si="37"/>
        <v>3</v>
      </c>
      <c r="AL111" s="2651">
        <f t="shared" si="37"/>
        <v>6</v>
      </c>
      <c r="AM111" s="2652">
        <f t="shared" si="37"/>
        <v>1</v>
      </c>
      <c r="AN111" s="2653">
        <f>SUM(AN102:AN110)</f>
        <v>0</v>
      </c>
      <c r="AO111" s="129">
        <f>SUM(AO102:AO110)</f>
        <v>29</v>
      </c>
      <c r="AP111" s="2653">
        <f t="shared" si="37"/>
        <v>69</v>
      </c>
      <c r="AQ111" s="129">
        <f t="shared" si="37"/>
        <v>27</v>
      </c>
      <c r="AR111" s="135">
        <f t="shared" si="37"/>
        <v>0</v>
      </c>
      <c r="AS111" s="129">
        <f t="shared" si="37"/>
        <v>0</v>
      </c>
      <c r="AT111" s="129">
        <f t="shared" si="37"/>
        <v>40</v>
      </c>
      <c r="AU111" s="136">
        <f t="shared" si="37"/>
        <v>0</v>
      </c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</row>
    <row r="112" spans="1:106" ht="17.25" customHeight="1" x14ac:dyDescent="0.2">
      <c r="A112" s="2654" t="s">
        <v>159</v>
      </c>
      <c r="B112" s="138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97" s="5" customFormat="1" ht="14.25" x14ac:dyDescent="0.2">
      <c r="A113" s="141" t="s">
        <v>160</v>
      </c>
      <c r="B113" s="138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97" s="5" customFormat="1" ht="11.25" customHeight="1" x14ac:dyDescent="0.2">
      <c r="A114" s="4678" t="s">
        <v>161</v>
      </c>
      <c r="B114" s="4655" t="s">
        <v>5</v>
      </c>
      <c r="C114" s="4656"/>
      <c r="D114" s="4657"/>
      <c r="E114" s="4655" t="s">
        <v>162</v>
      </c>
      <c r="F114" s="4656"/>
      <c r="G114" s="4656"/>
      <c r="H114" s="4656"/>
      <c r="I114" s="4656"/>
      <c r="J114" s="4656"/>
      <c r="K114" s="4656"/>
      <c r="L114" s="4656"/>
      <c r="M114" s="4656"/>
      <c r="N114" s="4656"/>
      <c r="O114" s="4656"/>
      <c r="P114" s="4680"/>
      <c r="Q114" s="4681" t="s">
        <v>163</v>
      </c>
      <c r="R114" s="4682" t="s">
        <v>164</v>
      </c>
      <c r="S114" s="4682" t="s">
        <v>165</v>
      </c>
      <c r="T114" s="4682" t="s">
        <v>166</v>
      </c>
      <c r="U114" s="4682" t="s">
        <v>167</v>
      </c>
      <c r="V114" s="4679" t="s">
        <v>10</v>
      </c>
      <c r="W114" s="4333" t="s">
        <v>11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CA114" s="3778" t="s">
        <v>168</v>
      </c>
      <c r="CB114" s="3778" t="s">
        <v>169</v>
      </c>
      <c r="CC114" s="3778" t="s">
        <v>170</v>
      </c>
      <c r="CD114" s="3778" t="s">
        <v>171</v>
      </c>
      <c r="CE114" s="3778" t="s">
        <v>172</v>
      </c>
      <c r="CF114" s="3778" t="s">
        <v>173</v>
      </c>
      <c r="CG114" s="3778" t="s">
        <v>174</v>
      </c>
      <c r="CH114" s="3778" t="s">
        <v>175</v>
      </c>
      <c r="CJ114" s="3782" t="s">
        <v>176</v>
      </c>
      <c r="CK114" s="3778" t="s">
        <v>168</v>
      </c>
      <c r="CL114" s="3778" t="s">
        <v>169</v>
      </c>
      <c r="CM114" s="3778" t="s">
        <v>170</v>
      </c>
      <c r="CN114" s="3778" t="s">
        <v>171</v>
      </c>
      <c r="CO114" s="3778" t="s">
        <v>172</v>
      </c>
      <c r="CP114" s="3778" t="s">
        <v>173</v>
      </c>
      <c r="CQ114" s="3778" t="s">
        <v>174</v>
      </c>
      <c r="CR114" s="3778" t="s">
        <v>175</v>
      </c>
    </row>
    <row r="115" spans="1:97" s="5" customFormat="1" ht="21" x14ac:dyDescent="0.2">
      <c r="A115" s="3852"/>
      <c r="B115" s="2655" t="s">
        <v>44</v>
      </c>
      <c r="C115" s="2656" t="s">
        <v>30</v>
      </c>
      <c r="D115" s="2657" t="s">
        <v>31</v>
      </c>
      <c r="E115" s="2658" t="s">
        <v>177</v>
      </c>
      <c r="F115" s="2659" t="s">
        <v>178</v>
      </c>
      <c r="G115" s="2659" t="s">
        <v>179</v>
      </c>
      <c r="H115" s="2659" t="s">
        <v>180</v>
      </c>
      <c r="I115" s="2659" t="s">
        <v>181</v>
      </c>
      <c r="J115" s="2659" t="s">
        <v>182</v>
      </c>
      <c r="K115" s="2659" t="s">
        <v>183</v>
      </c>
      <c r="L115" s="2659" t="s">
        <v>184</v>
      </c>
      <c r="M115" s="2659" t="s">
        <v>185</v>
      </c>
      <c r="N115" s="2659" t="s">
        <v>186</v>
      </c>
      <c r="O115" s="2659" t="s">
        <v>187</v>
      </c>
      <c r="P115" s="2660" t="s">
        <v>188</v>
      </c>
      <c r="Q115" s="3861"/>
      <c r="R115" s="3863"/>
      <c r="S115" s="3863"/>
      <c r="T115" s="3863"/>
      <c r="U115" s="3863"/>
      <c r="V115" s="3858"/>
      <c r="W115" s="3786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CA115" s="3778"/>
      <c r="CB115" s="3778"/>
      <c r="CC115" s="3778"/>
      <c r="CD115" s="3778"/>
      <c r="CE115" s="3778"/>
      <c r="CF115" s="3778"/>
      <c r="CG115" s="3778"/>
      <c r="CH115" s="3778"/>
      <c r="CJ115" s="3782"/>
      <c r="CK115" s="3778"/>
      <c r="CL115" s="3778"/>
      <c r="CM115" s="3778"/>
      <c r="CN115" s="3778"/>
      <c r="CO115" s="3778"/>
      <c r="CP115" s="3778"/>
      <c r="CQ115" s="3778"/>
      <c r="CR115" s="3778"/>
    </row>
    <row r="116" spans="1:97" s="5" customFormat="1" x14ac:dyDescent="0.2">
      <c r="A116" s="2661" t="s">
        <v>189</v>
      </c>
      <c r="B116" s="23">
        <f>SUM(E116:P116)</f>
        <v>0</v>
      </c>
      <c r="C116" s="73"/>
      <c r="D116" s="73"/>
      <c r="E116" s="73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146"/>
      <c r="R116" s="75"/>
      <c r="S116" s="75"/>
      <c r="T116" s="75"/>
      <c r="U116" s="75"/>
      <c r="V116" s="108"/>
      <c r="W116" s="108"/>
      <c r="X116" s="5" t="str">
        <f>$CA116&amp;$CB116&amp;$CC116&amp;$CD116&amp;CE116&amp;CF116&amp;CG116&amp;CH116&amp;CI116&amp;CJ116</f>
        <v/>
      </c>
      <c r="Y116" s="4"/>
      <c r="Z116" s="4"/>
      <c r="AA116" s="4"/>
      <c r="AB116" s="4"/>
      <c r="AC116" s="4"/>
      <c r="AD116" s="4"/>
      <c r="AE116" s="4"/>
      <c r="AF116" s="4"/>
      <c r="AG116" s="4"/>
      <c r="CA116" s="5" t="str">
        <f>IF(CK116=1," *Los controles según sexo deben ser iguales  al total de Controles. ","")</f>
        <v/>
      </c>
      <c r="CB116" s="5" t="str">
        <f>IF(CL116=1," *Las Atenciones de Embarazadas no pueden superar el total de Atenciones de Mujeres. ","")</f>
        <v/>
      </c>
      <c r="CC116" s="5" t="str">
        <f>IF(CM116=1," *Las Atenciones de Personas de 60 Años no pueden superar el total de Atenciones del grupo de edad 20-64 Años. ","")</f>
        <v/>
      </c>
      <c r="CD116" s="5" t="str">
        <f>IF(CN116=1," *Las Atenciones de Discapacitados no pueden superar el total de Atenciones.","")</f>
        <v/>
      </c>
      <c r="CE116" s="5" t="str">
        <f>IF(CO116=1," *Las Atenciones de NNA SENAME no pueden superar el total de Atenciones, ni considerar el grupo etario 65 y mas años.","")</f>
        <v/>
      </c>
      <c r="CF116" s="5" t="str">
        <f>IF(CP116=1," *Las Atenciones de NNA Mejor Niñez no pueden superar el total de Atenciones, ni considerar el grupo etario 65 y mas años.","")</f>
        <v/>
      </c>
      <c r="CG116" s="5" t="str">
        <f>IF(CQ116=1," *Las Atenciones de Pueblos Originarios no pueden superar el total de Atenciones.","")</f>
        <v/>
      </c>
      <c r="CH116" s="5" t="str">
        <f>IF(CR116=1," *Las Atenciones de Migrantes no pueden superar el total de Atenciones.","")</f>
        <v/>
      </c>
      <c r="CJ116" s="5" t="str">
        <f>IF(OR(AND(B116&lt;&gt;0,T116=""),AND(B116&lt;&gt;0,U116=""),AND(B116&lt;&gt;0,V116=""),AND(B116&lt;&gt;0,W116="")),"* No olvide digitar Migrantes y/o Pueblos Originarios, Niños, Niñas, Adolescentes y Jóvenes SENAME, Niños, Niñas, Adolescentes y Jóvenes Mejor Niñez (Digite CERO si no tiene). ","")</f>
        <v/>
      </c>
      <c r="CK116" s="5">
        <f>IF(C116+D116&lt;&gt;B116,1,0)</f>
        <v>0</v>
      </c>
      <c r="CL116" s="5">
        <f>IF(Q116&gt;D116,1,0)</f>
        <v>0</v>
      </c>
      <c r="CM116" s="5">
        <f>IF(R116&gt;O116,1,0)</f>
        <v>0</v>
      </c>
      <c r="CN116" s="5">
        <f>IF(S116&gt;B116,1,0)</f>
        <v>0</v>
      </c>
      <c r="CO116" s="5">
        <f t="shared" ref="CO116:CP119" si="38">IF(T116&gt;SUM($E116:$O116),1,0)</f>
        <v>0</v>
      </c>
      <c r="CP116" s="5">
        <f t="shared" si="38"/>
        <v>0</v>
      </c>
      <c r="CQ116" s="5">
        <f t="shared" ref="CQ116:CR119" si="39">IF(V116&gt;A116,1,0)</f>
        <v>0</v>
      </c>
      <c r="CR116" s="5">
        <f t="shared" si="39"/>
        <v>0</v>
      </c>
    </row>
    <row r="117" spans="1:97" s="5" customFormat="1" x14ac:dyDescent="0.2">
      <c r="A117" s="2661" t="s">
        <v>190</v>
      </c>
      <c r="B117" s="23">
        <f>SUM(E117:P117)</f>
        <v>0</v>
      </c>
      <c r="C117" s="73"/>
      <c r="D117" s="73"/>
      <c r="E117" s="73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146"/>
      <c r="R117" s="75"/>
      <c r="S117" s="75"/>
      <c r="T117" s="75"/>
      <c r="U117" s="75"/>
      <c r="V117" s="108"/>
      <c r="W117" s="108"/>
      <c r="X117" s="5" t="str">
        <f t="shared" ref="X117:X118" si="40">$CA117&amp;$CB117&amp;$CC117&amp;$CD117&amp;CE117&amp;CF117&amp;CG117&amp;CH117&amp;CI117&amp;CJ117</f>
        <v/>
      </c>
      <c r="Y117" s="4"/>
      <c r="Z117" s="4"/>
      <c r="AA117" s="4"/>
      <c r="AB117" s="4"/>
      <c r="AC117" s="4"/>
      <c r="AD117" s="4"/>
      <c r="AE117" s="4"/>
      <c r="AF117" s="4"/>
      <c r="AG117" s="4"/>
      <c r="CA117" s="5" t="str">
        <f>IF(CK117=1," *Los controles según sexo deben ser iguales  al total de Controles. ","")</f>
        <v/>
      </c>
      <c r="CB117" s="5" t="str">
        <f>IF(CL117=1," *Las Atenciones de Embarazadas no pueden superar el total de Atenciones de Mujeres. ","")</f>
        <v/>
      </c>
      <c r="CC117" s="5" t="str">
        <f>IF(CM117=1," *Las Atenciones de Personas de 60 Años no pueden superar el total de Atenciones del grupo de edad 20-64 Años. ","")</f>
        <v/>
      </c>
      <c r="CD117" s="5" t="str">
        <f>IF(CN117=1," *Las Atenciones de Discapacitados no pueden superar el total de Atenciones.","")</f>
        <v/>
      </c>
      <c r="CE117" s="5" t="str">
        <f>IF(CO117=1," *Las Atenciones de NNA SENAME no pueden superar el total de Atenciones, ni considerar el grupo etario 65 y mas años.","")</f>
        <v/>
      </c>
      <c r="CF117" s="5" t="str">
        <f>IF(CP117=1," *Las Atenciones de NNA Mejor Niñez no pueden superar el total de Atenciones, ni considerar el grupo etario 65 y mas años.","")</f>
        <v/>
      </c>
      <c r="CG117" s="5" t="str">
        <f>IF(CQ117=1," *Las Atenciones de Pueblos Originarios no pueden superar el total de Atenciones.","")</f>
        <v/>
      </c>
      <c r="CH117" s="5" t="str">
        <f>IF(CR117=1," *Las Atenciones de Migrantes no pueden superar el total de Atenciones.","")</f>
        <v/>
      </c>
      <c r="CJ117" s="5" t="str">
        <f t="shared" ref="CJ117:CJ118" si="41">IF(OR(AND(B117&lt;&gt;0,T117=""),AND(B117&lt;&gt;0,U117=""),AND(B117&lt;&gt;0,V117=""),AND(B117&lt;&gt;0,W117="")),"* No olvide digitar Migrantes y/o Pueblos Originarios, Niños, Niñas, Adolescentes y Jóvenes SENAME, Niños, Niñas, Adolescentes y Jóvenes Mejor Niñez (Digite CERO si no tiene). ","")</f>
        <v/>
      </c>
      <c r="CK117" s="5">
        <f>IF(C117+D117&lt;&gt;B117,1,0)</f>
        <v>0</v>
      </c>
      <c r="CL117" s="5">
        <f>IF(Q117&gt;D117,1,0)</f>
        <v>0</v>
      </c>
      <c r="CM117" s="5">
        <f>IF(R117&gt;O117,1,0)</f>
        <v>0</v>
      </c>
      <c r="CN117" s="5">
        <f>IF(S117&gt;B117,1,0)</f>
        <v>0</v>
      </c>
      <c r="CO117" s="5">
        <f t="shared" si="38"/>
        <v>0</v>
      </c>
      <c r="CP117" s="5">
        <f t="shared" si="38"/>
        <v>0</v>
      </c>
      <c r="CQ117" s="5">
        <f t="shared" si="39"/>
        <v>0</v>
      </c>
      <c r="CR117" s="5">
        <f t="shared" si="39"/>
        <v>0</v>
      </c>
    </row>
    <row r="118" spans="1:97" s="5" customFormat="1" x14ac:dyDescent="0.2">
      <c r="A118" s="2661" t="s">
        <v>191</v>
      </c>
      <c r="B118" s="23">
        <f>SUM(E118:P118)</f>
        <v>0</v>
      </c>
      <c r="C118" s="73"/>
      <c r="D118" s="73"/>
      <c r="E118" s="73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146"/>
      <c r="R118" s="75"/>
      <c r="S118" s="75"/>
      <c r="T118" s="75"/>
      <c r="U118" s="75"/>
      <c r="V118" s="108"/>
      <c r="W118" s="108"/>
      <c r="X118" s="5" t="str">
        <f t="shared" si="40"/>
        <v/>
      </c>
      <c r="Y118" s="4"/>
      <c r="Z118" s="4"/>
      <c r="AA118" s="4"/>
      <c r="AC118" s="4"/>
      <c r="AD118" s="4"/>
      <c r="AE118" s="4"/>
      <c r="AF118" s="4"/>
      <c r="AG118" s="4"/>
      <c r="CA118" s="5" t="str">
        <f>IF(CK118=1," *Los controles según sexo deben ser iguales  al total de Controles. ","")</f>
        <v/>
      </c>
      <c r="CB118" s="5" t="str">
        <f>IF(CL118=1," *Las Atenciones de Embarazadas no pueden superar el total de Atenciones de Mujeres. ","")</f>
        <v/>
      </c>
      <c r="CC118" s="5" t="str">
        <f>IF(CM118=1," *Las Atenciones de Personas de 60 Años no pueden superar el total de Atenciones del grupo de edad 20-64 Años. ","")</f>
        <v/>
      </c>
      <c r="CD118" s="5" t="str">
        <f>IF(CN118=1," *Las Atenciones de Discapacitados no pueden superar el total de Atenciones.","")</f>
        <v/>
      </c>
      <c r="CE118" s="5" t="str">
        <f>IF(CO118=1," *Las Atenciones de NNA SENAME no pueden superar el total de Atenciones, ni considerar el grupo etario 65 y mas años.","")</f>
        <v/>
      </c>
      <c r="CF118" s="5" t="str">
        <f>IF(CP118=1," *Las Atenciones de NNA Mejor Niñez no pueden superar el total de Atenciones, ni considerar el grupo etario 65 y mas años.","")</f>
        <v/>
      </c>
      <c r="CG118" s="5" t="str">
        <f>IF(CQ118=1," *Las Atenciones de Pueblos Originarios no pueden superar el total de Atenciones.","")</f>
        <v/>
      </c>
      <c r="CH118" s="5" t="str">
        <f>IF(CR118=1," *Las Atenciones de Migrantes no pueden superar el total de Atenciones.","")</f>
        <v/>
      </c>
      <c r="CJ118" s="5" t="str">
        <f t="shared" si="41"/>
        <v/>
      </c>
      <c r="CK118" s="5">
        <f>IF(C118+D118&lt;&gt;B118,1,0)</f>
        <v>0</v>
      </c>
      <c r="CL118" s="5">
        <f>IF(Q118&gt;D118,1,0)</f>
        <v>0</v>
      </c>
      <c r="CM118" s="5">
        <f>IF(R118&gt;O118,1,0)</f>
        <v>0</v>
      </c>
      <c r="CN118" s="5">
        <f>IF(S118&gt;B118,1,0)</f>
        <v>0</v>
      </c>
      <c r="CO118" s="5">
        <f t="shared" si="38"/>
        <v>0</v>
      </c>
      <c r="CP118" s="5">
        <f t="shared" si="38"/>
        <v>0</v>
      </c>
      <c r="CQ118" s="5">
        <f t="shared" si="39"/>
        <v>0</v>
      </c>
      <c r="CR118" s="5">
        <f t="shared" si="39"/>
        <v>0</v>
      </c>
    </row>
    <row r="119" spans="1:97" s="5" customFormat="1" x14ac:dyDescent="0.2">
      <c r="A119" s="2662" t="s">
        <v>5</v>
      </c>
      <c r="B119" s="2663">
        <f t="shared" ref="B119:W119" si="42">SUM(B116:B118)</f>
        <v>0</v>
      </c>
      <c r="C119" s="2664">
        <f t="shared" si="42"/>
        <v>0</v>
      </c>
      <c r="D119" s="2665">
        <f t="shared" si="42"/>
        <v>0</v>
      </c>
      <c r="E119" s="2624">
        <f t="shared" si="42"/>
        <v>0</v>
      </c>
      <c r="F119" s="2666">
        <f t="shared" si="42"/>
        <v>0</v>
      </c>
      <c r="G119" s="2666">
        <f t="shared" si="42"/>
        <v>0</v>
      </c>
      <c r="H119" s="2666">
        <f t="shared" si="42"/>
        <v>0</v>
      </c>
      <c r="I119" s="2666">
        <f t="shared" si="42"/>
        <v>0</v>
      </c>
      <c r="J119" s="2666">
        <f t="shared" si="42"/>
        <v>0</v>
      </c>
      <c r="K119" s="2666">
        <f t="shared" si="42"/>
        <v>0</v>
      </c>
      <c r="L119" s="2666">
        <f t="shared" si="42"/>
        <v>0</v>
      </c>
      <c r="M119" s="2666">
        <f t="shared" si="42"/>
        <v>0</v>
      </c>
      <c r="N119" s="2666">
        <f t="shared" si="42"/>
        <v>0</v>
      </c>
      <c r="O119" s="2666">
        <f t="shared" si="42"/>
        <v>0</v>
      </c>
      <c r="P119" s="2667">
        <f t="shared" si="42"/>
        <v>0</v>
      </c>
      <c r="Q119" s="2668">
        <f t="shared" si="42"/>
        <v>0</v>
      </c>
      <c r="R119" s="2669">
        <f t="shared" si="42"/>
        <v>0</v>
      </c>
      <c r="S119" s="2669">
        <f t="shared" si="42"/>
        <v>0</v>
      </c>
      <c r="T119" s="2669">
        <f>SUM(T116:T118)</f>
        <v>0</v>
      </c>
      <c r="U119" s="2669">
        <f t="shared" si="42"/>
        <v>0</v>
      </c>
      <c r="V119" s="2670">
        <f t="shared" si="42"/>
        <v>0</v>
      </c>
      <c r="W119" s="2670">
        <f t="shared" si="42"/>
        <v>0</v>
      </c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CA119" s="5" t="str">
        <f>IF(CK119=1," *Los controles según sexo deben ser iguales  al total de Controles. ","")</f>
        <v/>
      </c>
      <c r="CB119" s="5" t="str">
        <f>IF(CL119=1," *Las Atenciones de Embarazadas no pueden superar el total de Atenciones de Mujeres. ","")</f>
        <v/>
      </c>
      <c r="CC119" s="5" t="str">
        <f>IF(CM119=1," *Las Atenciones de Personas de 60 Años no pueden superar el total de Atenciones del grupo de edad 20-64 Años. ","")</f>
        <v/>
      </c>
      <c r="CD119" s="5" t="str">
        <f>IF(CN119=1," *Las Atenciones de Discapacitados no pueden superar el total de Atenciones.","")</f>
        <v/>
      </c>
      <c r="CE119" s="5" t="str">
        <f>IF(CO119=1," *Las Atenciones de NNA SENAME no pueden superar el total de Atenciones, ni considerar el grupo etario 65 y mas años.","")</f>
        <v/>
      </c>
      <c r="CF119" s="5" t="str">
        <f>IF(CP119=1," *Las Atenciones de NNA Mejor Niñez no pueden superar el total de Atenciones, ni considerar el grupo etario 65 y mas años.","")</f>
        <v/>
      </c>
      <c r="CG119" s="5" t="str">
        <f>IF(CQ119=1," *Las Atenciones de Pueblos Originarios no pueden superar el total de Atenciones.","")</f>
        <v/>
      </c>
      <c r="CH119" s="5" t="str">
        <f>IF(CR119=1," *Las Atenciones de Migrantes no pueden superar el total de Atenciones.","")</f>
        <v/>
      </c>
      <c r="CK119" s="5">
        <f>IF(C119+D119&lt;&gt;B119,1,0)</f>
        <v>0</v>
      </c>
      <c r="CL119" s="5">
        <f>IF(Q119&gt;D119,1,0)</f>
        <v>0</v>
      </c>
      <c r="CM119" s="5">
        <f>IF(R119&gt;O119,1,0)</f>
        <v>0</v>
      </c>
      <c r="CN119" s="5">
        <f>IF(S119&gt;B119,1,0)</f>
        <v>0</v>
      </c>
      <c r="CO119" s="5">
        <f t="shared" si="38"/>
        <v>0</v>
      </c>
      <c r="CP119" s="5">
        <f t="shared" si="38"/>
        <v>0</v>
      </c>
      <c r="CQ119" s="5">
        <f t="shared" si="39"/>
        <v>0</v>
      </c>
      <c r="CR119" s="5">
        <f t="shared" si="39"/>
        <v>0</v>
      </c>
    </row>
    <row r="120" spans="1:97" s="5" customFormat="1" ht="14.25" x14ac:dyDescent="0.2">
      <c r="A120" s="2671" t="s">
        <v>192</v>
      </c>
      <c r="B120" s="138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2672"/>
      <c r="N120" s="2672"/>
      <c r="O120" s="2672"/>
      <c r="P120" s="2672"/>
      <c r="Q120" s="2672"/>
      <c r="R120" s="2673"/>
      <c r="S120" s="2674"/>
      <c r="T120" s="93"/>
      <c r="U120" s="93"/>
      <c r="V120" s="93"/>
      <c r="W120" s="93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97" s="5" customFormat="1" ht="11.25" customHeight="1" x14ac:dyDescent="0.2">
      <c r="A121" s="4678" t="s">
        <v>161</v>
      </c>
      <c r="B121" s="4655" t="s">
        <v>5</v>
      </c>
      <c r="C121" s="4656"/>
      <c r="D121" s="4657"/>
      <c r="E121" s="4655" t="s">
        <v>162</v>
      </c>
      <c r="F121" s="4656"/>
      <c r="G121" s="4656"/>
      <c r="H121" s="4656"/>
      <c r="I121" s="4656"/>
      <c r="J121" s="4656"/>
      <c r="K121" s="4656"/>
      <c r="L121" s="4680"/>
      <c r="M121" s="4681" t="s">
        <v>193</v>
      </c>
      <c r="N121" s="4682" t="s">
        <v>163</v>
      </c>
      <c r="O121" s="4682" t="s">
        <v>141</v>
      </c>
      <c r="P121" s="4682" t="s">
        <v>194</v>
      </c>
      <c r="Q121" s="4682" t="s">
        <v>195</v>
      </c>
      <c r="R121" s="4682" t="s">
        <v>196</v>
      </c>
      <c r="S121" s="4682" t="s">
        <v>10</v>
      </c>
      <c r="T121" s="4333" t="s">
        <v>11</v>
      </c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CA121" s="3778" t="s">
        <v>168</v>
      </c>
      <c r="CB121" s="3778" t="s">
        <v>169</v>
      </c>
      <c r="CC121" s="3778" t="s">
        <v>197</v>
      </c>
      <c r="CD121" s="3778" t="s">
        <v>170</v>
      </c>
      <c r="CE121" s="3778" t="s">
        <v>171</v>
      </c>
      <c r="CF121" s="3778" t="s">
        <v>172</v>
      </c>
      <c r="CG121" s="3778" t="s">
        <v>173</v>
      </c>
      <c r="CH121" s="3778" t="s">
        <v>174</v>
      </c>
      <c r="CI121" s="3778" t="s">
        <v>175</v>
      </c>
      <c r="CJ121" s="3782" t="s">
        <v>176</v>
      </c>
      <c r="CK121" s="3778" t="s">
        <v>168</v>
      </c>
      <c r="CL121" s="3778" t="s">
        <v>169</v>
      </c>
      <c r="CM121" s="3778" t="s">
        <v>197</v>
      </c>
      <c r="CN121" s="3778" t="s">
        <v>170</v>
      </c>
      <c r="CO121" s="3778" t="s">
        <v>171</v>
      </c>
      <c r="CP121" s="3778" t="s">
        <v>172</v>
      </c>
      <c r="CQ121" s="3778" t="s">
        <v>173</v>
      </c>
      <c r="CR121" s="3778" t="s">
        <v>174</v>
      </c>
      <c r="CS121" s="3778" t="s">
        <v>175</v>
      </c>
    </row>
    <row r="122" spans="1:97" s="5" customFormat="1" ht="42" x14ac:dyDescent="0.2">
      <c r="A122" s="3852"/>
      <c r="B122" s="2170" t="s">
        <v>44</v>
      </c>
      <c r="C122" s="2170" t="s">
        <v>30</v>
      </c>
      <c r="D122" s="2166" t="s">
        <v>31</v>
      </c>
      <c r="E122" s="2658" t="s">
        <v>198</v>
      </c>
      <c r="F122" s="2659" t="s">
        <v>183</v>
      </c>
      <c r="G122" s="2659" t="s">
        <v>199</v>
      </c>
      <c r="H122" s="2659" t="s">
        <v>200</v>
      </c>
      <c r="I122" s="2659" t="s">
        <v>186</v>
      </c>
      <c r="J122" s="2659" t="s">
        <v>201</v>
      </c>
      <c r="K122" s="2659" t="s">
        <v>202</v>
      </c>
      <c r="L122" s="2660" t="s">
        <v>188</v>
      </c>
      <c r="M122" s="3861"/>
      <c r="N122" s="3863"/>
      <c r="O122" s="3863"/>
      <c r="P122" s="3863"/>
      <c r="Q122" s="3863"/>
      <c r="R122" s="3863"/>
      <c r="S122" s="3863"/>
      <c r="T122" s="3786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CA122" s="3778"/>
      <c r="CB122" s="3778"/>
      <c r="CC122" s="3778"/>
      <c r="CD122" s="3778"/>
      <c r="CE122" s="3778"/>
      <c r="CF122" s="3778"/>
      <c r="CG122" s="3778"/>
      <c r="CH122" s="3778"/>
      <c r="CI122" s="3778"/>
      <c r="CJ122" s="3782"/>
      <c r="CK122" s="3778"/>
      <c r="CL122" s="3778"/>
      <c r="CM122" s="3778"/>
      <c r="CN122" s="3778"/>
      <c r="CO122" s="3778"/>
      <c r="CP122" s="3778"/>
      <c r="CQ122" s="3778"/>
      <c r="CR122" s="3778"/>
      <c r="CS122" s="3778"/>
    </row>
    <row r="123" spans="1:97" s="5" customFormat="1" x14ac:dyDescent="0.2">
      <c r="A123" s="162" t="s">
        <v>203</v>
      </c>
      <c r="B123" s="163">
        <f>SUM(E123:L123)</f>
        <v>0</v>
      </c>
      <c r="C123" s="164"/>
      <c r="D123" s="108"/>
      <c r="E123" s="73"/>
      <c r="F123" s="75"/>
      <c r="G123" s="75"/>
      <c r="H123" s="75"/>
      <c r="I123" s="75"/>
      <c r="J123" s="75"/>
      <c r="K123" s="75"/>
      <c r="L123" s="76"/>
      <c r="M123" s="146"/>
      <c r="N123" s="75"/>
      <c r="O123" s="75"/>
      <c r="P123" s="75"/>
      <c r="Q123" s="75"/>
      <c r="R123" s="75"/>
      <c r="S123" s="75"/>
      <c r="T123" s="108"/>
      <c r="U123" s="5" t="str">
        <f>$CA123&amp;$CB123&amp;$CC123&amp;$CD123&amp;CE123&amp;CF123&amp;CG123&amp;CH123&amp;CI123&amp;CJ123</f>
        <v/>
      </c>
      <c r="V123" s="4"/>
      <c r="W123" s="4"/>
      <c r="Y123" s="4"/>
      <c r="Z123" s="4"/>
      <c r="AA123" s="4"/>
      <c r="AB123" s="4"/>
      <c r="AC123" s="4"/>
      <c r="AD123" s="4"/>
      <c r="AE123" s="4"/>
      <c r="AF123" s="4"/>
      <c r="AG123" s="4"/>
      <c r="CA123" s="5" t="str">
        <f>IF(CK123=1," *Los controles según sexo deben ser iguales  al total de Controles. ","")</f>
        <v/>
      </c>
      <c r="CB123" s="5" t="str">
        <f>IF(CL123=1," *Las Atenciones de Embarazadas no pueden superar el total de Atenciones de Mujeres. ","")</f>
        <v/>
      </c>
      <c r="CC123" s="5" t="str">
        <f>IF(CM123=1," *Las Atenciones de Beneficiarios no pueden superar el total de Atenciones ","")</f>
        <v/>
      </c>
      <c r="CD123" s="5" t="str">
        <f>IF(CN123=1," *Las Atenciones de Personas de 60 Años no pueden superar el total de Atenciones del grupo de edad 20-64 Años. ","")</f>
        <v/>
      </c>
      <c r="CE123" s="5" t="str">
        <f>IF(CO123=1," *Las Atenciones de Discapacitados no pueden superar el total de Atenciones.","")</f>
        <v/>
      </c>
      <c r="CF123" s="5" t="str">
        <f>IF(CP123=1," *Las Atenciones de NNA SENAME no pueden superar el total de Atenciones, ni considerar el grupo etario 65 y mas años.","")</f>
        <v/>
      </c>
      <c r="CG123" s="5" t="str">
        <f>IF(CQ123=1," *Las Atenciones de NNA Mejor Niñez no pueden superar el total de Atenciones, ni considerar el grupo etario 65 y mas años.","")</f>
        <v/>
      </c>
      <c r="CH123" s="5" t="str">
        <f>IF(CR123=1," *Las Atenciones de Pueblos Originarios no pueden superar el total de Atenciones.","")</f>
        <v/>
      </c>
      <c r="CI123" s="5" t="str">
        <f>IF(CS123=1," *Las Atenciones de Migrantes no pueden superar el total de Atenciones.","")</f>
        <v/>
      </c>
      <c r="CJ123" s="5" t="str">
        <f>IF(OR(AND(B123&lt;&gt;0,Q123=""),AND(B123&lt;&gt;0,R123=""),AND(B123&lt;&gt;0,S123=""),AND(B123&lt;&gt;0,T123="")),"* No olvide digitar Migrantes y/o Pueblos Originarios, Niños, Niñas, Adolescentes y Jóvenes SENAME, Niños, Niñas, Adolescentes y Jóvenes Mejor Niñez (Digite CERO si no tiene). ","")</f>
        <v/>
      </c>
      <c r="CK123" s="5">
        <f>IF(C123+D123&lt;&gt;B123,1,0)</f>
        <v>0</v>
      </c>
      <c r="CL123" s="5">
        <f>IF(M123&gt;D123,1,0)</f>
        <v>0</v>
      </c>
      <c r="CM123" s="5">
        <f>IF(N123&gt;B123,1,0)</f>
        <v>0</v>
      </c>
      <c r="CN123" s="5">
        <f>IF(O123&gt;K123,1,0)</f>
        <v>0</v>
      </c>
      <c r="CO123" s="5">
        <f>IF(P123&gt;B123,1,0)</f>
        <v>0</v>
      </c>
      <c r="CP123" s="5">
        <f t="shared" ref="CP123:CQ125" si="43">IF(Q123&gt;SUM($E123:$K123),1,0)</f>
        <v>0</v>
      </c>
      <c r="CQ123" s="5">
        <f t="shared" si="43"/>
        <v>0</v>
      </c>
      <c r="CR123" s="5">
        <f t="shared" ref="CR123:CS125" si="44">IF(S123&gt;$B123,1,0)</f>
        <v>0</v>
      </c>
      <c r="CS123" s="5">
        <f t="shared" si="44"/>
        <v>0</v>
      </c>
    </row>
    <row r="124" spans="1:97" s="5" customFormat="1" x14ac:dyDescent="0.2">
      <c r="A124" s="2661" t="s">
        <v>204</v>
      </c>
      <c r="B124" s="163">
        <f>SUM(E124:L124)</f>
        <v>0</v>
      </c>
      <c r="C124" s="2675"/>
      <c r="D124" s="2676"/>
      <c r="E124" s="2677"/>
      <c r="F124" s="2678"/>
      <c r="G124" s="2678"/>
      <c r="H124" s="2678"/>
      <c r="I124" s="2678"/>
      <c r="J124" s="2678"/>
      <c r="K124" s="2678"/>
      <c r="L124" s="2679"/>
      <c r="M124" s="146"/>
      <c r="N124" s="75"/>
      <c r="O124" s="75"/>
      <c r="P124" s="75"/>
      <c r="Q124" s="75"/>
      <c r="R124" s="75"/>
      <c r="S124" s="75"/>
      <c r="T124" s="108"/>
      <c r="U124" s="5" t="str">
        <f>$CA124&amp;$CB124&amp;$CC124&amp;$CD124&amp;CE124&amp;CF124&amp;CG124&amp;CH124&amp;CI124&amp;CJ124</f>
        <v/>
      </c>
      <c r="V124" s="4"/>
      <c r="W124" s="4"/>
      <c r="X124" s="5" t="str">
        <f>$CA124&amp;$CB124&amp;$CC124&amp;$CD124&amp;CE124&amp;CF124&amp;CG124&amp;CH124&amp;CI124</f>
        <v/>
      </c>
      <c r="Y124" s="4"/>
      <c r="Z124" s="4"/>
      <c r="AA124" s="4"/>
      <c r="AB124" s="4"/>
      <c r="AC124" s="4"/>
      <c r="AD124" s="4"/>
      <c r="AE124" s="4"/>
      <c r="AF124" s="4"/>
      <c r="AG124" s="4"/>
      <c r="CA124" s="5" t="str">
        <f>IF(CK124=1," *Los controles según sexo deben ser iguales  al total de Controles. ","")</f>
        <v/>
      </c>
      <c r="CB124" s="5" t="str">
        <f>IF(CL124=1," *Las Atenciones de Embarazadas no pueden superar el total de Atenciones de Mujeres. ","")</f>
        <v/>
      </c>
      <c r="CC124" s="5" t="str">
        <f>IF(CM124=1," *Las Atenciones de Beneficiarios no pueden superar el total de Atenciones ","")</f>
        <v/>
      </c>
      <c r="CD124" s="5" t="str">
        <f>IF(CN124=1," *Las Atenciones de Personas de 60 Años no pueden superar el total de Atenciones del grupo de edad 20-64 Años. ","")</f>
        <v/>
      </c>
      <c r="CE124" s="5" t="str">
        <f>IF(CO124=1," *Las Atenciones de Discapacitados no pueden superar el total de Atenciones.","")</f>
        <v/>
      </c>
      <c r="CF124" s="5" t="str">
        <f>IF(CP124=1," *Las Atenciones de NNA SENAME no pueden superar el total de Atenciones, ni considerar el grupo etario 65 y mas años.","")</f>
        <v/>
      </c>
      <c r="CG124" s="5" t="str">
        <f>IF(CQ124=1," *Las Atenciones de NNA Mejor Niñez no pueden superar el total de Atenciones, ni considerar el grupo etario 65 y mas años.","")</f>
        <v/>
      </c>
      <c r="CH124" s="5" t="str">
        <f>IF(CR124=1," *Las Atenciones de Pueblos Originarios no pueden superar el total de Atenciones.","")</f>
        <v/>
      </c>
      <c r="CI124" s="5" t="str">
        <f>IF(CS124=1," *Las Atenciones de Migrantes no pueden superar el total de Atenciones.","")</f>
        <v/>
      </c>
      <c r="CJ124" s="5" t="str">
        <f>IF(OR(AND(B124&lt;&gt;0,Q124=""),AND(B124&lt;&gt;0,R124=""),AND(B124&lt;&gt;0,S124=""),AND(B124&lt;&gt;0,T124="")),"* No olvide digitar Migrantes y/o Pueblos Originarios, Niños, Niñas, Adolescentes y Jóvenes SENAME, Niños, Niñas, Adolescentes y Jóvenes Mejor Niñez (Digite CERO si no tiene). ","")</f>
        <v/>
      </c>
      <c r="CK124" s="5">
        <f>IF(C124+D124&lt;&gt;B124,1,0)</f>
        <v>0</v>
      </c>
      <c r="CL124" s="5">
        <f>IF(M124&gt;D124,1,0)</f>
        <v>0</v>
      </c>
      <c r="CM124" s="5">
        <f>IF(N124&gt;B124,1,0)</f>
        <v>0</v>
      </c>
      <c r="CN124" s="5">
        <f>IF(O124&gt;K124,1,0)</f>
        <v>0</v>
      </c>
      <c r="CO124" s="5">
        <f>IF(P124&gt;B124,1,0)</f>
        <v>0</v>
      </c>
      <c r="CP124" s="5">
        <f t="shared" si="43"/>
        <v>0</v>
      </c>
      <c r="CQ124" s="5">
        <f t="shared" si="43"/>
        <v>0</v>
      </c>
      <c r="CR124" s="5">
        <f t="shared" si="44"/>
        <v>0</v>
      </c>
      <c r="CS124" s="5">
        <f t="shared" si="44"/>
        <v>0</v>
      </c>
    </row>
    <row r="125" spans="1:97" s="5" customFormat="1" x14ac:dyDescent="0.2">
      <c r="A125" s="2662" t="s">
        <v>5</v>
      </c>
      <c r="B125" s="2663">
        <f t="shared" ref="B125:L125" si="45">SUM(B123:B124)</f>
        <v>0</v>
      </c>
      <c r="C125" s="2680">
        <f t="shared" si="45"/>
        <v>0</v>
      </c>
      <c r="D125" s="2681">
        <f t="shared" si="45"/>
        <v>0</v>
      </c>
      <c r="E125" s="2624">
        <f t="shared" si="45"/>
        <v>0</v>
      </c>
      <c r="F125" s="2666">
        <f t="shared" si="45"/>
        <v>0</v>
      </c>
      <c r="G125" s="2666">
        <f t="shared" si="45"/>
        <v>0</v>
      </c>
      <c r="H125" s="2666">
        <f t="shared" si="45"/>
        <v>0</v>
      </c>
      <c r="I125" s="2666">
        <f t="shared" si="45"/>
        <v>0</v>
      </c>
      <c r="J125" s="2666">
        <f t="shared" si="45"/>
        <v>0</v>
      </c>
      <c r="K125" s="2666">
        <f t="shared" si="45"/>
        <v>0</v>
      </c>
      <c r="L125" s="2667">
        <f t="shared" si="45"/>
        <v>0</v>
      </c>
      <c r="M125" s="2668">
        <f t="shared" ref="M125:T125" si="46">SUM(M123:M124)</f>
        <v>0</v>
      </c>
      <c r="N125" s="2666">
        <f t="shared" si="46"/>
        <v>0</v>
      </c>
      <c r="O125" s="2666">
        <f t="shared" si="46"/>
        <v>0</v>
      </c>
      <c r="P125" s="2669">
        <f t="shared" si="46"/>
        <v>0</v>
      </c>
      <c r="Q125" s="2669">
        <f t="shared" si="46"/>
        <v>0</v>
      </c>
      <c r="R125" s="2669">
        <f>SUM(R123:R124)</f>
        <v>0</v>
      </c>
      <c r="S125" s="2669">
        <f t="shared" si="46"/>
        <v>0</v>
      </c>
      <c r="T125" s="2670">
        <f t="shared" si="46"/>
        <v>0</v>
      </c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CA125" s="5" t="str">
        <f>IF(CK125=1," *Los controles según sexo deben ser iguales  al total de Controles. ","")</f>
        <v/>
      </c>
      <c r="CB125" s="5" t="str">
        <f>IF(CL125=1," *Las Atenciones de Embarazadas no pueden superar el total de Atenciones de Mujeres. ","")</f>
        <v/>
      </c>
      <c r="CC125" s="5" t="str">
        <f>IF(CM125=1," *Las Atenciones de Beneficiarios no pueden superar el total de Atenciones ","")</f>
        <v/>
      </c>
      <c r="CD125" s="5" t="str">
        <f>IF(CN125=1," *Las Atenciones de Personas de 60 Años no pueden superar el total de Atenciones del grupo de edad 20-64 Años. ","")</f>
        <v/>
      </c>
      <c r="CE125" s="5" t="str">
        <f>IF(CO125=1," *Las Atenciones de Discapacitados no pueden superar el total de Atenciones.","")</f>
        <v/>
      </c>
      <c r="CF125" s="5" t="str">
        <f>IF(CP125=1," *Las Atenciones de NNA SENAME no pueden superar el total de Atenciones, ni considerar el grupo etario 65 y mas años.","")</f>
        <v/>
      </c>
      <c r="CG125" s="5" t="str">
        <f>IF(CQ125=1," *Las Atenciones de NNA Mejor Niñez no pueden superar el total de Atenciones, ni considerar el grupo etario 65 y mas años.","")</f>
        <v/>
      </c>
      <c r="CH125" s="5" t="str">
        <f>IF(CR125=1," *Las Atenciones de Pueblos Originarios no pueden superar el total de Atenciones.","")</f>
        <v/>
      </c>
      <c r="CI125" s="5" t="str">
        <f>IF(CS125=1," *Las Atenciones de Migrantes no pueden superar el total de Atenciones.","")</f>
        <v/>
      </c>
      <c r="CK125" s="5">
        <f>IF(C125+D125&lt;&gt;B125,1,0)</f>
        <v>0</v>
      </c>
      <c r="CL125" s="5">
        <f>IF(M125&gt;D125,1,0)</f>
        <v>0</v>
      </c>
      <c r="CM125" s="5">
        <f>IF(N125&gt;B125,1,0)</f>
        <v>0</v>
      </c>
      <c r="CN125" s="5">
        <f>IF(O125&gt;K125,1,0)</f>
        <v>0</v>
      </c>
      <c r="CO125" s="5">
        <f>IF(P125&gt;B125,1,0)</f>
        <v>0</v>
      </c>
      <c r="CP125" s="5">
        <f t="shared" si="43"/>
        <v>0</v>
      </c>
      <c r="CQ125" s="5">
        <f t="shared" si="43"/>
        <v>0</v>
      </c>
      <c r="CR125" s="5">
        <f t="shared" si="44"/>
        <v>0</v>
      </c>
      <c r="CS125" s="5">
        <f t="shared" si="44"/>
        <v>0</v>
      </c>
    </row>
    <row r="126" spans="1:97" s="5" customFormat="1" ht="14.25" x14ac:dyDescent="0.2">
      <c r="A126" s="167" t="s">
        <v>205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97" s="5" customFormat="1" ht="14.25" x14ac:dyDescent="0.2">
      <c r="A127" s="2682" t="s">
        <v>206</v>
      </c>
      <c r="B127" s="169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97" s="5" customFormat="1" ht="11.25" customHeight="1" x14ac:dyDescent="0.2">
      <c r="A128" s="3864" t="s">
        <v>207</v>
      </c>
      <c r="B128" s="3864" t="s">
        <v>208</v>
      </c>
      <c r="C128" s="4665" t="s">
        <v>209</v>
      </c>
      <c r="D128" s="4666"/>
      <c r="E128" s="4666"/>
      <c r="F128" s="4666"/>
      <c r="G128" s="4666"/>
      <c r="H128" s="4666"/>
      <c r="I128" s="4666"/>
      <c r="J128" s="4666"/>
      <c r="K128" s="4666"/>
      <c r="L128" s="4666"/>
      <c r="M128" s="4666"/>
      <c r="N128" s="4666"/>
      <c r="O128" s="4666"/>
      <c r="P128" s="4666"/>
      <c r="Q128" s="4666"/>
      <c r="R128" s="4666"/>
      <c r="S128" s="4671"/>
      <c r="T128" s="4683" t="s">
        <v>49</v>
      </c>
      <c r="U128" s="4684"/>
      <c r="V128" s="4685" t="s">
        <v>210</v>
      </c>
      <c r="W128" s="3998" t="s">
        <v>211</v>
      </c>
      <c r="X128" s="4682" t="s">
        <v>10</v>
      </c>
      <c r="Y128" s="4682" t="s">
        <v>11</v>
      </c>
      <c r="Z128" s="4679" t="s">
        <v>212</v>
      </c>
      <c r="AA128" s="4679" t="s">
        <v>213</v>
      </c>
      <c r="AB128" s="4"/>
      <c r="AC128" s="4"/>
      <c r="AD128" s="4"/>
      <c r="AE128" s="4"/>
      <c r="AF128" s="4"/>
      <c r="AG128" s="4"/>
      <c r="CA128" s="3778" t="s">
        <v>168</v>
      </c>
      <c r="CB128" s="3778" t="s">
        <v>172</v>
      </c>
      <c r="CC128" s="3778" t="s">
        <v>173</v>
      </c>
      <c r="CD128" s="3778" t="s">
        <v>10</v>
      </c>
      <c r="CE128" s="3778" t="s">
        <v>11</v>
      </c>
      <c r="CF128" s="3778" t="s">
        <v>212</v>
      </c>
      <c r="CG128" s="3778" t="s">
        <v>176</v>
      </c>
      <c r="CK128" s="3778" t="s">
        <v>168</v>
      </c>
      <c r="CL128" s="3778" t="s">
        <v>172</v>
      </c>
      <c r="CM128" s="3778" t="s">
        <v>173</v>
      </c>
      <c r="CN128" s="3778" t="s">
        <v>10</v>
      </c>
      <c r="CO128" s="3778" t="s">
        <v>11</v>
      </c>
      <c r="CP128" s="3778" t="s">
        <v>212</v>
      </c>
    </row>
    <row r="129" spans="1:94" s="5" customFormat="1" x14ac:dyDescent="0.2">
      <c r="A129" s="3865"/>
      <c r="B129" s="3865"/>
      <c r="C129" s="2658" t="s">
        <v>13</v>
      </c>
      <c r="D129" s="2659" t="s">
        <v>14</v>
      </c>
      <c r="E129" s="2659" t="s">
        <v>50</v>
      </c>
      <c r="F129" s="2659" t="s">
        <v>51</v>
      </c>
      <c r="G129" s="2659" t="s">
        <v>17</v>
      </c>
      <c r="H129" s="2659" t="s">
        <v>18</v>
      </c>
      <c r="I129" s="2659" t="s">
        <v>19</v>
      </c>
      <c r="J129" s="2659" t="s">
        <v>20</v>
      </c>
      <c r="K129" s="2659" t="s">
        <v>21</v>
      </c>
      <c r="L129" s="2659" t="s">
        <v>22</v>
      </c>
      <c r="M129" s="2659" t="s">
        <v>23</v>
      </c>
      <c r="N129" s="2659" t="s">
        <v>24</v>
      </c>
      <c r="O129" s="2659" t="s">
        <v>25</v>
      </c>
      <c r="P129" s="2659" t="s">
        <v>26</v>
      </c>
      <c r="Q129" s="2659" t="s">
        <v>27</v>
      </c>
      <c r="R129" s="2659" t="s">
        <v>28</v>
      </c>
      <c r="S129" s="2524" t="s">
        <v>29</v>
      </c>
      <c r="T129" s="2683" t="s">
        <v>30</v>
      </c>
      <c r="U129" s="2684" t="s">
        <v>31</v>
      </c>
      <c r="V129" s="3869"/>
      <c r="W129" s="3840"/>
      <c r="X129" s="3863"/>
      <c r="Y129" s="3863"/>
      <c r="Z129" s="3858"/>
      <c r="AA129" s="3858"/>
      <c r="AB129" s="4"/>
      <c r="AC129" s="4"/>
      <c r="AD129" s="4"/>
      <c r="AE129" s="4"/>
      <c r="AF129" s="4"/>
      <c r="AG129" s="4"/>
      <c r="CA129" s="3778"/>
      <c r="CB129" s="3778"/>
      <c r="CC129" s="3778"/>
      <c r="CD129" s="3778"/>
      <c r="CE129" s="3778"/>
      <c r="CF129" s="3778"/>
      <c r="CG129" s="3778"/>
      <c r="CK129" s="3778"/>
      <c r="CL129" s="3778"/>
      <c r="CM129" s="3778"/>
      <c r="CN129" s="3778"/>
      <c r="CO129" s="3778"/>
      <c r="CP129" s="3778"/>
    </row>
    <row r="130" spans="1:94" s="5" customFormat="1" x14ac:dyDescent="0.2">
      <c r="A130" s="2685" t="s">
        <v>214</v>
      </c>
      <c r="B130" s="2686">
        <f>SUM(C130:S130)</f>
        <v>0</v>
      </c>
      <c r="C130" s="2687"/>
      <c r="D130" s="2688"/>
      <c r="E130" s="2688"/>
      <c r="F130" s="2688"/>
      <c r="G130" s="2688"/>
      <c r="H130" s="2688"/>
      <c r="I130" s="2688"/>
      <c r="J130" s="2688"/>
      <c r="K130" s="2688"/>
      <c r="L130" s="2688"/>
      <c r="M130" s="2688"/>
      <c r="N130" s="2688"/>
      <c r="O130" s="2688"/>
      <c r="P130" s="2688"/>
      <c r="Q130" s="2688"/>
      <c r="R130" s="2688"/>
      <c r="S130" s="2689"/>
      <c r="T130" s="173"/>
      <c r="U130" s="174"/>
      <c r="V130" s="2690"/>
      <c r="W130" s="2691"/>
      <c r="X130" s="2688"/>
      <c r="Y130" s="2688"/>
      <c r="Z130" s="2689"/>
      <c r="AA130" s="2689"/>
      <c r="AB130" s="5" t="str">
        <f>$CA130&amp;$CB130&amp;$CC130&amp;$CD130&amp;CE130&amp;CF130&amp;CG130&amp;CH130</f>
        <v/>
      </c>
      <c r="AC130" s="4"/>
      <c r="AD130" s="4"/>
      <c r="AE130" s="4"/>
      <c r="AF130" s="4"/>
      <c r="AG130" s="4"/>
      <c r="CA130" s="5" t="str">
        <f>IF(CK130=1," *Los controles según sexo deben ser iguales  al total de Controles. ","")</f>
        <v/>
      </c>
      <c r="CB130" s="5" t="str">
        <f>IF(CL130=1," *Las Atenciones de NNA SENAME no pueden superar el total de Atenciones entre los 0 Y 24 años","")</f>
        <v/>
      </c>
      <c r="CC130" s="5" t="str">
        <f>IF(CM130=1," *Las Atenciones de NNA Mejor Niñez no pueden superar el total de Atenciones entre los 0 Y 24 años","")</f>
        <v/>
      </c>
      <c r="CD130" s="5" t="str">
        <f>IF(CN130=1," *Las Acciones de Pueblos Originarios no pueden superar el total de Acciones ","")</f>
        <v/>
      </c>
      <c r="CE130" s="5" t="str">
        <f>IF(CO130=1," *Las Acciones de Migrantes no pueden superar el total de Acciones ","")</f>
        <v/>
      </c>
      <c r="CF130" s="5" t="str">
        <f>IF(CP130=1," *Las Acciones de Personas con Demencia no pueden superar el total de Acciones ","")</f>
        <v/>
      </c>
      <c r="CG130" s="5" t="str">
        <f>IF(OR(AND(B130&lt;&gt;0,V130=""),AND(B130&lt;&gt;0,W130=""),AND(B130&lt;&gt;0,X130=""),AND(B130&lt;&gt;0,Y130=""),AND(B130&lt;&gt;0,AA130="")),"* No olvide digitar Migrantes y/o Pueblos Originarios, Niños, Niñas, Adolescentes y Jóvenes SENAME, Niños, Niñas, Adolescentes y Jóvenes Mejor Niñez, Espacios Amigables (Digite CERO si no tiene). ","")</f>
        <v/>
      </c>
      <c r="CK130" s="5">
        <f>IF(T130+U130&lt;&gt;B130,1,0)</f>
        <v>0</v>
      </c>
      <c r="CL130" s="5">
        <f>IF(V130&gt;SUM(C130:G130),1,0)</f>
        <v>0</v>
      </c>
      <c r="CM130" s="5">
        <f>IF(W130&gt;SUM(C130:G130),1,0)</f>
        <v>0</v>
      </c>
      <c r="CN130" s="5">
        <f t="shared" ref="CN130:CP132" si="47">IF(X130&gt;$B130,1,0)</f>
        <v>0</v>
      </c>
      <c r="CO130" s="5">
        <f t="shared" si="47"/>
        <v>0</v>
      </c>
      <c r="CP130" s="5">
        <f t="shared" si="47"/>
        <v>0</v>
      </c>
    </row>
    <row r="131" spans="1:94" s="5" customFormat="1" x14ac:dyDescent="0.2">
      <c r="A131" s="2692" t="s">
        <v>207</v>
      </c>
      <c r="B131" s="2693">
        <f>SUM(C131:S131)</f>
        <v>0</v>
      </c>
      <c r="C131" s="2687"/>
      <c r="D131" s="2688"/>
      <c r="E131" s="2688"/>
      <c r="F131" s="2688"/>
      <c r="G131" s="2688"/>
      <c r="H131" s="2688"/>
      <c r="I131" s="2688"/>
      <c r="J131" s="2688"/>
      <c r="K131" s="2688"/>
      <c r="L131" s="2688"/>
      <c r="M131" s="2688"/>
      <c r="N131" s="2688"/>
      <c r="O131" s="2688"/>
      <c r="P131" s="2688"/>
      <c r="Q131" s="2688"/>
      <c r="R131" s="2688"/>
      <c r="S131" s="2689"/>
      <c r="T131" s="2687"/>
      <c r="U131" s="2694"/>
      <c r="V131" s="2690"/>
      <c r="W131" s="2691"/>
      <c r="X131" s="2688"/>
      <c r="Y131" s="2688"/>
      <c r="Z131" s="2689"/>
      <c r="AA131" s="2689"/>
      <c r="AB131" s="5" t="str">
        <f>$CA131&amp;$CB131&amp;$CC131&amp;$CD131&amp;CE131&amp;CF131&amp;CG131&amp;CH131</f>
        <v/>
      </c>
      <c r="AC131" s="4"/>
      <c r="AD131" s="4"/>
      <c r="AE131" s="4"/>
      <c r="AF131" s="4"/>
      <c r="AG131" s="4"/>
      <c r="CA131" s="5" t="str">
        <f>IF(CK131=1," *Los controles según sexo deben ser iguales  al total de Controles. ","")</f>
        <v/>
      </c>
      <c r="CB131" s="5" t="str">
        <f>IF(CL131=1," *Las Atenciones de NNA SENAME no pueden superar el total de Atenciones entre los 0 Y 24 años","")</f>
        <v/>
      </c>
      <c r="CC131" s="5" t="str">
        <f>IF(CM131=1," *Las Atenciones de NNA Mejor Niñez no pueden superar el total de Atenciones entre los 0 Y 24 años","")</f>
        <v/>
      </c>
      <c r="CD131" s="5" t="str">
        <f>IF(CN131=1," *Las Acciones de Pueblos Originarios no pueden superar el total de Acciones ","")</f>
        <v/>
      </c>
      <c r="CE131" s="5" t="str">
        <f>IF(CO131=1," *Las Acciones de Migrantes no pueden superar el total de Acciones ","")</f>
        <v/>
      </c>
      <c r="CF131" s="5" t="str">
        <f>IF(CP131=1," *Las Acciones de Personas con Demencia no pueden superar el total de Acciones ","")</f>
        <v/>
      </c>
      <c r="CG131" s="5" t="str">
        <f t="shared" ref="CG131:CG132" si="48">IF(OR(AND(B131&lt;&gt;0,V131=""),AND(B131&lt;&gt;0,W131=""),AND(B131&lt;&gt;0,X131=""),AND(B131&lt;&gt;0,Y131=""),AND(B131&lt;&gt;0,AA131="")),"* No olvide digitar Migrantes y/o Pueblos Originarios, Niños, Niñas, Adolescentes y Jóvenes SENAME, Niños, Niñas, Adolescentes y Jóvenes Mejor Niñez, Espacios Amigables (Digite CERO si no tiene). ","")</f>
        <v/>
      </c>
      <c r="CK131" s="5">
        <f>IF(T131+U131&lt;&gt;B131,1,0)</f>
        <v>0</v>
      </c>
      <c r="CL131" s="5">
        <f>IF(V131&gt;SUM(C131:G131),1,0)</f>
        <v>0</v>
      </c>
      <c r="CM131" s="5">
        <f>IF(W131&gt;SUM(C131:G131),1,0)</f>
        <v>0</v>
      </c>
      <c r="CN131" s="5">
        <f t="shared" si="47"/>
        <v>0</v>
      </c>
      <c r="CO131" s="5">
        <f t="shared" si="47"/>
        <v>0</v>
      </c>
      <c r="CP131" s="5">
        <f t="shared" si="47"/>
        <v>0</v>
      </c>
    </row>
    <row r="132" spans="1:94" s="5" customFormat="1" x14ac:dyDescent="0.2">
      <c r="A132" s="2516" t="s">
        <v>215</v>
      </c>
      <c r="B132" s="178">
        <f>SUM(C132:S132)</f>
        <v>0</v>
      </c>
      <c r="C132" s="179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1"/>
      <c r="T132" s="179"/>
      <c r="U132" s="182"/>
      <c r="V132" s="183"/>
      <c r="W132" s="184"/>
      <c r="X132" s="180"/>
      <c r="Y132" s="180"/>
      <c r="Z132" s="181"/>
      <c r="AA132" s="181"/>
      <c r="AB132" s="5" t="str">
        <f>$CA132&amp;$CB132&amp;$CC132&amp;$CD132&amp;CE132&amp;CF132&amp;CG132&amp;CH132</f>
        <v/>
      </c>
      <c r="AC132" s="4"/>
      <c r="AD132" s="4"/>
      <c r="AE132" s="4"/>
      <c r="AF132" s="4"/>
      <c r="AG132" s="4"/>
      <c r="CA132" s="5" t="str">
        <f>IF(CK132=1," *Los controles según sexo deben ser iguales  al total de Controles. ","")</f>
        <v/>
      </c>
      <c r="CB132" s="5" t="str">
        <f>IF(CL132=1," *Las Atenciones de NNA SENAME no pueden superar el total de Atenciones entre los 0 Y 24 años","")</f>
        <v/>
      </c>
      <c r="CC132" s="5" t="str">
        <f>IF(CM132=1," *Las Atenciones de NNA Mejor Niñez no pueden superar el total de Atenciones entre los 0 Y 24 años","")</f>
        <v/>
      </c>
      <c r="CD132" s="5" t="str">
        <f>IF(CN132=1," *Las Acciones de Pueblos Originarios no pueden superar el total de Acciones ","")</f>
        <v/>
      </c>
      <c r="CE132" s="5" t="str">
        <f>IF(CO132=1," *Las Acciones de Migrantes no pueden superar el total de Acciones ","")</f>
        <v/>
      </c>
      <c r="CF132" s="5" t="str">
        <f>IF(CP132=1," *Las Acciones de Personas con Demencia no pueden superar el total de Acciones ","")</f>
        <v/>
      </c>
      <c r="CG132" s="5" t="str">
        <f t="shared" si="48"/>
        <v/>
      </c>
      <c r="CK132" s="5">
        <f>IF(T132+U132&lt;&gt;B132,1,0)</f>
        <v>0</v>
      </c>
      <c r="CL132" s="5">
        <f>IF(V132&gt;SUM(C132:G132),1,0)</f>
        <v>0</v>
      </c>
      <c r="CM132" s="5">
        <f>IF(W132&gt;SUM(C132:G132),1,0)</f>
        <v>0</v>
      </c>
      <c r="CN132" s="5">
        <f t="shared" si="47"/>
        <v>0</v>
      </c>
      <c r="CO132" s="5">
        <f t="shared" si="47"/>
        <v>0</v>
      </c>
      <c r="CP132" s="5">
        <f t="shared" si="47"/>
        <v>0</v>
      </c>
    </row>
    <row r="133" spans="1:94" s="5" customFormat="1" ht="14.25" x14ac:dyDescent="0.2">
      <c r="A133" s="167" t="s">
        <v>216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94" s="5" customFormat="1" ht="11.25" customHeight="1" x14ac:dyDescent="0.2">
      <c r="A134" s="4686" t="s">
        <v>55</v>
      </c>
      <c r="B134" s="4687" t="s">
        <v>4</v>
      </c>
      <c r="C134" s="4331" t="s">
        <v>5</v>
      </c>
      <c r="D134" s="4332"/>
      <c r="E134" s="4333"/>
      <c r="F134" s="4665" t="s">
        <v>217</v>
      </c>
      <c r="G134" s="4666"/>
      <c r="H134" s="4666"/>
      <c r="I134" s="4666"/>
      <c r="J134" s="4666"/>
      <c r="K134" s="4666"/>
      <c r="L134" s="4666"/>
      <c r="M134" s="4666"/>
      <c r="N134" s="4666"/>
      <c r="O134" s="4666"/>
      <c r="P134" s="4666"/>
      <c r="Q134" s="4666"/>
      <c r="R134" s="4666"/>
      <c r="S134" s="4666"/>
      <c r="T134" s="4666"/>
      <c r="U134" s="4666"/>
      <c r="V134" s="4666"/>
      <c r="W134" s="4666"/>
      <c r="X134" s="4666"/>
      <c r="Y134" s="4666"/>
      <c r="Z134" s="4666"/>
      <c r="AA134" s="4666"/>
      <c r="AB134" s="4666"/>
      <c r="AC134" s="4666"/>
      <c r="AD134" s="4666"/>
      <c r="AE134" s="4666"/>
      <c r="AF134" s="4666"/>
      <c r="AG134" s="4666"/>
      <c r="AH134" s="4666"/>
      <c r="AI134" s="4666"/>
      <c r="AJ134" s="4666"/>
      <c r="AK134" s="4666"/>
      <c r="AL134" s="4666"/>
      <c r="AM134" s="4671"/>
      <c r="AN134" s="4641" t="s">
        <v>167</v>
      </c>
      <c r="AO134" s="4641" t="s">
        <v>10</v>
      </c>
      <c r="AP134" s="4641" t="s">
        <v>11</v>
      </c>
      <c r="AQ134" s="4641" t="s">
        <v>212</v>
      </c>
      <c r="AR134" s="4641" t="s">
        <v>213</v>
      </c>
    </row>
    <row r="135" spans="1:94" s="5" customFormat="1" ht="11.25" customHeight="1" x14ac:dyDescent="0.2">
      <c r="A135" s="3871"/>
      <c r="B135" s="3874"/>
      <c r="C135" s="3812"/>
      <c r="D135" s="3876"/>
      <c r="E135" s="3786"/>
      <c r="F135" s="4688" t="s">
        <v>13</v>
      </c>
      <c r="G135" s="4688"/>
      <c r="H135" s="4657" t="s">
        <v>14</v>
      </c>
      <c r="I135" s="4688"/>
      <c r="J135" s="4657" t="s">
        <v>50</v>
      </c>
      <c r="K135" s="4688"/>
      <c r="L135" s="4656" t="s">
        <v>51</v>
      </c>
      <c r="M135" s="4689"/>
      <c r="N135" s="4690" t="s">
        <v>17</v>
      </c>
      <c r="O135" s="4657"/>
      <c r="P135" s="4655" t="s">
        <v>18</v>
      </c>
      <c r="Q135" s="4657"/>
      <c r="R135" s="4332" t="s">
        <v>19</v>
      </c>
      <c r="S135" s="4333"/>
      <c r="T135" s="4656" t="s">
        <v>20</v>
      </c>
      <c r="U135" s="4657"/>
      <c r="V135" s="4655" t="s">
        <v>21</v>
      </c>
      <c r="W135" s="4657"/>
      <c r="X135" s="4656" t="s">
        <v>22</v>
      </c>
      <c r="Y135" s="4657"/>
      <c r="Z135" s="4656" t="s">
        <v>23</v>
      </c>
      <c r="AA135" s="4657"/>
      <c r="AB135" s="4689" t="s">
        <v>24</v>
      </c>
      <c r="AC135" s="4691"/>
      <c r="AD135" s="4656" t="s">
        <v>25</v>
      </c>
      <c r="AE135" s="4657"/>
      <c r="AF135" s="4656" t="s">
        <v>26</v>
      </c>
      <c r="AG135" s="4657"/>
      <c r="AH135" s="4656" t="s">
        <v>27</v>
      </c>
      <c r="AI135" s="4657"/>
      <c r="AJ135" s="4656" t="s">
        <v>28</v>
      </c>
      <c r="AK135" s="4657"/>
      <c r="AL135" s="4656" t="s">
        <v>29</v>
      </c>
      <c r="AM135" s="4657"/>
      <c r="AN135" s="3798"/>
      <c r="AO135" s="3798"/>
      <c r="AP135" s="3798"/>
      <c r="AQ135" s="3798"/>
      <c r="AR135" s="3798"/>
      <c r="CA135" s="3778" t="s">
        <v>173</v>
      </c>
      <c r="CB135" s="3778" t="s">
        <v>10</v>
      </c>
      <c r="CC135" s="3778" t="s">
        <v>11</v>
      </c>
      <c r="CD135" s="3778" t="s">
        <v>212</v>
      </c>
      <c r="CG135" s="3778" t="s">
        <v>176</v>
      </c>
      <c r="CK135" s="3778" t="s">
        <v>173</v>
      </c>
      <c r="CL135" s="3778" t="s">
        <v>10</v>
      </c>
      <c r="CM135" s="3778" t="s">
        <v>11</v>
      </c>
      <c r="CN135" s="3778" t="s">
        <v>212</v>
      </c>
    </row>
    <row r="136" spans="1:94" s="5" customFormat="1" x14ac:dyDescent="0.2">
      <c r="A136" s="3872"/>
      <c r="B136" s="3875"/>
      <c r="C136" s="2619" t="s">
        <v>44</v>
      </c>
      <c r="D136" s="2695" t="s">
        <v>30</v>
      </c>
      <c r="E136" s="2524" t="s">
        <v>31</v>
      </c>
      <c r="F136" s="2658" t="s">
        <v>30</v>
      </c>
      <c r="G136" s="2524" t="s">
        <v>31</v>
      </c>
      <c r="H136" s="2658" t="s">
        <v>30</v>
      </c>
      <c r="I136" s="2524" t="s">
        <v>31</v>
      </c>
      <c r="J136" s="2658" t="s">
        <v>30</v>
      </c>
      <c r="K136" s="2524" t="s">
        <v>31</v>
      </c>
      <c r="L136" s="2695" t="s">
        <v>30</v>
      </c>
      <c r="M136" s="2659" t="s">
        <v>31</v>
      </c>
      <c r="N136" s="2659" t="s">
        <v>30</v>
      </c>
      <c r="O136" s="2696" t="s">
        <v>31</v>
      </c>
      <c r="P136" s="2658" t="s">
        <v>30</v>
      </c>
      <c r="Q136" s="2696" t="s">
        <v>31</v>
      </c>
      <c r="R136" s="2695" t="s">
        <v>30</v>
      </c>
      <c r="S136" s="2696" t="s">
        <v>31</v>
      </c>
      <c r="T136" s="2695" t="s">
        <v>30</v>
      </c>
      <c r="U136" s="2696" t="s">
        <v>31</v>
      </c>
      <c r="V136" s="2658" t="s">
        <v>30</v>
      </c>
      <c r="W136" s="2696" t="s">
        <v>31</v>
      </c>
      <c r="X136" s="2695" t="s">
        <v>30</v>
      </c>
      <c r="Y136" s="2696" t="s">
        <v>31</v>
      </c>
      <c r="Z136" s="2695" t="s">
        <v>30</v>
      </c>
      <c r="AA136" s="2696" t="s">
        <v>31</v>
      </c>
      <c r="AB136" s="2695" t="s">
        <v>30</v>
      </c>
      <c r="AC136" s="2696" t="s">
        <v>31</v>
      </c>
      <c r="AD136" s="2695" t="s">
        <v>30</v>
      </c>
      <c r="AE136" s="2696" t="s">
        <v>31</v>
      </c>
      <c r="AF136" s="2695" t="s">
        <v>30</v>
      </c>
      <c r="AG136" s="2696" t="s">
        <v>31</v>
      </c>
      <c r="AH136" s="2695" t="s">
        <v>30</v>
      </c>
      <c r="AI136" s="2696" t="s">
        <v>31</v>
      </c>
      <c r="AJ136" s="2695" t="s">
        <v>30</v>
      </c>
      <c r="AK136" s="2696" t="s">
        <v>31</v>
      </c>
      <c r="AL136" s="2695" t="s">
        <v>30</v>
      </c>
      <c r="AM136" s="2696" t="s">
        <v>31</v>
      </c>
      <c r="AN136" s="3788"/>
      <c r="AO136" s="3788"/>
      <c r="AP136" s="3788"/>
      <c r="AQ136" s="3788"/>
      <c r="AR136" s="3788"/>
      <c r="CA136" s="3778"/>
      <c r="CB136" s="3778"/>
      <c r="CC136" s="3778"/>
      <c r="CD136" s="3778"/>
      <c r="CG136" s="3778"/>
      <c r="CK136" s="3778"/>
      <c r="CL136" s="3778"/>
      <c r="CM136" s="3778"/>
      <c r="CN136" s="3778"/>
    </row>
    <row r="137" spans="1:94" s="5" customFormat="1" x14ac:dyDescent="0.2">
      <c r="A137" s="4641" t="s">
        <v>218</v>
      </c>
      <c r="B137" s="2697" t="s">
        <v>32</v>
      </c>
      <c r="C137" s="2698">
        <f t="shared" ref="C137:C158" si="49">SUM(D137:E137)</f>
        <v>0</v>
      </c>
      <c r="D137" s="2699">
        <f t="shared" ref="D137:D146" si="50">SUM(F137+H137+J137+L137+N137+P137+R137+T137+V137+X137+Z137+AB137+AD137+AF137+AH137+AJ137+AL137)</f>
        <v>0</v>
      </c>
      <c r="E137" s="2700">
        <f t="shared" ref="E137:E146" si="51">SUM(G137+I137+K137+M137+O137+Q137+S137+U137+W137+Y137+AA137+AC137+AE137+AG137+AI137+AK137+AM137)</f>
        <v>0</v>
      </c>
      <c r="F137" s="2701"/>
      <c r="G137" s="2702"/>
      <c r="H137" s="2701"/>
      <c r="I137" s="2702"/>
      <c r="J137" s="2701"/>
      <c r="K137" s="2702"/>
      <c r="L137" s="2703"/>
      <c r="M137" s="2704"/>
      <c r="N137" s="2704"/>
      <c r="O137" s="2705"/>
      <c r="P137" s="2701"/>
      <c r="Q137" s="2705"/>
      <c r="R137" s="2703"/>
      <c r="S137" s="2705"/>
      <c r="T137" s="2703"/>
      <c r="U137" s="2705"/>
      <c r="V137" s="2701"/>
      <c r="W137" s="2702"/>
      <c r="X137" s="2703"/>
      <c r="Y137" s="2702"/>
      <c r="Z137" s="2703"/>
      <c r="AA137" s="2705"/>
      <c r="AB137" s="2703"/>
      <c r="AC137" s="2705"/>
      <c r="AD137" s="2703"/>
      <c r="AE137" s="2705"/>
      <c r="AF137" s="2703"/>
      <c r="AG137" s="2705"/>
      <c r="AH137" s="2703"/>
      <c r="AI137" s="2705"/>
      <c r="AJ137" s="2703"/>
      <c r="AK137" s="2705"/>
      <c r="AL137" s="2703"/>
      <c r="AM137" s="2705"/>
      <c r="AN137" s="2705"/>
      <c r="AO137" s="2705"/>
      <c r="AP137" s="2705"/>
      <c r="AQ137" s="2705"/>
      <c r="AR137" s="2705"/>
      <c r="AS137" s="5" t="str">
        <f t="shared" ref="AS137:AS157" si="52">$CA137&amp;$CB137&amp;$CC137&amp;$CD137&amp;CE137&amp;CF137&amp;CG137&amp;CH137</f>
        <v/>
      </c>
      <c r="CA137" s="5" t="str">
        <f>IF(CK137=1," *Las Acciones de NNA Mejor Niñez deben estar en el grupo etareo (hasta los 24 años)","")</f>
        <v/>
      </c>
      <c r="CB137" s="5" t="str">
        <f t="shared" ref="CB137:CB157" si="53">IF(CL137=1," *.Las Acciones de Pueblos Originarios no pueden superar el total de Acciones ","")</f>
        <v/>
      </c>
      <c r="CC137" s="5" t="str">
        <f t="shared" ref="CC137:CC157" si="54">IF(CM137=1," *.Las Acciones de Migrantes no pueden superar el total de Acciones ","")</f>
        <v/>
      </c>
      <c r="CD137" s="5" t="str">
        <f t="shared" ref="CD137:CD157" si="55">IF(CN137=1," *.Las Acciones de Demencia no pueden superar el total de Acciones ","")</f>
        <v/>
      </c>
      <c r="CG137" s="5" t="str">
        <f>IF(OR(AND(C137&lt;&gt;0,AN137=""),AND(C137&lt;&gt;0,AO137=""),AND(C137&lt;&gt;0,AP137=""),AND(C137&lt;&gt;0,AR137="")),"* No olvide digitar Migrantes y/o Pueblos Originarios, Niños, Niñas, Adolescentes y Jóvenes Mejor Niñez, Espacios Amigables (Digite CERO si no tiene). ","")</f>
        <v/>
      </c>
      <c r="CK137" s="5">
        <f>IF(SUM(F137:O137)&lt;AN137,1,0)</f>
        <v>0</v>
      </c>
      <c r="CL137" s="5">
        <f>IF(AO137&gt;$C137,1,0)</f>
        <v>0</v>
      </c>
      <c r="CM137" s="5">
        <f>IF(AP137&gt;$C137,1,0)</f>
        <v>0</v>
      </c>
      <c r="CN137" s="5">
        <f>IF(AQ137&gt;$C137,1,0)</f>
        <v>0</v>
      </c>
    </row>
    <row r="138" spans="1:94" s="5" customFormat="1" x14ac:dyDescent="0.2">
      <c r="A138" s="3798"/>
      <c r="B138" s="2706" t="s">
        <v>219</v>
      </c>
      <c r="C138" s="2707">
        <f t="shared" si="49"/>
        <v>1</v>
      </c>
      <c r="D138" s="2708">
        <f t="shared" si="50"/>
        <v>0</v>
      </c>
      <c r="E138" s="2709">
        <f t="shared" si="51"/>
        <v>1</v>
      </c>
      <c r="F138" s="2687"/>
      <c r="G138" s="2689"/>
      <c r="H138" s="2687"/>
      <c r="I138" s="2689"/>
      <c r="J138" s="2687"/>
      <c r="K138" s="2689"/>
      <c r="L138" s="2691"/>
      <c r="M138" s="2688"/>
      <c r="N138" s="2688"/>
      <c r="O138" s="2710"/>
      <c r="P138" s="2687"/>
      <c r="Q138" s="2710">
        <v>1</v>
      </c>
      <c r="R138" s="2691"/>
      <c r="S138" s="2710"/>
      <c r="T138" s="2691"/>
      <c r="U138" s="2710"/>
      <c r="V138" s="2687"/>
      <c r="W138" s="2689"/>
      <c r="X138" s="2691"/>
      <c r="Y138" s="2689"/>
      <c r="Z138" s="2691"/>
      <c r="AA138" s="2710"/>
      <c r="AB138" s="2691"/>
      <c r="AC138" s="2710"/>
      <c r="AD138" s="2691"/>
      <c r="AE138" s="2710"/>
      <c r="AF138" s="2691"/>
      <c r="AG138" s="2710"/>
      <c r="AH138" s="2691"/>
      <c r="AI138" s="2710"/>
      <c r="AJ138" s="2691"/>
      <c r="AK138" s="2710"/>
      <c r="AL138" s="2691"/>
      <c r="AM138" s="2710"/>
      <c r="AN138" s="2710">
        <v>0</v>
      </c>
      <c r="AO138" s="2710">
        <v>0</v>
      </c>
      <c r="AP138" s="2710">
        <v>0</v>
      </c>
      <c r="AQ138" s="2710">
        <v>0</v>
      </c>
      <c r="AR138" s="2710">
        <v>0</v>
      </c>
      <c r="AS138" s="5" t="str">
        <f t="shared" si="52"/>
        <v/>
      </c>
      <c r="CA138" s="5" t="str">
        <f t="shared" ref="CA138:CA157" si="56">IF(CK138=1," *Las Acciones de NNA Mejor Niñez deben estar en el grupo etareo (hasta los 24 años)","")</f>
        <v/>
      </c>
      <c r="CB138" s="5" t="str">
        <f t="shared" si="53"/>
        <v/>
      </c>
      <c r="CC138" s="5" t="str">
        <f t="shared" si="54"/>
        <v/>
      </c>
      <c r="CD138" s="5" t="str">
        <f t="shared" si="55"/>
        <v/>
      </c>
      <c r="CG138" s="5" t="str">
        <f t="shared" ref="CG138:CG157" si="57">IF(OR(AND(C138&lt;&gt;0,AN138=""),AND(C138&lt;&gt;0,AO138=""),AND(C138&lt;&gt;0,AP138=""),AND(C138&lt;&gt;0,AR138="")),"* No olvide digitar Migrantes y/o Pueblos Originarios, Niños, Niñas, Adolescentes y Jóvenes Mejor Niñez, Espacios Amigables (Digite CERO si no tiene). ","")</f>
        <v/>
      </c>
      <c r="CK138" s="5">
        <f t="shared" ref="CK138:CK157" si="58">IF(SUM(F138:O138)&lt;AN138,1,0)</f>
        <v>0</v>
      </c>
      <c r="CL138" s="5">
        <f t="shared" ref="CL138:CN157" si="59">IF(AO138&gt;$C138,1,0)</f>
        <v>0</v>
      </c>
      <c r="CM138" s="5">
        <f t="shared" si="59"/>
        <v>0</v>
      </c>
      <c r="CN138" s="5">
        <f t="shared" si="59"/>
        <v>0</v>
      </c>
    </row>
    <row r="139" spans="1:94" s="5" customFormat="1" x14ac:dyDescent="0.2">
      <c r="A139" s="3798"/>
      <c r="B139" s="2706" t="s">
        <v>33</v>
      </c>
      <c r="C139" s="2707">
        <f t="shared" si="49"/>
        <v>0</v>
      </c>
      <c r="D139" s="2708">
        <f t="shared" si="50"/>
        <v>0</v>
      </c>
      <c r="E139" s="2709">
        <f t="shared" si="51"/>
        <v>0</v>
      </c>
      <c r="F139" s="2687"/>
      <c r="G139" s="2689"/>
      <c r="H139" s="2687"/>
      <c r="I139" s="2689"/>
      <c r="J139" s="2687"/>
      <c r="K139" s="2689"/>
      <c r="L139" s="2691"/>
      <c r="M139" s="2688"/>
      <c r="N139" s="2688"/>
      <c r="O139" s="2710"/>
      <c r="P139" s="2687"/>
      <c r="Q139" s="2710"/>
      <c r="R139" s="2691"/>
      <c r="S139" s="2710"/>
      <c r="T139" s="2691"/>
      <c r="U139" s="2710"/>
      <c r="V139" s="2687"/>
      <c r="W139" s="2689"/>
      <c r="X139" s="2691"/>
      <c r="Y139" s="2689"/>
      <c r="Z139" s="2691"/>
      <c r="AA139" s="2710"/>
      <c r="AB139" s="2691"/>
      <c r="AC139" s="2710"/>
      <c r="AD139" s="2691"/>
      <c r="AE139" s="2710"/>
      <c r="AF139" s="2691"/>
      <c r="AG139" s="2710"/>
      <c r="AH139" s="2691"/>
      <c r="AI139" s="2710"/>
      <c r="AJ139" s="2691"/>
      <c r="AK139" s="2710"/>
      <c r="AL139" s="2691"/>
      <c r="AM139" s="2710"/>
      <c r="AN139" s="2710"/>
      <c r="AO139" s="2710"/>
      <c r="AP139" s="2710"/>
      <c r="AQ139" s="2710"/>
      <c r="AR139" s="2710"/>
      <c r="AS139" s="5" t="str">
        <f t="shared" si="52"/>
        <v/>
      </c>
      <c r="CA139" s="5" t="str">
        <f t="shared" si="56"/>
        <v/>
      </c>
      <c r="CB139" s="5" t="str">
        <f t="shared" si="53"/>
        <v/>
      </c>
      <c r="CC139" s="5" t="str">
        <f t="shared" si="54"/>
        <v/>
      </c>
      <c r="CD139" s="5" t="str">
        <f t="shared" si="55"/>
        <v/>
      </c>
      <c r="CG139" s="5" t="str">
        <f t="shared" si="57"/>
        <v/>
      </c>
      <c r="CK139" s="5">
        <f t="shared" si="58"/>
        <v>0</v>
      </c>
      <c r="CL139" s="5">
        <f t="shared" si="59"/>
        <v>0</v>
      </c>
      <c r="CM139" s="5">
        <f t="shared" si="59"/>
        <v>0</v>
      </c>
      <c r="CN139" s="5">
        <f t="shared" si="59"/>
        <v>0</v>
      </c>
    </row>
    <row r="140" spans="1:94" s="5" customFormat="1" x14ac:dyDescent="0.2">
      <c r="A140" s="3798"/>
      <c r="B140" s="2706" t="s">
        <v>34</v>
      </c>
      <c r="C140" s="2707">
        <f t="shared" si="49"/>
        <v>0</v>
      </c>
      <c r="D140" s="2708">
        <f t="shared" si="50"/>
        <v>0</v>
      </c>
      <c r="E140" s="2709">
        <f t="shared" si="51"/>
        <v>0</v>
      </c>
      <c r="F140" s="2687"/>
      <c r="G140" s="2689"/>
      <c r="H140" s="2687"/>
      <c r="I140" s="2689"/>
      <c r="J140" s="2687"/>
      <c r="K140" s="2689"/>
      <c r="L140" s="2691"/>
      <c r="M140" s="2688"/>
      <c r="N140" s="2688"/>
      <c r="O140" s="2710"/>
      <c r="P140" s="2687"/>
      <c r="Q140" s="2710"/>
      <c r="R140" s="2691"/>
      <c r="S140" s="2710"/>
      <c r="T140" s="2691"/>
      <c r="U140" s="2710"/>
      <c r="V140" s="2687"/>
      <c r="W140" s="2689"/>
      <c r="X140" s="2691"/>
      <c r="Y140" s="2689"/>
      <c r="Z140" s="2691"/>
      <c r="AA140" s="2710"/>
      <c r="AB140" s="2691"/>
      <c r="AC140" s="2710"/>
      <c r="AD140" s="2691"/>
      <c r="AE140" s="2710"/>
      <c r="AF140" s="2691"/>
      <c r="AG140" s="2710"/>
      <c r="AH140" s="2691"/>
      <c r="AI140" s="2710"/>
      <c r="AJ140" s="2691"/>
      <c r="AK140" s="2710"/>
      <c r="AL140" s="2691"/>
      <c r="AM140" s="2710"/>
      <c r="AN140" s="2710"/>
      <c r="AO140" s="2710"/>
      <c r="AP140" s="2710"/>
      <c r="AQ140" s="2710"/>
      <c r="AR140" s="2710"/>
      <c r="AS140" s="5" t="str">
        <f t="shared" si="52"/>
        <v/>
      </c>
      <c r="CA140" s="5" t="str">
        <f t="shared" si="56"/>
        <v/>
      </c>
      <c r="CB140" s="5" t="str">
        <f t="shared" si="53"/>
        <v/>
      </c>
      <c r="CC140" s="5" t="str">
        <f t="shared" si="54"/>
        <v/>
      </c>
      <c r="CD140" s="5" t="str">
        <f t="shared" si="55"/>
        <v/>
      </c>
      <c r="CG140" s="5" t="str">
        <f t="shared" si="57"/>
        <v/>
      </c>
      <c r="CK140" s="5">
        <f t="shared" si="58"/>
        <v>0</v>
      </c>
      <c r="CL140" s="5">
        <f t="shared" si="59"/>
        <v>0</v>
      </c>
      <c r="CM140" s="5">
        <f t="shared" si="59"/>
        <v>0</v>
      </c>
      <c r="CN140" s="5">
        <f t="shared" si="59"/>
        <v>0</v>
      </c>
    </row>
    <row r="141" spans="1:94" s="5" customFormat="1" x14ac:dyDescent="0.2">
      <c r="A141" s="3798"/>
      <c r="B141" s="2706" t="s">
        <v>220</v>
      </c>
      <c r="C141" s="2707">
        <f t="shared" si="49"/>
        <v>0</v>
      </c>
      <c r="D141" s="2708">
        <f t="shared" si="50"/>
        <v>0</v>
      </c>
      <c r="E141" s="2709">
        <f t="shared" si="51"/>
        <v>0</v>
      </c>
      <c r="F141" s="2687"/>
      <c r="G141" s="2689"/>
      <c r="H141" s="2687"/>
      <c r="I141" s="2689"/>
      <c r="J141" s="2687"/>
      <c r="K141" s="2689"/>
      <c r="L141" s="2691"/>
      <c r="M141" s="2688"/>
      <c r="N141" s="2688"/>
      <c r="O141" s="2710"/>
      <c r="P141" s="2687"/>
      <c r="Q141" s="2710"/>
      <c r="R141" s="2691"/>
      <c r="S141" s="2710"/>
      <c r="T141" s="2691"/>
      <c r="U141" s="2710"/>
      <c r="V141" s="2687"/>
      <c r="W141" s="2689"/>
      <c r="X141" s="2691"/>
      <c r="Y141" s="2689"/>
      <c r="Z141" s="2691"/>
      <c r="AA141" s="2710"/>
      <c r="AB141" s="2691"/>
      <c r="AC141" s="2710"/>
      <c r="AD141" s="2691"/>
      <c r="AE141" s="2710"/>
      <c r="AF141" s="2691"/>
      <c r="AG141" s="2710"/>
      <c r="AH141" s="2691"/>
      <c r="AI141" s="2710"/>
      <c r="AJ141" s="2691"/>
      <c r="AK141" s="2710"/>
      <c r="AL141" s="2691"/>
      <c r="AM141" s="2710"/>
      <c r="AN141" s="2710"/>
      <c r="AO141" s="2710"/>
      <c r="AP141" s="2710"/>
      <c r="AQ141" s="2710"/>
      <c r="AR141" s="2710"/>
      <c r="AS141" s="5" t="str">
        <f t="shared" si="52"/>
        <v/>
      </c>
      <c r="CA141" s="5" t="str">
        <f t="shared" si="56"/>
        <v/>
      </c>
      <c r="CB141" s="5" t="str">
        <f t="shared" si="53"/>
        <v/>
      </c>
      <c r="CC141" s="5" t="str">
        <f t="shared" si="54"/>
        <v/>
      </c>
      <c r="CD141" s="5" t="str">
        <f t="shared" si="55"/>
        <v/>
      </c>
      <c r="CG141" s="5" t="str">
        <f t="shared" si="57"/>
        <v/>
      </c>
      <c r="CK141" s="5">
        <f t="shared" si="58"/>
        <v>0</v>
      </c>
      <c r="CL141" s="5">
        <f t="shared" si="59"/>
        <v>0</v>
      </c>
      <c r="CM141" s="5">
        <f t="shared" si="59"/>
        <v>0</v>
      </c>
      <c r="CN141" s="5">
        <f t="shared" si="59"/>
        <v>0</v>
      </c>
    </row>
    <row r="142" spans="1:94" s="5" customFormat="1" x14ac:dyDescent="0.2">
      <c r="A142" s="3798"/>
      <c r="B142" s="2706" t="s">
        <v>36</v>
      </c>
      <c r="C142" s="2707">
        <f t="shared" si="49"/>
        <v>0</v>
      </c>
      <c r="D142" s="2708">
        <f t="shared" si="50"/>
        <v>0</v>
      </c>
      <c r="E142" s="2709">
        <f t="shared" si="51"/>
        <v>0</v>
      </c>
      <c r="F142" s="2687"/>
      <c r="G142" s="2689"/>
      <c r="H142" s="2687"/>
      <c r="I142" s="2689"/>
      <c r="J142" s="2687"/>
      <c r="K142" s="2689"/>
      <c r="L142" s="2691"/>
      <c r="M142" s="2688"/>
      <c r="N142" s="2688"/>
      <c r="O142" s="2710"/>
      <c r="P142" s="2687"/>
      <c r="Q142" s="2710"/>
      <c r="R142" s="2691"/>
      <c r="S142" s="2710"/>
      <c r="T142" s="2691"/>
      <c r="U142" s="2710"/>
      <c r="V142" s="2687"/>
      <c r="W142" s="2689"/>
      <c r="X142" s="2691"/>
      <c r="Y142" s="2689"/>
      <c r="Z142" s="2691"/>
      <c r="AA142" s="2710"/>
      <c r="AB142" s="2691"/>
      <c r="AC142" s="2710"/>
      <c r="AD142" s="2691"/>
      <c r="AE142" s="2710"/>
      <c r="AF142" s="2691"/>
      <c r="AG142" s="2710"/>
      <c r="AH142" s="2691"/>
      <c r="AI142" s="2710"/>
      <c r="AJ142" s="2691"/>
      <c r="AK142" s="2710"/>
      <c r="AL142" s="2691"/>
      <c r="AM142" s="2710"/>
      <c r="AN142" s="2710"/>
      <c r="AO142" s="2710"/>
      <c r="AP142" s="2710"/>
      <c r="AQ142" s="2710"/>
      <c r="AR142" s="2710"/>
      <c r="AS142" s="5" t="str">
        <f t="shared" si="52"/>
        <v/>
      </c>
      <c r="CA142" s="5" t="str">
        <f t="shared" si="56"/>
        <v/>
      </c>
      <c r="CB142" s="5" t="str">
        <f t="shared" si="53"/>
        <v/>
      </c>
      <c r="CC142" s="5" t="str">
        <f t="shared" si="54"/>
        <v/>
      </c>
      <c r="CD142" s="5" t="str">
        <f t="shared" si="55"/>
        <v/>
      </c>
      <c r="CG142" s="5" t="str">
        <f t="shared" si="57"/>
        <v/>
      </c>
      <c r="CK142" s="5">
        <f t="shared" si="58"/>
        <v>0</v>
      </c>
      <c r="CL142" s="5">
        <f t="shared" si="59"/>
        <v>0</v>
      </c>
      <c r="CM142" s="5">
        <f t="shared" si="59"/>
        <v>0</v>
      </c>
      <c r="CN142" s="5">
        <f t="shared" si="59"/>
        <v>0</v>
      </c>
    </row>
    <row r="143" spans="1:94" s="5" customFormat="1" x14ac:dyDescent="0.2">
      <c r="A143" s="3798"/>
      <c r="B143" s="2706" t="s">
        <v>221</v>
      </c>
      <c r="C143" s="2707">
        <f t="shared" si="49"/>
        <v>0</v>
      </c>
      <c r="D143" s="2708">
        <f t="shared" si="50"/>
        <v>0</v>
      </c>
      <c r="E143" s="2709">
        <f t="shared" si="51"/>
        <v>0</v>
      </c>
      <c r="F143" s="2687"/>
      <c r="G143" s="2689"/>
      <c r="H143" s="2687"/>
      <c r="I143" s="2689"/>
      <c r="J143" s="2687"/>
      <c r="K143" s="2689"/>
      <c r="L143" s="2691"/>
      <c r="M143" s="2688"/>
      <c r="N143" s="2688"/>
      <c r="O143" s="2710"/>
      <c r="P143" s="2687"/>
      <c r="Q143" s="2710"/>
      <c r="R143" s="2691"/>
      <c r="S143" s="2710"/>
      <c r="T143" s="2691"/>
      <c r="U143" s="2710"/>
      <c r="V143" s="2687"/>
      <c r="W143" s="2689"/>
      <c r="X143" s="2691"/>
      <c r="Y143" s="2689"/>
      <c r="Z143" s="2691"/>
      <c r="AA143" s="2710"/>
      <c r="AB143" s="2691"/>
      <c r="AC143" s="2710"/>
      <c r="AD143" s="2691"/>
      <c r="AE143" s="2710"/>
      <c r="AF143" s="2691"/>
      <c r="AG143" s="2710"/>
      <c r="AH143" s="2691"/>
      <c r="AI143" s="2710"/>
      <c r="AJ143" s="2691"/>
      <c r="AK143" s="2710"/>
      <c r="AL143" s="2691"/>
      <c r="AM143" s="2710"/>
      <c r="AN143" s="2710"/>
      <c r="AO143" s="2710"/>
      <c r="AP143" s="2710"/>
      <c r="AQ143" s="2710"/>
      <c r="AR143" s="2710"/>
      <c r="AS143" s="5" t="str">
        <f t="shared" si="52"/>
        <v/>
      </c>
      <c r="CA143" s="5" t="str">
        <f t="shared" si="56"/>
        <v/>
      </c>
      <c r="CB143" s="5" t="str">
        <f t="shared" si="53"/>
        <v/>
      </c>
      <c r="CC143" s="5" t="str">
        <f t="shared" si="54"/>
        <v/>
      </c>
      <c r="CD143" s="5" t="str">
        <f t="shared" si="55"/>
        <v/>
      </c>
      <c r="CG143" s="5" t="str">
        <f t="shared" si="57"/>
        <v/>
      </c>
      <c r="CK143" s="5">
        <f t="shared" si="58"/>
        <v>0</v>
      </c>
      <c r="CL143" s="5">
        <f t="shared" si="59"/>
        <v>0</v>
      </c>
      <c r="CM143" s="5">
        <f t="shared" si="59"/>
        <v>0</v>
      </c>
      <c r="CN143" s="5">
        <f t="shared" si="59"/>
        <v>0</v>
      </c>
    </row>
    <row r="144" spans="1:94" s="5" customFormat="1" ht="21" x14ac:dyDescent="0.2">
      <c r="A144" s="3798"/>
      <c r="B144" s="2706" t="s">
        <v>222</v>
      </c>
      <c r="C144" s="2707">
        <f t="shared" si="49"/>
        <v>0</v>
      </c>
      <c r="D144" s="2708">
        <f t="shared" si="50"/>
        <v>0</v>
      </c>
      <c r="E144" s="2709">
        <f t="shared" si="51"/>
        <v>0</v>
      </c>
      <c r="F144" s="2687"/>
      <c r="G144" s="2689"/>
      <c r="H144" s="2687"/>
      <c r="I144" s="2689"/>
      <c r="J144" s="2687"/>
      <c r="K144" s="2689"/>
      <c r="L144" s="2691"/>
      <c r="M144" s="2688"/>
      <c r="N144" s="2688"/>
      <c r="O144" s="2710"/>
      <c r="P144" s="2687"/>
      <c r="Q144" s="2710"/>
      <c r="R144" s="2691"/>
      <c r="S144" s="2710"/>
      <c r="T144" s="2691"/>
      <c r="U144" s="2710"/>
      <c r="V144" s="2687"/>
      <c r="W144" s="2689"/>
      <c r="X144" s="2691"/>
      <c r="Y144" s="2689"/>
      <c r="Z144" s="2691"/>
      <c r="AA144" s="2710"/>
      <c r="AB144" s="2691"/>
      <c r="AC144" s="2710"/>
      <c r="AD144" s="2691"/>
      <c r="AE144" s="2710"/>
      <c r="AF144" s="2691"/>
      <c r="AG144" s="2710"/>
      <c r="AH144" s="2691"/>
      <c r="AI144" s="2710"/>
      <c r="AJ144" s="2691"/>
      <c r="AK144" s="2710"/>
      <c r="AL144" s="2691"/>
      <c r="AM144" s="2710"/>
      <c r="AN144" s="2710"/>
      <c r="AO144" s="2710"/>
      <c r="AP144" s="2710"/>
      <c r="AQ144" s="2710"/>
      <c r="AR144" s="2710"/>
      <c r="AS144" s="5" t="str">
        <f t="shared" si="52"/>
        <v/>
      </c>
      <c r="CA144" s="5" t="str">
        <f t="shared" si="56"/>
        <v/>
      </c>
      <c r="CB144" s="5" t="str">
        <f t="shared" si="53"/>
        <v/>
      </c>
      <c r="CC144" s="5" t="str">
        <f t="shared" si="54"/>
        <v/>
      </c>
      <c r="CD144" s="5" t="str">
        <f t="shared" si="55"/>
        <v/>
      </c>
      <c r="CG144" s="5" t="str">
        <f t="shared" si="57"/>
        <v/>
      </c>
      <c r="CK144" s="5">
        <f t="shared" si="58"/>
        <v>0</v>
      </c>
      <c r="CL144" s="5">
        <f t="shared" si="59"/>
        <v>0</v>
      </c>
      <c r="CM144" s="5">
        <f t="shared" si="59"/>
        <v>0</v>
      </c>
      <c r="CN144" s="5">
        <f t="shared" si="59"/>
        <v>0</v>
      </c>
    </row>
    <row r="145" spans="1:92" s="5" customFormat="1" x14ac:dyDescent="0.2">
      <c r="A145" s="3798"/>
      <c r="B145" s="2706" t="s">
        <v>223</v>
      </c>
      <c r="C145" s="2707">
        <f t="shared" si="49"/>
        <v>0</v>
      </c>
      <c r="D145" s="2708">
        <f t="shared" si="50"/>
        <v>0</v>
      </c>
      <c r="E145" s="2709">
        <f t="shared" si="51"/>
        <v>0</v>
      </c>
      <c r="F145" s="2687"/>
      <c r="G145" s="2689"/>
      <c r="H145" s="2687"/>
      <c r="I145" s="2689"/>
      <c r="J145" s="2687"/>
      <c r="K145" s="2689"/>
      <c r="L145" s="2691"/>
      <c r="M145" s="2688"/>
      <c r="N145" s="2688"/>
      <c r="O145" s="2710"/>
      <c r="P145" s="2687"/>
      <c r="Q145" s="2710"/>
      <c r="R145" s="2691"/>
      <c r="S145" s="2710"/>
      <c r="T145" s="2691"/>
      <c r="U145" s="2710"/>
      <c r="V145" s="2687"/>
      <c r="W145" s="2689"/>
      <c r="X145" s="2691"/>
      <c r="Y145" s="2689"/>
      <c r="Z145" s="2691"/>
      <c r="AA145" s="2710"/>
      <c r="AB145" s="2691"/>
      <c r="AC145" s="2710"/>
      <c r="AD145" s="2691"/>
      <c r="AE145" s="2710"/>
      <c r="AF145" s="2691"/>
      <c r="AG145" s="2710"/>
      <c r="AH145" s="2691"/>
      <c r="AI145" s="2710"/>
      <c r="AJ145" s="2691"/>
      <c r="AK145" s="2710"/>
      <c r="AL145" s="2691"/>
      <c r="AM145" s="2710"/>
      <c r="AN145" s="2710"/>
      <c r="AO145" s="2710"/>
      <c r="AP145" s="2710"/>
      <c r="AQ145" s="2710"/>
      <c r="AR145" s="2710"/>
      <c r="AS145" s="5" t="str">
        <f t="shared" si="52"/>
        <v/>
      </c>
      <c r="CA145" s="5" t="str">
        <f t="shared" si="56"/>
        <v/>
      </c>
      <c r="CB145" s="5" t="str">
        <f t="shared" si="53"/>
        <v/>
      </c>
      <c r="CC145" s="5" t="str">
        <f t="shared" si="54"/>
        <v/>
      </c>
      <c r="CD145" s="5" t="str">
        <f t="shared" si="55"/>
        <v/>
      </c>
      <c r="CG145" s="5" t="str">
        <f t="shared" si="57"/>
        <v/>
      </c>
      <c r="CK145" s="5">
        <f t="shared" si="58"/>
        <v>0</v>
      </c>
      <c r="CL145" s="5">
        <f t="shared" si="59"/>
        <v>0</v>
      </c>
      <c r="CM145" s="5">
        <f t="shared" si="59"/>
        <v>0</v>
      </c>
      <c r="CN145" s="5">
        <f t="shared" si="59"/>
        <v>0</v>
      </c>
    </row>
    <row r="146" spans="1:92" s="5" customFormat="1" ht="21" x14ac:dyDescent="0.2">
      <c r="A146" s="3798"/>
      <c r="B146" s="2711" t="s">
        <v>224</v>
      </c>
      <c r="C146" s="2712">
        <f t="shared" si="49"/>
        <v>0</v>
      </c>
      <c r="D146" s="2713">
        <f t="shared" si="50"/>
        <v>0</v>
      </c>
      <c r="E146" s="2517">
        <f t="shared" si="51"/>
        <v>0</v>
      </c>
      <c r="F146" s="2714"/>
      <c r="G146" s="2518"/>
      <c r="H146" s="2714"/>
      <c r="I146" s="2518"/>
      <c r="J146" s="2714"/>
      <c r="K146" s="2518"/>
      <c r="L146" s="2519"/>
      <c r="M146" s="2715"/>
      <c r="N146" s="2715"/>
      <c r="O146" s="2716"/>
      <c r="P146" s="2714"/>
      <c r="Q146" s="2716"/>
      <c r="R146" s="2519"/>
      <c r="S146" s="2716"/>
      <c r="T146" s="2519"/>
      <c r="U146" s="2716"/>
      <c r="V146" s="2714"/>
      <c r="W146" s="2518"/>
      <c r="X146" s="2519"/>
      <c r="Y146" s="2518"/>
      <c r="Z146" s="2519"/>
      <c r="AA146" s="2716"/>
      <c r="AB146" s="2519"/>
      <c r="AC146" s="2716"/>
      <c r="AD146" s="2519"/>
      <c r="AE146" s="2716"/>
      <c r="AF146" s="2519"/>
      <c r="AG146" s="2716"/>
      <c r="AH146" s="2519"/>
      <c r="AI146" s="2716"/>
      <c r="AJ146" s="2519"/>
      <c r="AK146" s="2716"/>
      <c r="AL146" s="2519"/>
      <c r="AM146" s="2716"/>
      <c r="AN146" s="2716"/>
      <c r="AO146" s="2716"/>
      <c r="AP146" s="2716"/>
      <c r="AQ146" s="2716"/>
      <c r="AR146" s="2716"/>
      <c r="AS146" s="5" t="str">
        <f t="shared" si="52"/>
        <v/>
      </c>
      <c r="CA146" s="5" t="str">
        <f t="shared" si="56"/>
        <v/>
      </c>
      <c r="CB146" s="5" t="str">
        <f t="shared" si="53"/>
        <v/>
      </c>
      <c r="CC146" s="5" t="str">
        <f t="shared" si="54"/>
        <v/>
      </c>
      <c r="CD146" s="5" t="str">
        <f t="shared" si="55"/>
        <v/>
      </c>
      <c r="CG146" s="5" t="str">
        <f t="shared" si="57"/>
        <v/>
      </c>
      <c r="CK146" s="5">
        <f t="shared" si="58"/>
        <v>0</v>
      </c>
      <c r="CL146" s="5">
        <f t="shared" si="59"/>
        <v>0</v>
      </c>
      <c r="CM146" s="5">
        <f t="shared" si="59"/>
        <v>0</v>
      </c>
      <c r="CN146" s="5">
        <f t="shared" si="59"/>
        <v>0</v>
      </c>
    </row>
    <row r="147" spans="1:92" s="5" customFormat="1" ht="12" thickBot="1" x14ac:dyDescent="0.25">
      <c r="A147" s="3880"/>
      <c r="B147" s="198" t="s">
        <v>5</v>
      </c>
      <c r="C147" s="199">
        <f t="shared" si="49"/>
        <v>1</v>
      </c>
      <c r="D147" s="200">
        <f t="shared" ref="D147:AQ147" si="60">SUM(D137:D146)</f>
        <v>0</v>
      </c>
      <c r="E147" s="201">
        <f t="shared" si="60"/>
        <v>1</v>
      </c>
      <c r="F147" s="202">
        <f t="shared" si="60"/>
        <v>0</v>
      </c>
      <c r="G147" s="203">
        <f t="shared" si="60"/>
        <v>0</v>
      </c>
      <c r="H147" s="202">
        <f t="shared" si="60"/>
        <v>0</v>
      </c>
      <c r="I147" s="203">
        <f t="shared" si="60"/>
        <v>0</v>
      </c>
      <c r="J147" s="202">
        <f t="shared" si="60"/>
        <v>0</v>
      </c>
      <c r="K147" s="203">
        <f t="shared" si="60"/>
        <v>0</v>
      </c>
      <c r="L147" s="204">
        <f t="shared" si="60"/>
        <v>0</v>
      </c>
      <c r="M147" s="205">
        <f t="shared" si="60"/>
        <v>0</v>
      </c>
      <c r="N147" s="205">
        <f t="shared" si="60"/>
        <v>0</v>
      </c>
      <c r="O147" s="206">
        <f t="shared" si="60"/>
        <v>0</v>
      </c>
      <c r="P147" s="202">
        <f t="shared" si="60"/>
        <v>0</v>
      </c>
      <c r="Q147" s="206">
        <f t="shared" si="60"/>
        <v>1</v>
      </c>
      <c r="R147" s="207">
        <f t="shared" si="60"/>
        <v>0</v>
      </c>
      <c r="S147" s="206">
        <f t="shared" si="60"/>
        <v>0</v>
      </c>
      <c r="T147" s="202">
        <f t="shared" si="60"/>
        <v>0</v>
      </c>
      <c r="U147" s="203">
        <f t="shared" si="60"/>
        <v>0</v>
      </c>
      <c r="V147" s="205">
        <f t="shared" si="60"/>
        <v>0</v>
      </c>
      <c r="W147" s="206">
        <f t="shared" si="60"/>
        <v>0</v>
      </c>
      <c r="X147" s="204">
        <f t="shared" si="60"/>
        <v>0</v>
      </c>
      <c r="Y147" s="203">
        <f t="shared" si="60"/>
        <v>0</v>
      </c>
      <c r="Z147" s="205">
        <f t="shared" si="60"/>
        <v>0</v>
      </c>
      <c r="AA147" s="203">
        <f t="shared" si="60"/>
        <v>0</v>
      </c>
      <c r="AB147" s="205">
        <f t="shared" si="60"/>
        <v>0</v>
      </c>
      <c r="AC147" s="203">
        <f t="shared" si="60"/>
        <v>0</v>
      </c>
      <c r="AD147" s="205">
        <f t="shared" si="60"/>
        <v>0</v>
      </c>
      <c r="AE147" s="203">
        <f t="shared" si="60"/>
        <v>0</v>
      </c>
      <c r="AF147" s="205">
        <f t="shared" si="60"/>
        <v>0</v>
      </c>
      <c r="AG147" s="203">
        <f t="shared" si="60"/>
        <v>0</v>
      </c>
      <c r="AH147" s="205">
        <f t="shared" si="60"/>
        <v>0</v>
      </c>
      <c r="AI147" s="203">
        <f t="shared" si="60"/>
        <v>0</v>
      </c>
      <c r="AJ147" s="205">
        <f t="shared" si="60"/>
        <v>0</v>
      </c>
      <c r="AK147" s="203">
        <f t="shared" si="60"/>
        <v>0</v>
      </c>
      <c r="AL147" s="205">
        <f t="shared" si="60"/>
        <v>0</v>
      </c>
      <c r="AM147" s="203">
        <f t="shared" si="60"/>
        <v>0</v>
      </c>
      <c r="AN147" s="203">
        <f t="shared" si="60"/>
        <v>0</v>
      </c>
      <c r="AO147" s="203">
        <f t="shared" si="60"/>
        <v>0</v>
      </c>
      <c r="AP147" s="203">
        <f t="shared" si="60"/>
        <v>0</v>
      </c>
      <c r="AQ147" s="203">
        <f t="shared" si="60"/>
        <v>0</v>
      </c>
      <c r="AR147" s="203">
        <f>SUM(AR137:AR146)</f>
        <v>0</v>
      </c>
    </row>
    <row r="148" spans="1:92" s="5" customFormat="1" ht="12" thickTop="1" x14ac:dyDescent="0.2">
      <c r="A148" s="3798" t="s">
        <v>225</v>
      </c>
      <c r="B148" s="2697" t="s">
        <v>32</v>
      </c>
      <c r="C148" s="208">
        <f t="shared" si="49"/>
        <v>0</v>
      </c>
      <c r="D148" s="209">
        <f t="shared" ref="D148:D157" si="61">SUM(F148+H148+J148+L148+N148+P148+R148+T148+V148+X148+Z148+AB148+AD148+AF148+AH148+AJ148+AL148)</f>
        <v>0</v>
      </c>
      <c r="E148" s="210">
        <f t="shared" ref="E148:E157" si="62">SUM(G148+I148+K148+M148+O148+Q148+S148+U148+W148+Y148+AA148+AC148+AE148+AG148+AI148+AK148+AM148)</f>
        <v>0</v>
      </c>
      <c r="F148" s="173"/>
      <c r="G148" s="211"/>
      <c r="H148" s="173"/>
      <c r="I148" s="211"/>
      <c r="J148" s="173"/>
      <c r="K148" s="211"/>
      <c r="L148" s="212"/>
      <c r="M148" s="213"/>
      <c r="N148" s="213"/>
      <c r="O148" s="214"/>
      <c r="P148" s="173"/>
      <c r="Q148" s="214"/>
      <c r="R148" s="212"/>
      <c r="S148" s="214"/>
      <c r="T148" s="212"/>
      <c r="U148" s="214"/>
      <c r="V148" s="173"/>
      <c r="W148" s="211"/>
      <c r="X148" s="212"/>
      <c r="Y148" s="211"/>
      <c r="Z148" s="212"/>
      <c r="AA148" s="214"/>
      <c r="AB148" s="212"/>
      <c r="AC148" s="214"/>
      <c r="AD148" s="212"/>
      <c r="AE148" s="214"/>
      <c r="AF148" s="212"/>
      <c r="AG148" s="214"/>
      <c r="AH148" s="212"/>
      <c r="AI148" s="214"/>
      <c r="AJ148" s="212"/>
      <c r="AK148" s="214"/>
      <c r="AL148" s="212"/>
      <c r="AM148" s="214"/>
      <c r="AN148" s="214"/>
      <c r="AO148" s="214"/>
      <c r="AP148" s="214"/>
      <c r="AQ148" s="214"/>
      <c r="AR148" s="214"/>
      <c r="AS148" s="5" t="str">
        <f t="shared" si="52"/>
        <v/>
      </c>
      <c r="CA148" s="5" t="str">
        <f t="shared" si="56"/>
        <v/>
      </c>
      <c r="CB148" s="5" t="str">
        <f t="shared" si="53"/>
        <v/>
      </c>
      <c r="CC148" s="5" t="str">
        <f t="shared" si="54"/>
        <v/>
      </c>
      <c r="CD148" s="5" t="str">
        <f t="shared" si="55"/>
        <v/>
      </c>
      <c r="CG148" s="5" t="str">
        <f t="shared" si="57"/>
        <v/>
      </c>
      <c r="CK148" s="5">
        <f t="shared" si="58"/>
        <v>0</v>
      </c>
      <c r="CL148" s="5">
        <f t="shared" si="59"/>
        <v>0</v>
      </c>
      <c r="CM148" s="5">
        <f t="shared" si="59"/>
        <v>0</v>
      </c>
      <c r="CN148" s="5">
        <f t="shared" si="59"/>
        <v>0</v>
      </c>
    </row>
    <row r="149" spans="1:92" s="5" customFormat="1" x14ac:dyDescent="0.2">
      <c r="A149" s="3798"/>
      <c r="B149" s="2706" t="s">
        <v>219</v>
      </c>
      <c r="C149" s="2707">
        <f t="shared" si="49"/>
        <v>0</v>
      </c>
      <c r="D149" s="2708">
        <f t="shared" si="61"/>
        <v>0</v>
      </c>
      <c r="E149" s="2709">
        <f t="shared" si="62"/>
        <v>0</v>
      </c>
      <c r="F149" s="2687"/>
      <c r="G149" s="2689"/>
      <c r="H149" s="2687"/>
      <c r="I149" s="2689"/>
      <c r="J149" s="2687"/>
      <c r="K149" s="2689"/>
      <c r="L149" s="2691"/>
      <c r="M149" s="2688"/>
      <c r="N149" s="2688"/>
      <c r="O149" s="2710"/>
      <c r="P149" s="2687"/>
      <c r="Q149" s="2710"/>
      <c r="R149" s="2691"/>
      <c r="S149" s="2710"/>
      <c r="T149" s="2691"/>
      <c r="U149" s="2710"/>
      <c r="V149" s="2687"/>
      <c r="W149" s="2689"/>
      <c r="X149" s="2691"/>
      <c r="Y149" s="2689"/>
      <c r="Z149" s="2691"/>
      <c r="AA149" s="2710"/>
      <c r="AB149" s="2691"/>
      <c r="AC149" s="2710"/>
      <c r="AD149" s="2691"/>
      <c r="AE149" s="2710"/>
      <c r="AF149" s="2691"/>
      <c r="AG149" s="2710"/>
      <c r="AH149" s="2691"/>
      <c r="AI149" s="2710"/>
      <c r="AJ149" s="2691"/>
      <c r="AK149" s="2710"/>
      <c r="AL149" s="2691"/>
      <c r="AM149" s="2710"/>
      <c r="AN149" s="2710"/>
      <c r="AO149" s="2710"/>
      <c r="AP149" s="2710"/>
      <c r="AQ149" s="2710"/>
      <c r="AR149" s="2710"/>
      <c r="AS149" s="5" t="str">
        <f t="shared" si="52"/>
        <v/>
      </c>
      <c r="CA149" s="5" t="str">
        <f t="shared" si="56"/>
        <v/>
      </c>
      <c r="CB149" s="5" t="str">
        <f t="shared" si="53"/>
        <v/>
      </c>
      <c r="CC149" s="5" t="str">
        <f t="shared" si="54"/>
        <v/>
      </c>
      <c r="CD149" s="5" t="str">
        <f t="shared" si="55"/>
        <v/>
      </c>
      <c r="CG149" s="5" t="str">
        <f t="shared" si="57"/>
        <v/>
      </c>
      <c r="CK149" s="5">
        <f t="shared" si="58"/>
        <v>0</v>
      </c>
      <c r="CL149" s="5">
        <f t="shared" si="59"/>
        <v>0</v>
      </c>
      <c r="CM149" s="5">
        <f t="shared" si="59"/>
        <v>0</v>
      </c>
      <c r="CN149" s="5">
        <f t="shared" si="59"/>
        <v>0</v>
      </c>
    </row>
    <row r="150" spans="1:92" s="5" customFormat="1" x14ac:dyDescent="0.2">
      <c r="A150" s="3798"/>
      <c r="B150" s="2706" t="s">
        <v>33</v>
      </c>
      <c r="C150" s="2707">
        <f t="shared" si="49"/>
        <v>0</v>
      </c>
      <c r="D150" s="2708">
        <f t="shared" si="61"/>
        <v>0</v>
      </c>
      <c r="E150" s="2709">
        <f t="shared" si="62"/>
        <v>0</v>
      </c>
      <c r="F150" s="2687"/>
      <c r="G150" s="2689"/>
      <c r="H150" s="2687"/>
      <c r="I150" s="2689"/>
      <c r="J150" s="2687"/>
      <c r="K150" s="2689"/>
      <c r="L150" s="2691"/>
      <c r="M150" s="2688"/>
      <c r="N150" s="2688"/>
      <c r="O150" s="2710"/>
      <c r="P150" s="2687"/>
      <c r="Q150" s="2710"/>
      <c r="R150" s="2691"/>
      <c r="S150" s="2710"/>
      <c r="T150" s="2691"/>
      <c r="U150" s="2710"/>
      <c r="V150" s="2687"/>
      <c r="W150" s="2689"/>
      <c r="X150" s="2691"/>
      <c r="Y150" s="2689"/>
      <c r="Z150" s="2691"/>
      <c r="AA150" s="2710"/>
      <c r="AB150" s="2691"/>
      <c r="AC150" s="2710"/>
      <c r="AD150" s="2691"/>
      <c r="AE150" s="2710"/>
      <c r="AF150" s="2691"/>
      <c r="AG150" s="2710"/>
      <c r="AH150" s="2691"/>
      <c r="AI150" s="2710"/>
      <c r="AJ150" s="2691"/>
      <c r="AK150" s="2710"/>
      <c r="AL150" s="2691"/>
      <c r="AM150" s="2710"/>
      <c r="AN150" s="2710"/>
      <c r="AO150" s="2710"/>
      <c r="AP150" s="2710"/>
      <c r="AQ150" s="2710"/>
      <c r="AR150" s="2710"/>
      <c r="AS150" s="5" t="str">
        <f t="shared" si="52"/>
        <v/>
      </c>
      <c r="CA150" s="5" t="str">
        <f t="shared" si="56"/>
        <v/>
      </c>
      <c r="CB150" s="5" t="str">
        <f t="shared" si="53"/>
        <v/>
      </c>
      <c r="CC150" s="5" t="str">
        <f t="shared" si="54"/>
        <v/>
      </c>
      <c r="CD150" s="5" t="str">
        <f t="shared" si="55"/>
        <v/>
      </c>
      <c r="CG150" s="5" t="str">
        <f t="shared" si="57"/>
        <v/>
      </c>
      <c r="CK150" s="5">
        <f t="shared" si="58"/>
        <v>0</v>
      </c>
      <c r="CL150" s="5">
        <f t="shared" si="59"/>
        <v>0</v>
      </c>
      <c r="CM150" s="5">
        <f t="shared" si="59"/>
        <v>0</v>
      </c>
      <c r="CN150" s="5">
        <f t="shared" si="59"/>
        <v>0</v>
      </c>
    </row>
    <row r="151" spans="1:92" s="5" customFormat="1" x14ac:dyDescent="0.2">
      <c r="A151" s="3798"/>
      <c r="B151" s="2706" t="s">
        <v>34</v>
      </c>
      <c r="C151" s="2707">
        <f t="shared" si="49"/>
        <v>0</v>
      </c>
      <c r="D151" s="2708">
        <f t="shared" si="61"/>
        <v>0</v>
      </c>
      <c r="E151" s="2709">
        <f t="shared" si="62"/>
        <v>0</v>
      </c>
      <c r="F151" s="2687"/>
      <c r="G151" s="2689"/>
      <c r="H151" s="2687"/>
      <c r="I151" s="2689"/>
      <c r="J151" s="2687"/>
      <c r="K151" s="2689"/>
      <c r="L151" s="2691"/>
      <c r="M151" s="2688"/>
      <c r="N151" s="2688"/>
      <c r="O151" s="2710"/>
      <c r="P151" s="2687"/>
      <c r="Q151" s="2710"/>
      <c r="R151" s="2691"/>
      <c r="S151" s="2710"/>
      <c r="T151" s="2691"/>
      <c r="U151" s="2710"/>
      <c r="V151" s="2687"/>
      <c r="W151" s="2689"/>
      <c r="X151" s="2691"/>
      <c r="Y151" s="2689"/>
      <c r="Z151" s="2691"/>
      <c r="AA151" s="2710"/>
      <c r="AB151" s="2691"/>
      <c r="AC151" s="2710"/>
      <c r="AD151" s="2691"/>
      <c r="AE151" s="2710"/>
      <c r="AF151" s="2691"/>
      <c r="AG151" s="2710"/>
      <c r="AH151" s="2691"/>
      <c r="AI151" s="2710"/>
      <c r="AJ151" s="2691"/>
      <c r="AK151" s="2710"/>
      <c r="AL151" s="2691"/>
      <c r="AM151" s="2710"/>
      <c r="AN151" s="2710"/>
      <c r="AO151" s="2710"/>
      <c r="AP151" s="2710"/>
      <c r="AQ151" s="2710"/>
      <c r="AR151" s="2710"/>
      <c r="AS151" s="5" t="str">
        <f t="shared" si="52"/>
        <v/>
      </c>
      <c r="CA151" s="5" t="str">
        <f t="shared" si="56"/>
        <v/>
      </c>
      <c r="CB151" s="5" t="str">
        <f t="shared" si="53"/>
        <v/>
      </c>
      <c r="CC151" s="5" t="str">
        <f t="shared" si="54"/>
        <v/>
      </c>
      <c r="CD151" s="5" t="str">
        <f t="shared" si="55"/>
        <v/>
      </c>
      <c r="CG151" s="5" t="str">
        <f t="shared" si="57"/>
        <v/>
      </c>
      <c r="CK151" s="5">
        <f t="shared" si="58"/>
        <v>0</v>
      </c>
      <c r="CL151" s="5">
        <f t="shared" si="59"/>
        <v>0</v>
      </c>
      <c r="CM151" s="5">
        <f t="shared" si="59"/>
        <v>0</v>
      </c>
      <c r="CN151" s="5">
        <f t="shared" si="59"/>
        <v>0</v>
      </c>
    </row>
    <row r="152" spans="1:92" s="5" customFormat="1" x14ac:dyDescent="0.2">
      <c r="A152" s="3798"/>
      <c r="B152" s="2706" t="s">
        <v>220</v>
      </c>
      <c r="C152" s="2707">
        <f t="shared" si="49"/>
        <v>0</v>
      </c>
      <c r="D152" s="2708">
        <f t="shared" si="61"/>
        <v>0</v>
      </c>
      <c r="E152" s="2709">
        <f t="shared" si="62"/>
        <v>0</v>
      </c>
      <c r="F152" s="2687"/>
      <c r="G152" s="2689"/>
      <c r="H152" s="2687"/>
      <c r="I152" s="2689"/>
      <c r="J152" s="2687"/>
      <c r="K152" s="2689"/>
      <c r="L152" s="2691"/>
      <c r="M152" s="2688"/>
      <c r="N152" s="2688"/>
      <c r="O152" s="2710"/>
      <c r="P152" s="2687"/>
      <c r="Q152" s="2710"/>
      <c r="R152" s="2691"/>
      <c r="S152" s="2710"/>
      <c r="T152" s="2691"/>
      <c r="U152" s="2710"/>
      <c r="V152" s="2687"/>
      <c r="W152" s="2689"/>
      <c r="X152" s="2691"/>
      <c r="Y152" s="2689"/>
      <c r="Z152" s="2691"/>
      <c r="AA152" s="2710"/>
      <c r="AB152" s="2691"/>
      <c r="AC152" s="2710"/>
      <c r="AD152" s="2691"/>
      <c r="AE152" s="2710"/>
      <c r="AF152" s="2691"/>
      <c r="AG152" s="2710"/>
      <c r="AH152" s="2691"/>
      <c r="AI152" s="2710"/>
      <c r="AJ152" s="2691"/>
      <c r="AK152" s="2710"/>
      <c r="AL152" s="2691"/>
      <c r="AM152" s="2710"/>
      <c r="AN152" s="2710"/>
      <c r="AO152" s="2710"/>
      <c r="AP152" s="2710"/>
      <c r="AQ152" s="2710"/>
      <c r="AR152" s="2710"/>
      <c r="AS152" s="5" t="str">
        <f t="shared" si="52"/>
        <v/>
      </c>
      <c r="CA152" s="5" t="str">
        <f t="shared" si="56"/>
        <v/>
      </c>
      <c r="CB152" s="5" t="str">
        <f t="shared" si="53"/>
        <v/>
      </c>
      <c r="CC152" s="5" t="str">
        <f t="shared" si="54"/>
        <v/>
      </c>
      <c r="CD152" s="5" t="str">
        <f t="shared" si="55"/>
        <v/>
      </c>
      <c r="CG152" s="5" t="str">
        <f t="shared" si="57"/>
        <v/>
      </c>
      <c r="CK152" s="5">
        <f t="shared" si="58"/>
        <v>0</v>
      </c>
      <c r="CL152" s="5">
        <f t="shared" si="59"/>
        <v>0</v>
      </c>
      <c r="CM152" s="5">
        <f t="shared" si="59"/>
        <v>0</v>
      </c>
      <c r="CN152" s="5">
        <f t="shared" si="59"/>
        <v>0</v>
      </c>
    </row>
    <row r="153" spans="1:92" s="5" customFormat="1" x14ac:dyDescent="0.2">
      <c r="A153" s="3798"/>
      <c r="B153" s="2706" t="s">
        <v>36</v>
      </c>
      <c r="C153" s="2707">
        <f t="shared" si="49"/>
        <v>0</v>
      </c>
      <c r="D153" s="2708">
        <f t="shared" si="61"/>
        <v>0</v>
      </c>
      <c r="E153" s="2709">
        <f t="shared" si="62"/>
        <v>0</v>
      </c>
      <c r="F153" s="2687"/>
      <c r="G153" s="2689"/>
      <c r="H153" s="2687"/>
      <c r="I153" s="2689"/>
      <c r="J153" s="2687"/>
      <c r="K153" s="2689"/>
      <c r="L153" s="2691"/>
      <c r="M153" s="2688"/>
      <c r="N153" s="2688"/>
      <c r="O153" s="2710"/>
      <c r="P153" s="2687"/>
      <c r="Q153" s="2710"/>
      <c r="R153" s="2691"/>
      <c r="S153" s="2710"/>
      <c r="T153" s="2691"/>
      <c r="U153" s="2710"/>
      <c r="V153" s="2687"/>
      <c r="W153" s="2689"/>
      <c r="X153" s="2691"/>
      <c r="Y153" s="2689"/>
      <c r="Z153" s="2691"/>
      <c r="AA153" s="2710"/>
      <c r="AB153" s="2691"/>
      <c r="AC153" s="2710"/>
      <c r="AD153" s="2691"/>
      <c r="AE153" s="2710"/>
      <c r="AF153" s="2691"/>
      <c r="AG153" s="2710"/>
      <c r="AH153" s="2691"/>
      <c r="AI153" s="2710"/>
      <c r="AJ153" s="2691"/>
      <c r="AK153" s="2710"/>
      <c r="AL153" s="2691"/>
      <c r="AM153" s="2710"/>
      <c r="AN153" s="2710"/>
      <c r="AO153" s="2710"/>
      <c r="AP153" s="2710"/>
      <c r="AQ153" s="2710"/>
      <c r="AR153" s="2710"/>
      <c r="AS153" s="5" t="str">
        <f t="shared" si="52"/>
        <v/>
      </c>
      <c r="CA153" s="5" t="str">
        <f t="shared" si="56"/>
        <v/>
      </c>
      <c r="CB153" s="5" t="str">
        <f t="shared" si="53"/>
        <v/>
      </c>
      <c r="CC153" s="5" t="str">
        <f t="shared" si="54"/>
        <v/>
      </c>
      <c r="CD153" s="5" t="str">
        <f t="shared" si="55"/>
        <v/>
      </c>
      <c r="CG153" s="5" t="str">
        <f t="shared" si="57"/>
        <v/>
      </c>
      <c r="CK153" s="5">
        <f t="shared" si="58"/>
        <v>0</v>
      </c>
      <c r="CL153" s="5">
        <f t="shared" si="59"/>
        <v>0</v>
      </c>
      <c r="CM153" s="5">
        <f t="shared" si="59"/>
        <v>0</v>
      </c>
      <c r="CN153" s="5">
        <f t="shared" si="59"/>
        <v>0</v>
      </c>
    </row>
    <row r="154" spans="1:92" s="5" customFormat="1" x14ac:dyDescent="0.2">
      <c r="A154" s="3798"/>
      <c r="B154" s="2706" t="s">
        <v>221</v>
      </c>
      <c r="C154" s="2707">
        <f t="shared" si="49"/>
        <v>0</v>
      </c>
      <c r="D154" s="2708">
        <f t="shared" si="61"/>
        <v>0</v>
      </c>
      <c r="E154" s="2709">
        <f t="shared" si="62"/>
        <v>0</v>
      </c>
      <c r="F154" s="2687"/>
      <c r="G154" s="2689"/>
      <c r="H154" s="2687"/>
      <c r="I154" s="2689"/>
      <c r="J154" s="2687"/>
      <c r="K154" s="2689"/>
      <c r="L154" s="2691"/>
      <c r="M154" s="2688"/>
      <c r="N154" s="2688"/>
      <c r="O154" s="2710"/>
      <c r="P154" s="2687"/>
      <c r="Q154" s="2710"/>
      <c r="R154" s="2691"/>
      <c r="S154" s="2710"/>
      <c r="T154" s="2691"/>
      <c r="U154" s="2710"/>
      <c r="V154" s="2687"/>
      <c r="W154" s="2689"/>
      <c r="X154" s="2691"/>
      <c r="Y154" s="2689"/>
      <c r="Z154" s="2691"/>
      <c r="AA154" s="2710"/>
      <c r="AB154" s="2691"/>
      <c r="AC154" s="2710"/>
      <c r="AD154" s="2691"/>
      <c r="AE154" s="2710"/>
      <c r="AF154" s="2691"/>
      <c r="AG154" s="2710"/>
      <c r="AH154" s="2691"/>
      <c r="AI154" s="2710"/>
      <c r="AJ154" s="2691"/>
      <c r="AK154" s="2710"/>
      <c r="AL154" s="2691"/>
      <c r="AM154" s="2710"/>
      <c r="AN154" s="2710"/>
      <c r="AO154" s="2710"/>
      <c r="AP154" s="2710"/>
      <c r="AQ154" s="2710"/>
      <c r="AR154" s="2710"/>
      <c r="AS154" s="5" t="str">
        <f t="shared" si="52"/>
        <v/>
      </c>
      <c r="CA154" s="5" t="str">
        <f t="shared" si="56"/>
        <v/>
      </c>
      <c r="CB154" s="5" t="str">
        <f t="shared" si="53"/>
        <v/>
      </c>
      <c r="CC154" s="5" t="str">
        <f t="shared" si="54"/>
        <v/>
      </c>
      <c r="CD154" s="5" t="str">
        <f t="shared" si="55"/>
        <v/>
      </c>
      <c r="CG154" s="5" t="str">
        <f t="shared" si="57"/>
        <v/>
      </c>
      <c r="CK154" s="5">
        <f t="shared" si="58"/>
        <v>0</v>
      </c>
      <c r="CL154" s="5">
        <f t="shared" si="59"/>
        <v>0</v>
      </c>
      <c r="CM154" s="5">
        <f t="shared" si="59"/>
        <v>0</v>
      </c>
      <c r="CN154" s="5">
        <f t="shared" si="59"/>
        <v>0</v>
      </c>
    </row>
    <row r="155" spans="1:92" s="5" customFormat="1" ht="21" x14ac:dyDescent="0.2">
      <c r="A155" s="3798"/>
      <c r="B155" s="2706" t="s">
        <v>222</v>
      </c>
      <c r="C155" s="2707">
        <f t="shared" si="49"/>
        <v>0</v>
      </c>
      <c r="D155" s="2708">
        <f t="shared" si="61"/>
        <v>0</v>
      </c>
      <c r="E155" s="2709">
        <f t="shared" si="62"/>
        <v>0</v>
      </c>
      <c r="F155" s="2687"/>
      <c r="G155" s="2689"/>
      <c r="H155" s="2687"/>
      <c r="I155" s="2689"/>
      <c r="J155" s="2687"/>
      <c r="K155" s="2689"/>
      <c r="L155" s="2691"/>
      <c r="M155" s="2688"/>
      <c r="N155" s="2688"/>
      <c r="O155" s="2710"/>
      <c r="P155" s="2687"/>
      <c r="Q155" s="2710"/>
      <c r="R155" s="2691"/>
      <c r="S155" s="2710"/>
      <c r="T155" s="2691"/>
      <c r="U155" s="2710"/>
      <c r="V155" s="2687"/>
      <c r="W155" s="2689"/>
      <c r="X155" s="2691"/>
      <c r="Y155" s="2689"/>
      <c r="Z155" s="2691"/>
      <c r="AA155" s="2710"/>
      <c r="AB155" s="2691"/>
      <c r="AC155" s="2710"/>
      <c r="AD155" s="2691"/>
      <c r="AE155" s="2710"/>
      <c r="AF155" s="2691"/>
      <c r="AG155" s="2710"/>
      <c r="AH155" s="2691"/>
      <c r="AI155" s="2710"/>
      <c r="AJ155" s="2691"/>
      <c r="AK155" s="2710"/>
      <c r="AL155" s="2691"/>
      <c r="AM155" s="2710"/>
      <c r="AN155" s="2710"/>
      <c r="AO155" s="2710"/>
      <c r="AP155" s="2710"/>
      <c r="AQ155" s="2710"/>
      <c r="AR155" s="2710"/>
      <c r="AS155" s="5" t="str">
        <f t="shared" si="52"/>
        <v/>
      </c>
      <c r="CA155" s="5" t="str">
        <f t="shared" si="56"/>
        <v/>
      </c>
      <c r="CB155" s="5" t="str">
        <f t="shared" si="53"/>
        <v/>
      </c>
      <c r="CC155" s="5" t="str">
        <f t="shared" si="54"/>
        <v/>
      </c>
      <c r="CD155" s="5" t="str">
        <f t="shared" si="55"/>
        <v/>
      </c>
      <c r="CG155" s="5" t="str">
        <f t="shared" si="57"/>
        <v/>
      </c>
      <c r="CK155" s="5">
        <f t="shared" si="58"/>
        <v>0</v>
      </c>
      <c r="CL155" s="5">
        <f t="shared" si="59"/>
        <v>0</v>
      </c>
      <c r="CM155" s="5">
        <f t="shared" si="59"/>
        <v>0</v>
      </c>
      <c r="CN155" s="5">
        <f t="shared" si="59"/>
        <v>0</v>
      </c>
    </row>
    <row r="156" spans="1:92" s="5" customFormat="1" x14ac:dyDescent="0.2">
      <c r="A156" s="3798"/>
      <c r="B156" s="2706" t="s">
        <v>223</v>
      </c>
      <c r="C156" s="2707">
        <f t="shared" si="49"/>
        <v>0</v>
      </c>
      <c r="D156" s="2708">
        <f t="shared" si="61"/>
        <v>0</v>
      </c>
      <c r="E156" s="2709">
        <f t="shared" si="62"/>
        <v>0</v>
      </c>
      <c r="F156" s="2687"/>
      <c r="G156" s="2689"/>
      <c r="H156" s="2687"/>
      <c r="I156" s="2689"/>
      <c r="J156" s="2687"/>
      <c r="K156" s="2689"/>
      <c r="L156" s="2691"/>
      <c r="M156" s="2688"/>
      <c r="N156" s="2688"/>
      <c r="O156" s="2710"/>
      <c r="P156" s="2687"/>
      <c r="Q156" s="2710"/>
      <c r="R156" s="2691"/>
      <c r="S156" s="2710"/>
      <c r="T156" s="2691"/>
      <c r="U156" s="2710"/>
      <c r="V156" s="2687"/>
      <c r="W156" s="2689"/>
      <c r="X156" s="2691"/>
      <c r="Y156" s="2689"/>
      <c r="Z156" s="2691"/>
      <c r="AA156" s="2710"/>
      <c r="AB156" s="2691"/>
      <c r="AC156" s="2710"/>
      <c r="AD156" s="2691"/>
      <c r="AE156" s="2710"/>
      <c r="AF156" s="2691"/>
      <c r="AG156" s="2710"/>
      <c r="AH156" s="2691"/>
      <c r="AI156" s="2710"/>
      <c r="AJ156" s="2691"/>
      <c r="AK156" s="2710"/>
      <c r="AL156" s="2691"/>
      <c r="AM156" s="2710"/>
      <c r="AN156" s="2710"/>
      <c r="AO156" s="2710"/>
      <c r="AP156" s="2710"/>
      <c r="AQ156" s="2710"/>
      <c r="AR156" s="2710"/>
      <c r="AS156" s="5" t="str">
        <f t="shared" si="52"/>
        <v/>
      </c>
      <c r="CA156" s="5" t="str">
        <f t="shared" si="56"/>
        <v/>
      </c>
      <c r="CB156" s="5" t="str">
        <f t="shared" si="53"/>
        <v/>
      </c>
      <c r="CC156" s="5" t="str">
        <f t="shared" si="54"/>
        <v/>
      </c>
      <c r="CD156" s="5" t="str">
        <f t="shared" si="55"/>
        <v/>
      </c>
      <c r="CG156" s="5" t="str">
        <f t="shared" si="57"/>
        <v/>
      </c>
      <c r="CK156" s="5">
        <f t="shared" si="58"/>
        <v>0</v>
      </c>
      <c r="CL156" s="5">
        <f t="shared" si="59"/>
        <v>0</v>
      </c>
      <c r="CM156" s="5">
        <f t="shared" si="59"/>
        <v>0</v>
      </c>
      <c r="CN156" s="5">
        <f t="shared" si="59"/>
        <v>0</v>
      </c>
    </row>
    <row r="157" spans="1:92" s="5" customFormat="1" ht="21" x14ac:dyDescent="0.2">
      <c r="A157" s="3798"/>
      <c r="B157" s="2717" t="s">
        <v>224</v>
      </c>
      <c r="C157" s="2712">
        <f t="shared" si="49"/>
        <v>0</v>
      </c>
      <c r="D157" s="2713">
        <f t="shared" si="61"/>
        <v>0</v>
      </c>
      <c r="E157" s="2517">
        <f t="shared" si="62"/>
        <v>0</v>
      </c>
      <c r="F157" s="2714"/>
      <c r="G157" s="2518"/>
      <c r="H157" s="2714"/>
      <c r="I157" s="2518"/>
      <c r="J157" s="2714"/>
      <c r="K157" s="2518"/>
      <c r="L157" s="2519"/>
      <c r="M157" s="2715"/>
      <c r="N157" s="2715"/>
      <c r="O157" s="2716"/>
      <c r="P157" s="2714"/>
      <c r="Q157" s="2716"/>
      <c r="R157" s="2519"/>
      <c r="S157" s="2716"/>
      <c r="T157" s="2519"/>
      <c r="U157" s="2716"/>
      <c r="V157" s="2714"/>
      <c r="W157" s="2518"/>
      <c r="X157" s="2519"/>
      <c r="Y157" s="2518"/>
      <c r="Z157" s="2519"/>
      <c r="AA157" s="2716"/>
      <c r="AB157" s="2519"/>
      <c r="AC157" s="2716"/>
      <c r="AD157" s="2519"/>
      <c r="AE157" s="2716"/>
      <c r="AF157" s="2519"/>
      <c r="AG157" s="2716"/>
      <c r="AH157" s="2519"/>
      <c r="AI157" s="2716"/>
      <c r="AJ157" s="2519"/>
      <c r="AK157" s="2716"/>
      <c r="AL157" s="2519"/>
      <c r="AM157" s="2716"/>
      <c r="AN157" s="2716"/>
      <c r="AO157" s="2716"/>
      <c r="AP157" s="2716"/>
      <c r="AQ157" s="2716"/>
      <c r="AR157" s="2716"/>
      <c r="AS157" s="5" t="str">
        <f t="shared" si="52"/>
        <v/>
      </c>
      <c r="CA157" s="5" t="str">
        <f t="shared" si="56"/>
        <v/>
      </c>
      <c r="CB157" s="5" t="str">
        <f t="shared" si="53"/>
        <v/>
      </c>
      <c r="CC157" s="5" t="str">
        <f t="shared" si="54"/>
        <v/>
      </c>
      <c r="CD157" s="5" t="str">
        <f t="shared" si="55"/>
        <v/>
      </c>
      <c r="CG157" s="5" t="str">
        <f t="shared" si="57"/>
        <v/>
      </c>
      <c r="CK157" s="5">
        <f t="shared" si="58"/>
        <v>0</v>
      </c>
      <c r="CL157" s="5">
        <f t="shared" si="59"/>
        <v>0</v>
      </c>
      <c r="CM157" s="5">
        <f t="shared" si="59"/>
        <v>0</v>
      </c>
      <c r="CN157" s="5">
        <f t="shared" si="59"/>
        <v>0</v>
      </c>
    </row>
    <row r="158" spans="1:92" s="5" customFormat="1" x14ac:dyDescent="0.2">
      <c r="A158" s="3788"/>
      <c r="B158" s="216" t="s">
        <v>5</v>
      </c>
      <c r="C158" s="217">
        <f t="shared" si="49"/>
        <v>0</v>
      </c>
      <c r="D158" s="218">
        <f t="shared" ref="D158:AQ158" si="63">SUM(D148:D157)</f>
        <v>0</v>
      </c>
      <c r="E158" s="219">
        <f t="shared" si="63"/>
        <v>0</v>
      </c>
      <c r="F158" s="220">
        <f t="shared" si="63"/>
        <v>0</v>
      </c>
      <c r="G158" s="2166">
        <f t="shared" si="63"/>
        <v>0</v>
      </c>
      <c r="H158" s="220">
        <f t="shared" si="63"/>
        <v>0</v>
      </c>
      <c r="I158" s="2166">
        <f t="shared" si="63"/>
        <v>0</v>
      </c>
      <c r="J158" s="220">
        <f t="shared" si="63"/>
        <v>0</v>
      </c>
      <c r="K158" s="2166">
        <f t="shared" si="63"/>
        <v>0</v>
      </c>
      <c r="L158" s="2169">
        <f t="shared" si="63"/>
        <v>0</v>
      </c>
      <c r="M158" s="2167">
        <f t="shared" si="63"/>
        <v>0</v>
      </c>
      <c r="N158" s="2167">
        <f t="shared" si="63"/>
        <v>0</v>
      </c>
      <c r="O158" s="2168">
        <f t="shared" si="63"/>
        <v>0</v>
      </c>
      <c r="P158" s="220">
        <f t="shared" si="63"/>
        <v>0</v>
      </c>
      <c r="Q158" s="2168">
        <f t="shared" si="63"/>
        <v>0</v>
      </c>
      <c r="R158" s="2165">
        <f t="shared" si="63"/>
        <v>0</v>
      </c>
      <c r="S158" s="2168">
        <f t="shared" si="63"/>
        <v>0</v>
      </c>
      <c r="T158" s="220">
        <f t="shared" si="63"/>
        <v>0</v>
      </c>
      <c r="U158" s="2166">
        <f t="shared" si="63"/>
        <v>0</v>
      </c>
      <c r="V158" s="2167">
        <f t="shared" si="63"/>
        <v>0</v>
      </c>
      <c r="W158" s="2168">
        <f t="shared" si="63"/>
        <v>0</v>
      </c>
      <c r="X158" s="2169">
        <f t="shared" si="63"/>
        <v>0</v>
      </c>
      <c r="Y158" s="2166">
        <f t="shared" si="63"/>
        <v>0</v>
      </c>
      <c r="Z158" s="2167">
        <f t="shared" si="63"/>
        <v>0</v>
      </c>
      <c r="AA158" s="2166">
        <f t="shared" si="63"/>
        <v>0</v>
      </c>
      <c r="AB158" s="2167">
        <f t="shared" si="63"/>
        <v>0</v>
      </c>
      <c r="AC158" s="2166">
        <f t="shared" si="63"/>
        <v>0</v>
      </c>
      <c r="AD158" s="2167">
        <f t="shared" si="63"/>
        <v>0</v>
      </c>
      <c r="AE158" s="2166">
        <f t="shared" si="63"/>
        <v>0</v>
      </c>
      <c r="AF158" s="2167">
        <f t="shared" si="63"/>
        <v>0</v>
      </c>
      <c r="AG158" s="2166">
        <f t="shared" si="63"/>
        <v>0</v>
      </c>
      <c r="AH158" s="2167">
        <f t="shared" si="63"/>
        <v>0</v>
      </c>
      <c r="AI158" s="2166">
        <f t="shared" si="63"/>
        <v>0</v>
      </c>
      <c r="AJ158" s="2167">
        <f t="shared" si="63"/>
        <v>0</v>
      </c>
      <c r="AK158" s="2166">
        <f t="shared" si="63"/>
        <v>0</v>
      </c>
      <c r="AL158" s="2167">
        <f t="shared" si="63"/>
        <v>0</v>
      </c>
      <c r="AM158" s="2166">
        <f t="shared" si="63"/>
        <v>0</v>
      </c>
      <c r="AN158" s="2166">
        <f t="shared" si="63"/>
        <v>0</v>
      </c>
      <c r="AO158" s="2166">
        <f t="shared" si="63"/>
        <v>0</v>
      </c>
      <c r="AP158" s="2166">
        <f t="shared" si="63"/>
        <v>0</v>
      </c>
      <c r="AQ158" s="2166">
        <f t="shared" si="63"/>
        <v>0</v>
      </c>
      <c r="AR158" s="2166">
        <f>SUM(AR148:AR157)</f>
        <v>0</v>
      </c>
    </row>
    <row r="159" spans="1:92" s="5" customFormat="1" ht="14.25" x14ac:dyDescent="0.2">
      <c r="A159" s="167" t="s">
        <v>226</v>
      </c>
      <c r="B159" s="225"/>
      <c r="C159" s="4"/>
      <c r="D159" s="226"/>
      <c r="E159" s="22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92" s="5" customFormat="1" ht="11.25" customHeight="1" x14ac:dyDescent="0.2">
      <c r="A160" s="4687" t="s">
        <v>227</v>
      </c>
      <c r="B160" s="4687" t="s">
        <v>4</v>
      </c>
      <c r="C160" s="4331" t="s">
        <v>5</v>
      </c>
      <c r="D160" s="4332"/>
      <c r="E160" s="4333"/>
      <c r="F160" s="4655" t="s">
        <v>40</v>
      </c>
      <c r="G160" s="4656"/>
      <c r="H160" s="4656"/>
      <c r="I160" s="4656"/>
      <c r="J160" s="4656"/>
      <c r="K160" s="4656"/>
      <c r="L160" s="4656"/>
      <c r="M160" s="4656"/>
      <c r="N160" s="4656"/>
      <c r="O160" s="4656"/>
      <c r="P160" s="4656"/>
      <c r="Q160" s="4656"/>
      <c r="R160" s="4656"/>
      <c r="S160" s="4656"/>
      <c r="T160" s="4656"/>
      <c r="U160" s="4656"/>
      <c r="V160" s="4656"/>
      <c r="W160" s="4656"/>
      <c r="X160" s="4656"/>
      <c r="Y160" s="4656"/>
      <c r="Z160" s="4656"/>
      <c r="AA160" s="4656"/>
      <c r="AB160" s="4656"/>
      <c r="AC160" s="4656"/>
      <c r="AD160" s="4656"/>
      <c r="AE160" s="4656"/>
      <c r="AF160" s="4656"/>
      <c r="AG160" s="4680"/>
      <c r="AH160" s="4352" t="s">
        <v>10</v>
      </c>
      <c r="AI160" s="4352" t="s">
        <v>11</v>
      </c>
      <c r="AR160" s="5" t="str">
        <f>+BB147&amp;BC147&amp;BD147&amp;BE147</f>
        <v/>
      </c>
    </row>
    <row r="161" spans="1:92" s="5" customFormat="1" ht="11.25" customHeight="1" x14ac:dyDescent="0.2">
      <c r="A161" s="3874"/>
      <c r="B161" s="3874"/>
      <c r="C161" s="3812"/>
      <c r="D161" s="3876"/>
      <c r="E161" s="3786"/>
      <c r="F161" s="4655" t="s">
        <v>16</v>
      </c>
      <c r="G161" s="4657"/>
      <c r="H161" s="4665" t="s">
        <v>17</v>
      </c>
      <c r="I161" s="4671"/>
      <c r="J161" s="4665" t="s">
        <v>18</v>
      </c>
      <c r="K161" s="4671"/>
      <c r="L161" s="4665" t="s">
        <v>19</v>
      </c>
      <c r="M161" s="4671"/>
      <c r="N161" s="4665" t="s">
        <v>20</v>
      </c>
      <c r="O161" s="4671"/>
      <c r="P161" s="4665" t="s">
        <v>21</v>
      </c>
      <c r="Q161" s="4671"/>
      <c r="R161" s="4665" t="s">
        <v>22</v>
      </c>
      <c r="S161" s="4671"/>
      <c r="T161" s="4665" t="s">
        <v>23</v>
      </c>
      <c r="U161" s="4671"/>
      <c r="V161" s="4665" t="s">
        <v>24</v>
      </c>
      <c r="W161" s="4671"/>
      <c r="X161" s="4665" t="s">
        <v>25</v>
      </c>
      <c r="Y161" s="4671"/>
      <c r="Z161" s="4665" t="s">
        <v>26</v>
      </c>
      <c r="AA161" s="4671"/>
      <c r="AB161" s="4665" t="s">
        <v>27</v>
      </c>
      <c r="AC161" s="4671"/>
      <c r="AD161" s="4665" t="s">
        <v>28</v>
      </c>
      <c r="AE161" s="4671"/>
      <c r="AF161" s="4665" t="s">
        <v>29</v>
      </c>
      <c r="AG161" s="4667"/>
      <c r="AH161" s="3882"/>
      <c r="AI161" s="3882"/>
      <c r="CA161" s="3778" t="s">
        <v>10</v>
      </c>
      <c r="CB161" s="3778" t="s">
        <v>11</v>
      </c>
      <c r="CC161" s="3778" t="s">
        <v>176</v>
      </c>
      <c r="CK161" s="3778" t="s">
        <v>10</v>
      </c>
      <c r="CL161" s="3778" t="s">
        <v>11</v>
      </c>
      <c r="CN161" s="3778"/>
    </row>
    <row r="162" spans="1:92" s="5" customFormat="1" x14ac:dyDescent="0.2">
      <c r="A162" s="3875"/>
      <c r="B162" s="3875"/>
      <c r="C162" s="2619" t="s">
        <v>44</v>
      </c>
      <c r="D162" s="2695" t="s">
        <v>30</v>
      </c>
      <c r="E162" s="2524" t="s">
        <v>31</v>
      </c>
      <c r="F162" s="2658" t="s">
        <v>30</v>
      </c>
      <c r="G162" s="2524" t="s">
        <v>31</v>
      </c>
      <c r="H162" s="2658" t="s">
        <v>30</v>
      </c>
      <c r="I162" s="2524" t="s">
        <v>31</v>
      </c>
      <c r="J162" s="2658" t="s">
        <v>30</v>
      </c>
      <c r="K162" s="2524" t="s">
        <v>31</v>
      </c>
      <c r="L162" s="2658" t="s">
        <v>30</v>
      </c>
      <c r="M162" s="2524" t="s">
        <v>31</v>
      </c>
      <c r="N162" s="2658" t="s">
        <v>30</v>
      </c>
      <c r="O162" s="2524" t="s">
        <v>31</v>
      </c>
      <c r="P162" s="2658" t="s">
        <v>30</v>
      </c>
      <c r="Q162" s="2524" t="s">
        <v>31</v>
      </c>
      <c r="R162" s="2658" t="s">
        <v>30</v>
      </c>
      <c r="S162" s="2524" t="s">
        <v>31</v>
      </c>
      <c r="T162" s="2658" t="s">
        <v>30</v>
      </c>
      <c r="U162" s="2524" t="s">
        <v>31</v>
      </c>
      <c r="V162" s="2658" t="s">
        <v>30</v>
      </c>
      <c r="W162" s="2524" t="s">
        <v>31</v>
      </c>
      <c r="X162" s="2658" t="s">
        <v>30</v>
      </c>
      <c r="Y162" s="2524" t="s">
        <v>31</v>
      </c>
      <c r="Z162" s="2658" t="s">
        <v>30</v>
      </c>
      <c r="AA162" s="2524" t="s">
        <v>31</v>
      </c>
      <c r="AB162" s="2658" t="s">
        <v>30</v>
      </c>
      <c r="AC162" s="2524" t="s">
        <v>31</v>
      </c>
      <c r="AD162" s="2658" t="s">
        <v>30</v>
      </c>
      <c r="AE162" s="2524" t="s">
        <v>31</v>
      </c>
      <c r="AF162" s="2658" t="s">
        <v>30</v>
      </c>
      <c r="AG162" s="2718" t="s">
        <v>31</v>
      </c>
      <c r="AH162" s="3883"/>
      <c r="AI162" s="3883"/>
      <c r="CA162" s="3778"/>
      <c r="CB162" s="3778"/>
      <c r="CC162" s="3778"/>
      <c r="CK162" s="3778"/>
      <c r="CL162" s="3778"/>
      <c r="CN162" s="3778"/>
    </row>
    <row r="163" spans="1:92" s="5" customFormat="1" x14ac:dyDescent="0.2">
      <c r="A163" s="4641" t="s">
        <v>228</v>
      </c>
      <c r="B163" s="2628" t="s">
        <v>32</v>
      </c>
      <c r="C163" s="2719">
        <f t="shared" ref="C163:C170" si="64">SUM(D163:E163)</f>
        <v>0</v>
      </c>
      <c r="D163" s="2699">
        <f t="shared" ref="D163:E170" si="65">SUM(F163+H163+J163+L163+N163+P163+R163+T163+V163+X163+Z163+AB163+AD163+AF163)</f>
        <v>0</v>
      </c>
      <c r="E163" s="2700">
        <f t="shared" si="65"/>
        <v>0</v>
      </c>
      <c r="F163" s="2720"/>
      <c r="G163" s="2633"/>
      <c r="H163" s="2720"/>
      <c r="I163" s="2633"/>
      <c r="J163" s="2720"/>
      <c r="K163" s="2633"/>
      <c r="L163" s="2720"/>
      <c r="M163" s="2633"/>
      <c r="N163" s="2720"/>
      <c r="O163" s="2633"/>
      <c r="P163" s="2720"/>
      <c r="Q163" s="2633"/>
      <c r="R163" s="2720"/>
      <c r="S163" s="2633"/>
      <c r="T163" s="2720"/>
      <c r="U163" s="2633"/>
      <c r="V163" s="2720"/>
      <c r="W163" s="2633"/>
      <c r="X163" s="2720"/>
      <c r="Y163" s="2633"/>
      <c r="Z163" s="2720"/>
      <c r="AA163" s="2633"/>
      <c r="AB163" s="2720"/>
      <c r="AC163" s="2633"/>
      <c r="AD163" s="2720"/>
      <c r="AE163" s="2633"/>
      <c r="AF163" s="2720"/>
      <c r="AG163" s="2634"/>
      <c r="AH163" s="2632"/>
      <c r="AI163" s="2632"/>
      <c r="AJ163" s="5" t="str">
        <f>$CA163&amp;$CB163&amp;$CC163&amp;$CD163&amp;CE163&amp;CF163&amp;CG163&amp;CH163</f>
        <v/>
      </c>
      <c r="CA163" s="5" t="str">
        <f>IF(CK163=1," *.Las Acciones de Pueblos Originarios no pueden superar el total de Acciones ","")</f>
        <v/>
      </c>
      <c r="CB163" s="5" t="str">
        <f>IF(CL163=1," *.Las Acciones de Migrantes no pueden superar el total de Acciones ","")</f>
        <v/>
      </c>
      <c r="CC163" s="5" t="str">
        <f>IF(OR(AND(C163&lt;&gt;0,AH163=""),AND(C163&lt;&gt;0,AI163="")),"* No olvide digitar Migrantes y/o Pueblos Originarios (Digite CERO si no tiene). ","")</f>
        <v/>
      </c>
      <c r="CK163" s="5">
        <f>IF(AH163&gt;$C163,1,0)</f>
        <v>0</v>
      </c>
      <c r="CL163" s="5">
        <f>IF(AI163&gt;$C163,1,0)</f>
        <v>0</v>
      </c>
    </row>
    <row r="164" spans="1:92" s="5" customFormat="1" x14ac:dyDescent="0.2">
      <c r="A164" s="3798"/>
      <c r="B164" s="2721" t="s">
        <v>33</v>
      </c>
      <c r="C164" s="2520">
        <f t="shared" si="64"/>
        <v>0</v>
      </c>
      <c r="D164" s="2708">
        <f t="shared" si="65"/>
        <v>0</v>
      </c>
      <c r="E164" s="2709">
        <f t="shared" si="65"/>
        <v>0</v>
      </c>
      <c r="F164" s="2677"/>
      <c r="G164" s="2722"/>
      <c r="H164" s="2677"/>
      <c r="I164" s="2722"/>
      <c r="J164" s="2677"/>
      <c r="K164" s="2722"/>
      <c r="L164" s="2677"/>
      <c r="M164" s="2722"/>
      <c r="N164" s="2677"/>
      <c r="O164" s="2722"/>
      <c r="P164" s="2677"/>
      <c r="Q164" s="2722"/>
      <c r="R164" s="2677"/>
      <c r="S164" s="2722"/>
      <c r="T164" s="2677"/>
      <c r="U164" s="2722"/>
      <c r="V164" s="2677"/>
      <c r="W164" s="2722"/>
      <c r="X164" s="2677"/>
      <c r="Y164" s="2722"/>
      <c r="Z164" s="2677"/>
      <c r="AA164" s="2722"/>
      <c r="AB164" s="2677"/>
      <c r="AC164" s="2722"/>
      <c r="AD164" s="2677"/>
      <c r="AE164" s="2722"/>
      <c r="AF164" s="2677"/>
      <c r="AG164" s="2723"/>
      <c r="AH164" s="2676"/>
      <c r="AI164" s="2676"/>
      <c r="AJ164" s="5" t="str">
        <f t="shared" ref="AJ164:AJ170" si="66">$CA164&amp;$CB164&amp;$CC164&amp;$CD164&amp;CE164&amp;CF164&amp;CG164&amp;CH164</f>
        <v/>
      </c>
      <c r="CA164" s="5" t="str">
        <f t="shared" ref="CA164:CA170" si="67">IF(CK164=1," *.Las Acciones de Pueblos Originarios no pueden superar el total de Acciones ","")</f>
        <v/>
      </c>
      <c r="CB164" s="5" t="str">
        <f t="shared" ref="CB164:CB170" si="68">IF(CL164=1," *.Las Acciones de Migrantes no pueden superar el total de Acciones ","")</f>
        <v/>
      </c>
      <c r="CC164" s="5" t="str">
        <f t="shared" ref="CC164:CC170" si="69">IF(OR(AND(C164&lt;&gt;0,AH164=""),AND(C164&lt;&gt;0,AI164="")),"* No olvide digitar Migrantes y/o Pueblos Originarios (Digite CERO si no tiene). ","")</f>
        <v/>
      </c>
      <c r="CK164" s="5">
        <f t="shared" ref="CK164:CL170" si="70">IF(AH164&gt;$C164,1,0)</f>
        <v>0</v>
      </c>
      <c r="CL164" s="5">
        <f t="shared" si="70"/>
        <v>0</v>
      </c>
    </row>
    <row r="165" spans="1:92" s="4" customFormat="1" x14ac:dyDescent="0.2">
      <c r="A165" s="3798"/>
      <c r="B165" s="2724" t="s">
        <v>35</v>
      </c>
      <c r="C165" s="2520">
        <f t="shared" si="64"/>
        <v>0</v>
      </c>
      <c r="D165" s="2708">
        <f t="shared" si="65"/>
        <v>0</v>
      </c>
      <c r="E165" s="2709">
        <f t="shared" si="65"/>
        <v>0</v>
      </c>
      <c r="F165" s="2677"/>
      <c r="G165" s="2722"/>
      <c r="H165" s="2677"/>
      <c r="I165" s="2722"/>
      <c r="J165" s="2677"/>
      <c r="K165" s="2722"/>
      <c r="L165" s="2677"/>
      <c r="M165" s="2722"/>
      <c r="N165" s="2677"/>
      <c r="O165" s="2722"/>
      <c r="P165" s="2677"/>
      <c r="Q165" s="2722"/>
      <c r="R165" s="2677"/>
      <c r="S165" s="2722"/>
      <c r="T165" s="2677"/>
      <c r="U165" s="2722"/>
      <c r="V165" s="2677"/>
      <c r="W165" s="2722"/>
      <c r="X165" s="2677"/>
      <c r="Y165" s="2722"/>
      <c r="Z165" s="2677"/>
      <c r="AA165" s="2722"/>
      <c r="AB165" s="2677"/>
      <c r="AC165" s="2722"/>
      <c r="AD165" s="2677"/>
      <c r="AE165" s="2722"/>
      <c r="AF165" s="2677"/>
      <c r="AG165" s="2723"/>
      <c r="AH165" s="2676"/>
      <c r="AI165" s="2676"/>
      <c r="AJ165" s="5" t="str">
        <f t="shared" si="66"/>
        <v/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 t="str">
        <f t="shared" si="67"/>
        <v/>
      </c>
      <c r="CB165" s="5" t="str">
        <f t="shared" si="68"/>
        <v/>
      </c>
      <c r="CC165" s="5" t="str">
        <f t="shared" si="69"/>
        <v/>
      </c>
      <c r="CD165" s="5"/>
      <c r="CE165" s="5"/>
      <c r="CF165" s="5"/>
      <c r="CG165" s="5"/>
      <c r="CH165" s="5"/>
      <c r="CI165" s="5"/>
      <c r="CJ165" s="5"/>
      <c r="CK165" s="5">
        <f t="shared" si="70"/>
        <v>0</v>
      </c>
      <c r="CL165" s="5">
        <f t="shared" si="70"/>
        <v>0</v>
      </c>
      <c r="CM165" s="5"/>
      <c r="CN165" s="5"/>
    </row>
    <row r="166" spans="1:92" s="4" customFormat="1" x14ac:dyDescent="0.2">
      <c r="A166" s="3788"/>
      <c r="B166" s="2640" t="s">
        <v>229</v>
      </c>
      <c r="C166" s="2521">
        <f t="shared" si="64"/>
        <v>0</v>
      </c>
      <c r="D166" s="2713">
        <f t="shared" si="65"/>
        <v>0</v>
      </c>
      <c r="E166" s="2517">
        <f t="shared" si="65"/>
        <v>0</v>
      </c>
      <c r="F166" s="2606"/>
      <c r="G166" s="2608"/>
      <c r="H166" s="2606"/>
      <c r="I166" s="2608"/>
      <c r="J166" s="2606"/>
      <c r="K166" s="2608"/>
      <c r="L166" s="2606"/>
      <c r="M166" s="2608"/>
      <c r="N166" s="2606"/>
      <c r="O166" s="2608"/>
      <c r="P166" s="2606"/>
      <c r="Q166" s="2608"/>
      <c r="R166" s="2606"/>
      <c r="S166" s="2608"/>
      <c r="T166" s="2606"/>
      <c r="U166" s="2608"/>
      <c r="V166" s="2606"/>
      <c r="W166" s="2608"/>
      <c r="X166" s="2606"/>
      <c r="Y166" s="2608"/>
      <c r="Z166" s="2606"/>
      <c r="AA166" s="2608"/>
      <c r="AB166" s="2606"/>
      <c r="AC166" s="2608"/>
      <c r="AD166" s="2606"/>
      <c r="AE166" s="2608"/>
      <c r="AF166" s="2606"/>
      <c r="AG166" s="2725"/>
      <c r="AH166" s="2512"/>
      <c r="AI166" s="2512"/>
      <c r="AJ166" s="5" t="str">
        <f t="shared" si="66"/>
        <v/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 t="str">
        <f t="shared" si="67"/>
        <v/>
      </c>
      <c r="CB166" s="5" t="str">
        <f t="shared" si="68"/>
        <v/>
      </c>
      <c r="CC166" s="5" t="str">
        <f t="shared" si="69"/>
        <v/>
      </c>
      <c r="CD166" s="5"/>
      <c r="CE166" s="5"/>
      <c r="CF166" s="5"/>
      <c r="CG166" s="5"/>
      <c r="CH166" s="5"/>
      <c r="CI166" s="5"/>
      <c r="CJ166" s="5"/>
      <c r="CK166" s="5">
        <f t="shared" si="70"/>
        <v>0</v>
      </c>
      <c r="CL166" s="5">
        <f t="shared" si="70"/>
        <v>0</v>
      </c>
      <c r="CM166" s="5"/>
      <c r="CN166" s="5"/>
    </row>
    <row r="167" spans="1:92" s="4" customFormat="1" x14ac:dyDescent="0.2">
      <c r="A167" s="4641" t="s">
        <v>230</v>
      </c>
      <c r="B167" s="2628" t="s">
        <v>32</v>
      </c>
      <c r="C167" s="2719">
        <f t="shared" si="64"/>
        <v>0</v>
      </c>
      <c r="D167" s="2699">
        <f t="shared" si="65"/>
        <v>0</v>
      </c>
      <c r="E167" s="2700">
        <f t="shared" si="65"/>
        <v>0</v>
      </c>
      <c r="F167" s="2720"/>
      <c r="G167" s="2633"/>
      <c r="H167" s="2720"/>
      <c r="I167" s="2633"/>
      <c r="J167" s="2720"/>
      <c r="K167" s="2633"/>
      <c r="L167" s="2720"/>
      <c r="M167" s="2633"/>
      <c r="N167" s="2720"/>
      <c r="O167" s="2633"/>
      <c r="P167" s="2720"/>
      <c r="Q167" s="2633"/>
      <c r="R167" s="2720"/>
      <c r="S167" s="2633"/>
      <c r="T167" s="2720"/>
      <c r="U167" s="2633"/>
      <c r="V167" s="2720"/>
      <c r="W167" s="2633"/>
      <c r="X167" s="2720"/>
      <c r="Y167" s="2633"/>
      <c r="Z167" s="2720"/>
      <c r="AA167" s="2633"/>
      <c r="AB167" s="2720"/>
      <c r="AC167" s="2633"/>
      <c r="AD167" s="2720"/>
      <c r="AE167" s="2633"/>
      <c r="AF167" s="2720"/>
      <c r="AG167" s="2634"/>
      <c r="AH167" s="2632"/>
      <c r="AI167" s="2632"/>
      <c r="AJ167" s="5" t="str">
        <f t="shared" si="66"/>
        <v/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 t="str">
        <f t="shared" si="67"/>
        <v/>
      </c>
      <c r="CB167" s="5" t="str">
        <f t="shared" si="68"/>
        <v/>
      </c>
      <c r="CC167" s="5" t="str">
        <f t="shared" si="69"/>
        <v/>
      </c>
      <c r="CD167" s="5"/>
      <c r="CE167" s="5"/>
      <c r="CF167" s="5"/>
      <c r="CG167" s="5"/>
      <c r="CH167" s="5"/>
      <c r="CI167" s="5"/>
      <c r="CJ167" s="5"/>
      <c r="CK167" s="5">
        <f t="shared" si="70"/>
        <v>0</v>
      </c>
      <c r="CL167" s="5">
        <f t="shared" si="70"/>
        <v>0</v>
      </c>
      <c r="CM167" s="5"/>
      <c r="CN167" s="5"/>
    </row>
    <row r="168" spans="1:92" s="4" customFormat="1" x14ac:dyDescent="0.2">
      <c r="A168" s="3798"/>
      <c r="B168" s="2721" t="s">
        <v>33</v>
      </c>
      <c r="C168" s="2726">
        <f t="shared" si="64"/>
        <v>0</v>
      </c>
      <c r="D168" s="2708">
        <f t="shared" si="65"/>
        <v>0</v>
      </c>
      <c r="E168" s="2709">
        <f t="shared" si="65"/>
        <v>0</v>
      </c>
      <c r="F168" s="2677"/>
      <c r="G168" s="2722"/>
      <c r="H168" s="2677"/>
      <c r="I168" s="2722"/>
      <c r="J168" s="2677"/>
      <c r="K168" s="2722"/>
      <c r="L168" s="2677"/>
      <c r="M168" s="2722"/>
      <c r="N168" s="2677"/>
      <c r="O168" s="2722"/>
      <c r="P168" s="2677"/>
      <c r="Q168" s="2722"/>
      <c r="R168" s="2677"/>
      <c r="S168" s="2722"/>
      <c r="T168" s="2677"/>
      <c r="U168" s="2722"/>
      <c r="V168" s="2677"/>
      <c r="W168" s="2722"/>
      <c r="X168" s="2677"/>
      <c r="Y168" s="2722"/>
      <c r="Z168" s="2677"/>
      <c r="AA168" s="2722"/>
      <c r="AB168" s="2677"/>
      <c r="AC168" s="2722"/>
      <c r="AD168" s="2677"/>
      <c r="AE168" s="2722"/>
      <c r="AF168" s="2677"/>
      <c r="AG168" s="2723"/>
      <c r="AH168" s="2676"/>
      <c r="AI168" s="2676"/>
      <c r="AJ168" s="5" t="str">
        <f t="shared" si="66"/>
        <v/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 t="str">
        <f t="shared" si="67"/>
        <v/>
      </c>
      <c r="CB168" s="5" t="str">
        <f t="shared" si="68"/>
        <v/>
      </c>
      <c r="CC168" s="5" t="str">
        <f t="shared" si="69"/>
        <v/>
      </c>
      <c r="CD168" s="5"/>
      <c r="CE168" s="5"/>
      <c r="CF168" s="5"/>
      <c r="CG168" s="5"/>
      <c r="CH168" s="5"/>
      <c r="CI168" s="5"/>
      <c r="CJ168" s="5"/>
      <c r="CK168" s="5">
        <f t="shared" si="70"/>
        <v>0</v>
      </c>
      <c r="CL168" s="5">
        <f t="shared" si="70"/>
        <v>0</v>
      </c>
      <c r="CM168" s="5"/>
      <c r="CN168" s="5"/>
    </row>
    <row r="169" spans="1:92" s="4" customFormat="1" x14ac:dyDescent="0.2">
      <c r="A169" s="3798"/>
      <c r="B169" s="2724" t="s">
        <v>35</v>
      </c>
      <c r="C169" s="2726">
        <f t="shared" si="64"/>
        <v>0</v>
      </c>
      <c r="D169" s="2708">
        <f t="shared" si="65"/>
        <v>0</v>
      </c>
      <c r="E169" s="2709">
        <f t="shared" si="65"/>
        <v>0</v>
      </c>
      <c r="F169" s="2677"/>
      <c r="G169" s="2722"/>
      <c r="H169" s="2677"/>
      <c r="I169" s="2722"/>
      <c r="J169" s="2677"/>
      <c r="K169" s="2722"/>
      <c r="L169" s="2677"/>
      <c r="M169" s="2722"/>
      <c r="N169" s="2677"/>
      <c r="O169" s="2722"/>
      <c r="P169" s="2677"/>
      <c r="Q169" s="2722"/>
      <c r="R169" s="2677"/>
      <c r="S169" s="2722"/>
      <c r="T169" s="2677"/>
      <c r="U169" s="2722"/>
      <c r="V169" s="2677"/>
      <c r="W169" s="2722"/>
      <c r="X169" s="2677"/>
      <c r="Y169" s="2722"/>
      <c r="Z169" s="2677"/>
      <c r="AA169" s="2722"/>
      <c r="AB169" s="2677"/>
      <c r="AC169" s="2722"/>
      <c r="AD169" s="2677"/>
      <c r="AE169" s="2722"/>
      <c r="AF169" s="2677"/>
      <c r="AG169" s="2723"/>
      <c r="AH169" s="2676"/>
      <c r="AI169" s="2676"/>
      <c r="AJ169" s="5" t="str">
        <f t="shared" si="66"/>
        <v/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 t="str">
        <f t="shared" si="67"/>
        <v/>
      </c>
      <c r="CB169" s="5" t="str">
        <f t="shared" si="68"/>
        <v/>
      </c>
      <c r="CC169" s="5" t="str">
        <f t="shared" si="69"/>
        <v/>
      </c>
      <c r="CD169" s="5"/>
      <c r="CE169" s="5"/>
      <c r="CF169" s="5"/>
      <c r="CG169" s="5"/>
      <c r="CH169" s="5"/>
      <c r="CI169" s="5"/>
      <c r="CJ169" s="5"/>
      <c r="CK169" s="5">
        <f t="shared" si="70"/>
        <v>0</v>
      </c>
      <c r="CL169" s="5">
        <f t="shared" si="70"/>
        <v>0</v>
      </c>
      <c r="CM169" s="5"/>
      <c r="CN169" s="5"/>
    </row>
    <row r="170" spans="1:92" s="4" customFormat="1" x14ac:dyDescent="0.2">
      <c r="A170" s="3788"/>
      <c r="B170" s="2640" t="s">
        <v>229</v>
      </c>
      <c r="C170" s="2727">
        <f t="shared" si="64"/>
        <v>0</v>
      </c>
      <c r="D170" s="2713">
        <f t="shared" si="65"/>
        <v>0</v>
      </c>
      <c r="E170" s="2517">
        <f t="shared" si="65"/>
        <v>0</v>
      </c>
      <c r="F170" s="2606"/>
      <c r="G170" s="2608"/>
      <c r="H170" s="2606"/>
      <c r="I170" s="2608"/>
      <c r="J170" s="2606"/>
      <c r="K170" s="2608"/>
      <c r="L170" s="2606"/>
      <c r="M170" s="2608"/>
      <c r="N170" s="2606"/>
      <c r="O170" s="2608"/>
      <c r="P170" s="2606"/>
      <c r="Q170" s="2608"/>
      <c r="R170" s="2606"/>
      <c r="S170" s="2608"/>
      <c r="T170" s="2606"/>
      <c r="U170" s="2608"/>
      <c r="V170" s="2606"/>
      <c r="W170" s="2608"/>
      <c r="X170" s="2606"/>
      <c r="Y170" s="2608"/>
      <c r="Z170" s="2606"/>
      <c r="AA170" s="2608"/>
      <c r="AB170" s="2606"/>
      <c r="AC170" s="2608"/>
      <c r="AD170" s="2606"/>
      <c r="AE170" s="2608"/>
      <c r="AF170" s="2606"/>
      <c r="AG170" s="2725"/>
      <c r="AH170" s="2512"/>
      <c r="AI170" s="2512"/>
      <c r="AJ170" s="5" t="str">
        <f t="shared" si="66"/>
        <v/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 t="str">
        <f t="shared" si="67"/>
        <v/>
      </c>
      <c r="CB170" s="5" t="str">
        <f t="shared" si="68"/>
        <v/>
      </c>
      <c r="CC170" s="5" t="str">
        <f t="shared" si="69"/>
        <v/>
      </c>
      <c r="CD170" s="5"/>
      <c r="CE170" s="5"/>
      <c r="CF170" s="5"/>
      <c r="CG170" s="5"/>
      <c r="CH170" s="5"/>
      <c r="CI170" s="5"/>
      <c r="CJ170" s="5"/>
      <c r="CK170" s="5">
        <f t="shared" si="70"/>
        <v>0</v>
      </c>
      <c r="CL170" s="5">
        <f t="shared" si="70"/>
        <v>0</v>
      </c>
      <c r="CM170" s="5"/>
      <c r="CN170" s="5"/>
    </row>
    <row r="171" spans="1:92" s="4" customFormat="1" ht="14.25" x14ac:dyDescent="0.2">
      <c r="A171" s="167" t="s">
        <v>231</v>
      </c>
      <c r="B171" s="1496"/>
      <c r="C171" s="2172"/>
      <c r="D171" s="2171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</row>
    <row r="172" spans="1:92" s="4" customFormat="1" ht="11.25" customHeight="1" x14ac:dyDescent="0.2">
      <c r="A172" s="4692" t="s">
        <v>39</v>
      </c>
      <c r="B172" s="4331" t="s">
        <v>5</v>
      </c>
      <c r="C172" s="4332"/>
      <c r="D172" s="4333"/>
      <c r="E172" s="4693" t="s">
        <v>40</v>
      </c>
      <c r="F172" s="4656"/>
      <c r="G172" s="4656"/>
      <c r="H172" s="4656"/>
      <c r="I172" s="4656"/>
      <c r="J172" s="4656"/>
      <c r="K172" s="4656"/>
      <c r="L172" s="4656"/>
      <c r="M172" s="4656"/>
      <c r="N172" s="4656"/>
      <c r="O172" s="4656"/>
      <c r="P172" s="4656"/>
      <c r="Q172" s="4656"/>
      <c r="R172" s="4656"/>
      <c r="S172" s="4656"/>
      <c r="T172" s="4656"/>
      <c r="U172" s="4656"/>
      <c r="V172" s="4656"/>
      <c r="W172" s="4656"/>
      <c r="X172" s="4656"/>
      <c r="Y172" s="4656"/>
      <c r="Z172" s="4656"/>
      <c r="AA172" s="4656"/>
      <c r="AB172" s="4656"/>
      <c r="AC172" s="4656"/>
      <c r="AD172" s="4656"/>
      <c r="AE172" s="4656"/>
      <c r="AF172" s="4657"/>
      <c r="AG172" s="4641" t="s">
        <v>232</v>
      </c>
      <c r="AH172" s="4335" t="s">
        <v>10</v>
      </c>
      <c r="AI172" s="4335" t="s">
        <v>11</v>
      </c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</row>
    <row r="173" spans="1:92" s="4" customFormat="1" ht="11.25" customHeight="1" x14ac:dyDescent="0.2">
      <c r="A173" s="3874"/>
      <c r="B173" s="3812"/>
      <c r="C173" s="3876"/>
      <c r="D173" s="3786"/>
      <c r="E173" s="4694" t="s">
        <v>51</v>
      </c>
      <c r="F173" s="4671"/>
      <c r="G173" s="4694" t="s">
        <v>17</v>
      </c>
      <c r="H173" s="4671"/>
      <c r="I173" s="4694" t="s">
        <v>18</v>
      </c>
      <c r="J173" s="4671"/>
      <c r="K173" s="4694" t="s">
        <v>19</v>
      </c>
      <c r="L173" s="4671"/>
      <c r="M173" s="4694" t="s">
        <v>20</v>
      </c>
      <c r="N173" s="4671"/>
      <c r="O173" s="4694" t="s">
        <v>21</v>
      </c>
      <c r="P173" s="4671"/>
      <c r="Q173" s="4694" t="s">
        <v>22</v>
      </c>
      <c r="R173" s="4671"/>
      <c r="S173" s="4694" t="s">
        <v>23</v>
      </c>
      <c r="T173" s="4671"/>
      <c r="U173" s="4694" t="s">
        <v>24</v>
      </c>
      <c r="V173" s="4671"/>
      <c r="W173" s="4694" t="s">
        <v>25</v>
      </c>
      <c r="X173" s="4671"/>
      <c r="Y173" s="4694" t="s">
        <v>26</v>
      </c>
      <c r="Z173" s="4671"/>
      <c r="AA173" s="4694" t="s">
        <v>27</v>
      </c>
      <c r="AB173" s="4671"/>
      <c r="AC173" s="4694" t="s">
        <v>28</v>
      </c>
      <c r="AD173" s="4671"/>
      <c r="AE173" s="4694" t="s">
        <v>29</v>
      </c>
      <c r="AF173" s="4666"/>
      <c r="AG173" s="3798"/>
      <c r="AH173" s="3888"/>
      <c r="AI173" s="3888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3778" t="s">
        <v>10</v>
      </c>
      <c r="CB173" s="3778" t="s">
        <v>11</v>
      </c>
      <c r="CC173" s="3778" t="s">
        <v>176</v>
      </c>
      <c r="CD173" s="5"/>
      <c r="CE173" s="5"/>
      <c r="CF173" s="5"/>
      <c r="CG173" s="5"/>
      <c r="CH173" s="5"/>
      <c r="CI173" s="5"/>
      <c r="CJ173" s="5"/>
      <c r="CK173" s="3778" t="s">
        <v>10</v>
      </c>
      <c r="CL173" s="3778" t="s">
        <v>11</v>
      </c>
      <c r="CM173" s="5"/>
      <c r="CN173" s="3778"/>
    </row>
    <row r="174" spans="1:92" s="4" customFormat="1" x14ac:dyDescent="0.2">
      <c r="A174" s="3875"/>
      <c r="B174" s="2728" t="s">
        <v>44</v>
      </c>
      <c r="C174" s="2729" t="s">
        <v>30</v>
      </c>
      <c r="D174" s="2524" t="s">
        <v>31</v>
      </c>
      <c r="E174" s="2730" t="s">
        <v>30</v>
      </c>
      <c r="F174" s="2524" t="s">
        <v>31</v>
      </c>
      <c r="G174" s="2730" t="s">
        <v>30</v>
      </c>
      <c r="H174" s="2524" t="s">
        <v>31</v>
      </c>
      <c r="I174" s="2730" t="s">
        <v>30</v>
      </c>
      <c r="J174" s="2524" t="s">
        <v>31</v>
      </c>
      <c r="K174" s="2730" t="s">
        <v>30</v>
      </c>
      <c r="L174" s="2524" t="s">
        <v>31</v>
      </c>
      <c r="M174" s="2730" t="s">
        <v>30</v>
      </c>
      <c r="N174" s="2524" t="s">
        <v>31</v>
      </c>
      <c r="O174" s="2730" t="s">
        <v>30</v>
      </c>
      <c r="P174" s="2524" t="s">
        <v>31</v>
      </c>
      <c r="Q174" s="2730" t="s">
        <v>30</v>
      </c>
      <c r="R174" s="2524" t="s">
        <v>31</v>
      </c>
      <c r="S174" s="2730" t="s">
        <v>30</v>
      </c>
      <c r="T174" s="2524" t="s">
        <v>31</v>
      </c>
      <c r="U174" s="2730" t="s">
        <v>30</v>
      </c>
      <c r="V174" s="2524" t="s">
        <v>31</v>
      </c>
      <c r="W174" s="2730" t="s">
        <v>30</v>
      </c>
      <c r="X174" s="2524" t="s">
        <v>31</v>
      </c>
      <c r="Y174" s="2730" t="s">
        <v>30</v>
      </c>
      <c r="Z174" s="2524" t="s">
        <v>31</v>
      </c>
      <c r="AA174" s="2730" t="s">
        <v>30</v>
      </c>
      <c r="AB174" s="2524" t="s">
        <v>31</v>
      </c>
      <c r="AC174" s="2730" t="s">
        <v>30</v>
      </c>
      <c r="AD174" s="2524" t="s">
        <v>31</v>
      </c>
      <c r="AE174" s="2730" t="s">
        <v>30</v>
      </c>
      <c r="AF174" s="2526" t="s">
        <v>31</v>
      </c>
      <c r="AG174" s="3788"/>
      <c r="AH174" s="3889"/>
      <c r="AI174" s="3889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3778"/>
      <c r="CB174" s="3778"/>
      <c r="CC174" s="3778"/>
      <c r="CD174" s="5"/>
      <c r="CE174" s="5"/>
      <c r="CF174" s="5"/>
      <c r="CG174" s="5"/>
      <c r="CH174" s="5"/>
      <c r="CI174" s="5"/>
      <c r="CJ174" s="5"/>
      <c r="CK174" s="3778"/>
      <c r="CL174" s="3778"/>
      <c r="CM174" s="5"/>
      <c r="CN174" s="3778"/>
    </row>
    <row r="175" spans="1:92" s="4" customFormat="1" x14ac:dyDescent="0.2">
      <c r="A175" s="243" t="s">
        <v>214</v>
      </c>
      <c r="B175" s="2731">
        <f>SUM(C175:D175)</f>
        <v>0</v>
      </c>
      <c r="C175" s="2731">
        <f t="shared" ref="C175:D177" si="71">+E175+G175+I175+K175+M175+O175+Q175+S175+U175+W175+Y175+AA175+AC175+AE175</f>
        <v>0</v>
      </c>
      <c r="D175" s="2731">
        <f t="shared" si="71"/>
        <v>0</v>
      </c>
      <c r="E175" s="2732"/>
      <c r="F175" s="2733"/>
      <c r="G175" s="2732"/>
      <c r="H175" s="2733"/>
      <c r="I175" s="2732"/>
      <c r="J175" s="2733"/>
      <c r="K175" s="2732"/>
      <c r="L175" s="2733"/>
      <c r="M175" s="2732"/>
      <c r="N175" s="2733"/>
      <c r="O175" s="2732"/>
      <c r="P175" s="2733"/>
      <c r="Q175" s="2732"/>
      <c r="R175" s="2733"/>
      <c r="S175" s="2732"/>
      <c r="T175" s="2733"/>
      <c r="U175" s="2732"/>
      <c r="V175" s="2733"/>
      <c r="W175" s="2732"/>
      <c r="X175" s="2733"/>
      <c r="Y175" s="2732"/>
      <c r="Z175" s="2733"/>
      <c r="AA175" s="2732"/>
      <c r="AB175" s="2733"/>
      <c r="AC175" s="2732"/>
      <c r="AD175" s="2733"/>
      <c r="AE175" s="2732"/>
      <c r="AF175" s="2734"/>
      <c r="AG175" s="2735"/>
      <c r="AH175" s="2735"/>
      <c r="AI175" s="2735"/>
      <c r="AJ175" s="5" t="str">
        <f>$CA175&amp;$CB175&amp;$CC175&amp;$CD175&amp;CE175&amp;CF175&amp;CG175&amp;CH175</f>
        <v/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 t="str">
        <f>IF(CK175=1," *.Las Acciones de Pueblos Originarios no pueden superar el total de Acciones ","")</f>
        <v/>
      </c>
      <c r="CB175" s="5" t="str">
        <f>IF(CL175=1," *.Las Acciones de Migrantes no pueden superar el total de Acciones ","")</f>
        <v/>
      </c>
      <c r="CC175" s="5" t="str">
        <f>IF(OR(AND(B175&lt;&gt;0,AH175=""),AND(B175&lt;&gt;0,AI175="")),"* No olvide digitar Migrantes y/o Pueblos Originarios (Digite CERO si no tiene). ","")</f>
        <v/>
      </c>
      <c r="CD175" s="5"/>
      <c r="CE175" s="5"/>
      <c r="CF175" s="5"/>
      <c r="CG175" s="5"/>
      <c r="CH175" s="5"/>
      <c r="CI175" s="5"/>
      <c r="CJ175" s="5"/>
      <c r="CK175" s="5">
        <f>IF(AH175&gt;$B175,1,0)</f>
        <v>0</v>
      </c>
      <c r="CL175" s="5">
        <f>IF(AI175&gt;$B175,1,0)</f>
        <v>0</v>
      </c>
      <c r="CM175" s="5"/>
      <c r="CN175" s="5"/>
    </row>
    <row r="176" spans="1:92" s="4" customFormat="1" x14ac:dyDescent="0.2">
      <c r="A176" s="243" t="s">
        <v>207</v>
      </c>
      <c r="B176" s="245">
        <f>SUM(C176:D176)</f>
        <v>0</v>
      </c>
      <c r="C176" s="245">
        <f t="shared" si="71"/>
        <v>0</v>
      </c>
      <c r="D176" s="245">
        <f t="shared" si="71"/>
        <v>0</v>
      </c>
      <c r="E176" s="2677"/>
      <c r="F176" s="2722"/>
      <c r="G176" s="2677"/>
      <c r="H176" s="2722"/>
      <c r="I176" s="2677"/>
      <c r="J176" s="2722"/>
      <c r="K176" s="2677"/>
      <c r="L176" s="2722"/>
      <c r="M176" s="2677"/>
      <c r="N176" s="2722"/>
      <c r="O176" s="2677"/>
      <c r="P176" s="2722"/>
      <c r="Q176" s="2677"/>
      <c r="R176" s="2722"/>
      <c r="S176" s="2677"/>
      <c r="T176" s="2722"/>
      <c r="U176" s="2677"/>
      <c r="V176" s="2722"/>
      <c r="W176" s="2677"/>
      <c r="X176" s="2722"/>
      <c r="Y176" s="2677"/>
      <c r="Z176" s="2722"/>
      <c r="AA176" s="2677"/>
      <c r="AB176" s="2722"/>
      <c r="AC176" s="2677"/>
      <c r="AD176" s="2722"/>
      <c r="AE176" s="2677"/>
      <c r="AF176" s="2736"/>
      <c r="AG176" s="2675"/>
      <c r="AH176" s="2675"/>
      <c r="AI176" s="2675"/>
      <c r="AJ176" s="5" t="str">
        <f>$CA176&amp;$CB176&amp;$CC176&amp;$CD176&amp;CE176&amp;CF176&amp;CG176&amp;CH176</f>
        <v/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 t="str">
        <f>IF(CK176=1," *.Las Acciones de Pueblos Originarios no pueden superar el total de Acciones ","")</f>
        <v/>
      </c>
      <c r="CB176" s="5" t="str">
        <f>IF(CL176=1," *.Las Acciones de Migrantes no pueden superar el total de Acciones ","")</f>
        <v/>
      </c>
      <c r="CC176" s="5" t="str">
        <f t="shared" ref="CC176:CC177" si="72">IF(OR(AND(B176&lt;&gt;0,AH176=""),AND(B176&lt;&gt;0,AI176="")),"* No olvide digitar Migrantes y/o Pueblos Originarios (Digite CERO si no tiene). ","")</f>
        <v/>
      </c>
      <c r="CD176" s="5"/>
      <c r="CE176" s="5"/>
      <c r="CF176" s="5"/>
      <c r="CG176" s="5"/>
      <c r="CH176" s="5"/>
      <c r="CI176" s="5"/>
      <c r="CJ176" s="5"/>
      <c r="CK176" s="5">
        <f t="shared" ref="CK176:CL177" si="73">IF(AH176&gt;$B176,1,0)</f>
        <v>0</v>
      </c>
      <c r="CL176" s="5">
        <f t="shared" si="73"/>
        <v>0</v>
      </c>
      <c r="CM176" s="5"/>
      <c r="CN176" s="5"/>
    </row>
    <row r="177" spans="1:103" x14ac:dyDescent="0.2">
      <c r="A177" s="243" t="s">
        <v>233</v>
      </c>
      <c r="B177" s="245">
        <f>SUM(C177:D177)</f>
        <v>0</v>
      </c>
      <c r="C177" s="245">
        <f t="shared" si="71"/>
        <v>0</v>
      </c>
      <c r="D177" s="245">
        <f>+F177+H177+J177+L177+N177+P177+R177+T177+V177+X177+Z177+AB177+AD177+AF177</f>
        <v>0</v>
      </c>
      <c r="E177" s="73"/>
      <c r="F177" s="74"/>
      <c r="G177" s="73"/>
      <c r="H177" s="74"/>
      <c r="I177" s="73"/>
      <c r="J177" s="74"/>
      <c r="K177" s="73"/>
      <c r="L177" s="74"/>
      <c r="M177" s="73"/>
      <c r="N177" s="74"/>
      <c r="O177" s="73"/>
      <c r="P177" s="74"/>
      <c r="Q177" s="73"/>
      <c r="R177" s="74"/>
      <c r="S177" s="73"/>
      <c r="T177" s="74"/>
      <c r="U177" s="73"/>
      <c r="V177" s="74"/>
      <c r="W177" s="73"/>
      <c r="X177" s="74"/>
      <c r="Y177" s="73"/>
      <c r="Z177" s="74"/>
      <c r="AA177" s="73"/>
      <c r="AB177" s="74"/>
      <c r="AC177" s="73"/>
      <c r="AD177" s="74"/>
      <c r="AE177" s="73"/>
      <c r="AF177" s="246"/>
      <c r="AG177" s="164"/>
      <c r="AH177" s="164"/>
      <c r="AI177" s="164"/>
      <c r="AJ177" s="5" t="str">
        <f>$CA177&amp;$CB177&amp;$CC177&amp;$CD177&amp;CE177&amp;CF177&amp;CG177&amp;CH177</f>
        <v/>
      </c>
      <c r="CA177" s="5" t="str">
        <f>IF(CK177=1," *.Las Acciones de Pueblos Originarios no pueden superar el total de Acciones ","")</f>
        <v/>
      </c>
      <c r="CB177" s="5" t="str">
        <f>IF(CL177=1," *.Las Acciones de Migrantes no pueden superar el total de Acciones ","")</f>
        <v/>
      </c>
      <c r="CC177" s="5" t="str">
        <f t="shared" si="72"/>
        <v/>
      </c>
      <c r="CK177" s="5">
        <f t="shared" si="73"/>
        <v>0</v>
      </c>
      <c r="CL177" s="5">
        <f t="shared" si="73"/>
        <v>0</v>
      </c>
    </row>
    <row r="178" spans="1:103" x14ac:dyDescent="0.2">
      <c r="A178" s="243" t="s">
        <v>234</v>
      </c>
      <c r="B178" s="2737"/>
      <c r="C178" s="2737"/>
      <c r="D178" s="2737"/>
      <c r="E178" s="248"/>
      <c r="F178" s="249"/>
      <c r="G178" s="248"/>
      <c r="H178" s="249"/>
      <c r="I178" s="248"/>
      <c r="J178" s="249"/>
      <c r="K178" s="248"/>
      <c r="L178" s="249"/>
      <c r="M178" s="248"/>
      <c r="N178" s="249"/>
      <c r="O178" s="248"/>
      <c r="P178" s="249"/>
      <c r="Q178" s="248"/>
      <c r="R178" s="249"/>
      <c r="S178" s="248"/>
      <c r="T178" s="249"/>
      <c r="U178" s="248"/>
      <c r="V178" s="249"/>
      <c r="W178" s="248"/>
      <c r="X178" s="249"/>
      <c r="Y178" s="248"/>
      <c r="Z178" s="249"/>
      <c r="AA178" s="248"/>
      <c r="AB178" s="249"/>
      <c r="AC178" s="248"/>
      <c r="AD178" s="249"/>
      <c r="AE178" s="248"/>
      <c r="AF178" s="250"/>
      <c r="AG178" s="251"/>
      <c r="AH178" s="252"/>
      <c r="AI178" s="252"/>
    </row>
    <row r="179" spans="1:103" ht="14.25" x14ac:dyDescent="0.2">
      <c r="A179" s="2527" t="s">
        <v>235</v>
      </c>
      <c r="B179" s="2528"/>
    </row>
    <row r="180" spans="1:103" ht="11.25" customHeight="1" x14ac:dyDescent="0.2">
      <c r="A180" s="3891" t="s">
        <v>236</v>
      </c>
      <c r="B180" s="4695" t="s">
        <v>208</v>
      </c>
      <c r="C180" s="4696" t="s">
        <v>237</v>
      </c>
      <c r="D180" s="4697"/>
      <c r="E180" s="4698" t="s">
        <v>238</v>
      </c>
      <c r="F180" s="4699" t="s">
        <v>239</v>
      </c>
      <c r="G180" s="4700"/>
      <c r="H180" s="4700"/>
      <c r="I180" s="4700"/>
      <c r="J180" s="4700"/>
      <c r="K180" s="4700"/>
      <c r="L180" s="4700"/>
      <c r="M180" s="4700"/>
      <c r="N180" s="4700"/>
      <c r="O180" s="4700"/>
      <c r="P180" s="4700"/>
      <c r="Q180" s="4700"/>
      <c r="R180" s="4700"/>
      <c r="S180" s="4700"/>
      <c r="T180" s="4701"/>
      <c r="AF180" s="5"/>
      <c r="CY180" s="4"/>
    </row>
    <row r="181" spans="1:103" ht="21" x14ac:dyDescent="0.2">
      <c r="A181" s="3892"/>
      <c r="B181" s="3892"/>
      <c r="C181" s="2738" t="s">
        <v>214</v>
      </c>
      <c r="D181" s="2738" t="s">
        <v>240</v>
      </c>
      <c r="E181" s="3892"/>
      <c r="F181" s="2738" t="s">
        <v>241</v>
      </c>
      <c r="G181" s="2738" t="s">
        <v>242</v>
      </c>
      <c r="H181" s="2738" t="s">
        <v>243</v>
      </c>
      <c r="I181" s="2738" t="s">
        <v>244</v>
      </c>
      <c r="J181" s="2738" t="s">
        <v>245</v>
      </c>
      <c r="K181" s="2738" t="s">
        <v>246</v>
      </c>
      <c r="L181" s="2738" t="s">
        <v>247</v>
      </c>
      <c r="M181" s="2738" t="s">
        <v>248</v>
      </c>
      <c r="N181" s="2738" t="s">
        <v>249</v>
      </c>
      <c r="O181" s="2738" t="s">
        <v>250</v>
      </c>
      <c r="P181" s="2738" t="s">
        <v>251</v>
      </c>
      <c r="Q181" s="2738" t="s">
        <v>252</v>
      </c>
      <c r="R181" s="2738" t="s">
        <v>253</v>
      </c>
      <c r="S181" s="2738" t="s">
        <v>254</v>
      </c>
      <c r="T181" s="2738" t="s">
        <v>255</v>
      </c>
      <c r="AF181" s="5"/>
      <c r="CY181" s="4"/>
    </row>
    <row r="182" spans="1:103" x14ac:dyDescent="0.2">
      <c r="A182" s="243" t="s">
        <v>33</v>
      </c>
      <c r="B182" s="2739">
        <f>SUM(C182:D182)</f>
        <v>0</v>
      </c>
      <c r="C182" s="73"/>
      <c r="D182" s="73"/>
      <c r="E182" s="2739">
        <f>+F182+G182+H182+I182+K182+L182+M182+N182+O182+P182+Q182+R182+S182+T182</f>
        <v>0</v>
      </c>
      <c r="F182" s="2677"/>
      <c r="G182" s="2677"/>
      <c r="H182" s="2677"/>
      <c r="I182" s="2677"/>
      <c r="J182" s="2740"/>
      <c r="K182" s="2677"/>
      <c r="L182" s="2677"/>
      <c r="M182" s="2677"/>
      <c r="N182" s="2677"/>
      <c r="O182" s="2677"/>
      <c r="P182" s="2677"/>
      <c r="Q182" s="2677"/>
      <c r="R182" s="2677"/>
      <c r="S182" s="2677"/>
      <c r="T182" s="2675"/>
      <c r="AF182" s="5"/>
      <c r="CY182" s="4"/>
    </row>
    <row r="183" spans="1:103" x14ac:dyDescent="0.2">
      <c r="A183" s="243" t="s">
        <v>32</v>
      </c>
      <c r="B183" s="2741">
        <f>SUM(C183:D183)</f>
        <v>0</v>
      </c>
      <c r="C183" s="2677"/>
      <c r="D183" s="2677"/>
      <c r="E183" s="2724">
        <f>+F183+G183+H183+I183+K183+L183+M183+N183+O183+P183+Q183+R183+S183+T183</f>
        <v>0</v>
      </c>
      <c r="F183" s="2677"/>
      <c r="G183" s="2677"/>
      <c r="H183" s="2677"/>
      <c r="I183" s="2677"/>
      <c r="J183" s="2742"/>
      <c r="K183" s="2677"/>
      <c r="L183" s="2677"/>
      <c r="M183" s="2677"/>
      <c r="N183" s="2677"/>
      <c r="O183" s="2677"/>
      <c r="P183" s="2677"/>
      <c r="Q183" s="2677"/>
      <c r="R183" s="2677"/>
      <c r="S183" s="2677"/>
      <c r="T183" s="2675"/>
      <c r="AF183" s="5"/>
      <c r="CY183" s="4"/>
    </row>
    <row r="184" spans="1:103" x14ac:dyDescent="0.2">
      <c r="A184" s="243" t="s">
        <v>35</v>
      </c>
      <c r="B184" s="2741">
        <f>SUM(C184:D184)</f>
        <v>0</v>
      </c>
      <c r="C184" s="2677"/>
      <c r="D184" s="2677"/>
      <c r="E184" s="2724">
        <f>SUM(F184:T184)</f>
        <v>0</v>
      </c>
      <c r="F184" s="2677"/>
      <c r="G184" s="2677"/>
      <c r="H184" s="2677"/>
      <c r="I184" s="2677"/>
      <c r="J184" s="2675"/>
      <c r="K184" s="2677"/>
      <c r="L184" s="2677"/>
      <c r="M184" s="2677"/>
      <c r="N184" s="2677"/>
      <c r="O184" s="2677"/>
      <c r="P184" s="2677"/>
      <c r="Q184" s="2677"/>
      <c r="R184" s="2677"/>
      <c r="S184" s="2677"/>
      <c r="T184" s="2675"/>
      <c r="AF184" s="5"/>
      <c r="CY184" s="4"/>
    </row>
    <row r="185" spans="1:103" x14ac:dyDescent="0.2">
      <c r="A185" s="2743" t="s">
        <v>256</v>
      </c>
      <c r="B185" s="259">
        <f>SUM(C185:D185)</f>
        <v>0</v>
      </c>
      <c r="C185" s="2606"/>
      <c r="D185" s="2606"/>
      <c r="E185" s="260">
        <f>+F185+G185+H185+I185+K185+L185+M185+N185+O185+P185+Q185+R185+S185+T185</f>
        <v>0</v>
      </c>
      <c r="F185" s="2606"/>
      <c r="G185" s="2606"/>
      <c r="H185" s="2606"/>
      <c r="I185" s="2606"/>
      <c r="J185" s="261"/>
      <c r="K185" s="2606"/>
      <c r="L185" s="2606"/>
      <c r="M185" s="2606"/>
      <c r="N185" s="2606"/>
      <c r="O185" s="2606"/>
      <c r="P185" s="2606"/>
      <c r="Q185" s="2606"/>
      <c r="R185" s="2606"/>
      <c r="S185" s="2606"/>
      <c r="T185" s="2744"/>
      <c r="AF185" s="5"/>
      <c r="CY185" s="4"/>
    </row>
    <row r="186" spans="1:103" s="263" customFormat="1" ht="14.25" x14ac:dyDescent="0.2">
      <c r="A186" s="262" t="s">
        <v>257</v>
      </c>
      <c r="D186" s="2745"/>
      <c r="AG186" s="265"/>
      <c r="AH186" s="265"/>
      <c r="AI186" s="265"/>
      <c r="AJ186" s="265"/>
      <c r="AK186" s="265"/>
      <c r="AL186" s="265"/>
      <c r="AM186" s="265"/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</row>
    <row r="187" spans="1:103" s="263" customFormat="1" ht="14.25" x14ac:dyDescent="0.2">
      <c r="A187" s="4687" t="s">
        <v>258</v>
      </c>
      <c r="B187" s="4702" t="s">
        <v>259</v>
      </c>
      <c r="C187" s="4703"/>
      <c r="D187" s="4704"/>
      <c r="E187" s="4702" t="s">
        <v>260</v>
      </c>
      <c r="F187" s="4703"/>
      <c r="G187" s="4704"/>
      <c r="AG187" s="265"/>
      <c r="AH187" s="265"/>
      <c r="AI187" s="265"/>
      <c r="AJ187" s="265"/>
      <c r="AK187" s="265"/>
      <c r="AL187" s="265"/>
      <c r="AM187" s="265"/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</row>
    <row r="188" spans="1:103" s="263" customFormat="1" ht="14.25" x14ac:dyDescent="0.2">
      <c r="A188" s="3875"/>
      <c r="B188" s="2746" t="s">
        <v>44</v>
      </c>
      <c r="C188" s="2747" t="s">
        <v>30</v>
      </c>
      <c r="D188" s="2748" t="s">
        <v>31</v>
      </c>
      <c r="E188" s="2746" t="s">
        <v>44</v>
      </c>
      <c r="F188" s="2747" t="s">
        <v>30</v>
      </c>
      <c r="G188" s="2748" t="s">
        <v>31</v>
      </c>
      <c r="AG188" s="265"/>
      <c r="AH188" s="265"/>
      <c r="AI188" s="265"/>
      <c r="AJ188" s="265"/>
      <c r="AK188" s="265"/>
      <c r="AL188" s="265"/>
      <c r="AM188" s="265"/>
      <c r="AN188" s="265"/>
      <c r="AO188" s="265"/>
      <c r="AP188" s="265"/>
      <c r="AQ188" s="265"/>
      <c r="AR188" s="265"/>
      <c r="AS188" s="265"/>
      <c r="AT188" s="265"/>
      <c r="AU188" s="265"/>
      <c r="AV188" s="265"/>
      <c r="AW188" s="265"/>
      <c r="AX188" s="265"/>
      <c r="AY188" s="265"/>
      <c r="AZ188" s="26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</row>
    <row r="189" spans="1:103" s="263" customFormat="1" ht="14.25" x14ac:dyDescent="0.2">
      <c r="A189" s="243" t="s">
        <v>261</v>
      </c>
      <c r="B189" s="2749">
        <f>SUM(C189:D189)</f>
        <v>0</v>
      </c>
      <c r="C189" s="2750"/>
      <c r="D189" s="2751"/>
      <c r="E189" s="2749">
        <f>SUM(F189:G189)</f>
        <v>0</v>
      </c>
      <c r="F189" s="2750"/>
      <c r="G189" s="2751"/>
      <c r="AG189" s="265"/>
      <c r="AH189" s="265"/>
      <c r="AI189" s="265"/>
      <c r="AJ189" s="265"/>
      <c r="AK189" s="265"/>
      <c r="AL189" s="265"/>
      <c r="AM189" s="265"/>
      <c r="AN189" s="265"/>
      <c r="AO189" s="265"/>
      <c r="AP189" s="265"/>
      <c r="AQ189" s="265"/>
      <c r="AR189" s="265"/>
      <c r="AS189" s="265"/>
      <c r="AT189" s="265"/>
      <c r="AU189" s="265"/>
      <c r="AV189" s="265"/>
      <c r="AW189" s="265"/>
      <c r="AX189" s="265"/>
      <c r="AY189" s="265"/>
      <c r="AZ189" s="26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</row>
    <row r="190" spans="1:103" s="263" customFormat="1" ht="15.75" x14ac:dyDescent="0.25">
      <c r="A190" s="2743" t="s">
        <v>262</v>
      </c>
      <c r="B190" s="270">
        <f>SUM(C190:D190)</f>
        <v>0</v>
      </c>
      <c r="C190" s="271"/>
      <c r="D190" s="272"/>
      <c r="E190" s="270">
        <f>SUM(F190:G190)</f>
        <v>0</v>
      </c>
      <c r="F190" s="271"/>
      <c r="G190" s="272"/>
      <c r="H190" s="273"/>
      <c r="S190" s="273"/>
      <c r="AG190" s="265"/>
      <c r="AH190" s="265"/>
      <c r="AI190" s="265"/>
      <c r="AJ190" s="265"/>
      <c r="AK190" s="265"/>
      <c r="AL190" s="265"/>
      <c r="AM190" s="265"/>
      <c r="AN190" s="265"/>
      <c r="AO190" s="265"/>
      <c r="AP190" s="265"/>
      <c r="AQ190" s="265"/>
      <c r="AR190" s="265"/>
      <c r="AS190" s="265"/>
      <c r="AT190" s="265"/>
      <c r="AU190" s="265"/>
      <c r="AV190" s="265"/>
      <c r="AW190" s="265"/>
      <c r="AX190" s="265"/>
      <c r="AY190" s="265"/>
      <c r="AZ190" s="26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</row>
    <row r="191" spans="1:103" ht="14.25" x14ac:dyDescent="0.2">
      <c r="A191" s="167" t="s">
        <v>263</v>
      </c>
      <c r="B191" s="274"/>
    </row>
    <row r="192" spans="1:103" ht="11.25" customHeight="1" x14ac:dyDescent="0.2">
      <c r="A192" s="4348" t="s">
        <v>264</v>
      </c>
      <c r="B192" s="4705" t="s">
        <v>265</v>
      </c>
      <c r="C192" s="4350" t="s">
        <v>266</v>
      </c>
      <c r="D192" s="4351"/>
      <c r="E192" s="4352"/>
      <c r="F192" s="4695" t="s">
        <v>238</v>
      </c>
      <c r="G192" s="4699" t="s">
        <v>267</v>
      </c>
      <c r="H192" s="4700"/>
      <c r="I192" s="4700"/>
      <c r="J192" s="4700"/>
      <c r="K192" s="4700"/>
      <c r="L192" s="4701"/>
    </row>
    <row r="193" spans="1:90" s="4" customFormat="1" x14ac:dyDescent="0.2">
      <c r="A193" s="3904"/>
      <c r="B193" s="3907"/>
      <c r="C193" s="3911"/>
      <c r="D193" s="3912"/>
      <c r="E193" s="3883"/>
      <c r="F193" s="3891"/>
      <c r="G193" s="4706" t="s">
        <v>268</v>
      </c>
      <c r="H193" s="4707"/>
      <c r="I193" s="4707"/>
      <c r="J193" s="4707"/>
      <c r="K193" s="4707"/>
      <c r="L193" s="4708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s="4" customFormat="1" ht="21" x14ac:dyDescent="0.2">
      <c r="A194" s="3905"/>
      <c r="B194" s="3908"/>
      <c r="C194" s="2752" t="s">
        <v>269</v>
      </c>
      <c r="D194" s="2752" t="s">
        <v>240</v>
      </c>
      <c r="E194" s="2752" t="s">
        <v>270</v>
      </c>
      <c r="F194" s="3892"/>
      <c r="G194" s="2529" t="s">
        <v>271</v>
      </c>
      <c r="H194" s="2530" t="s">
        <v>272</v>
      </c>
      <c r="I194" s="2530" t="s">
        <v>273</v>
      </c>
      <c r="J194" s="2530" t="s">
        <v>274</v>
      </c>
      <c r="K194" s="2530" t="s">
        <v>275</v>
      </c>
      <c r="L194" s="2753" t="s">
        <v>276</v>
      </c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s="4" customFormat="1" x14ac:dyDescent="0.2">
      <c r="A195" s="243" t="s">
        <v>277</v>
      </c>
      <c r="B195" s="279">
        <f>SUM(C195:D195)</f>
        <v>0</v>
      </c>
      <c r="C195" s="73"/>
      <c r="D195" s="73"/>
      <c r="E195" s="280"/>
      <c r="F195" s="2739">
        <f>SUM(G195:L195)</f>
        <v>0</v>
      </c>
      <c r="G195" s="2732"/>
      <c r="H195" s="2754"/>
      <c r="I195" s="2754"/>
      <c r="J195" s="2754"/>
      <c r="K195" s="2754"/>
      <c r="L195" s="108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</row>
    <row r="196" spans="1:90" s="4" customFormat="1" x14ac:dyDescent="0.2">
      <c r="A196" s="243" t="s">
        <v>278</v>
      </c>
      <c r="B196" s="2755">
        <f>SUM(C196:E196)</f>
        <v>0</v>
      </c>
      <c r="C196" s="2677"/>
      <c r="D196" s="2677"/>
      <c r="E196" s="73"/>
      <c r="F196" s="2741">
        <f>SUM(G196:L196)</f>
        <v>0</v>
      </c>
      <c r="G196" s="2677"/>
      <c r="H196" s="2756"/>
      <c r="I196" s="2756"/>
      <c r="J196" s="2756"/>
      <c r="K196" s="2756"/>
      <c r="L196" s="2676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</row>
    <row r="197" spans="1:90" s="4" customFormat="1" x14ac:dyDescent="0.2">
      <c r="A197" s="2743" t="s">
        <v>279</v>
      </c>
      <c r="B197" s="282">
        <f>SUM(C197:D197)</f>
        <v>0</v>
      </c>
      <c r="C197" s="2606"/>
      <c r="D197" s="2606"/>
      <c r="E197" s="2757"/>
      <c r="F197" s="259">
        <f>SUM(G197:L197)</f>
        <v>0</v>
      </c>
      <c r="G197" s="2606"/>
      <c r="H197" s="2758"/>
      <c r="I197" s="2758"/>
      <c r="J197" s="2758"/>
      <c r="K197" s="2758"/>
      <c r="L197" s="2512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</row>
    <row r="198" spans="1:90" s="4" customFormat="1" ht="14.25" x14ac:dyDescent="0.2">
      <c r="A198" s="167" t="s">
        <v>280</v>
      </c>
      <c r="B198" s="283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</row>
    <row r="199" spans="1:90" s="4" customFormat="1" ht="11.25" customHeight="1" x14ac:dyDescent="0.2">
      <c r="A199" s="4356" t="s">
        <v>281</v>
      </c>
      <c r="B199" s="4357"/>
      <c r="C199" s="4641" t="s">
        <v>265</v>
      </c>
      <c r="D199" s="4709" t="s">
        <v>266</v>
      </c>
      <c r="E199" s="4710"/>
      <c r="F199" s="4710"/>
      <c r="G199" s="4710"/>
      <c r="H199" s="4710"/>
      <c r="I199" s="4710"/>
      <c r="J199" s="4711"/>
      <c r="K199" s="4656" t="s">
        <v>282</v>
      </c>
      <c r="L199" s="4656"/>
      <c r="M199" s="4656"/>
      <c r="N199" s="4712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</row>
    <row r="200" spans="1:90" s="4" customFormat="1" ht="21" x14ac:dyDescent="0.2">
      <c r="A200" s="3830"/>
      <c r="B200" s="3831"/>
      <c r="C200" s="3788"/>
      <c r="D200" s="2752" t="s">
        <v>269</v>
      </c>
      <c r="E200" s="2752" t="s">
        <v>283</v>
      </c>
      <c r="F200" s="2752" t="s">
        <v>284</v>
      </c>
      <c r="G200" s="2752" t="s">
        <v>285</v>
      </c>
      <c r="H200" s="2752" t="s">
        <v>286</v>
      </c>
      <c r="I200" s="2752" t="s">
        <v>287</v>
      </c>
      <c r="J200" s="2752" t="s">
        <v>288</v>
      </c>
      <c r="K200" s="2760" t="s">
        <v>289</v>
      </c>
      <c r="L200" s="2761" t="s">
        <v>290</v>
      </c>
      <c r="M200" s="2761" t="s">
        <v>291</v>
      </c>
      <c r="N200" s="2762" t="s">
        <v>292</v>
      </c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</row>
    <row r="201" spans="1:90" s="4" customFormat="1" x14ac:dyDescent="0.2">
      <c r="A201" s="4641" t="s">
        <v>293</v>
      </c>
      <c r="B201" s="2763" t="s">
        <v>294</v>
      </c>
      <c r="C201" s="2739">
        <f>SUM(E201+G201)</f>
        <v>0</v>
      </c>
      <c r="D201" s="2764"/>
      <c r="E201" s="2677"/>
      <c r="F201" s="2740"/>
      <c r="G201" s="2677"/>
      <c r="H201" s="2739">
        <f>+K201+L201+M201</f>
        <v>0</v>
      </c>
      <c r="I201" s="2740"/>
      <c r="J201" s="2740"/>
      <c r="K201" s="2765"/>
      <c r="L201" s="2756"/>
      <c r="M201" s="2756"/>
      <c r="N201" s="2766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</row>
    <row r="202" spans="1:90" s="4" customFormat="1" x14ac:dyDescent="0.2">
      <c r="A202" s="3798"/>
      <c r="B202" s="2767" t="s">
        <v>295</v>
      </c>
      <c r="C202" s="2724">
        <f>SUM(D202+E202+G202)</f>
        <v>0</v>
      </c>
      <c r="D202" s="2677"/>
      <c r="E202" s="2675"/>
      <c r="F202" s="280"/>
      <c r="G202" s="2677"/>
      <c r="H202" s="2724">
        <f>SUM(I202:M202)</f>
        <v>0</v>
      </c>
      <c r="I202" s="73"/>
      <c r="J202" s="164"/>
      <c r="K202" s="2765"/>
      <c r="L202" s="2756"/>
      <c r="M202" s="2756"/>
      <c r="N202" s="2766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</row>
    <row r="203" spans="1:90" s="4" customFormat="1" x14ac:dyDescent="0.2">
      <c r="A203" s="3798"/>
      <c r="B203" s="2767" t="s">
        <v>296</v>
      </c>
      <c r="C203" s="2724">
        <f>+F203+G203</f>
        <v>0</v>
      </c>
      <c r="D203" s="280"/>
      <c r="E203" s="280"/>
      <c r="F203" s="2677"/>
      <c r="G203" s="2677"/>
      <c r="H203" s="2724">
        <f>SUM(I203:M203)</f>
        <v>0</v>
      </c>
      <c r="I203" s="2677"/>
      <c r="J203" s="2675"/>
      <c r="K203" s="2765"/>
      <c r="L203" s="2756"/>
      <c r="M203" s="2756"/>
      <c r="N203" s="289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</row>
    <row r="204" spans="1:90" s="4" customFormat="1" x14ac:dyDescent="0.2">
      <c r="A204" s="3788"/>
      <c r="B204" s="2768" t="s">
        <v>297</v>
      </c>
      <c r="C204" s="291">
        <f>SUM(D204:G204)</f>
        <v>0</v>
      </c>
      <c r="D204" s="2606"/>
      <c r="E204" s="2606"/>
      <c r="F204" s="2606"/>
      <c r="G204" s="2744"/>
      <c r="H204" s="260">
        <f>+N204</f>
        <v>0</v>
      </c>
      <c r="I204" s="2757"/>
      <c r="J204" s="2757"/>
      <c r="K204" s="2531"/>
      <c r="L204" s="2769"/>
      <c r="M204" s="2769"/>
      <c r="N204" s="2512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</row>
    <row r="205" spans="1:90" s="4" customFormat="1" ht="14.25" x14ac:dyDescent="0.2">
      <c r="A205" s="167" t="s">
        <v>298</v>
      </c>
      <c r="B205" s="292"/>
      <c r="V205" s="293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</row>
    <row r="206" spans="1:90" s="4" customFormat="1" ht="11.25" customHeight="1" x14ac:dyDescent="0.2">
      <c r="A206" s="4713" t="s">
        <v>264</v>
      </c>
      <c r="B206" s="4714" t="s">
        <v>299</v>
      </c>
      <c r="C206" s="4715" t="s">
        <v>300</v>
      </c>
      <c r="D206" s="4716" t="s">
        <v>301</v>
      </c>
      <c r="E206" s="4717"/>
      <c r="F206" s="4718" t="s">
        <v>302</v>
      </c>
      <c r="G206" s="4719"/>
      <c r="H206" s="4719"/>
      <c r="I206" s="4719"/>
      <c r="J206" s="4719"/>
      <c r="K206" s="4719"/>
      <c r="L206" s="4719"/>
      <c r="M206" s="4719"/>
      <c r="N206" s="4719"/>
      <c r="O206" s="4719"/>
      <c r="P206" s="4719"/>
      <c r="Q206" s="4719"/>
      <c r="R206" s="4719"/>
      <c r="S206" s="4720"/>
      <c r="T206" s="4369" t="s">
        <v>287</v>
      </c>
      <c r="U206" s="4715" t="s">
        <v>303</v>
      </c>
      <c r="V206" s="293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3782" t="s">
        <v>287</v>
      </c>
      <c r="CB206" s="3782" t="s">
        <v>303</v>
      </c>
      <c r="CC206" s="3782" t="s">
        <v>304</v>
      </c>
      <c r="CD206" s="5"/>
      <c r="CE206" s="5"/>
      <c r="CF206" s="5"/>
      <c r="CG206" s="5"/>
      <c r="CH206" s="5"/>
      <c r="CI206" s="5"/>
      <c r="CJ206" s="5"/>
      <c r="CK206" s="3782"/>
      <c r="CL206" s="3782"/>
    </row>
    <row r="207" spans="1:90" s="4" customFormat="1" ht="21.75" x14ac:dyDescent="0.2">
      <c r="A207" s="4713"/>
      <c r="B207" s="4714"/>
      <c r="C207" s="3925"/>
      <c r="D207" s="2770" t="s">
        <v>305</v>
      </c>
      <c r="E207" s="2771" t="s">
        <v>306</v>
      </c>
      <c r="F207" s="2770" t="s">
        <v>307</v>
      </c>
      <c r="G207" s="2772" t="s">
        <v>308</v>
      </c>
      <c r="H207" s="2772" t="s">
        <v>309</v>
      </c>
      <c r="I207" s="2772" t="s">
        <v>310</v>
      </c>
      <c r="J207" s="2772" t="s">
        <v>311</v>
      </c>
      <c r="K207" s="2772" t="s">
        <v>312</v>
      </c>
      <c r="L207" s="2772" t="s">
        <v>313</v>
      </c>
      <c r="M207" s="2772" t="s">
        <v>314</v>
      </c>
      <c r="N207" s="2772" t="s">
        <v>315</v>
      </c>
      <c r="O207" s="2772" t="s">
        <v>316</v>
      </c>
      <c r="P207" s="2772" t="s">
        <v>317</v>
      </c>
      <c r="Q207" s="2772" t="s">
        <v>318</v>
      </c>
      <c r="R207" s="2772" t="s">
        <v>319</v>
      </c>
      <c r="S207" s="2773" t="s">
        <v>320</v>
      </c>
      <c r="T207" s="3932"/>
      <c r="U207" s="3925"/>
      <c r="V207" s="293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3782"/>
      <c r="CB207" s="3782"/>
      <c r="CC207" s="3782"/>
      <c r="CD207" s="5"/>
      <c r="CE207" s="5"/>
      <c r="CF207" s="5"/>
      <c r="CG207" s="5"/>
      <c r="CH207" s="5"/>
      <c r="CI207" s="5"/>
      <c r="CJ207" s="5"/>
      <c r="CK207" s="3782"/>
      <c r="CL207" s="3782"/>
    </row>
    <row r="208" spans="1:90" s="4" customFormat="1" x14ac:dyDescent="0.2">
      <c r="A208" s="2774" t="s">
        <v>321</v>
      </c>
      <c r="B208" s="2775"/>
      <c r="C208" s="2776">
        <f>SUM(D208:S208)</f>
        <v>0</v>
      </c>
      <c r="D208" s="2775"/>
      <c r="E208" s="2777"/>
      <c r="F208" s="2775"/>
      <c r="G208" s="2778"/>
      <c r="H208" s="2778"/>
      <c r="I208" s="2778"/>
      <c r="J208" s="2778"/>
      <c r="K208" s="2778"/>
      <c r="L208" s="2778"/>
      <c r="M208" s="2778"/>
      <c r="N208" s="2778"/>
      <c r="O208" s="2778"/>
      <c r="P208" s="2778"/>
      <c r="Q208" s="2778"/>
      <c r="R208" s="2778"/>
      <c r="S208" s="2779"/>
      <c r="T208" s="300"/>
      <c r="U208" s="301"/>
      <c r="V208" s="302" t="str">
        <f>CA208&amp;CB208&amp;CC208</f>
        <v/>
      </c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 t="str">
        <f>IF(OR(AND(T208="",C208&lt;&gt;0),AND(U208="",C208&lt;&gt;0)),"* No olvide digitar Gestantes, Post Parto (Digite CERO si no tiene). ","")</f>
        <v/>
      </c>
      <c r="CD208" s="5"/>
      <c r="CE208" s="5"/>
      <c r="CF208" s="5"/>
      <c r="CG208" s="5"/>
      <c r="CH208" s="5"/>
      <c r="CI208" s="5"/>
      <c r="CJ208" s="5"/>
      <c r="CK208" s="5"/>
      <c r="CL208" s="5"/>
    </row>
    <row r="209" spans="1:81" s="4" customFormat="1" x14ac:dyDescent="0.2">
      <c r="A209" s="2774" t="s">
        <v>322</v>
      </c>
      <c r="B209" s="2775"/>
      <c r="C209" s="2780">
        <f>SUM(D209:S209)</f>
        <v>0</v>
      </c>
      <c r="D209" s="2775"/>
      <c r="E209" s="2777"/>
      <c r="F209" s="2775"/>
      <c r="G209" s="2778"/>
      <c r="H209" s="2778"/>
      <c r="I209" s="2778"/>
      <c r="J209" s="2778"/>
      <c r="K209" s="2778"/>
      <c r="L209" s="2778"/>
      <c r="M209" s="2778"/>
      <c r="N209" s="2778"/>
      <c r="O209" s="2778"/>
      <c r="P209" s="2778"/>
      <c r="Q209" s="2778"/>
      <c r="R209" s="2778"/>
      <c r="S209" s="2779"/>
      <c r="T209" s="2777"/>
      <c r="U209" s="2781"/>
      <c r="V209" s="302" t="str">
        <f t="shared" ref="V209:V210" si="74">CA209&amp;CB209&amp;CC209</f>
        <v/>
      </c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 t="str">
        <f t="shared" ref="CC209:CC210" si="75">IF(OR(AND(T209="",C209&lt;&gt;0),AND(U209="",C209&lt;&gt;0)),"* No olvide digitar Gestantes, Post Parto (Digite CERO si no tiene). ","")</f>
        <v/>
      </c>
    </row>
    <row r="210" spans="1:81" s="4" customFormat="1" x14ac:dyDescent="0.2">
      <c r="A210" s="2782" t="s">
        <v>323</v>
      </c>
      <c r="B210" s="2783"/>
      <c r="C210" s="305">
        <f>SUM(D210:S210)</f>
        <v>0</v>
      </c>
      <c r="D210" s="2784"/>
      <c r="E210" s="2532"/>
      <c r="F210" s="2784"/>
      <c r="G210" s="2785"/>
      <c r="H210" s="2785"/>
      <c r="I210" s="2785"/>
      <c r="J210" s="2785"/>
      <c r="K210" s="2785"/>
      <c r="L210" s="2785"/>
      <c r="M210" s="2785"/>
      <c r="N210" s="2785"/>
      <c r="O210" s="2785"/>
      <c r="P210" s="2785"/>
      <c r="Q210" s="2785"/>
      <c r="R210" s="2785"/>
      <c r="S210" s="2786"/>
      <c r="T210" s="2532"/>
      <c r="U210" s="2783"/>
      <c r="V210" s="302" t="str">
        <f t="shared" si="74"/>
        <v/>
      </c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 t="str">
        <f t="shared" si="75"/>
        <v/>
      </c>
    </row>
    <row r="211" spans="1:81" s="4" customFormat="1" ht="14.25" x14ac:dyDescent="0.2">
      <c r="A211" s="167" t="s">
        <v>324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</row>
    <row r="212" spans="1:81" s="4" customFormat="1" ht="11.25" customHeight="1" x14ac:dyDescent="0.2">
      <c r="A212" s="4714" t="s">
        <v>325</v>
      </c>
      <c r="B212" s="4714" t="s">
        <v>326</v>
      </c>
      <c r="C212" s="4716" t="s">
        <v>327</v>
      </c>
      <c r="D212" s="4717"/>
      <c r="E212" s="4718" t="s">
        <v>328</v>
      </c>
      <c r="F212" s="4719"/>
      <c r="G212" s="4719"/>
      <c r="H212" s="4719"/>
      <c r="I212" s="4719"/>
      <c r="J212" s="4720"/>
      <c r="K212" s="4715" t="s">
        <v>287</v>
      </c>
      <c r="L212" s="4715" t="s">
        <v>303</v>
      </c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3782" t="s">
        <v>287</v>
      </c>
      <c r="CB212" s="3782" t="s">
        <v>303</v>
      </c>
      <c r="CC212" s="3782" t="s">
        <v>304</v>
      </c>
    </row>
    <row r="213" spans="1:81" s="4" customFormat="1" ht="21.75" x14ac:dyDescent="0.2">
      <c r="A213" s="4714"/>
      <c r="B213" s="4714"/>
      <c r="C213" s="2787" t="s">
        <v>305</v>
      </c>
      <c r="D213" s="2771" t="s">
        <v>306</v>
      </c>
      <c r="E213" s="2787" t="s">
        <v>307</v>
      </c>
      <c r="F213" s="2772" t="s">
        <v>308</v>
      </c>
      <c r="G213" s="2772" t="s">
        <v>309</v>
      </c>
      <c r="H213" s="2772" t="s">
        <v>310</v>
      </c>
      <c r="I213" s="2772" t="s">
        <v>311</v>
      </c>
      <c r="J213" s="2788" t="s">
        <v>329</v>
      </c>
      <c r="K213" s="3925"/>
      <c r="L213" s="392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3782"/>
      <c r="CB213" s="3782"/>
      <c r="CC213" s="3782"/>
    </row>
    <row r="214" spans="1:81" s="4" customFormat="1" x14ac:dyDescent="0.2">
      <c r="A214" s="2774" t="s">
        <v>330</v>
      </c>
      <c r="B214" s="2789">
        <f>SUM(C214:J214)</f>
        <v>0</v>
      </c>
      <c r="C214" s="2677"/>
      <c r="D214" s="2722"/>
      <c r="E214" s="2677"/>
      <c r="F214" s="2756"/>
      <c r="G214" s="2756"/>
      <c r="H214" s="2756"/>
      <c r="I214" s="2756"/>
      <c r="J214" s="2722"/>
      <c r="K214" s="164"/>
      <c r="L214" s="164"/>
      <c r="M214" s="302" t="str">
        <f>CA214&amp;CB214&amp;CC214</f>
        <v/>
      </c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 t="str">
        <f>IF(OR(AND(T214="",K214&lt;&gt;0),AND(U214="",L214&lt;&gt;0)),"* No olvide digitar Gestantes, Post Parto (Digite CERO si no tiene). ","")</f>
        <v/>
      </c>
    </row>
    <row r="215" spans="1:81" s="4" customFormat="1" x14ac:dyDescent="0.2">
      <c r="A215" s="2782" t="s">
        <v>331</v>
      </c>
      <c r="B215" s="309">
        <f>SUM(C215:J215)</f>
        <v>0</v>
      </c>
      <c r="C215" s="2606"/>
      <c r="D215" s="2608"/>
      <c r="E215" s="2606"/>
      <c r="F215" s="2758"/>
      <c r="G215" s="2758"/>
      <c r="H215" s="2758"/>
      <c r="I215" s="2758"/>
      <c r="J215" s="2608"/>
      <c r="K215" s="2744"/>
      <c r="L215" s="2744"/>
      <c r="M215" s="302" t="str">
        <f>CA215&amp;CB215&amp;CC215</f>
        <v/>
      </c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 t="str">
        <f>IF(OR(AND(T215="",K215&lt;&gt;0),AND(U215="",L215&lt;&gt;0)),"* No olvide digitar Gestantes, Post Parto (Digite CERO si no tiene). ","")</f>
        <v/>
      </c>
    </row>
    <row r="216" spans="1:81" s="4" customFormat="1" ht="14.25" x14ac:dyDescent="0.2">
      <c r="A216" s="310" t="s">
        <v>332</v>
      </c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1"/>
      <c r="AF216" s="311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</row>
    <row r="217" spans="1:81" s="4" customFormat="1" x14ac:dyDescent="0.2">
      <c r="A217" s="4730" t="s">
        <v>227</v>
      </c>
      <c r="B217" s="4377" t="s">
        <v>5</v>
      </c>
      <c r="C217" s="4378"/>
      <c r="D217" s="4379"/>
      <c r="E217" s="4731" t="s">
        <v>333</v>
      </c>
      <c r="F217" s="4732"/>
      <c r="G217" s="4732"/>
      <c r="H217" s="4732"/>
      <c r="I217" s="4732"/>
      <c r="J217" s="4732"/>
      <c r="K217" s="4732"/>
      <c r="L217" s="4732"/>
      <c r="M217" s="4732"/>
      <c r="N217" s="4732"/>
      <c r="O217" s="4732"/>
      <c r="P217" s="4732"/>
      <c r="Q217" s="4732"/>
      <c r="R217" s="4732"/>
      <c r="S217" s="4732"/>
      <c r="T217" s="4732"/>
      <c r="U217" s="4732"/>
      <c r="V217" s="4732"/>
      <c r="W217" s="4732"/>
      <c r="X217" s="4732"/>
      <c r="Y217" s="4732"/>
      <c r="Z217" s="4732"/>
      <c r="AA217" s="4732"/>
      <c r="AB217" s="4732"/>
      <c r="AC217" s="4732"/>
      <c r="AD217" s="4732"/>
      <c r="AE217" s="4732"/>
      <c r="AF217" s="4733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</row>
    <row r="218" spans="1:81" s="4" customFormat="1" x14ac:dyDescent="0.2">
      <c r="A218" s="3944"/>
      <c r="B218" s="3949"/>
      <c r="C218" s="3950"/>
      <c r="D218" s="3951"/>
      <c r="E218" s="4731" t="s">
        <v>51</v>
      </c>
      <c r="F218" s="4733"/>
      <c r="G218" s="4729" t="s">
        <v>17</v>
      </c>
      <c r="H218" s="4722"/>
      <c r="I218" s="4729" t="s">
        <v>18</v>
      </c>
      <c r="J218" s="4722"/>
      <c r="K218" s="4721" t="s">
        <v>19</v>
      </c>
      <c r="L218" s="4722"/>
      <c r="M218" s="4729" t="s">
        <v>20</v>
      </c>
      <c r="N218" s="4722"/>
      <c r="O218" s="4729" t="s">
        <v>21</v>
      </c>
      <c r="P218" s="4722"/>
      <c r="Q218" s="4729" t="s">
        <v>22</v>
      </c>
      <c r="R218" s="4722"/>
      <c r="S218" s="4729" t="s">
        <v>23</v>
      </c>
      <c r="T218" s="4722"/>
      <c r="U218" s="4721" t="s">
        <v>24</v>
      </c>
      <c r="V218" s="4722"/>
      <c r="W218" s="4729" t="s">
        <v>25</v>
      </c>
      <c r="X218" s="4722"/>
      <c r="Y218" s="4721" t="s">
        <v>26</v>
      </c>
      <c r="Z218" s="4722"/>
      <c r="AA218" s="4721" t="s">
        <v>27</v>
      </c>
      <c r="AB218" s="4722"/>
      <c r="AC218" s="4721" t="s">
        <v>28</v>
      </c>
      <c r="AD218" s="4722"/>
      <c r="AE218" s="4721" t="s">
        <v>29</v>
      </c>
      <c r="AF218" s="4722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</row>
    <row r="219" spans="1:81" s="4" customFormat="1" x14ac:dyDescent="0.2">
      <c r="A219" s="3945"/>
      <c r="B219" s="2790" t="s">
        <v>44</v>
      </c>
      <c r="C219" s="2791" t="s">
        <v>30</v>
      </c>
      <c r="D219" s="2792" t="s">
        <v>31</v>
      </c>
      <c r="E219" s="2793" t="s">
        <v>30</v>
      </c>
      <c r="F219" s="2792" t="s">
        <v>31</v>
      </c>
      <c r="G219" s="2791" t="s">
        <v>30</v>
      </c>
      <c r="H219" s="2792" t="s">
        <v>31</v>
      </c>
      <c r="I219" s="2791" t="s">
        <v>30</v>
      </c>
      <c r="J219" s="2792" t="s">
        <v>31</v>
      </c>
      <c r="K219" s="2793" t="s">
        <v>30</v>
      </c>
      <c r="L219" s="2792" t="s">
        <v>31</v>
      </c>
      <c r="M219" s="2791" t="s">
        <v>30</v>
      </c>
      <c r="N219" s="2792" t="s">
        <v>31</v>
      </c>
      <c r="O219" s="2791" t="s">
        <v>30</v>
      </c>
      <c r="P219" s="2792" t="s">
        <v>31</v>
      </c>
      <c r="Q219" s="2791" t="s">
        <v>30</v>
      </c>
      <c r="R219" s="2792" t="s">
        <v>31</v>
      </c>
      <c r="S219" s="2791" t="s">
        <v>30</v>
      </c>
      <c r="T219" s="2792" t="s">
        <v>31</v>
      </c>
      <c r="U219" s="2791" t="s">
        <v>30</v>
      </c>
      <c r="V219" s="2792" t="s">
        <v>31</v>
      </c>
      <c r="W219" s="2791" t="s">
        <v>30</v>
      </c>
      <c r="X219" s="2792" t="s">
        <v>31</v>
      </c>
      <c r="Y219" s="2793" t="s">
        <v>30</v>
      </c>
      <c r="Z219" s="2792" t="s">
        <v>31</v>
      </c>
      <c r="AA219" s="2793" t="s">
        <v>30</v>
      </c>
      <c r="AB219" s="2792" t="s">
        <v>31</v>
      </c>
      <c r="AC219" s="2793" t="s">
        <v>30</v>
      </c>
      <c r="AD219" s="2792" t="s">
        <v>31</v>
      </c>
      <c r="AE219" s="2793" t="s">
        <v>30</v>
      </c>
      <c r="AF219" s="2792" t="s">
        <v>31</v>
      </c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</row>
    <row r="220" spans="1:81" s="4" customFormat="1" x14ac:dyDescent="0.2">
      <c r="A220" s="2794" t="s">
        <v>334</v>
      </c>
      <c r="B220" s="2795"/>
      <c r="C220" s="2796"/>
      <c r="D220" s="2797"/>
      <c r="E220" s="2798"/>
      <c r="F220" s="2799"/>
      <c r="G220" s="2800"/>
      <c r="H220" s="2799"/>
      <c r="I220" s="2800"/>
      <c r="J220" s="2799"/>
      <c r="K220" s="2798"/>
      <c r="L220" s="2799"/>
      <c r="M220" s="2800"/>
      <c r="N220" s="2799"/>
      <c r="O220" s="2800"/>
      <c r="P220" s="2799"/>
      <c r="Q220" s="2800"/>
      <c r="R220" s="2799"/>
      <c r="S220" s="2800"/>
      <c r="T220" s="2799"/>
      <c r="U220" s="2800"/>
      <c r="V220" s="2799"/>
      <c r="W220" s="2800"/>
      <c r="X220" s="2801"/>
      <c r="Y220" s="2801"/>
      <c r="Z220" s="2801"/>
      <c r="AA220" s="2801"/>
      <c r="AB220" s="2801"/>
      <c r="AC220" s="2801"/>
      <c r="AD220" s="2801"/>
      <c r="AE220" s="2801"/>
      <c r="AF220" s="2799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</row>
    <row r="221" spans="1:81" s="4" customFormat="1" x14ac:dyDescent="0.2">
      <c r="A221" s="2794" t="s">
        <v>335</v>
      </c>
      <c r="B221" s="2795"/>
      <c r="C221" s="2796"/>
      <c r="D221" s="2797"/>
      <c r="E221" s="2798"/>
      <c r="F221" s="2799"/>
      <c r="G221" s="2800"/>
      <c r="H221" s="2799"/>
      <c r="I221" s="2800"/>
      <c r="J221" s="2799"/>
      <c r="K221" s="2798"/>
      <c r="L221" s="2799"/>
      <c r="M221" s="2800"/>
      <c r="N221" s="2799"/>
      <c r="O221" s="2800"/>
      <c r="P221" s="2799"/>
      <c r="Q221" s="2800"/>
      <c r="R221" s="2799"/>
      <c r="S221" s="2800"/>
      <c r="T221" s="2799"/>
      <c r="U221" s="2800"/>
      <c r="V221" s="2799"/>
      <c r="W221" s="2800"/>
      <c r="X221" s="2801"/>
      <c r="Y221" s="2801"/>
      <c r="Z221" s="2801"/>
      <c r="AA221" s="2801"/>
      <c r="AB221" s="2801"/>
      <c r="AC221" s="2801"/>
      <c r="AD221" s="2801"/>
      <c r="AE221" s="2801"/>
      <c r="AF221" s="2799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</row>
    <row r="222" spans="1:81" s="4" customFormat="1" x14ac:dyDescent="0.2">
      <c r="A222" s="324" t="s">
        <v>336</v>
      </c>
      <c r="B222" s="325"/>
      <c r="C222" s="326"/>
      <c r="D222" s="327"/>
      <c r="E222" s="328"/>
      <c r="F222" s="329"/>
      <c r="G222" s="330"/>
      <c r="H222" s="329"/>
      <c r="I222" s="330"/>
      <c r="J222" s="329"/>
      <c r="K222" s="328"/>
      <c r="L222" s="329"/>
      <c r="M222" s="330"/>
      <c r="N222" s="329"/>
      <c r="O222" s="330"/>
      <c r="P222" s="329"/>
      <c r="Q222" s="330"/>
      <c r="R222" s="329"/>
      <c r="S222" s="330"/>
      <c r="T222" s="329"/>
      <c r="U222" s="330"/>
      <c r="V222" s="329"/>
      <c r="W222" s="330"/>
      <c r="X222" s="331"/>
      <c r="Y222" s="331"/>
      <c r="Z222" s="331"/>
      <c r="AA222" s="331"/>
      <c r="AB222" s="331"/>
      <c r="AC222" s="331"/>
      <c r="AD222" s="331"/>
      <c r="AE222" s="331"/>
      <c r="AF222" s="329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</row>
    <row r="223" spans="1:81" s="4" customFormat="1" ht="14.25" x14ac:dyDescent="0.2">
      <c r="A223" s="167" t="s">
        <v>337</v>
      </c>
      <c r="B223" s="332"/>
      <c r="C223" s="332"/>
      <c r="D223" s="332"/>
      <c r="E223" s="332"/>
      <c r="F223" s="333"/>
      <c r="G223" s="333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</row>
    <row r="224" spans="1:81" s="4" customFormat="1" x14ac:dyDescent="0.2">
      <c r="A224" s="4705" t="s">
        <v>338</v>
      </c>
      <c r="B224" s="4705" t="s">
        <v>208</v>
      </c>
      <c r="C224" s="4723" t="s">
        <v>339</v>
      </c>
      <c r="D224" s="4724"/>
      <c r="E224" s="4724"/>
      <c r="F224" s="4724"/>
      <c r="G224" s="472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</row>
    <row r="225" spans="1:103" x14ac:dyDescent="0.2">
      <c r="A225" s="3908"/>
      <c r="B225" s="3908"/>
      <c r="C225" s="2760" t="s">
        <v>13</v>
      </c>
      <c r="D225" s="2802" t="s">
        <v>14</v>
      </c>
      <c r="E225" s="2761" t="s">
        <v>50</v>
      </c>
      <c r="F225" s="2761" t="s">
        <v>51</v>
      </c>
      <c r="G225" s="2803" t="s">
        <v>17</v>
      </c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</row>
    <row r="226" spans="1:103" x14ac:dyDescent="0.2">
      <c r="A226" s="2533" t="s">
        <v>340</v>
      </c>
      <c r="B226" s="2804">
        <f>SUM(C226:G226)</f>
        <v>0</v>
      </c>
      <c r="C226" s="2805"/>
      <c r="D226" s="2806"/>
      <c r="E226" s="2806"/>
      <c r="F226" s="2807"/>
      <c r="G226" s="2808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</row>
    <row r="227" spans="1:103" s="92" customFormat="1" ht="14.25" x14ac:dyDescent="0.2">
      <c r="A227" s="167" t="s">
        <v>341</v>
      </c>
      <c r="D227" s="77"/>
    </row>
    <row r="228" spans="1:103" s="92" customFormat="1" ht="10.5" x14ac:dyDescent="0.15">
      <c r="A228" s="4687" t="s">
        <v>342</v>
      </c>
      <c r="B228" s="4726" t="s">
        <v>343</v>
      </c>
      <c r="C228" s="4666"/>
      <c r="D228" s="4727"/>
    </row>
    <row r="229" spans="1:103" s="92" customFormat="1" ht="10.5" customHeight="1" x14ac:dyDescent="0.15">
      <c r="A229" s="3874"/>
      <c r="B229" s="2810" t="s">
        <v>344</v>
      </c>
      <c r="C229" s="4728" t="s">
        <v>345</v>
      </c>
      <c r="D229" s="4712"/>
    </row>
    <row r="230" spans="1:103" s="92" customFormat="1" ht="10.5" x14ac:dyDescent="0.15">
      <c r="A230" s="3875"/>
      <c r="B230" s="2729" t="s">
        <v>346</v>
      </c>
      <c r="C230" s="2730" t="s">
        <v>347</v>
      </c>
      <c r="D230" s="2811" t="s">
        <v>348</v>
      </c>
    </row>
    <row r="231" spans="1:103" s="92" customFormat="1" ht="10.5" x14ac:dyDescent="0.15">
      <c r="A231" s="2812" t="s">
        <v>349</v>
      </c>
      <c r="B231" s="2813"/>
      <c r="C231" s="2814"/>
      <c r="D231" s="2815"/>
    </row>
    <row r="256" spans="1:2" s="346" customFormat="1" x14ac:dyDescent="0.2">
      <c r="A256" s="345">
        <f>SUM(B19,B27,B97,C111,B119,B125,B130:B132,C147,C158,C163:C170,B175:B178,B182:B185,E182:E185,B189:B190,E189:E190,B195:B197,F195:F197,C201:C204,H201:H204,B208:C210,B214:B215,B220:B222,B226,B231:D231)</f>
        <v>73</v>
      </c>
      <c r="B256" s="346">
        <f>SUM(CK11:CS177)</f>
        <v>0</v>
      </c>
    </row>
  </sheetData>
  <mergeCells count="350">
    <mergeCell ref="AE218:AF218"/>
    <mergeCell ref="A224:A225"/>
    <mergeCell ref="B224:B225"/>
    <mergeCell ref="C224:G224"/>
    <mergeCell ref="A228:A230"/>
    <mergeCell ref="B228:D228"/>
    <mergeCell ref="C229:D229"/>
    <mergeCell ref="S218:T218"/>
    <mergeCell ref="U218:V218"/>
    <mergeCell ref="W218:X218"/>
    <mergeCell ref="Y218:Z218"/>
    <mergeCell ref="AA218:AB218"/>
    <mergeCell ref="AC218:AD218"/>
    <mergeCell ref="A217:A219"/>
    <mergeCell ref="B217:D218"/>
    <mergeCell ref="E217:AF217"/>
    <mergeCell ref="E218:F218"/>
    <mergeCell ref="G218:H218"/>
    <mergeCell ref="I218:J218"/>
    <mergeCell ref="K218:L218"/>
    <mergeCell ref="M218:N218"/>
    <mergeCell ref="O218:P218"/>
    <mergeCell ref="Q218:R218"/>
    <mergeCell ref="CL206:CL207"/>
    <mergeCell ref="A212:A213"/>
    <mergeCell ref="B212:B213"/>
    <mergeCell ref="C212:D212"/>
    <mergeCell ref="E212:J212"/>
    <mergeCell ref="K212:K213"/>
    <mergeCell ref="L212:L213"/>
    <mergeCell ref="CA212:CA213"/>
    <mergeCell ref="CB212:CB213"/>
    <mergeCell ref="CC212:CC213"/>
    <mergeCell ref="T206:T207"/>
    <mergeCell ref="U206:U207"/>
    <mergeCell ref="CA206:CA207"/>
    <mergeCell ref="CB206:CB207"/>
    <mergeCell ref="CC206:CC207"/>
    <mergeCell ref="CK206:CK207"/>
    <mergeCell ref="A199:B200"/>
    <mergeCell ref="C199:C200"/>
    <mergeCell ref="D199:J199"/>
    <mergeCell ref="K199:N199"/>
    <mergeCell ref="A201:A204"/>
    <mergeCell ref="A206:A207"/>
    <mergeCell ref="B206:B207"/>
    <mergeCell ref="C206:C207"/>
    <mergeCell ref="D206:E206"/>
    <mergeCell ref="F206:S206"/>
    <mergeCell ref="A187:A188"/>
    <mergeCell ref="B187:D187"/>
    <mergeCell ref="E187:G187"/>
    <mergeCell ref="A192:A194"/>
    <mergeCell ref="B192:B194"/>
    <mergeCell ref="C192:E193"/>
    <mergeCell ref="F192:F194"/>
    <mergeCell ref="G192:L192"/>
    <mergeCell ref="G193:L193"/>
    <mergeCell ref="CN173:CN174"/>
    <mergeCell ref="A180:A181"/>
    <mergeCell ref="B180:B181"/>
    <mergeCell ref="C180:D180"/>
    <mergeCell ref="E180:E181"/>
    <mergeCell ref="F180:T180"/>
    <mergeCell ref="AE173:AF173"/>
    <mergeCell ref="CA173:CA174"/>
    <mergeCell ref="CB173:CB174"/>
    <mergeCell ref="CC173:CC174"/>
    <mergeCell ref="CK173:CK174"/>
    <mergeCell ref="CL173:CL174"/>
    <mergeCell ref="S173:T173"/>
    <mergeCell ref="U173:V173"/>
    <mergeCell ref="W173:X173"/>
    <mergeCell ref="Y173:Z173"/>
    <mergeCell ref="AA173:AB173"/>
    <mergeCell ref="AC173:AD173"/>
    <mergeCell ref="G173:H173"/>
    <mergeCell ref="I173:J173"/>
    <mergeCell ref="K173:L173"/>
    <mergeCell ref="M173:N173"/>
    <mergeCell ref="O173:P173"/>
    <mergeCell ref="Q173:R173"/>
    <mergeCell ref="CN161:CN162"/>
    <mergeCell ref="A163:A166"/>
    <mergeCell ref="A167:A170"/>
    <mergeCell ref="A172:A174"/>
    <mergeCell ref="B172:D173"/>
    <mergeCell ref="E172:AF172"/>
    <mergeCell ref="AG172:AG174"/>
    <mergeCell ref="AH172:AH174"/>
    <mergeCell ref="AI172:AI174"/>
    <mergeCell ref="E173:F173"/>
    <mergeCell ref="AF161:AG161"/>
    <mergeCell ref="CA161:CA162"/>
    <mergeCell ref="CB161:CB162"/>
    <mergeCell ref="CC161:CC162"/>
    <mergeCell ref="CK161:CK162"/>
    <mergeCell ref="CL161:CL162"/>
    <mergeCell ref="T161:U161"/>
    <mergeCell ref="V161:W161"/>
    <mergeCell ref="X161:Y161"/>
    <mergeCell ref="Z161:AA161"/>
    <mergeCell ref="AB161:AC161"/>
    <mergeCell ref="AD161:AE161"/>
    <mergeCell ref="H161:I161"/>
    <mergeCell ref="J161:K161"/>
    <mergeCell ref="L161:M161"/>
    <mergeCell ref="N161:O161"/>
    <mergeCell ref="P161:Q161"/>
    <mergeCell ref="R161:S161"/>
    <mergeCell ref="CN135:CN136"/>
    <mergeCell ref="A137:A147"/>
    <mergeCell ref="A148:A158"/>
    <mergeCell ref="A160:A162"/>
    <mergeCell ref="B160:B162"/>
    <mergeCell ref="C160:E161"/>
    <mergeCell ref="F160:AG160"/>
    <mergeCell ref="AH160:AH162"/>
    <mergeCell ref="AI160:AI162"/>
    <mergeCell ref="F161:G161"/>
    <mergeCell ref="CC135:CC136"/>
    <mergeCell ref="CD135:CD136"/>
    <mergeCell ref="CG135:CG136"/>
    <mergeCell ref="CK135:CK136"/>
    <mergeCell ref="CL135:CL136"/>
    <mergeCell ref="CM135:CM136"/>
    <mergeCell ref="AF135:AG135"/>
    <mergeCell ref="AH135:AI135"/>
    <mergeCell ref="AJ135:AK135"/>
    <mergeCell ref="AL135:AM135"/>
    <mergeCell ref="N135:O135"/>
    <mergeCell ref="P135:Q135"/>
    <mergeCell ref="R135:S135"/>
    <mergeCell ref="CM128:CM129"/>
    <mergeCell ref="CN128:CN129"/>
    <mergeCell ref="CA135:CA136"/>
    <mergeCell ref="CB135:CB136"/>
    <mergeCell ref="T135:U135"/>
    <mergeCell ref="V135:W135"/>
    <mergeCell ref="X135:Y135"/>
    <mergeCell ref="Z135:AA135"/>
    <mergeCell ref="AB135:AC135"/>
    <mergeCell ref="AD135:AE135"/>
    <mergeCell ref="AP134:AP136"/>
    <mergeCell ref="AQ134:AQ136"/>
    <mergeCell ref="AR134:AR136"/>
    <mergeCell ref="CO128:CO129"/>
    <mergeCell ref="CP128:CP129"/>
    <mergeCell ref="A134:A136"/>
    <mergeCell ref="B134:B136"/>
    <mergeCell ref="C134:E135"/>
    <mergeCell ref="F134:AM134"/>
    <mergeCell ref="AN134:AN136"/>
    <mergeCell ref="AO134:AO136"/>
    <mergeCell ref="CD128:CD129"/>
    <mergeCell ref="CE128:CE129"/>
    <mergeCell ref="CF128:CF129"/>
    <mergeCell ref="CG128:CG129"/>
    <mergeCell ref="CK128:CK129"/>
    <mergeCell ref="CL128:CL129"/>
    <mergeCell ref="Y128:Y129"/>
    <mergeCell ref="Z128:Z129"/>
    <mergeCell ref="AA128:AA129"/>
    <mergeCell ref="CA128:CA129"/>
    <mergeCell ref="CB128:CB129"/>
    <mergeCell ref="CC128:CC129"/>
    <mergeCell ref="F135:G135"/>
    <mergeCell ref="H135:I135"/>
    <mergeCell ref="J135:K135"/>
    <mergeCell ref="L135:M135"/>
    <mergeCell ref="CQ121:CQ122"/>
    <mergeCell ref="CR121:CR122"/>
    <mergeCell ref="CS121:CS122"/>
    <mergeCell ref="A128:A129"/>
    <mergeCell ref="B128:B129"/>
    <mergeCell ref="C128:S128"/>
    <mergeCell ref="T128:U128"/>
    <mergeCell ref="V128:V129"/>
    <mergeCell ref="W128:W129"/>
    <mergeCell ref="X128:X129"/>
    <mergeCell ref="CK121:CK122"/>
    <mergeCell ref="CL121:CL122"/>
    <mergeCell ref="CM121:CM122"/>
    <mergeCell ref="CN121:CN122"/>
    <mergeCell ref="CO121:CO122"/>
    <mergeCell ref="CP121:CP122"/>
    <mergeCell ref="CE121:CE122"/>
    <mergeCell ref="CF121:CF122"/>
    <mergeCell ref="CG121:CG122"/>
    <mergeCell ref="CH121:CH122"/>
    <mergeCell ref="CI121:CI122"/>
    <mergeCell ref="CJ121:CJ122"/>
    <mergeCell ref="S121:S122"/>
    <mergeCell ref="T121:T122"/>
    <mergeCell ref="CA121:CA122"/>
    <mergeCell ref="CB121:CB122"/>
    <mergeCell ref="CC121:CC122"/>
    <mergeCell ref="CD121:CD122"/>
    <mergeCell ref="CR114:CR115"/>
    <mergeCell ref="A121:A122"/>
    <mergeCell ref="B121:D121"/>
    <mergeCell ref="E121:L121"/>
    <mergeCell ref="M121:M122"/>
    <mergeCell ref="N121:N122"/>
    <mergeCell ref="O121:O122"/>
    <mergeCell ref="P121:P122"/>
    <mergeCell ref="Q121:Q122"/>
    <mergeCell ref="R121:R122"/>
    <mergeCell ref="CL114:CL115"/>
    <mergeCell ref="CM114:CM115"/>
    <mergeCell ref="CN114:CN115"/>
    <mergeCell ref="CO114:CO115"/>
    <mergeCell ref="CP114:CP115"/>
    <mergeCell ref="CQ114:CQ115"/>
    <mergeCell ref="CE114:CE115"/>
    <mergeCell ref="CF114:CF115"/>
    <mergeCell ref="CG114:CG115"/>
    <mergeCell ref="CH114:CH115"/>
    <mergeCell ref="CJ114:CJ115"/>
    <mergeCell ref="CK114:CK115"/>
    <mergeCell ref="V114:V115"/>
    <mergeCell ref="W114:W115"/>
    <mergeCell ref="CA114:CA115"/>
    <mergeCell ref="CB114:CB115"/>
    <mergeCell ref="CC114:CC115"/>
    <mergeCell ref="CD114:CD115"/>
    <mergeCell ref="E114:P114"/>
    <mergeCell ref="Q114:Q115"/>
    <mergeCell ref="R114:R115"/>
    <mergeCell ref="S114:S115"/>
    <mergeCell ref="T114:T115"/>
    <mergeCell ref="U114:U115"/>
    <mergeCell ref="A107:B107"/>
    <mergeCell ref="A108:B108"/>
    <mergeCell ref="A109:B109"/>
    <mergeCell ref="A110:B110"/>
    <mergeCell ref="A111:B111"/>
    <mergeCell ref="A114:A115"/>
    <mergeCell ref="B114:D114"/>
    <mergeCell ref="AH100:AI100"/>
    <mergeCell ref="AJ100:AK100"/>
    <mergeCell ref="A102:B102"/>
    <mergeCell ref="A103:A105"/>
    <mergeCell ref="A106:B106"/>
    <mergeCell ref="V100:W100"/>
    <mergeCell ref="X100:Y100"/>
    <mergeCell ref="Z100:AA100"/>
    <mergeCell ref="AB100:AC100"/>
    <mergeCell ref="AD100:AE100"/>
    <mergeCell ref="AF100:AG100"/>
    <mergeCell ref="AT99:AT101"/>
    <mergeCell ref="AU99:AU101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AL100:AM100"/>
    <mergeCell ref="A29:A30"/>
    <mergeCell ref="B29:B30"/>
    <mergeCell ref="C29:S29"/>
    <mergeCell ref="T29:U29"/>
    <mergeCell ref="V29:V30"/>
    <mergeCell ref="W29:W30"/>
    <mergeCell ref="CQ35:CQ36"/>
    <mergeCell ref="CR35:CR36"/>
    <mergeCell ref="A99:B101"/>
    <mergeCell ref="C99:E100"/>
    <mergeCell ref="F99:AM99"/>
    <mergeCell ref="AN99:AO100"/>
    <mergeCell ref="AP99:AP101"/>
    <mergeCell ref="AQ99:AQ101"/>
    <mergeCell ref="AR99:AR101"/>
    <mergeCell ref="AS99:AS101"/>
    <mergeCell ref="CL34:CL36"/>
    <mergeCell ref="CM34:CN35"/>
    <mergeCell ref="CO34:CP35"/>
    <mergeCell ref="C35:S35"/>
    <mergeCell ref="T35:U35"/>
    <mergeCell ref="Z35:AD35"/>
    <mergeCell ref="AE35:AI35"/>
    <mergeCell ref="CG35:CG36"/>
    <mergeCell ref="A34:A36"/>
    <mergeCell ref="B34:B36"/>
    <mergeCell ref="C34:U34"/>
    <mergeCell ref="V34:W35"/>
    <mergeCell ref="X34:Y35"/>
    <mergeCell ref="Z34:AI34"/>
    <mergeCell ref="AJ34:AL35"/>
    <mergeCell ref="AM34:AM36"/>
    <mergeCell ref="AN34:AN36"/>
    <mergeCell ref="CN22:CN23"/>
    <mergeCell ref="L21:L23"/>
    <mergeCell ref="E22:F22"/>
    <mergeCell ref="G22:H22"/>
    <mergeCell ref="CA22:CA23"/>
    <mergeCell ref="CB22:CB23"/>
    <mergeCell ref="CC22:CC23"/>
    <mergeCell ref="CE34:CF35"/>
    <mergeCell ref="CM29:CM30"/>
    <mergeCell ref="CA29:CA30"/>
    <mergeCell ref="CB29:CB30"/>
    <mergeCell ref="CC29:CC30"/>
    <mergeCell ref="CD29:CD30"/>
    <mergeCell ref="CK29:CK30"/>
    <mergeCell ref="CL29:CL30"/>
    <mergeCell ref="CH35:CH36"/>
    <mergeCell ref="AO34:AO36"/>
    <mergeCell ref="AP34:AP36"/>
    <mergeCell ref="AQ34:AQ36"/>
    <mergeCell ref="CB34:CB36"/>
    <mergeCell ref="CC34:CD35"/>
    <mergeCell ref="A21:A23"/>
    <mergeCell ref="B21:D22"/>
    <mergeCell ref="E21:H21"/>
    <mergeCell ref="I21:I23"/>
    <mergeCell ref="J21:J23"/>
    <mergeCell ref="K21:K23"/>
    <mergeCell ref="CK12:CK13"/>
    <mergeCell ref="CL12:CL13"/>
    <mergeCell ref="CM12:CM13"/>
    <mergeCell ref="CD22:CD23"/>
    <mergeCell ref="CE22:CE23"/>
    <mergeCell ref="CK22:CK23"/>
    <mergeCell ref="CL22:CL23"/>
    <mergeCell ref="CM22:CM23"/>
    <mergeCell ref="A7:S7"/>
    <mergeCell ref="B8:J8"/>
    <mergeCell ref="A10:I10"/>
    <mergeCell ref="A12:A13"/>
    <mergeCell ref="B12:B13"/>
    <mergeCell ref="C12:S12"/>
    <mergeCell ref="CN12:CN13"/>
    <mergeCell ref="CO12:CO13"/>
    <mergeCell ref="A20:L20"/>
    <mergeCell ref="CA12:CA13"/>
    <mergeCell ref="CB12:CB13"/>
    <mergeCell ref="CC12:CC13"/>
    <mergeCell ref="CD12:CD13"/>
    <mergeCell ref="CE12:CE13"/>
    <mergeCell ref="CF12:CF13"/>
    <mergeCell ref="T12:U12"/>
    <mergeCell ref="V12:V13"/>
    <mergeCell ref="W12:W13"/>
    <mergeCell ref="X12:X13"/>
    <mergeCell ref="Y12:Y13"/>
    <mergeCell ref="Z12:Z13"/>
  </mergeCells>
  <conditionalFormatting sqref="CH20:CJ21 CH27:CJ27 CH22:CH26 CI19:CK19 CK14:CL18">
    <cfRule type="cellIs" dxfId="80" priority="9" operator="equal">
      <formula>1</formula>
    </cfRule>
  </conditionalFormatting>
  <conditionalFormatting sqref="CN14:CO14">
    <cfRule type="cellIs" dxfId="79" priority="8" operator="equal">
      <formula>1</formula>
    </cfRule>
  </conditionalFormatting>
  <conditionalFormatting sqref="CM14:CM18">
    <cfRule type="cellIs" dxfId="78" priority="7" operator="equal">
      <formula>1</formula>
    </cfRule>
  </conditionalFormatting>
  <conditionalFormatting sqref="CN15:CO18">
    <cfRule type="cellIs" dxfId="77" priority="6" operator="equal">
      <formula>1</formula>
    </cfRule>
  </conditionalFormatting>
  <conditionalFormatting sqref="CK24:CN24">
    <cfRule type="cellIs" dxfId="76" priority="5" operator="equal">
      <formula>1</formula>
    </cfRule>
  </conditionalFormatting>
  <conditionalFormatting sqref="CK25:CN26">
    <cfRule type="cellIs" dxfId="75" priority="4" operator="equal">
      <formula>1</formula>
    </cfRule>
  </conditionalFormatting>
  <conditionalFormatting sqref="CL31:CM31">
    <cfRule type="cellIs" dxfId="74" priority="3" operator="equal">
      <formula>1</formula>
    </cfRule>
  </conditionalFormatting>
  <conditionalFormatting sqref="CQ37:CR37">
    <cfRule type="cellIs" dxfId="73" priority="2" operator="equal">
      <formula>1</formula>
    </cfRule>
  </conditionalFormatting>
  <conditionalFormatting sqref="CQ38:CR96">
    <cfRule type="cellIs" dxfId="72" priority="1" operator="equal">
      <formula>1</formula>
    </cfRule>
  </conditionalFormatting>
  <dataValidations count="2">
    <dataValidation type="whole" operator="greaterThanOrEqual" allowBlank="1" showInputMessage="1" showErrorMessage="1" errorTitle="Error" error="Favor Ingrese sólo Números." sqref="C37:S96">
      <formula1>0</formula1>
    </dataValidation>
    <dataValidation type="whole" operator="greaterThanOrEqual" allowBlank="1" showInputMessage="1" showErrorMessage="1" errorTitle="Error" error="Favor ingresar sólo números." sqref="E220:AF222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2023-04-21T14:34:41Z</dcterms:created>
  <dcterms:modified xsi:type="dcterms:W3CDTF">2024-01-17T19:54:32Z</dcterms:modified>
</cp:coreProperties>
</file>