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781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E197" i="13" l="1"/>
  <c r="D197" i="13"/>
  <c r="C197" i="13"/>
  <c r="CG197" i="13" s="1"/>
  <c r="CA197" i="13" s="1"/>
  <c r="E196" i="13"/>
  <c r="C196" i="13" s="1"/>
  <c r="D196" i="13"/>
  <c r="CH195" i="13"/>
  <c r="CB195" i="13" s="1"/>
  <c r="CG195" i="13"/>
  <c r="CA195" i="13" s="1"/>
  <c r="AI195" i="13"/>
  <c r="E195" i="13"/>
  <c r="C195" i="13" s="1"/>
  <c r="D195" i="13"/>
  <c r="CH194" i="13"/>
  <c r="CB194" i="13" s="1"/>
  <c r="CG194" i="13"/>
  <c r="CA194" i="13" s="1"/>
  <c r="AI194" i="13" s="1"/>
  <c r="E194" i="13"/>
  <c r="C194" i="13" s="1"/>
  <c r="D194" i="13"/>
  <c r="CH193" i="13"/>
  <c r="CB193" i="13" s="1"/>
  <c r="E193" i="13"/>
  <c r="C193" i="13" s="1"/>
  <c r="CG193" i="13" s="1"/>
  <c r="CA193" i="13" s="1"/>
  <c r="AI193" i="13" s="1"/>
  <c r="D193" i="13"/>
  <c r="E192" i="13"/>
  <c r="C192" i="13" s="1"/>
  <c r="CH192" i="13" s="1"/>
  <c r="CB192" i="13" s="1"/>
  <c r="D192" i="13"/>
  <c r="CH191" i="13"/>
  <c r="CB191" i="13" s="1"/>
  <c r="CG191" i="13"/>
  <c r="CA191" i="13" s="1"/>
  <c r="AI191" i="13"/>
  <c r="E191" i="13"/>
  <c r="C191" i="13" s="1"/>
  <c r="D191" i="13"/>
  <c r="I186" i="13"/>
  <c r="H186" i="13"/>
  <c r="G186" i="13"/>
  <c r="F186" i="13"/>
  <c r="E186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1" i="13"/>
  <c r="CG151" i="13" s="1"/>
  <c r="CA151" i="13" s="1"/>
  <c r="Q151" i="13" s="1"/>
  <c r="CA150" i="13"/>
  <c r="Q150" i="13" s="1"/>
  <c r="D150" i="13"/>
  <c r="CG150" i="13" s="1"/>
  <c r="CA149" i="13"/>
  <c r="Q149" i="13"/>
  <c r="D149" i="13"/>
  <c r="CG149" i="13" s="1"/>
  <c r="D148" i="13"/>
  <c r="CG148" i="13" s="1"/>
  <c r="CA148" i="13" s="1"/>
  <c r="Q148" i="13" s="1"/>
  <c r="D147" i="13"/>
  <c r="CG147" i="13" s="1"/>
  <c r="CA147" i="13" s="1"/>
  <c r="Q147" i="13" s="1"/>
  <c r="CA146" i="13"/>
  <c r="Q146" i="13" s="1"/>
  <c r="D146" i="13"/>
  <c r="CG146" i="13" s="1"/>
  <c r="CA145" i="13"/>
  <c r="Q145" i="13"/>
  <c r="D145" i="13"/>
  <c r="CG145" i="13" s="1"/>
  <c r="D144" i="13"/>
  <c r="CG144" i="13" s="1"/>
  <c r="CA144" i="13" s="1"/>
  <c r="Q144" i="13" s="1"/>
  <c r="D143" i="13"/>
  <c r="CG143" i="13" s="1"/>
  <c r="CA143" i="13" s="1"/>
  <c r="Q143" i="13" s="1"/>
  <c r="CA142" i="13"/>
  <c r="Q142" i="13" s="1"/>
  <c r="D142" i="13"/>
  <c r="CG142" i="13" s="1"/>
  <c r="CA141" i="13"/>
  <c r="Q141" i="13"/>
  <c r="D141" i="13"/>
  <c r="CG141" i="13" s="1"/>
  <c r="D140" i="13"/>
  <c r="CG140" i="13" s="1"/>
  <c r="CA140" i="13" s="1"/>
  <c r="Q140" i="13" s="1"/>
  <c r="D139" i="13"/>
  <c r="CG139" i="13" s="1"/>
  <c r="CA139" i="13" s="1"/>
  <c r="Q139" i="13" s="1"/>
  <c r="CA138" i="13"/>
  <c r="Q138" i="13" s="1"/>
  <c r="D138" i="13"/>
  <c r="CG138" i="13" s="1"/>
  <c r="CA137" i="13"/>
  <c r="Q137" i="13"/>
  <c r="D137" i="13"/>
  <c r="CG137" i="13" s="1"/>
  <c r="D136" i="13"/>
  <c r="CG136" i="13" s="1"/>
  <c r="CA136" i="13" s="1"/>
  <c r="Q136" i="13" s="1"/>
  <c r="CJ132" i="13"/>
  <c r="CI132" i="13"/>
  <c r="CH132" i="13"/>
  <c r="CG132" i="13"/>
  <c r="CA132" i="13" s="1"/>
  <c r="I132" i="13" s="1"/>
  <c r="CD132" i="13"/>
  <c r="CC132" i="13"/>
  <c r="CB132" i="13"/>
  <c r="CJ131" i="13"/>
  <c r="CI131" i="13"/>
  <c r="CH131" i="13"/>
  <c r="CG131" i="13"/>
  <c r="CD131" i="13"/>
  <c r="CC131" i="13"/>
  <c r="CB131" i="13"/>
  <c r="I131" i="13" s="1"/>
  <c r="CA131" i="13"/>
  <c r="B127" i="13"/>
  <c r="B126" i="13"/>
  <c r="B122" i="13"/>
  <c r="B121" i="13"/>
  <c r="CG114" i="13"/>
  <c r="CA114" i="13"/>
  <c r="M114" i="13" s="1"/>
  <c r="D114" i="13"/>
  <c r="CG113" i="13"/>
  <c r="CA113" i="13"/>
  <c r="M113" i="13" s="1"/>
  <c r="D113" i="13"/>
  <c r="CG112" i="13"/>
  <c r="CA112" i="13" s="1"/>
  <c r="M112" i="13" s="1"/>
  <c r="D112" i="13"/>
  <c r="CG111" i="13"/>
  <c r="CA111" i="13"/>
  <c r="M111" i="13" s="1"/>
  <c r="D111" i="13"/>
  <c r="CG110" i="13"/>
  <c r="CA110" i="13"/>
  <c r="M110" i="13" s="1"/>
  <c r="D110" i="13"/>
  <c r="CG109" i="13"/>
  <c r="CA109" i="13"/>
  <c r="M109" i="13" s="1"/>
  <c r="D109" i="13"/>
  <c r="CG108" i="13"/>
  <c r="CA108" i="13" s="1"/>
  <c r="M108" i="13" s="1"/>
  <c r="D108" i="13"/>
  <c r="CG107" i="13"/>
  <c r="CA107" i="13"/>
  <c r="M107" i="13" s="1"/>
  <c r="D107" i="13"/>
  <c r="CG106" i="13"/>
  <c r="CA106" i="13"/>
  <c r="M106" i="13" s="1"/>
  <c r="D106" i="13"/>
  <c r="CG102" i="13"/>
  <c r="CA102" i="13"/>
  <c r="E102" i="13"/>
  <c r="CH102" i="13" s="1"/>
  <c r="CB102" i="13" s="1"/>
  <c r="X102" i="13" s="1"/>
  <c r="CG101" i="13"/>
  <c r="CB101" i="13"/>
  <c r="CA101" i="13"/>
  <c r="X101" i="13" s="1"/>
  <c r="E101" i="13"/>
  <c r="CH101" i="13" s="1"/>
  <c r="CG100" i="13"/>
  <c r="CA100" i="13"/>
  <c r="E100" i="13"/>
  <c r="CH100" i="13" s="1"/>
  <c r="CB100" i="13" s="1"/>
  <c r="I85" i="13"/>
  <c r="H85" i="13"/>
  <c r="D85" i="13" s="1"/>
  <c r="G85" i="13"/>
  <c r="F85" i="13"/>
  <c r="E85" i="13"/>
  <c r="D84" i="13"/>
  <c r="CG84" i="13" s="1"/>
  <c r="CA84" i="13" s="1"/>
  <c r="J84" i="13" s="1"/>
  <c r="D83" i="13"/>
  <c r="CG82" i="13"/>
  <c r="CA82" i="13"/>
  <c r="J82" i="13" s="1"/>
  <c r="D82" i="13"/>
  <c r="D81" i="13"/>
  <c r="CG81" i="13" s="1"/>
  <c r="CA81" i="13" s="1"/>
  <c r="J81" i="13" s="1"/>
  <c r="D80" i="13"/>
  <c r="CG80" i="13" s="1"/>
  <c r="CA80" i="13" s="1"/>
  <c r="J80" i="13" s="1"/>
  <c r="CG79" i="13"/>
  <c r="CA79" i="13" s="1"/>
  <c r="J79" i="13" s="1"/>
  <c r="D79" i="13"/>
  <c r="D78" i="13"/>
  <c r="D77" i="13"/>
  <c r="CG77" i="13" s="1"/>
  <c r="CA77" i="13" s="1"/>
  <c r="J77" i="13" s="1"/>
  <c r="D76" i="13"/>
  <c r="CG76" i="13" s="1"/>
  <c r="CA76" i="13" s="1"/>
  <c r="J76" i="13" s="1"/>
  <c r="D75" i="13"/>
  <c r="CG74" i="13"/>
  <c r="CA74" i="13"/>
  <c r="J74" i="13" s="1"/>
  <c r="D74" i="13"/>
  <c r="D73" i="13"/>
  <c r="CG73" i="13" s="1"/>
  <c r="CA73" i="13" s="1"/>
  <c r="J73" i="13" s="1"/>
  <c r="D72" i="13"/>
  <c r="CG72" i="13" s="1"/>
  <c r="CA72" i="13" s="1"/>
  <c r="J72" i="13" s="1"/>
  <c r="CG71" i="13"/>
  <c r="CA71" i="13" s="1"/>
  <c r="J71" i="13" s="1"/>
  <c r="D71" i="13"/>
  <c r="D70" i="13"/>
  <c r="D69" i="13"/>
  <c r="CG69" i="13" s="1"/>
  <c r="CA69" i="13" s="1"/>
  <c r="J69" i="13" s="1"/>
  <c r="D68" i="13"/>
  <c r="CG68" i="13" s="1"/>
  <c r="CA68" i="13" s="1"/>
  <c r="J68" i="13" s="1"/>
  <c r="D67" i="13"/>
  <c r="CG66" i="13"/>
  <c r="CA66" i="13"/>
  <c r="J66" i="13" s="1"/>
  <c r="D66" i="13"/>
  <c r="D65" i="13"/>
  <c r="CG65" i="13" s="1"/>
  <c r="CA65" i="13" s="1"/>
  <c r="J65" i="13" s="1"/>
  <c r="D64" i="13"/>
  <c r="CG64" i="13" s="1"/>
  <c r="CA64" i="13" s="1"/>
  <c r="J64" i="13" s="1"/>
  <c r="CG63" i="13"/>
  <c r="CA63" i="13" s="1"/>
  <c r="J63" i="13" s="1"/>
  <c r="D63" i="13"/>
  <c r="D62" i="13"/>
  <c r="D61" i="13"/>
  <c r="CG61" i="13" s="1"/>
  <c r="CA61" i="13" s="1"/>
  <c r="J61" i="13" s="1"/>
  <c r="D60" i="13"/>
  <c r="CG60" i="13" s="1"/>
  <c r="CA60" i="13" s="1"/>
  <c r="J60" i="13" s="1"/>
  <c r="CG59" i="13"/>
  <c r="CA59" i="13" s="1"/>
  <c r="J59" i="13" s="1"/>
  <c r="D59" i="13"/>
  <c r="CG58" i="13"/>
  <c r="CA58" i="13"/>
  <c r="J58" i="13" s="1"/>
  <c r="D58" i="13"/>
  <c r="D57" i="13"/>
  <c r="CG57" i="13" s="1"/>
  <c r="CA57" i="13" s="1"/>
  <c r="J57" i="13" s="1"/>
  <c r="D56" i="13"/>
  <c r="CG56" i="13" s="1"/>
  <c r="CA56" i="13" s="1"/>
  <c r="J56" i="13" s="1"/>
  <c r="CG55" i="13"/>
  <c r="CA55" i="13" s="1"/>
  <c r="J55" i="13" s="1"/>
  <c r="D55" i="13"/>
  <c r="CG54" i="13"/>
  <c r="CA54" i="13"/>
  <c r="J54" i="13" s="1"/>
  <c r="D54" i="13"/>
  <c r="D53" i="13"/>
  <c r="CG53" i="13" s="1"/>
  <c r="CA53" i="13" s="1"/>
  <c r="J53" i="13" s="1"/>
  <c r="D52" i="13"/>
  <c r="CG52" i="13" s="1"/>
  <c r="CA52" i="13" s="1"/>
  <c r="J52" i="13" s="1"/>
  <c r="CG51" i="13"/>
  <c r="D51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D48" i="13" s="1"/>
  <c r="E48" i="13"/>
  <c r="CD47" i="13"/>
  <c r="CC47" i="13"/>
  <c r="D47" i="13"/>
  <c r="D46" i="13"/>
  <c r="CD46" i="13" s="1"/>
  <c r="D45" i="13"/>
  <c r="CD45" i="13" s="1"/>
  <c r="D44" i="13"/>
  <c r="CC44" i="13" s="1"/>
  <c r="CD43" i="13"/>
  <c r="CC43" i="13"/>
  <c r="D43" i="13"/>
  <c r="CD42" i="13"/>
  <c r="D42" i="13"/>
  <c r="CC42" i="13" s="1"/>
  <c r="D41" i="13"/>
  <c r="CD41" i="13" s="1"/>
  <c r="D40" i="13"/>
  <c r="CC40" i="13" s="1"/>
  <c r="CD39" i="13"/>
  <c r="CC39" i="13"/>
  <c r="D39" i="13"/>
  <c r="D38" i="13"/>
  <c r="CG75" i="13" s="1"/>
  <c r="CA75" i="13" s="1"/>
  <c r="J75" i="13" s="1"/>
  <c r="D37" i="13"/>
  <c r="CD37" i="13" s="1"/>
  <c r="D36" i="13"/>
  <c r="CC36" i="13" s="1"/>
  <c r="CD35" i="13"/>
  <c r="CC35" i="13"/>
  <c r="D35" i="13"/>
  <c r="CD34" i="13"/>
  <c r="D34" i="13"/>
  <c r="CC34" i="13" s="1"/>
  <c r="D33" i="13"/>
  <c r="CD33" i="13" s="1"/>
  <c r="D32" i="13"/>
  <c r="CC32" i="13" s="1"/>
  <c r="CD31" i="13"/>
  <c r="CC31" i="13"/>
  <c r="D31" i="13"/>
  <c r="D30" i="13"/>
  <c r="CD30" i="13" s="1"/>
  <c r="D29" i="13"/>
  <c r="CD29" i="13" s="1"/>
  <c r="D28" i="13"/>
  <c r="CC28" i="13" s="1"/>
  <c r="CD27" i="13"/>
  <c r="CC27" i="13"/>
  <c r="D27" i="13"/>
  <c r="CD26" i="13"/>
  <c r="D26" i="13"/>
  <c r="CC26" i="13" s="1"/>
  <c r="D25" i="13"/>
  <c r="CD25" i="13" s="1"/>
  <c r="D24" i="13"/>
  <c r="CC24" i="13" s="1"/>
  <c r="CD23" i="13"/>
  <c r="CC23" i="13"/>
  <c r="D23" i="13"/>
  <c r="D22" i="13"/>
  <c r="CD22" i="13" s="1"/>
  <c r="D21" i="13"/>
  <c r="CD21" i="13" s="1"/>
  <c r="D20" i="13"/>
  <c r="CC20" i="13" s="1"/>
  <c r="CD19" i="13"/>
  <c r="CC19" i="13"/>
  <c r="D19" i="13"/>
  <c r="CD18" i="13"/>
  <c r="D18" i="13"/>
  <c r="CC18" i="13" s="1"/>
  <c r="D17" i="13"/>
  <c r="CD17" i="13" s="1"/>
  <c r="D16" i="13"/>
  <c r="CD16" i="13" s="1"/>
  <c r="CD15" i="13"/>
  <c r="D15" i="13"/>
  <c r="CC15" i="13" s="1"/>
  <c r="CD14" i="13"/>
  <c r="CC14" i="13"/>
  <c r="D14" i="13"/>
  <c r="D13" i="13"/>
  <c r="CD13" i="13" s="1"/>
  <c r="D12" i="13"/>
  <c r="CD12" i="13" s="1"/>
  <c r="CD11" i="13"/>
  <c r="D11" i="13"/>
  <c r="A216" i="13" s="1"/>
  <c r="A5" i="13"/>
  <c r="A4" i="13"/>
  <c r="A3" i="13"/>
  <c r="A2" i="13"/>
  <c r="X100" i="13" l="1"/>
  <c r="CG67" i="13"/>
  <c r="CA67" i="13" s="1"/>
  <c r="J67" i="13" s="1"/>
  <c r="CG83" i="13"/>
  <c r="CA83" i="13" s="1"/>
  <c r="J83" i="13" s="1"/>
  <c r="CC13" i="13"/>
  <c r="CD20" i="13"/>
  <c r="CC22" i="13"/>
  <c r="CC25" i="13"/>
  <c r="CD28" i="13"/>
  <c r="CC30" i="13"/>
  <c r="CC33" i="13"/>
  <c r="CD36" i="13"/>
  <c r="CC38" i="13"/>
  <c r="CG70" i="13"/>
  <c r="CA70" i="13" s="1"/>
  <c r="J70" i="13" s="1"/>
  <c r="CG78" i="13"/>
  <c r="CA78" i="13" s="1"/>
  <c r="J78" i="13" s="1"/>
  <c r="CD38" i="13"/>
  <c r="CG192" i="13"/>
  <c r="CA192" i="13" s="1"/>
  <c r="AI192" i="13" s="1"/>
  <c r="CH197" i="13"/>
  <c r="CB197" i="13" s="1"/>
  <c r="AI197" i="13" s="1"/>
  <c r="CC17" i="13"/>
  <c r="CC41" i="13"/>
  <c r="CD44" i="13"/>
  <c r="CC46" i="13"/>
  <c r="CG62" i="13"/>
  <c r="CA62" i="13" s="1"/>
  <c r="J62" i="13" s="1"/>
  <c r="CC12" i="13"/>
  <c r="CC16" i="13"/>
  <c r="CC11" i="13"/>
  <c r="AF11" i="13" s="1"/>
  <c r="CC21" i="13"/>
  <c r="CD24" i="13"/>
  <c r="CC29" i="13"/>
  <c r="CD32" i="13"/>
  <c r="CC37" i="13"/>
  <c r="CD40" i="13"/>
  <c r="CC45" i="13"/>
  <c r="CA51" i="13"/>
  <c r="J51" i="13" s="1"/>
  <c r="E197" i="12"/>
  <c r="D197" i="12"/>
  <c r="C197" i="12"/>
  <c r="E196" i="12"/>
  <c r="D196" i="12"/>
  <c r="C196" i="12" s="1"/>
  <c r="CH195" i="12"/>
  <c r="CB195" i="12" s="1"/>
  <c r="AI195" i="12" s="1"/>
  <c r="E195" i="12"/>
  <c r="D195" i="12"/>
  <c r="C195" i="12" s="1"/>
  <c r="CG195" i="12" s="1"/>
  <c r="CA195" i="12" s="1"/>
  <c r="CH194" i="12"/>
  <c r="CB194" i="12" s="1"/>
  <c r="AI194" i="12" s="1"/>
  <c r="E194" i="12"/>
  <c r="D194" i="12"/>
  <c r="C194" i="12" s="1"/>
  <c r="CG194" i="12" s="1"/>
  <c r="CA194" i="12" s="1"/>
  <c r="CH193" i="12"/>
  <c r="CB193" i="12" s="1"/>
  <c r="AI193" i="12" s="1"/>
  <c r="E193" i="12"/>
  <c r="D193" i="12"/>
  <c r="C193" i="12" s="1"/>
  <c r="CG193" i="12" s="1"/>
  <c r="CA193" i="12" s="1"/>
  <c r="CH192" i="12"/>
  <c r="CB192" i="12" s="1"/>
  <c r="AI192" i="12" s="1"/>
  <c r="E192" i="12"/>
  <c r="D192" i="12"/>
  <c r="C192" i="12" s="1"/>
  <c r="CG192" i="12" s="1"/>
  <c r="CA192" i="12" s="1"/>
  <c r="CH191" i="12"/>
  <c r="CB191" i="12" s="1"/>
  <c r="E191" i="12"/>
  <c r="D191" i="12"/>
  <c r="C191" i="12" s="1"/>
  <c r="CG191" i="12" s="1"/>
  <c r="CA191" i="12" s="1"/>
  <c r="AI191" i="12" s="1"/>
  <c r="I186" i="12"/>
  <c r="H186" i="12"/>
  <c r="G186" i="12"/>
  <c r="F186" i="12"/>
  <c r="E186" i="12"/>
  <c r="D186" i="12" s="1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CG151" i="12"/>
  <c r="CA151" i="12" s="1"/>
  <c r="Q151" i="12"/>
  <c r="D151" i="12"/>
  <c r="CG150" i="12"/>
  <c r="CA150" i="12" s="1"/>
  <c r="Q150" i="12" s="1"/>
  <c r="D150" i="12"/>
  <c r="CG149" i="12"/>
  <c r="CA149" i="12" s="1"/>
  <c r="Q149" i="12"/>
  <c r="D149" i="12"/>
  <c r="CG148" i="12"/>
  <c r="CA148" i="12" s="1"/>
  <c r="Q148" i="12" s="1"/>
  <c r="D148" i="12"/>
  <c r="CG147" i="12"/>
  <c r="CA147" i="12" s="1"/>
  <c r="Q147" i="12"/>
  <c r="D147" i="12"/>
  <c r="CG146" i="12"/>
  <c r="CA146" i="12" s="1"/>
  <c r="Q146" i="12" s="1"/>
  <c r="D146" i="12"/>
  <c r="CG145" i="12"/>
  <c r="CA145" i="12" s="1"/>
  <c r="Q145" i="12"/>
  <c r="D145" i="12"/>
  <c r="CG144" i="12"/>
  <c r="CA144" i="12" s="1"/>
  <c r="Q144" i="12" s="1"/>
  <c r="D144" i="12"/>
  <c r="CG143" i="12"/>
  <c r="CA143" i="12" s="1"/>
  <c r="Q143" i="12"/>
  <c r="D143" i="12"/>
  <c r="CG142" i="12"/>
  <c r="CA142" i="12" s="1"/>
  <c r="Q142" i="12" s="1"/>
  <c r="D142" i="12"/>
  <c r="CG141" i="12"/>
  <c r="CA141" i="12" s="1"/>
  <c r="Q141" i="12"/>
  <c r="D141" i="12"/>
  <c r="CG140" i="12"/>
  <c r="CA140" i="12" s="1"/>
  <c r="Q140" i="12" s="1"/>
  <c r="D140" i="12"/>
  <c r="CG139" i="12"/>
  <c r="CA139" i="12" s="1"/>
  <c r="Q139" i="12"/>
  <c r="D139" i="12"/>
  <c r="CG138" i="12"/>
  <c r="CA138" i="12" s="1"/>
  <c r="Q138" i="12" s="1"/>
  <c r="D138" i="12"/>
  <c r="CG137" i="12"/>
  <c r="CA137" i="12" s="1"/>
  <c r="Q137" i="12"/>
  <c r="D137" i="12"/>
  <c r="CG136" i="12"/>
  <c r="CA136" i="12" s="1"/>
  <c r="Q136" i="12" s="1"/>
  <c r="D136" i="12"/>
  <c r="CJ132" i="12"/>
  <c r="CI132" i="12"/>
  <c r="CH132" i="12"/>
  <c r="CG132" i="12"/>
  <c r="CD132" i="12"/>
  <c r="CC132" i="12"/>
  <c r="CB132" i="12"/>
  <c r="I132" i="12" s="1"/>
  <c r="CA132" i="12"/>
  <c r="CJ131" i="12"/>
  <c r="CI131" i="12"/>
  <c r="CH131" i="12"/>
  <c r="CG131" i="12"/>
  <c r="CD131" i="12"/>
  <c r="CC131" i="12"/>
  <c r="CB131" i="12"/>
  <c r="CA131" i="12"/>
  <c r="B127" i="12"/>
  <c r="B126" i="12"/>
  <c r="B122" i="12"/>
  <c r="B121" i="12"/>
  <c r="CG114" i="12"/>
  <c r="CA114" i="12" s="1"/>
  <c r="M114" i="12" s="1"/>
  <c r="D114" i="12"/>
  <c r="CG113" i="12"/>
  <c r="CA113" i="12" s="1"/>
  <c r="M113" i="12" s="1"/>
  <c r="D113" i="12"/>
  <c r="CG112" i="12"/>
  <c r="CA112" i="12" s="1"/>
  <c r="M112" i="12" s="1"/>
  <c r="D112" i="12"/>
  <c r="CG111" i="12"/>
  <c r="CA111" i="12" s="1"/>
  <c r="M111" i="12" s="1"/>
  <c r="D111" i="12"/>
  <c r="CG110" i="12"/>
  <c r="CA110" i="12" s="1"/>
  <c r="M110" i="12" s="1"/>
  <c r="D110" i="12"/>
  <c r="CG109" i="12"/>
  <c r="CA109" i="12" s="1"/>
  <c r="M109" i="12"/>
  <c r="D109" i="12"/>
  <c r="CG108" i="12"/>
  <c r="CA108" i="12" s="1"/>
  <c r="M108" i="12" s="1"/>
  <c r="D108" i="12"/>
  <c r="CG107" i="12"/>
  <c r="CA107" i="12" s="1"/>
  <c r="M107" i="12"/>
  <c r="D107" i="12"/>
  <c r="CG106" i="12"/>
  <c r="CA106" i="12" s="1"/>
  <c r="M106" i="12" s="1"/>
  <c r="D106" i="12"/>
  <c r="CH102" i="12"/>
  <c r="CB102" i="12"/>
  <c r="E102" i="12"/>
  <c r="CG102" i="12" s="1"/>
  <c r="CA102" i="12" s="1"/>
  <c r="X102" i="12" s="1"/>
  <c r="CH101" i="12"/>
  <c r="CB101" i="12"/>
  <c r="E101" i="12"/>
  <c r="CG101" i="12" s="1"/>
  <c r="CA101" i="12" s="1"/>
  <c r="X101" i="12" s="1"/>
  <c r="CH100" i="12"/>
  <c r="CB100" i="12"/>
  <c r="E100" i="12"/>
  <c r="CG100" i="12" s="1"/>
  <c r="CA100" i="12" s="1"/>
  <c r="X100" i="12" s="1"/>
  <c r="I85" i="12"/>
  <c r="H85" i="12"/>
  <c r="G85" i="12"/>
  <c r="F85" i="12"/>
  <c r="E85" i="12"/>
  <c r="D85" i="12" s="1"/>
  <c r="CG84" i="12"/>
  <c r="CA84" i="12" s="1"/>
  <c r="J84" i="12" s="1"/>
  <c r="D84" i="12"/>
  <c r="CG83" i="12"/>
  <c r="CA83" i="12" s="1"/>
  <c r="J83" i="12"/>
  <c r="D83" i="12"/>
  <c r="CG82" i="12"/>
  <c r="CA82" i="12" s="1"/>
  <c r="J82" i="12" s="1"/>
  <c r="D82" i="12"/>
  <c r="D81" i="12"/>
  <c r="CG80" i="12"/>
  <c r="CA80" i="12" s="1"/>
  <c r="J80" i="12" s="1"/>
  <c r="D80" i="12"/>
  <c r="CG79" i="12"/>
  <c r="CA79" i="12" s="1"/>
  <c r="J79" i="12"/>
  <c r="D79" i="12"/>
  <c r="CG78" i="12"/>
  <c r="CA78" i="12" s="1"/>
  <c r="J78" i="12" s="1"/>
  <c r="D78" i="12"/>
  <c r="D77" i="12"/>
  <c r="CG76" i="12"/>
  <c r="CA76" i="12" s="1"/>
  <c r="J76" i="12" s="1"/>
  <c r="D76" i="12"/>
  <c r="CG75" i="12"/>
  <c r="CA75" i="12" s="1"/>
  <c r="J75" i="12"/>
  <c r="D75" i="12"/>
  <c r="CG74" i="12"/>
  <c r="CA74" i="12" s="1"/>
  <c r="J74" i="12" s="1"/>
  <c r="D74" i="12"/>
  <c r="D73" i="12"/>
  <c r="D72" i="12"/>
  <c r="CG72" i="12" s="1"/>
  <c r="CA72" i="12" s="1"/>
  <c r="J72" i="12" s="1"/>
  <c r="CG71" i="12"/>
  <c r="CA71" i="12" s="1"/>
  <c r="J71" i="12"/>
  <c r="D71" i="12"/>
  <c r="CG70" i="12"/>
  <c r="CA70" i="12" s="1"/>
  <c r="J70" i="12" s="1"/>
  <c r="D70" i="12"/>
  <c r="D69" i="12"/>
  <c r="CG69" i="12" s="1"/>
  <c r="CA69" i="12" s="1"/>
  <c r="J69" i="12" s="1"/>
  <c r="D68" i="12"/>
  <c r="CG68" i="12" s="1"/>
  <c r="CA68" i="12" s="1"/>
  <c r="J68" i="12" s="1"/>
  <c r="CG67" i="12"/>
  <c r="CA67" i="12" s="1"/>
  <c r="J67" i="12"/>
  <c r="D67" i="12"/>
  <c r="CG66" i="12"/>
  <c r="CA66" i="12" s="1"/>
  <c r="J66" i="12" s="1"/>
  <c r="D66" i="12"/>
  <c r="D65" i="12"/>
  <c r="CG65" i="12" s="1"/>
  <c r="CA65" i="12" s="1"/>
  <c r="J65" i="12" s="1"/>
  <c r="D64" i="12"/>
  <c r="CG64" i="12" s="1"/>
  <c r="CA64" i="12" s="1"/>
  <c r="J64" i="12" s="1"/>
  <c r="CG63" i="12"/>
  <c r="CA63" i="12" s="1"/>
  <c r="J63" i="12"/>
  <c r="D63" i="12"/>
  <c r="CG62" i="12"/>
  <c r="CA62" i="12" s="1"/>
  <c r="J62" i="12" s="1"/>
  <c r="D62" i="12"/>
  <c r="D61" i="12"/>
  <c r="CG61" i="12" s="1"/>
  <c r="CA61" i="12" s="1"/>
  <c r="J61" i="12" s="1"/>
  <c r="D60" i="12"/>
  <c r="CG60" i="12" s="1"/>
  <c r="CA60" i="12" s="1"/>
  <c r="J60" i="12" s="1"/>
  <c r="D59" i="12"/>
  <c r="CG58" i="12"/>
  <c r="CA58" i="12" s="1"/>
  <c r="J58" i="12" s="1"/>
  <c r="D58" i="12"/>
  <c r="D57" i="12"/>
  <c r="CG57" i="12" s="1"/>
  <c r="CA57" i="12" s="1"/>
  <c r="J57" i="12" s="1"/>
  <c r="D56" i="12"/>
  <c r="CG56" i="12" s="1"/>
  <c r="CA56" i="12" s="1"/>
  <c r="J56" i="12" s="1"/>
  <c r="D55" i="12"/>
  <c r="CG54" i="12"/>
  <c r="CA54" i="12" s="1"/>
  <c r="J54" i="12" s="1"/>
  <c r="D54" i="12"/>
  <c r="D53" i="12"/>
  <c r="CG53" i="12" s="1"/>
  <c r="CA53" i="12" s="1"/>
  <c r="J53" i="12" s="1"/>
  <c r="D52" i="12"/>
  <c r="CG52" i="12" s="1"/>
  <c r="CA52" i="12" s="1"/>
  <c r="J52" i="12" s="1"/>
  <c r="D51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 s="1"/>
  <c r="CD47" i="12"/>
  <c r="D47" i="12"/>
  <c r="CC47" i="12" s="1"/>
  <c r="CD46" i="12"/>
  <c r="CC46" i="12"/>
  <c r="D46" i="12"/>
  <c r="CC45" i="12"/>
  <c r="D45" i="12"/>
  <c r="CD45" i="12" s="1"/>
  <c r="CC44" i="12"/>
  <c r="D44" i="12"/>
  <c r="CD44" i="12" s="1"/>
  <c r="CD43" i="12"/>
  <c r="D43" i="12"/>
  <c r="CC43" i="12" s="1"/>
  <c r="CD42" i="12"/>
  <c r="CC42" i="12"/>
  <c r="D42" i="12"/>
  <c r="CD41" i="12"/>
  <c r="CC41" i="12"/>
  <c r="D41" i="12"/>
  <c r="CC40" i="12"/>
  <c r="D40" i="12"/>
  <c r="CD40" i="12" s="1"/>
  <c r="CD39" i="12"/>
  <c r="D39" i="12"/>
  <c r="CC39" i="12" s="1"/>
  <c r="CD38" i="12"/>
  <c r="CC38" i="12"/>
  <c r="D38" i="12"/>
  <c r="CC37" i="12"/>
  <c r="D37" i="12"/>
  <c r="CD37" i="12" s="1"/>
  <c r="CC36" i="12"/>
  <c r="D36" i="12"/>
  <c r="CD36" i="12" s="1"/>
  <c r="CD35" i="12"/>
  <c r="D35" i="12"/>
  <c r="CC35" i="12" s="1"/>
  <c r="CD34" i="12"/>
  <c r="CC34" i="12"/>
  <c r="D34" i="12"/>
  <c r="CD33" i="12"/>
  <c r="CC33" i="12"/>
  <c r="D33" i="12"/>
  <c r="CC32" i="12"/>
  <c r="D32" i="12"/>
  <c r="CD32" i="12" s="1"/>
  <c r="CD31" i="12"/>
  <c r="D31" i="12"/>
  <c r="CC31" i="12" s="1"/>
  <c r="CD30" i="12"/>
  <c r="CC30" i="12"/>
  <c r="D30" i="12"/>
  <c r="CC29" i="12"/>
  <c r="D29" i="12"/>
  <c r="CD29" i="12" s="1"/>
  <c r="CC28" i="12"/>
  <c r="D28" i="12"/>
  <c r="CD28" i="12" s="1"/>
  <c r="CD27" i="12"/>
  <c r="D27" i="12"/>
  <c r="CC27" i="12" s="1"/>
  <c r="CD26" i="12"/>
  <c r="CC26" i="12"/>
  <c r="D26" i="12"/>
  <c r="CD25" i="12"/>
  <c r="CC25" i="12"/>
  <c r="D25" i="12"/>
  <c r="CC24" i="12"/>
  <c r="D24" i="12"/>
  <c r="CD24" i="12" s="1"/>
  <c r="CD23" i="12"/>
  <c r="D23" i="12"/>
  <c r="CC23" i="12" s="1"/>
  <c r="CD22" i="12"/>
  <c r="CC22" i="12"/>
  <c r="D22" i="12"/>
  <c r="CC21" i="12"/>
  <c r="D21" i="12"/>
  <c r="CD21" i="12" s="1"/>
  <c r="CC20" i="12"/>
  <c r="D20" i="12"/>
  <c r="CD20" i="12" s="1"/>
  <c r="CD19" i="12"/>
  <c r="D19" i="12"/>
  <c r="CC19" i="12" s="1"/>
  <c r="CD18" i="12"/>
  <c r="CC18" i="12"/>
  <c r="D18" i="12"/>
  <c r="CD17" i="12"/>
  <c r="CC17" i="12"/>
  <c r="D17" i="12"/>
  <c r="CC16" i="12"/>
  <c r="D16" i="12"/>
  <c r="CD16" i="12" s="1"/>
  <c r="CD15" i="12"/>
  <c r="D15" i="12"/>
  <c r="CC15" i="12" s="1"/>
  <c r="CD14" i="12"/>
  <c r="CC14" i="12"/>
  <c r="D14" i="12"/>
  <c r="CC13" i="12"/>
  <c r="D13" i="12"/>
  <c r="CD13" i="12" s="1"/>
  <c r="CC12" i="12"/>
  <c r="D12" i="12"/>
  <c r="CD12" i="12" s="1"/>
  <c r="D11" i="12"/>
  <c r="CC11" i="12" s="1"/>
  <c r="A5" i="12"/>
  <c r="A4" i="12"/>
  <c r="A3" i="12"/>
  <c r="A2" i="12"/>
  <c r="B216" i="13" l="1"/>
  <c r="CD11" i="12"/>
  <c r="AF11" i="12" s="1"/>
  <c r="I131" i="12"/>
  <c r="CG51" i="12"/>
  <c r="CG55" i="12"/>
  <c r="CA55" i="12" s="1"/>
  <c r="J55" i="12" s="1"/>
  <c r="CG59" i="12"/>
  <c r="CA59" i="12" s="1"/>
  <c r="J59" i="12" s="1"/>
  <c r="CG73" i="12"/>
  <c r="CA73" i="12" s="1"/>
  <c r="J73" i="12" s="1"/>
  <c r="CG77" i="12"/>
  <c r="CA77" i="12" s="1"/>
  <c r="J77" i="12" s="1"/>
  <c r="CG81" i="12"/>
  <c r="CA81" i="12" s="1"/>
  <c r="J81" i="12" s="1"/>
  <c r="CH197" i="12"/>
  <c r="CB197" i="12" s="1"/>
  <c r="CG197" i="12"/>
  <c r="CA197" i="12" s="1"/>
  <c r="AI197" i="12" s="1"/>
  <c r="A216" i="12"/>
  <c r="E197" i="11"/>
  <c r="D197" i="11"/>
  <c r="C197" i="11"/>
  <c r="E196" i="11"/>
  <c r="D196" i="11"/>
  <c r="C196" i="11" s="1"/>
  <c r="CH195" i="11"/>
  <c r="CB195" i="11" s="1"/>
  <c r="AI195" i="11" s="1"/>
  <c r="E195" i="11"/>
  <c r="D195" i="11"/>
  <c r="C195" i="11" s="1"/>
  <c r="CG195" i="11" s="1"/>
  <c r="CA195" i="11" s="1"/>
  <c r="CH194" i="11"/>
  <c r="CB194" i="11" s="1"/>
  <c r="AI194" i="11" s="1"/>
  <c r="E194" i="11"/>
  <c r="D194" i="11"/>
  <c r="C194" i="11" s="1"/>
  <c r="CG194" i="11" s="1"/>
  <c r="CA194" i="11" s="1"/>
  <c r="CH193" i="11"/>
  <c r="CB193" i="11" s="1"/>
  <c r="E193" i="11"/>
  <c r="D193" i="11"/>
  <c r="C193" i="11" s="1"/>
  <c r="CG193" i="11" s="1"/>
  <c r="CA193" i="11" s="1"/>
  <c r="AI193" i="11" s="1"/>
  <c r="CH192" i="11"/>
  <c r="CB192" i="11" s="1"/>
  <c r="E192" i="11"/>
  <c r="D192" i="11"/>
  <c r="C192" i="11" s="1"/>
  <c r="CG192" i="11" s="1"/>
  <c r="CA192" i="11" s="1"/>
  <c r="AI192" i="11" s="1"/>
  <c r="CH191" i="11"/>
  <c r="CB191" i="11" s="1"/>
  <c r="E191" i="11"/>
  <c r="D191" i="11"/>
  <c r="C191" i="11" s="1"/>
  <c r="CG191" i="11" s="1"/>
  <c r="CA191" i="11" s="1"/>
  <c r="AI191" i="11" s="1"/>
  <c r="I186" i="11"/>
  <c r="H186" i="11"/>
  <c r="G186" i="11"/>
  <c r="F186" i="11"/>
  <c r="E186" i="11"/>
  <c r="D186" i="11" s="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CG151" i="11"/>
  <c r="CA151" i="11" s="1"/>
  <c r="Q151" i="11"/>
  <c r="D151" i="11"/>
  <c r="CG150" i="11"/>
  <c r="CA150" i="11" s="1"/>
  <c r="Q150" i="11" s="1"/>
  <c r="D150" i="11"/>
  <c r="CG149" i="11"/>
  <c r="CA149" i="11" s="1"/>
  <c r="Q149" i="11"/>
  <c r="D149" i="11"/>
  <c r="CG148" i="11"/>
  <c r="CA148" i="11" s="1"/>
  <c r="Q148" i="11" s="1"/>
  <c r="D148" i="11"/>
  <c r="CG147" i="11"/>
  <c r="CA147" i="11" s="1"/>
  <c r="Q147" i="11"/>
  <c r="D147" i="11"/>
  <c r="CG146" i="11"/>
  <c r="CA146" i="11" s="1"/>
  <c r="Q146" i="11" s="1"/>
  <c r="D146" i="11"/>
  <c r="CG145" i="11"/>
  <c r="CA145" i="11" s="1"/>
  <c r="Q145" i="11"/>
  <c r="D145" i="11"/>
  <c r="CG144" i="11"/>
  <c r="CA144" i="11" s="1"/>
  <c r="Q144" i="11" s="1"/>
  <c r="D144" i="11"/>
  <c r="CG143" i="11"/>
  <c r="CA143" i="11" s="1"/>
  <c r="Q143" i="11"/>
  <c r="D143" i="11"/>
  <c r="CG142" i="11"/>
  <c r="CA142" i="11" s="1"/>
  <c r="Q142" i="11" s="1"/>
  <c r="D142" i="11"/>
  <c r="CG141" i="11"/>
  <c r="CA141" i="11" s="1"/>
  <c r="Q141" i="11"/>
  <c r="D141" i="11"/>
  <c r="CG140" i="11"/>
  <c r="CA140" i="11" s="1"/>
  <c r="Q140" i="11" s="1"/>
  <c r="D140" i="11"/>
  <c r="CG139" i="11"/>
  <c r="CA139" i="11" s="1"/>
  <c r="Q139" i="11"/>
  <c r="D139" i="11"/>
  <c r="CG138" i="11"/>
  <c r="CA138" i="11" s="1"/>
  <c r="Q138" i="11" s="1"/>
  <c r="D138" i="11"/>
  <c r="CG137" i="11"/>
  <c r="CA137" i="11" s="1"/>
  <c r="Q137" i="11"/>
  <c r="D137" i="11"/>
  <c r="CG136" i="11"/>
  <c r="CA136" i="11" s="1"/>
  <c r="Q136" i="11" s="1"/>
  <c r="D136" i="11"/>
  <c r="CJ132" i="11"/>
  <c r="CI132" i="11"/>
  <c r="CH132" i="11"/>
  <c r="CG132" i="11"/>
  <c r="CD132" i="11"/>
  <c r="CC132" i="11"/>
  <c r="CB132" i="11"/>
  <c r="I132" i="11" s="1"/>
  <c r="CA132" i="11"/>
  <c r="CJ131" i="11"/>
  <c r="CI131" i="11"/>
  <c r="CH131" i="11"/>
  <c r="CG131" i="11"/>
  <c r="CD131" i="11"/>
  <c r="CC131" i="11"/>
  <c r="CB131" i="11"/>
  <c r="CA131" i="11"/>
  <c r="B127" i="11"/>
  <c r="B126" i="11"/>
  <c r="B122" i="11"/>
  <c r="B121" i="11"/>
  <c r="CG114" i="11"/>
  <c r="CA114" i="11" s="1"/>
  <c r="M114" i="11" s="1"/>
  <c r="D114" i="11"/>
  <c r="CG113" i="11"/>
  <c r="CA113" i="11" s="1"/>
  <c r="M113" i="11" s="1"/>
  <c r="D113" i="11"/>
  <c r="CG112" i="11"/>
  <c r="CA112" i="11" s="1"/>
  <c r="M112" i="11" s="1"/>
  <c r="D112" i="11"/>
  <c r="CG111" i="11"/>
  <c r="CA111" i="11" s="1"/>
  <c r="M111" i="11" s="1"/>
  <c r="D111" i="11"/>
  <c r="CG110" i="11"/>
  <c r="CA110" i="11" s="1"/>
  <c r="M110" i="11" s="1"/>
  <c r="D110" i="11"/>
  <c r="CG109" i="11"/>
  <c r="CA109" i="11" s="1"/>
  <c r="M109" i="11"/>
  <c r="D109" i="11"/>
  <c r="CG108" i="11"/>
  <c r="CA108" i="11" s="1"/>
  <c r="M108" i="11" s="1"/>
  <c r="D108" i="11"/>
  <c r="CG107" i="11"/>
  <c r="CA107" i="11" s="1"/>
  <c r="M107" i="11"/>
  <c r="D107" i="11"/>
  <c r="CG106" i="11"/>
  <c r="CA106" i="11" s="1"/>
  <c r="M106" i="11" s="1"/>
  <c r="D106" i="11"/>
  <c r="CH102" i="11"/>
  <c r="CB102" i="11"/>
  <c r="E102" i="11"/>
  <c r="CG102" i="11" s="1"/>
  <c r="CA102" i="11" s="1"/>
  <c r="X102" i="11" s="1"/>
  <c r="CH101" i="11"/>
  <c r="CB101" i="11"/>
  <c r="E101" i="11"/>
  <c r="CG101" i="11" s="1"/>
  <c r="CA101" i="11" s="1"/>
  <c r="X101" i="11" s="1"/>
  <c r="CH100" i="11"/>
  <c r="CB100" i="11"/>
  <c r="E100" i="11"/>
  <c r="CG100" i="11" s="1"/>
  <c r="CA100" i="11" s="1"/>
  <c r="X100" i="11" s="1"/>
  <c r="I85" i="11"/>
  <c r="H85" i="11"/>
  <c r="G85" i="11"/>
  <c r="F85" i="11"/>
  <c r="E85" i="11"/>
  <c r="D85" i="11" s="1"/>
  <c r="CG84" i="11"/>
  <c r="CA84" i="11" s="1"/>
  <c r="J84" i="11" s="1"/>
  <c r="D84" i="11"/>
  <c r="CG83" i="11"/>
  <c r="CA83" i="11" s="1"/>
  <c r="J83" i="11"/>
  <c r="D83" i="11"/>
  <c r="CG82" i="11"/>
  <c r="CA82" i="11" s="1"/>
  <c r="J82" i="11" s="1"/>
  <c r="D82" i="11"/>
  <c r="D81" i="11"/>
  <c r="CG80" i="11"/>
  <c r="CA80" i="11" s="1"/>
  <c r="J80" i="11" s="1"/>
  <c r="D80" i="11"/>
  <c r="CG79" i="11"/>
  <c r="CA79" i="11" s="1"/>
  <c r="J79" i="11"/>
  <c r="D79" i="11"/>
  <c r="CG78" i="11"/>
  <c r="CA78" i="11" s="1"/>
  <c r="J78" i="11" s="1"/>
  <c r="D78" i="11"/>
  <c r="D77" i="11"/>
  <c r="CG76" i="11"/>
  <c r="CA76" i="11" s="1"/>
  <c r="J76" i="11" s="1"/>
  <c r="D76" i="11"/>
  <c r="CG75" i="11"/>
  <c r="CA75" i="11" s="1"/>
  <c r="J75" i="11"/>
  <c r="D75" i="11"/>
  <c r="CG74" i="11"/>
  <c r="CA74" i="11" s="1"/>
  <c r="J74" i="11" s="1"/>
  <c r="D74" i="11"/>
  <c r="D73" i="11"/>
  <c r="CG72" i="11"/>
  <c r="CA72" i="11" s="1"/>
  <c r="J72" i="11" s="1"/>
  <c r="D72" i="11"/>
  <c r="CG71" i="11"/>
  <c r="CA71" i="11" s="1"/>
  <c r="J71" i="11"/>
  <c r="D71" i="11"/>
  <c r="CG70" i="11"/>
  <c r="CA70" i="11" s="1"/>
  <c r="J70" i="11" s="1"/>
  <c r="D70" i="11"/>
  <c r="D69" i="11"/>
  <c r="CG68" i="11"/>
  <c r="CA68" i="11" s="1"/>
  <c r="J68" i="11" s="1"/>
  <c r="D68" i="11"/>
  <c r="CG67" i="11"/>
  <c r="CA67" i="11" s="1"/>
  <c r="J67" i="11"/>
  <c r="D67" i="11"/>
  <c r="CG66" i="11"/>
  <c r="CA66" i="11" s="1"/>
  <c r="J66" i="11" s="1"/>
  <c r="D66" i="11"/>
  <c r="D65" i="11"/>
  <c r="CG65" i="11" s="1"/>
  <c r="CA65" i="11" s="1"/>
  <c r="J65" i="11" s="1"/>
  <c r="D64" i="11"/>
  <c r="CG64" i="11" s="1"/>
  <c r="CA64" i="11" s="1"/>
  <c r="J64" i="11" s="1"/>
  <c r="CG63" i="11"/>
  <c r="CA63" i="11" s="1"/>
  <c r="J63" i="11"/>
  <c r="D63" i="11"/>
  <c r="CG62" i="11"/>
  <c r="CA62" i="11" s="1"/>
  <c r="J62" i="11" s="1"/>
  <c r="D62" i="11"/>
  <c r="D61" i="11"/>
  <c r="CG61" i="11" s="1"/>
  <c r="CA61" i="11" s="1"/>
  <c r="J61" i="11" s="1"/>
  <c r="D60" i="11"/>
  <c r="CG60" i="11" s="1"/>
  <c r="CA60" i="11" s="1"/>
  <c r="J60" i="11" s="1"/>
  <c r="D59" i="11"/>
  <c r="CG58" i="11"/>
  <c r="CA58" i="11" s="1"/>
  <c r="J58" i="11" s="1"/>
  <c r="D58" i="11"/>
  <c r="D57" i="11"/>
  <c r="CG57" i="11" s="1"/>
  <c r="CA57" i="11" s="1"/>
  <c r="J57" i="11" s="1"/>
  <c r="D56" i="11"/>
  <c r="CG56" i="11" s="1"/>
  <c r="CA56" i="11" s="1"/>
  <c r="J56" i="11" s="1"/>
  <c r="D55" i="11"/>
  <c r="CG54" i="11"/>
  <c r="CA54" i="11" s="1"/>
  <c r="J54" i="11" s="1"/>
  <c r="D54" i="11"/>
  <c r="D53" i="11"/>
  <c r="CG53" i="11" s="1"/>
  <c r="CA53" i="11" s="1"/>
  <c r="J53" i="11" s="1"/>
  <c r="D52" i="11"/>
  <c r="CG52" i="11" s="1"/>
  <c r="CA52" i="11" s="1"/>
  <c r="J52" i="11" s="1"/>
  <c r="D51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 s="1"/>
  <c r="CD47" i="11"/>
  <c r="D47" i="11"/>
  <c r="CC47" i="11" s="1"/>
  <c r="CD46" i="11"/>
  <c r="CC46" i="11"/>
  <c r="D46" i="11"/>
  <c r="CC45" i="11"/>
  <c r="D45" i="11"/>
  <c r="CD45" i="11" s="1"/>
  <c r="CC44" i="11"/>
  <c r="D44" i="11"/>
  <c r="CD44" i="11" s="1"/>
  <c r="CD43" i="11"/>
  <c r="D43" i="11"/>
  <c r="CC43" i="11" s="1"/>
  <c r="CD42" i="11"/>
  <c r="CC42" i="11"/>
  <c r="D42" i="11"/>
  <c r="CD41" i="11"/>
  <c r="CC41" i="11"/>
  <c r="D41" i="11"/>
  <c r="CC40" i="11"/>
  <c r="D40" i="11"/>
  <c r="CD40" i="11" s="1"/>
  <c r="CD39" i="11"/>
  <c r="D39" i="11"/>
  <c r="CC39" i="11" s="1"/>
  <c r="CD38" i="11"/>
  <c r="CC38" i="11"/>
  <c r="D38" i="11"/>
  <c r="CC37" i="11"/>
  <c r="D37" i="11"/>
  <c r="CD37" i="11" s="1"/>
  <c r="CC36" i="11"/>
  <c r="D36" i="11"/>
  <c r="CD36" i="11" s="1"/>
  <c r="CD35" i="11"/>
  <c r="D35" i="11"/>
  <c r="CC35" i="11" s="1"/>
  <c r="CD34" i="11"/>
  <c r="CC34" i="11"/>
  <c r="D34" i="11"/>
  <c r="CD33" i="11"/>
  <c r="CC33" i="11"/>
  <c r="D33" i="11"/>
  <c r="CC32" i="11"/>
  <c r="D32" i="11"/>
  <c r="CD32" i="11" s="1"/>
  <c r="CD31" i="11"/>
  <c r="D31" i="11"/>
  <c r="CC31" i="11" s="1"/>
  <c r="CD30" i="11"/>
  <c r="CC30" i="11"/>
  <c r="D30" i="11"/>
  <c r="CC29" i="11"/>
  <c r="D29" i="11"/>
  <c r="CD29" i="11" s="1"/>
  <c r="CC28" i="11"/>
  <c r="D28" i="11"/>
  <c r="CD28" i="11" s="1"/>
  <c r="CD27" i="11"/>
  <c r="D27" i="11"/>
  <c r="CC27" i="11" s="1"/>
  <c r="CD26" i="11"/>
  <c r="CC26" i="11"/>
  <c r="D26" i="11"/>
  <c r="CD25" i="11"/>
  <c r="CC25" i="11"/>
  <c r="D25" i="11"/>
  <c r="CC24" i="11"/>
  <c r="D24" i="11"/>
  <c r="CD24" i="11" s="1"/>
  <c r="CD23" i="11"/>
  <c r="D23" i="11"/>
  <c r="CC23" i="11" s="1"/>
  <c r="CD22" i="11"/>
  <c r="CC22" i="11"/>
  <c r="D22" i="11"/>
  <c r="CC21" i="11"/>
  <c r="D21" i="11"/>
  <c r="CD21" i="11" s="1"/>
  <c r="CC20" i="11"/>
  <c r="D20" i="11"/>
  <c r="CD20" i="11" s="1"/>
  <c r="CD19" i="11"/>
  <c r="D19" i="11"/>
  <c r="CC19" i="11" s="1"/>
  <c r="CD18" i="11"/>
  <c r="CC18" i="11"/>
  <c r="D18" i="11"/>
  <c r="CD17" i="11"/>
  <c r="CC17" i="11"/>
  <c r="D17" i="11"/>
  <c r="CC16" i="11"/>
  <c r="D16" i="11"/>
  <c r="CD16" i="11" s="1"/>
  <c r="CD15" i="11"/>
  <c r="D15" i="11"/>
  <c r="CC15" i="11" s="1"/>
  <c r="CD14" i="11"/>
  <c r="CC14" i="11"/>
  <c r="D14" i="11"/>
  <c r="CC13" i="11"/>
  <c r="D13" i="11"/>
  <c r="CD13" i="11" s="1"/>
  <c r="CC12" i="11"/>
  <c r="D12" i="11"/>
  <c r="CD12" i="11" s="1"/>
  <c r="D11" i="11"/>
  <c r="CC11" i="11" s="1"/>
  <c r="A5" i="11"/>
  <c r="A4" i="11"/>
  <c r="A3" i="11"/>
  <c r="A2" i="11"/>
  <c r="B216" i="12" l="1"/>
  <c r="CA51" i="12"/>
  <c r="J51" i="12" s="1"/>
  <c r="AF11" i="11"/>
  <c r="CD11" i="11"/>
  <c r="I131" i="11"/>
  <c r="CG51" i="11"/>
  <c r="CG55" i="11"/>
  <c r="CA55" i="11" s="1"/>
  <c r="J55" i="11" s="1"/>
  <c r="CG59" i="11"/>
  <c r="CA59" i="11" s="1"/>
  <c r="J59" i="11" s="1"/>
  <c r="CG69" i="11"/>
  <c r="CA69" i="11" s="1"/>
  <c r="J69" i="11" s="1"/>
  <c r="CG73" i="11"/>
  <c r="CA73" i="11" s="1"/>
  <c r="J73" i="11" s="1"/>
  <c r="CG77" i="11"/>
  <c r="CA77" i="11" s="1"/>
  <c r="J77" i="11" s="1"/>
  <c r="CG81" i="11"/>
  <c r="CA81" i="11" s="1"/>
  <c r="J81" i="11" s="1"/>
  <c r="CH197" i="11"/>
  <c r="CB197" i="11" s="1"/>
  <c r="CG197" i="11"/>
  <c r="CA197" i="11" s="1"/>
  <c r="AI197" i="11" s="1"/>
  <c r="A216" i="11"/>
  <c r="E197" i="10"/>
  <c r="D197" i="10"/>
  <c r="C197" i="10" s="1"/>
  <c r="CG197" i="10" s="1"/>
  <c r="CA197" i="10" s="1"/>
  <c r="E196" i="10"/>
  <c r="C196" i="10" s="1"/>
  <c r="D196" i="10"/>
  <c r="E195" i="10"/>
  <c r="C195" i="10" s="1"/>
  <c r="D195" i="10"/>
  <c r="E194" i="10"/>
  <c r="D194" i="10"/>
  <c r="C194" i="10"/>
  <c r="CH194" i="10" s="1"/>
  <c r="CB194" i="10" s="1"/>
  <c r="E193" i="10"/>
  <c r="D193" i="10"/>
  <c r="C193" i="10"/>
  <c r="CH193" i="10" s="1"/>
  <c r="CB193" i="10" s="1"/>
  <c r="E192" i="10"/>
  <c r="C192" i="10" s="1"/>
  <c r="D192" i="10"/>
  <c r="E191" i="10"/>
  <c r="C191" i="10" s="1"/>
  <c r="D191" i="10"/>
  <c r="I186" i="10"/>
  <c r="H186" i="10"/>
  <c r="G186" i="10"/>
  <c r="F186" i="10"/>
  <c r="E186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CA151" i="10"/>
  <c r="Q151" i="10" s="1"/>
  <c r="D151" i="10"/>
  <c r="CG151" i="10" s="1"/>
  <c r="D150" i="10"/>
  <c r="CG150" i="10" s="1"/>
  <c r="CA150" i="10" s="1"/>
  <c r="Q150" i="10" s="1"/>
  <c r="CA149" i="10"/>
  <c r="Q149" i="10" s="1"/>
  <c r="D149" i="10"/>
  <c r="CG149" i="10" s="1"/>
  <c r="D148" i="10"/>
  <c r="CG148" i="10" s="1"/>
  <c r="CA148" i="10" s="1"/>
  <c r="Q148" i="10" s="1"/>
  <c r="CA147" i="10"/>
  <c r="Q147" i="10" s="1"/>
  <c r="D147" i="10"/>
  <c r="CG147" i="10" s="1"/>
  <c r="D146" i="10"/>
  <c r="CG146" i="10" s="1"/>
  <c r="CA146" i="10" s="1"/>
  <c r="Q146" i="10" s="1"/>
  <c r="CA145" i="10"/>
  <c r="Q145" i="10" s="1"/>
  <c r="D145" i="10"/>
  <c r="CG145" i="10" s="1"/>
  <c r="D144" i="10"/>
  <c r="CG144" i="10" s="1"/>
  <c r="CA144" i="10" s="1"/>
  <c r="Q144" i="10" s="1"/>
  <c r="CA143" i="10"/>
  <c r="Q143" i="10" s="1"/>
  <c r="D143" i="10"/>
  <c r="CG143" i="10" s="1"/>
  <c r="D142" i="10"/>
  <c r="CG142" i="10" s="1"/>
  <c r="CA142" i="10" s="1"/>
  <c r="Q142" i="10" s="1"/>
  <c r="CA141" i="10"/>
  <c r="Q141" i="10" s="1"/>
  <c r="D141" i="10"/>
  <c r="CG141" i="10" s="1"/>
  <c r="D140" i="10"/>
  <c r="CG140" i="10" s="1"/>
  <c r="CA140" i="10" s="1"/>
  <c r="Q140" i="10" s="1"/>
  <c r="CA139" i="10"/>
  <c r="Q139" i="10" s="1"/>
  <c r="D139" i="10"/>
  <c r="CG139" i="10" s="1"/>
  <c r="D138" i="10"/>
  <c r="CG138" i="10" s="1"/>
  <c r="CA138" i="10" s="1"/>
  <c r="Q138" i="10" s="1"/>
  <c r="CA137" i="10"/>
  <c r="Q137" i="10" s="1"/>
  <c r="D137" i="10"/>
  <c r="CG137" i="10" s="1"/>
  <c r="D136" i="10"/>
  <c r="CG136" i="10" s="1"/>
  <c r="CA136" i="10" s="1"/>
  <c r="Q136" i="10" s="1"/>
  <c r="CJ132" i="10"/>
  <c r="CI132" i="10"/>
  <c r="CH132" i="10"/>
  <c r="CG132" i="10"/>
  <c r="CD132" i="10"/>
  <c r="CC132" i="10"/>
  <c r="CB132" i="10"/>
  <c r="CA132" i="10"/>
  <c r="I132" i="10" s="1"/>
  <c r="CJ131" i="10"/>
  <c r="CI131" i="10"/>
  <c r="CH131" i="10"/>
  <c r="CG131" i="10"/>
  <c r="CD131" i="10"/>
  <c r="CC131" i="10"/>
  <c r="CB131" i="10"/>
  <c r="CA131" i="10"/>
  <c r="I131" i="10"/>
  <c r="B127" i="10"/>
  <c r="B126" i="10"/>
  <c r="B122" i="10"/>
  <c r="B121" i="10"/>
  <c r="CG114" i="10"/>
  <c r="CA114" i="10"/>
  <c r="M114" i="10" s="1"/>
  <c r="D114" i="10"/>
  <c r="CG113" i="10"/>
  <c r="CA113" i="10"/>
  <c r="M113" i="10" s="1"/>
  <c r="D113" i="10"/>
  <c r="CG112" i="10"/>
  <c r="CA112" i="10"/>
  <c r="M112" i="10" s="1"/>
  <c r="D112" i="10"/>
  <c r="CG111" i="10"/>
  <c r="CA111" i="10"/>
  <c r="M111" i="10" s="1"/>
  <c r="D111" i="10"/>
  <c r="CG110" i="10"/>
  <c r="CA110" i="10"/>
  <c r="M110" i="10" s="1"/>
  <c r="D110" i="10"/>
  <c r="CG109" i="10"/>
  <c r="CA109" i="10"/>
  <c r="M109" i="10" s="1"/>
  <c r="D109" i="10"/>
  <c r="CG108" i="10"/>
  <c r="CA108" i="10"/>
  <c r="M108" i="10" s="1"/>
  <c r="D108" i="10"/>
  <c r="CG107" i="10"/>
  <c r="CA107" i="10"/>
  <c r="M107" i="10" s="1"/>
  <c r="D107" i="10"/>
  <c r="CG106" i="10"/>
  <c r="CA106" i="10"/>
  <c r="M106" i="10" s="1"/>
  <c r="D106" i="10"/>
  <c r="CG102" i="10"/>
  <c r="CA102" i="10" s="1"/>
  <c r="X102" i="10" s="1"/>
  <c r="E102" i="10"/>
  <c r="CH102" i="10" s="1"/>
  <c r="CB102" i="10" s="1"/>
  <c r="CG101" i="10"/>
  <c r="CA101" i="10" s="1"/>
  <c r="X101" i="10" s="1"/>
  <c r="E101" i="10"/>
  <c r="CH101" i="10" s="1"/>
  <c r="CB101" i="10" s="1"/>
  <c r="CG100" i="10"/>
  <c r="CA100" i="10"/>
  <c r="X100" i="10" s="1"/>
  <c r="E100" i="10"/>
  <c r="CH100" i="10" s="1"/>
  <c r="CB100" i="10" s="1"/>
  <c r="I85" i="10"/>
  <c r="H85" i="10"/>
  <c r="G85" i="10"/>
  <c r="F85" i="10"/>
  <c r="E85" i="10"/>
  <c r="D85" i="10"/>
  <c r="CG84" i="10"/>
  <c r="CA84" i="10" s="1"/>
  <c r="J84" i="10" s="1"/>
  <c r="D84" i="10"/>
  <c r="D83" i="10"/>
  <c r="D82" i="10"/>
  <c r="CG82" i="10" s="1"/>
  <c r="CA82" i="10" s="1"/>
  <c r="J82" i="10" s="1"/>
  <c r="D81" i="10"/>
  <c r="CG81" i="10" s="1"/>
  <c r="CA81" i="10" s="1"/>
  <c r="J81" i="10" s="1"/>
  <c r="CG80" i="10"/>
  <c r="CA80" i="10" s="1"/>
  <c r="J80" i="10" s="1"/>
  <c r="D80" i="10"/>
  <c r="CG79" i="10"/>
  <c r="CA79" i="10" s="1"/>
  <c r="J79" i="10" s="1"/>
  <c r="D79" i="10"/>
  <c r="D78" i="10"/>
  <c r="D77" i="10"/>
  <c r="CG77" i="10" s="1"/>
  <c r="CA77" i="10" s="1"/>
  <c r="J77" i="10" s="1"/>
  <c r="CG76" i="10"/>
  <c r="CA76" i="10" s="1"/>
  <c r="J76" i="10" s="1"/>
  <c r="D76" i="10"/>
  <c r="D75" i="10"/>
  <c r="D74" i="10"/>
  <c r="CG74" i="10" s="1"/>
  <c r="CA74" i="10" s="1"/>
  <c r="J74" i="10" s="1"/>
  <c r="D73" i="10"/>
  <c r="CG73" i="10" s="1"/>
  <c r="CA73" i="10" s="1"/>
  <c r="J73" i="10" s="1"/>
  <c r="CG72" i="10"/>
  <c r="CA72" i="10" s="1"/>
  <c r="J72" i="10" s="1"/>
  <c r="D72" i="10"/>
  <c r="CG71" i="10"/>
  <c r="CA71" i="10" s="1"/>
  <c r="J71" i="10" s="1"/>
  <c r="D71" i="10"/>
  <c r="D70" i="10"/>
  <c r="D69" i="10"/>
  <c r="CG69" i="10" s="1"/>
  <c r="CA69" i="10" s="1"/>
  <c r="J69" i="10" s="1"/>
  <c r="CG68" i="10"/>
  <c r="CA68" i="10" s="1"/>
  <c r="J68" i="10" s="1"/>
  <c r="D68" i="10"/>
  <c r="CG67" i="10"/>
  <c r="CA67" i="10" s="1"/>
  <c r="J67" i="10" s="1"/>
  <c r="D67" i="10"/>
  <c r="D66" i="10"/>
  <c r="CG66" i="10" s="1"/>
  <c r="CA66" i="10" s="1"/>
  <c r="J66" i="10" s="1"/>
  <c r="D65" i="10"/>
  <c r="CG65" i="10" s="1"/>
  <c r="CA65" i="10" s="1"/>
  <c r="J65" i="10" s="1"/>
  <c r="CG64" i="10"/>
  <c r="CA64" i="10" s="1"/>
  <c r="J64" i="10" s="1"/>
  <c r="D64" i="10"/>
  <c r="CG63" i="10"/>
  <c r="CA63" i="10" s="1"/>
  <c r="J63" i="10" s="1"/>
  <c r="D63" i="10"/>
  <c r="D62" i="10"/>
  <c r="D61" i="10"/>
  <c r="CG61" i="10" s="1"/>
  <c r="CA61" i="10" s="1"/>
  <c r="J61" i="10" s="1"/>
  <c r="D60" i="10"/>
  <c r="CG59" i="10"/>
  <c r="CA59" i="10" s="1"/>
  <c r="J59" i="10" s="1"/>
  <c r="D59" i="10"/>
  <c r="D58" i="10"/>
  <c r="CG58" i="10" s="1"/>
  <c r="CA58" i="10" s="1"/>
  <c r="J58" i="10" s="1"/>
  <c r="D57" i="10"/>
  <c r="CG56" i="10"/>
  <c r="CA56" i="10" s="1"/>
  <c r="J56" i="10" s="1"/>
  <c r="D56" i="10"/>
  <c r="CG55" i="10"/>
  <c r="CA55" i="10" s="1"/>
  <c r="J55" i="10" s="1"/>
  <c r="D55" i="10"/>
  <c r="D54" i="10"/>
  <c r="CG54" i="10" s="1"/>
  <c r="CA54" i="10" s="1"/>
  <c r="J54" i="10" s="1"/>
  <c r="D53" i="10"/>
  <c r="CG52" i="10"/>
  <c r="CA52" i="10" s="1"/>
  <c r="J52" i="10" s="1"/>
  <c r="D52" i="10"/>
  <c r="CG51" i="10"/>
  <c r="D51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D48" i="10" s="1"/>
  <c r="E48" i="10"/>
  <c r="CD47" i="10"/>
  <c r="CC47" i="10"/>
  <c r="D47" i="10"/>
  <c r="D46" i="10"/>
  <c r="CC45" i="10"/>
  <c r="D45" i="10"/>
  <c r="CD45" i="10" s="1"/>
  <c r="D44" i="10"/>
  <c r="CD43" i="10"/>
  <c r="CC43" i="10"/>
  <c r="D43" i="10"/>
  <c r="CD42" i="10"/>
  <c r="CC42" i="10"/>
  <c r="D42" i="10"/>
  <c r="D41" i="10"/>
  <c r="CD40" i="10"/>
  <c r="D40" i="10"/>
  <c r="CC40" i="10" s="1"/>
  <c r="CD39" i="10"/>
  <c r="CC39" i="10"/>
  <c r="D39" i="10"/>
  <c r="D38" i="10"/>
  <c r="CC37" i="10"/>
  <c r="D37" i="10"/>
  <c r="CD37" i="10" s="1"/>
  <c r="D36" i="10"/>
  <c r="CD35" i="10"/>
  <c r="CC35" i="10"/>
  <c r="D35" i="10"/>
  <c r="CD34" i="10"/>
  <c r="CC34" i="10"/>
  <c r="D34" i="10"/>
  <c r="D33" i="10"/>
  <c r="CD32" i="10"/>
  <c r="D32" i="10"/>
  <c r="CC32" i="10" s="1"/>
  <c r="CD31" i="10"/>
  <c r="CC31" i="10"/>
  <c r="D31" i="10"/>
  <c r="D30" i="10"/>
  <c r="CC29" i="10"/>
  <c r="D29" i="10"/>
  <c r="CD29" i="10" s="1"/>
  <c r="D28" i="10"/>
  <c r="CD27" i="10"/>
  <c r="CC27" i="10"/>
  <c r="D27" i="10"/>
  <c r="CD26" i="10"/>
  <c r="CC26" i="10"/>
  <c r="D26" i="10"/>
  <c r="D25" i="10"/>
  <c r="CD24" i="10"/>
  <c r="D24" i="10"/>
  <c r="CC24" i="10" s="1"/>
  <c r="CD23" i="10"/>
  <c r="CC23" i="10"/>
  <c r="D23" i="10"/>
  <c r="D22" i="10"/>
  <c r="CC21" i="10"/>
  <c r="D21" i="10"/>
  <c r="CD21" i="10" s="1"/>
  <c r="D20" i="10"/>
  <c r="CD19" i="10"/>
  <c r="CC19" i="10"/>
  <c r="D19" i="10"/>
  <c r="CD18" i="10"/>
  <c r="CC18" i="10"/>
  <c r="D18" i="10"/>
  <c r="D17" i="10"/>
  <c r="CD16" i="10"/>
  <c r="D16" i="10"/>
  <c r="CC16" i="10" s="1"/>
  <c r="CD15" i="10"/>
  <c r="CC15" i="10"/>
  <c r="D15" i="10"/>
  <c r="CC14" i="10"/>
  <c r="D14" i="10"/>
  <c r="CD14" i="10" s="1"/>
  <c r="D13" i="10"/>
  <c r="CD12" i="10"/>
  <c r="D12" i="10"/>
  <c r="CC12" i="10" s="1"/>
  <c r="CD11" i="10"/>
  <c r="CC11" i="10"/>
  <c r="AF11" i="10" s="1"/>
  <c r="D11" i="10"/>
  <c r="A5" i="10"/>
  <c r="A4" i="10"/>
  <c r="A3" i="10"/>
  <c r="A2" i="10"/>
  <c r="B216" i="11" l="1"/>
  <c r="CA51" i="11"/>
  <c r="J51" i="11" s="1"/>
  <c r="CD13" i="10"/>
  <c r="CC13" i="10"/>
  <c r="CD17" i="10"/>
  <c r="CC17" i="10"/>
  <c r="CD25" i="10"/>
  <c r="CC25" i="10"/>
  <c r="CD33" i="10"/>
  <c r="CC33" i="10"/>
  <c r="CD41" i="10"/>
  <c r="CC41" i="10"/>
  <c r="CG57" i="10"/>
  <c r="CA57" i="10" s="1"/>
  <c r="J57" i="10" s="1"/>
  <c r="CG78" i="10"/>
  <c r="CA78" i="10" s="1"/>
  <c r="J78" i="10" s="1"/>
  <c r="CG53" i="10"/>
  <c r="CA53" i="10" s="1"/>
  <c r="J53" i="10" s="1"/>
  <c r="CG70" i="10"/>
  <c r="CA70" i="10" s="1"/>
  <c r="J70" i="10" s="1"/>
  <c r="CD22" i="10"/>
  <c r="CC22" i="10"/>
  <c r="CD30" i="10"/>
  <c r="CC30" i="10"/>
  <c r="CD38" i="10"/>
  <c r="CC38" i="10"/>
  <c r="CG75" i="10"/>
  <c r="CA75" i="10" s="1"/>
  <c r="J75" i="10" s="1"/>
  <c r="CD46" i="10"/>
  <c r="CC46" i="10"/>
  <c r="CG83" i="10"/>
  <c r="CA83" i="10" s="1"/>
  <c r="J83" i="10" s="1"/>
  <c r="CA51" i="10"/>
  <c r="J51" i="10" s="1"/>
  <c r="CH191" i="10"/>
  <c r="CB191" i="10" s="1"/>
  <c r="CG191" i="10"/>
  <c r="CA191" i="10" s="1"/>
  <c r="CC20" i="10"/>
  <c r="CG60" i="10"/>
  <c r="CA60" i="10" s="1"/>
  <c r="J60" i="10" s="1"/>
  <c r="CD20" i="10"/>
  <c r="CC28" i="10"/>
  <c r="CD28" i="10"/>
  <c r="CC36" i="10"/>
  <c r="CD36" i="10"/>
  <c r="CC44" i="10"/>
  <c r="CD44" i="10"/>
  <c r="CG62" i="10"/>
  <c r="CA62" i="10" s="1"/>
  <c r="J62" i="10" s="1"/>
  <c r="CH192" i="10"/>
  <c r="CB192" i="10" s="1"/>
  <c r="CG192" i="10"/>
  <c r="CA192" i="10" s="1"/>
  <c r="CH195" i="10"/>
  <c r="CB195" i="10" s="1"/>
  <c r="CG195" i="10"/>
  <c r="CA195" i="10" s="1"/>
  <c r="AI195" i="10" s="1"/>
  <c r="CG193" i="10"/>
  <c r="CA193" i="10" s="1"/>
  <c r="AI193" i="10" s="1"/>
  <c r="A216" i="10"/>
  <c r="CG194" i="10"/>
  <c r="CA194" i="10" s="1"/>
  <c r="AI194" i="10" s="1"/>
  <c r="CH197" i="10"/>
  <c r="CB197" i="10" s="1"/>
  <c r="AI197" i="10" s="1"/>
  <c r="E197" i="9"/>
  <c r="D197" i="9"/>
  <c r="C197" i="9"/>
  <c r="E196" i="9"/>
  <c r="D196" i="9"/>
  <c r="C196" i="9" s="1"/>
  <c r="CH195" i="9"/>
  <c r="CB195" i="9" s="1"/>
  <c r="AI195" i="9" s="1"/>
  <c r="E195" i="9"/>
  <c r="D195" i="9"/>
  <c r="C195" i="9" s="1"/>
  <c r="CG195" i="9" s="1"/>
  <c r="CA195" i="9" s="1"/>
  <c r="CH194" i="9"/>
  <c r="CB194" i="9" s="1"/>
  <c r="AI194" i="9" s="1"/>
  <c r="E194" i="9"/>
  <c r="D194" i="9"/>
  <c r="C194" i="9" s="1"/>
  <c r="CG194" i="9" s="1"/>
  <c r="CA194" i="9" s="1"/>
  <c r="CH193" i="9"/>
  <c r="CB193" i="9" s="1"/>
  <c r="AI193" i="9" s="1"/>
  <c r="E193" i="9"/>
  <c r="D193" i="9"/>
  <c r="C193" i="9" s="1"/>
  <c r="CG193" i="9" s="1"/>
  <c r="CA193" i="9" s="1"/>
  <c r="CH192" i="9"/>
  <c r="CB192" i="9" s="1"/>
  <c r="AI192" i="9" s="1"/>
  <c r="E192" i="9"/>
  <c r="D192" i="9"/>
  <c r="C192" i="9" s="1"/>
  <c r="CG192" i="9" s="1"/>
  <c r="CA192" i="9" s="1"/>
  <c r="CH191" i="9"/>
  <c r="CB191" i="9" s="1"/>
  <c r="AI191" i="9" s="1"/>
  <c r="E191" i="9"/>
  <c r="D191" i="9"/>
  <c r="C191" i="9" s="1"/>
  <c r="CG191" i="9" s="1"/>
  <c r="CA191" i="9" s="1"/>
  <c r="I186" i="9"/>
  <c r="H186" i="9"/>
  <c r="G186" i="9"/>
  <c r="F186" i="9"/>
  <c r="E186" i="9"/>
  <c r="D186" i="9" s="1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CG151" i="9"/>
  <c r="CA151" i="9" s="1"/>
  <c r="Q151" i="9"/>
  <c r="D151" i="9"/>
  <c r="CG150" i="9"/>
  <c r="CA150" i="9" s="1"/>
  <c r="Q150" i="9"/>
  <c r="D150" i="9"/>
  <c r="CG149" i="9"/>
  <c r="CA149" i="9" s="1"/>
  <c r="Q149" i="9"/>
  <c r="D149" i="9"/>
  <c r="CG148" i="9"/>
  <c r="CA148" i="9" s="1"/>
  <c r="Q148" i="9" s="1"/>
  <c r="D148" i="9"/>
  <c r="CG147" i="9"/>
  <c r="CA147" i="9" s="1"/>
  <c r="Q147" i="9"/>
  <c r="D147" i="9"/>
  <c r="CG146" i="9"/>
  <c r="CA146" i="9" s="1"/>
  <c r="Q146" i="9"/>
  <c r="D146" i="9"/>
  <c r="CG145" i="9"/>
  <c r="CA145" i="9" s="1"/>
  <c r="Q145" i="9"/>
  <c r="D145" i="9"/>
  <c r="CG144" i="9"/>
  <c r="CA144" i="9" s="1"/>
  <c r="Q144" i="9" s="1"/>
  <c r="D144" i="9"/>
  <c r="CG143" i="9"/>
  <c r="CA143" i="9" s="1"/>
  <c r="Q143" i="9"/>
  <c r="D143" i="9"/>
  <c r="CG142" i="9"/>
  <c r="CA142" i="9" s="1"/>
  <c r="Q142" i="9"/>
  <c r="D142" i="9"/>
  <c r="CG141" i="9"/>
  <c r="CA141" i="9" s="1"/>
  <c r="Q141" i="9"/>
  <c r="D141" i="9"/>
  <c r="CG140" i="9"/>
  <c r="CA140" i="9" s="1"/>
  <c r="Q140" i="9" s="1"/>
  <c r="D140" i="9"/>
  <c r="CG139" i="9"/>
  <c r="CA139" i="9" s="1"/>
  <c r="Q139" i="9"/>
  <c r="D139" i="9"/>
  <c r="CG138" i="9"/>
  <c r="CA138" i="9" s="1"/>
  <c r="Q138" i="9"/>
  <c r="D138" i="9"/>
  <c r="CG137" i="9"/>
  <c r="CA137" i="9" s="1"/>
  <c r="Q137" i="9"/>
  <c r="D137" i="9"/>
  <c r="CG136" i="9"/>
  <c r="CA136" i="9" s="1"/>
  <c r="Q136" i="9" s="1"/>
  <c r="D136" i="9"/>
  <c r="CJ132" i="9"/>
  <c r="CI132" i="9"/>
  <c r="CH132" i="9"/>
  <c r="CG132" i="9"/>
  <c r="CD132" i="9"/>
  <c r="CC132" i="9"/>
  <c r="CB132" i="9"/>
  <c r="I132" i="9" s="1"/>
  <c r="CA132" i="9"/>
  <c r="CJ131" i="9"/>
  <c r="CI131" i="9"/>
  <c r="CH131" i="9"/>
  <c r="CG131" i="9"/>
  <c r="CD131" i="9"/>
  <c r="CC131" i="9"/>
  <c r="CB131" i="9"/>
  <c r="CA131" i="9"/>
  <c r="B127" i="9"/>
  <c r="B126" i="9"/>
  <c r="B122" i="9"/>
  <c r="B121" i="9"/>
  <c r="CG114" i="9"/>
  <c r="CA114" i="9" s="1"/>
  <c r="M114" i="9" s="1"/>
  <c r="D114" i="9"/>
  <c r="CG113" i="9"/>
  <c r="CA113" i="9" s="1"/>
  <c r="M113" i="9" s="1"/>
  <c r="D113" i="9"/>
  <c r="CG112" i="9"/>
  <c r="CA112" i="9" s="1"/>
  <c r="M112" i="9" s="1"/>
  <c r="D112" i="9"/>
  <c r="CG111" i="9"/>
  <c r="CA111" i="9" s="1"/>
  <c r="M111" i="9" s="1"/>
  <c r="D111" i="9"/>
  <c r="CG110" i="9"/>
  <c r="CA110" i="9" s="1"/>
  <c r="M110" i="9" s="1"/>
  <c r="D110" i="9"/>
  <c r="CG109" i="9"/>
  <c r="CA109" i="9" s="1"/>
  <c r="M109" i="9"/>
  <c r="D109" i="9"/>
  <c r="CG108" i="9"/>
  <c r="CA108" i="9" s="1"/>
  <c r="M108" i="9" s="1"/>
  <c r="D108" i="9"/>
  <c r="CG107" i="9"/>
  <c r="CA107" i="9" s="1"/>
  <c r="M107" i="9"/>
  <c r="D107" i="9"/>
  <c r="CG106" i="9"/>
  <c r="CA106" i="9" s="1"/>
  <c r="M106" i="9"/>
  <c r="D106" i="9"/>
  <c r="CH102" i="9"/>
  <c r="CB102" i="9"/>
  <c r="E102" i="9"/>
  <c r="CG102" i="9" s="1"/>
  <c r="CA102" i="9" s="1"/>
  <c r="X102" i="9" s="1"/>
  <c r="CH101" i="9"/>
  <c r="CB101" i="9"/>
  <c r="E101" i="9"/>
  <c r="CG101" i="9" s="1"/>
  <c r="CA101" i="9" s="1"/>
  <c r="X101" i="9" s="1"/>
  <c r="CH100" i="9"/>
  <c r="CB100" i="9"/>
  <c r="E100" i="9"/>
  <c r="CG100" i="9" s="1"/>
  <c r="CA100" i="9" s="1"/>
  <c r="X100" i="9" s="1"/>
  <c r="I85" i="9"/>
  <c r="H85" i="9"/>
  <c r="G85" i="9"/>
  <c r="F85" i="9"/>
  <c r="E85" i="9"/>
  <c r="CG84" i="9"/>
  <c r="CA84" i="9" s="1"/>
  <c r="J84" i="9"/>
  <c r="D84" i="9"/>
  <c r="CG83" i="9"/>
  <c r="CA83" i="9" s="1"/>
  <c r="J83" i="9"/>
  <c r="D83" i="9"/>
  <c r="CG82" i="9"/>
  <c r="CA82" i="9" s="1"/>
  <c r="J82" i="9" s="1"/>
  <c r="D82" i="9"/>
  <c r="CG81" i="9"/>
  <c r="CA81" i="9" s="1"/>
  <c r="J81" i="9"/>
  <c r="D81" i="9"/>
  <c r="D80" i="9"/>
  <c r="CG79" i="9"/>
  <c r="CA79" i="9" s="1"/>
  <c r="J79" i="9"/>
  <c r="D79" i="9"/>
  <c r="CG78" i="9"/>
  <c r="CA78" i="9" s="1"/>
  <c r="J78" i="9" s="1"/>
  <c r="D78" i="9"/>
  <c r="D77" i="9"/>
  <c r="CG76" i="9"/>
  <c r="CA76" i="9" s="1"/>
  <c r="J76" i="9"/>
  <c r="D76" i="9"/>
  <c r="CG75" i="9"/>
  <c r="CA75" i="9" s="1"/>
  <c r="J75" i="9"/>
  <c r="D75" i="9"/>
  <c r="CG74" i="9"/>
  <c r="CA74" i="9" s="1"/>
  <c r="J74" i="9" s="1"/>
  <c r="D74" i="9"/>
  <c r="CG73" i="9"/>
  <c r="CA73" i="9" s="1"/>
  <c r="J73" i="9"/>
  <c r="D73" i="9"/>
  <c r="D72" i="9"/>
  <c r="CG71" i="9"/>
  <c r="CA71" i="9" s="1"/>
  <c r="J71" i="9"/>
  <c r="D71" i="9"/>
  <c r="CG70" i="9"/>
  <c r="CA70" i="9" s="1"/>
  <c r="J70" i="9" s="1"/>
  <c r="D70" i="9"/>
  <c r="D69" i="9"/>
  <c r="CG68" i="9"/>
  <c r="CA68" i="9" s="1"/>
  <c r="J68" i="9"/>
  <c r="D68" i="9"/>
  <c r="CG67" i="9"/>
  <c r="CA67" i="9" s="1"/>
  <c r="J67" i="9"/>
  <c r="D67" i="9"/>
  <c r="CG66" i="9"/>
  <c r="CA66" i="9" s="1"/>
  <c r="J66" i="9" s="1"/>
  <c r="D66" i="9"/>
  <c r="CG65" i="9"/>
  <c r="CA65" i="9" s="1"/>
  <c r="J65" i="9"/>
  <c r="D65" i="9"/>
  <c r="D64" i="9"/>
  <c r="CG63" i="9"/>
  <c r="CA63" i="9" s="1"/>
  <c r="J63" i="9"/>
  <c r="D63" i="9"/>
  <c r="CG62" i="9"/>
  <c r="CA62" i="9" s="1"/>
  <c r="J62" i="9" s="1"/>
  <c r="D62" i="9"/>
  <c r="D61" i="9"/>
  <c r="D60" i="9"/>
  <c r="D59" i="9"/>
  <c r="CG58" i="9"/>
  <c r="CA58" i="9" s="1"/>
  <c r="J58" i="9" s="1"/>
  <c r="D58" i="9"/>
  <c r="CG57" i="9"/>
  <c r="CA57" i="9" s="1"/>
  <c r="J57" i="9"/>
  <c r="D57" i="9"/>
  <c r="D56" i="9"/>
  <c r="D55" i="9"/>
  <c r="CG54" i="9"/>
  <c r="CA54" i="9" s="1"/>
  <c r="J54" i="9" s="1"/>
  <c r="D54" i="9"/>
  <c r="D53" i="9"/>
  <c r="CG52" i="9"/>
  <c r="CA52" i="9" s="1"/>
  <c r="J52" i="9"/>
  <c r="D52" i="9"/>
  <c r="D51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D48" i="9" s="1"/>
  <c r="F48" i="9"/>
  <c r="E48" i="9"/>
  <c r="CD47" i="9"/>
  <c r="D47" i="9"/>
  <c r="CC47" i="9" s="1"/>
  <c r="CD46" i="9"/>
  <c r="CC46" i="9"/>
  <c r="D46" i="9"/>
  <c r="D45" i="9"/>
  <c r="CD45" i="9" s="1"/>
  <c r="CC44" i="9"/>
  <c r="D44" i="9"/>
  <c r="CD44" i="9" s="1"/>
  <c r="D43" i="9"/>
  <c r="CC43" i="9" s="1"/>
  <c r="CD42" i="9"/>
  <c r="CC42" i="9"/>
  <c r="D42" i="9"/>
  <c r="CD41" i="9"/>
  <c r="CC41" i="9"/>
  <c r="D41" i="9"/>
  <c r="D40" i="9"/>
  <c r="CD40" i="9" s="1"/>
  <c r="CD39" i="9"/>
  <c r="D39" i="9"/>
  <c r="CC39" i="9" s="1"/>
  <c r="CD38" i="9"/>
  <c r="CC38" i="9"/>
  <c r="D38" i="9"/>
  <c r="D37" i="9"/>
  <c r="CD37" i="9" s="1"/>
  <c r="CC36" i="9"/>
  <c r="D36" i="9"/>
  <c r="CD36" i="9" s="1"/>
  <c r="D35" i="9"/>
  <c r="CC35" i="9" s="1"/>
  <c r="CD34" i="9"/>
  <c r="CC34" i="9"/>
  <c r="D34" i="9"/>
  <c r="CD33" i="9"/>
  <c r="CC33" i="9"/>
  <c r="D33" i="9"/>
  <c r="D32" i="9"/>
  <c r="CD32" i="9" s="1"/>
  <c r="CD31" i="9"/>
  <c r="D31" i="9"/>
  <c r="CC31" i="9" s="1"/>
  <c r="CD30" i="9"/>
  <c r="CC30" i="9"/>
  <c r="D30" i="9"/>
  <c r="D29" i="9"/>
  <c r="CD29" i="9" s="1"/>
  <c r="CC28" i="9"/>
  <c r="D28" i="9"/>
  <c r="CD28" i="9" s="1"/>
  <c r="D27" i="9"/>
  <c r="CC27" i="9" s="1"/>
  <c r="CD26" i="9"/>
  <c r="CC26" i="9"/>
  <c r="D26" i="9"/>
  <c r="CD25" i="9"/>
  <c r="CC25" i="9"/>
  <c r="D25" i="9"/>
  <c r="D24" i="9"/>
  <c r="CD24" i="9" s="1"/>
  <c r="CD23" i="9"/>
  <c r="D23" i="9"/>
  <c r="CC23" i="9" s="1"/>
  <c r="CD22" i="9"/>
  <c r="CC22" i="9"/>
  <c r="D22" i="9"/>
  <c r="D21" i="9"/>
  <c r="CD21" i="9" s="1"/>
  <c r="CC20" i="9"/>
  <c r="D20" i="9"/>
  <c r="CD20" i="9" s="1"/>
  <c r="D19" i="9"/>
  <c r="CC19" i="9" s="1"/>
  <c r="CD18" i="9"/>
  <c r="CC18" i="9"/>
  <c r="D18" i="9"/>
  <c r="CD17" i="9"/>
  <c r="CC17" i="9"/>
  <c r="D17" i="9"/>
  <c r="D16" i="9"/>
  <c r="CD16" i="9" s="1"/>
  <c r="CD15" i="9"/>
  <c r="D15" i="9"/>
  <c r="CC15" i="9" s="1"/>
  <c r="CD14" i="9"/>
  <c r="CC14" i="9"/>
  <c r="D14" i="9"/>
  <c r="D13" i="9"/>
  <c r="CG53" i="9" s="1"/>
  <c r="CA53" i="9" s="1"/>
  <c r="J53" i="9" s="1"/>
  <c r="CC12" i="9"/>
  <c r="D12" i="9"/>
  <c r="CD12" i="9" s="1"/>
  <c r="D11" i="9"/>
  <c r="CC11" i="9" s="1"/>
  <c r="A5" i="9"/>
  <c r="A4" i="9"/>
  <c r="A3" i="9"/>
  <c r="A2" i="9"/>
  <c r="AI192" i="10" l="1"/>
  <c r="AI191" i="10"/>
  <c r="B216" i="10"/>
  <c r="CG61" i="9"/>
  <c r="CA61" i="9" s="1"/>
  <c r="J61" i="9" s="1"/>
  <c r="CD11" i="9"/>
  <c r="AF11" i="9" s="1"/>
  <c r="CC13" i="9"/>
  <c r="CC16" i="9"/>
  <c r="CD19" i="9"/>
  <c r="CC21" i="9"/>
  <c r="CC24" i="9"/>
  <c r="CD27" i="9"/>
  <c r="CC29" i="9"/>
  <c r="CC32" i="9"/>
  <c r="CD35" i="9"/>
  <c r="CC37" i="9"/>
  <c r="CC40" i="9"/>
  <c r="CD43" i="9"/>
  <c r="CC45" i="9"/>
  <c r="CG56" i="9"/>
  <c r="CA56" i="9" s="1"/>
  <c r="J56" i="9" s="1"/>
  <c r="CG60" i="9"/>
  <c r="CA60" i="9" s="1"/>
  <c r="J60" i="9" s="1"/>
  <c r="CG64" i="9"/>
  <c r="CA64" i="9" s="1"/>
  <c r="J64" i="9" s="1"/>
  <c r="CG72" i="9"/>
  <c r="CA72" i="9" s="1"/>
  <c r="J72" i="9" s="1"/>
  <c r="CG80" i="9"/>
  <c r="CA80" i="9" s="1"/>
  <c r="J80" i="9" s="1"/>
  <c r="I131" i="9"/>
  <c r="CD13" i="9"/>
  <c r="CG51" i="9"/>
  <c r="CG55" i="9"/>
  <c r="CA55" i="9" s="1"/>
  <c r="J55" i="9" s="1"/>
  <c r="CG59" i="9"/>
  <c r="CA59" i="9" s="1"/>
  <c r="J59" i="9" s="1"/>
  <c r="D85" i="9"/>
  <c r="CG69" i="9"/>
  <c r="CA69" i="9" s="1"/>
  <c r="J69" i="9" s="1"/>
  <c r="CG77" i="9"/>
  <c r="CA77" i="9" s="1"/>
  <c r="J77" i="9" s="1"/>
  <c r="CH197" i="9"/>
  <c r="CB197" i="9" s="1"/>
  <c r="CG197" i="9"/>
  <c r="CA197" i="9" s="1"/>
  <c r="A216" i="9"/>
  <c r="E197" i="8"/>
  <c r="D197" i="8"/>
  <c r="C197" i="8" s="1"/>
  <c r="E196" i="8"/>
  <c r="D196" i="8"/>
  <c r="C196" i="8"/>
  <c r="E195" i="8"/>
  <c r="D195" i="8"/>
  <c r="C195" i="8"/>
  <c r="E194" i="8"/>
  <c r="D194" i="8"/>
  <c r="C194" i="8"/>
  <c r="E193" i="8"/>
  <c r="D193" i="8"/>
  <c r="C193" i="8"/>
  <c r="E192" i="8"/>
  <c r="D192" i="8"/>
  <c r="C192" i="8"/>
  <c r="E191" i="8"/>
  <c r="D191" i="8"/>
  <c r="C191" i="8"/>
  <c r="I186" i="8"/>
  <c r="H186" i="8"/>
  <c r="G186" i="8"/>
  <c r="F186" i="8"/>
  <c r="E186" i="8"/>
  <c r="D186" i="8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CG151" i="8"/>
  <c r="CA151" i="8"/>
  <c r="Q151" i="8" s="1"/>
  <c r="D151" i="8"/>
  <c r="CG150" i="8"/>
  <c r="CA150" i="8"/>
  <c r="Q150" i="8" s="1"/>
  <c r="D150" i="8"/>
  <c r="CG149" i="8"/>
  <c r="CA149" i="8"/>
  <c r="Q149" i="8" s="1"/>
  <c r="D149" i="8"/>
  <c r="CG148" i="8"/>
  <c r="CA148" i="8"/>
  <c r="Q148" i="8" s="1"/>
  <c r="D148" i="8"/>
  <c r="CG147" i="8"/>
  <c r="CA147" i="8"/>
  <c r="Q147" i="8" s="1"/>
  <c r="D147" i="8"/>
  <c r="CG146" i="8"/>
  <c r="CA146" i="8"/>
  <c r="Q146" i="8" s="1"/>
  <c r="D146" i="8"/>
  <c r="CG145" i="8"/>
  <c r="CA145" i="8"/>
  <c r="Q145" i="8" s="1"/>
  <c r="D145" i="8"/>
  <c r="CG144" i="8"/>
  <c r="CA144" i="8"/>
  <c r="Q144" i="8" s="1"/>
  <c r="D144" i="8"/>
  <c r="CG143" i="8"/>
  <c r="CA143" i="8"/>
  <c r="Q143" i="8" s="1"/>
  <c r="D143" i="8"/>
  <c r="CG142" i="8"/>
  <c r="CA142" i="8"/>
  <c r="Q142" i="8" s="1"/>
  <c r="D142" i="8"/>
  <c r="CG141" i="8"/>
  <c r="CA141" i="8"/>
  <c r="Q141" i="8" s="1"/>
  <c r="D141" i="8"/>
  <c r="CG140" i="8"/>
  <c r="CA140" i="8"/>
  <c r="Q140" i="8" s="1"/>
  <c r="D140" i="8"/>
  <c r="CG139" i="8"/>
  <c r="CA139" i="8"/>
  <c r="Q139" i="8" s="1"/>
  <c r="D139" i="8"/>
  <c r="CG138" i="8"/>
  <c r="CA138" i="8"/>
  <c r="Q138" i="8" s="1"/>
  <c r="D138" i="8"/>
  <c r="CG137" i="8"/>
  <c r="CA137" i="8"/>
  <c r="Q137" i="8" s="1"/>
  <c r="D137" i="8"/>
  <c r="CG136" i="8"/>
  <c r="CA136" i="8"/>
  <c r="Q136" i="8" s="1"/>
  <c r="D136" i="8"/>
  <c r="CJ132" i="8"/>
  <c r="CI132" i="8"/>
  <c r="CH132" i="8"/>
  <c r="CG132" i="8"/>
  <c r="CD132" i="8"/>
  <c r="CC132" i="8"/>
  <c r="I132" i="8" s="1"/>
  <c r="CB132" i="8"/>
  <c r="CA132" i="8"/>
  <c r="CJ131" i="8"/>
  <c r="CI131" i="8"/>
  <c r="CH131" i="8"/>
  <c r="CG131" i="8"/>
  <c r="CD131" i="8"/>
  <c r="I131" i="8" s="1"/>
  <c r="CC131" i="8"/>
  <c r="CB131" i="8"/>
  <c r="CA131" i="8"/>
  <c r="B127" i="8"/>
  <c r="B126" i="8"/>
  <c r="B122" i="8"/>
  <c r="B121" i="8"/>
  <c r="CG114" i="8"/>
  <c r="CA114" i="8" s="1"/>
  <c r="M114" i="8" s="1"/>
  <c r="D114" i="8"/>
  <c r="CG113" i="8"/>
  <c r="CA113" i="8" s="1"/>
  <c r="M113" i="8" s="1"/>
  <c r="D113" i="8"/>
  <c r="CG112" i="8"/>
  <c r="CA112" i="8" s="1"/>
  <c r="M112" i="8" s="1"/>
  <c r="D112" i="8"/>
  <c r="CG111" i="8"/>
  <c r="CA111" i="8" s="1"/>
  <c r="M111" i="8" s="1"/>
  <c r="D111" i="8"/>
  <c r="CG110" i="8"/>
  <c r="CA110" i="8" s="1"/>
  <c r="M110" i="8" s="1"/>
  <c r="D110" i="8"/>
  <c r="CG109" i="8"/>
  <c r="CA109" i="8" s="1"/>
  <c r="M109" i="8" s="1"/>
  <c r="D109" i="8"/>
  <c r="CG108" i="8"/>
  <c r="CA108" i="8" s="1"/>
  <c r="M108" i="8"/>
  <c r="D108" i="8"/>
  <c r="CG107" i="8"/>
  <c r="CA107" i="8" s="1"/>
  <c r="M107" i="8" s="1"/>
  <c r="D107" i="8"/>
  <c r="CG106" i="8"/>
  <c r="CA106" i="8" s="1"/>
  <c r="M106" i="8"/>
  <c r="D106" i="8"/>
  <c r="CH102" i="8"/>
  <c r="CB102" i="8"/>
  <c r="CA102" i="8"/>
  <c r="X102" i="8" s="1"/>
  <c r="E102" i="8"/>
  <c r="CG102" i="8" s="1"/>
  <c r="CH101" i="8"/>
  <c r="CB101" i="8" s="1"/>
  <c r="CG101" i="8"/>
  <c r="CA101" i="8" s="1"/>
  <c r="X101" i="8"/>
  <c r="E101" i="8"/>
  <c r="CH100" i="8"/>
  <c r="CB100" i="8"/>
  <c r="CA100" i="8"/>
  <c r="X100" i="8" s="1"/>
  <c r="E100" i="8"/>
  <c r="CG100" i="8" s="1"/>
  <c r="I85" i="8"/>
  <c r="H85" i="8"/>
  <c r="D85" i="8" s="1"/>
  <c r="G85" i="8"/>
  <c r="F85" i="8"/>
  <c r="E85" i="8"/>
  <c r="D84" i="8"/>
  <c r="D83" i="8"/>
  <c r="CG83" i="8" s="1"/>
  <c r="CA83" i="8" s="1"/>
  <c r="J83" i="8" s="1"/>
  <c r="D82" i="8"/>
  <c r="D81" i="8"/>
  <c r="CG81" i="8" s="1"/>
  <c r="CA81" i="8" s="1"/>
  <c r="J81" i="8" s="1"/>
  <c r="D80" i="8"/>
  <c r="D79" i="8"/>
  <c r="CG79" i="8" s="1"/>
  <c r="CA79" i="8" s="1"/>
  <c r="J79" i="8" s="1"/>
  <c r="D78" i="8"/>
  <c r="D77" i="8"/>
  <c r="D76" i="8"/>
  <c r="D75" i="8"/>
  <c r="CG75" i="8" s="1"/>
  <c r="CA75" i="8" s="1"/>
  <c r="J75" i="8" s="1"/>
  <c r="D74" i="8"/>
  <c r="D73" i="8"/>
  <c r="CG73" i="8" s="1"/>
  <c r="CA73" i="8" s="1"/>
  <c r="J73" i="8" s="1"/>
  <c r="D72" i="8"/>
  <c r="D71" i="8"/>
  <c r="CG70" i="8"/>
  <c r="CA70" i="8" s="1"/>
  <c r="J70" i="8" s="1"/>
  <c r="D70" i="8"/>
  <c r="CG69" i="8"/>
  <c r="CA69" i="8" s="1"/>
  <c r="J69" i="8"/>
  <c r="D69" i="8"/>
  <c r="D68" i="8"/>
  <c r="CG68" i="8" s="1"/>
  <c r="CA68" i="8" s="1"/>
  <c r="J68" i="8" s="1"/>
  <c r="D67" i="8"/>
  <c r="CG67" i="8" s="1"/>
  <c r="CA67" i="8" s="1"/>
  <c r="J67" i="8" s="1"/>
  <c r="CG66" i="8"/>
  <c r="CA66" i="8" s="1"/>
  <c r="J66" i="8" s="1"/>
  <c r="D66" i="8"/>
  <c r="D65" i="8"/>
  <c r="D64" i="8"/>
  <c r="CG64" i="8" s="1"/>
  <c r="CA64" i="8" s="1"/>
  <c r="J64" i="8" s="1"/>
  <c r="D63" i="8"/>
  <c r="CG63" i="8" s="1"/>
  <c r="CA63" i="8" s="1"/>
  <c r="J63" i="8" s="1"/>
  <c r="CG62" i="8"/>
  <c r="CA62" i="8" s="1"/>
  <c r="J62" i="8" s="1"/>
  <c r="D62" i="8"/>
  <c r="CG61" i="8"/>
  <c r="CA61" i="8" s="1"/>
  <c r="J61" i="8"/>
  <c r="D61" i="8"/>
  <c r="D60" i="8"/>
  <c r="CG60" i="8" s="1"/>
  <c r="CA60" i="8" s="1"/>
  <c r="J60" i="8" s="1"/>
  <c r="D59" i="8"/>
  <c r="CG59" i="8" s="1"/>
  <c r="CA59" i="8" s="1"/>
  <c r="J59" i="8" s="1"/>
  <c r="CG58" i="8"/>
  <c r="CA58" i="8" s="1"/>
  <c r="J58" i="8" s="1"/>
  <c r="D58" i="8"/>
  <c r="CG57" i="8"/>
  <c r="CA57" i="8" s="1"/>
  <c r="J57" i="8"/>
  <c r="D57" i="8"/>
  <c r="D56" i="8"/>
  <c r="CG56" i="8" s="1"/>
  <c r="CA56" i="8" s="1"/>
  <c r="J56" i="8" s="1"/>
  <c r="D55" i="8"/>
  <c r="CG55" i="8" s="1"/>
  <c r="CA55" i="8" s="1"/>
  <c r="J55" i="8" s="1"/>
  <c r="CG54" i="8"/>
  <c r="CA54" i="8" s="1"/>
  <c r="J54" i="8" s="1"/>
  <c r="D54" i="8"/>
  <c r="CG53" i="8"/>
  <c r="CA53" i="8" s="1"/>
  <c r="J53" i="8"/>
  <c r="D53" i="8"/>
  <c r="D52" i="8"/>
  <c r="CG52" i="8" s="1"/>
  <c r="CA52" i="8" s="1"/>
  <c r="J52" i="8" s="1"/>
  <c r="D51" i="8"/>
  <c r="CG51" i="8" s="1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D48" i="8" s="1"/>
  <c r="F48" i="8"/>
  <c r="E48" i="8"/>
  <c r="CD47" i="8"/>
  <c r="D47" i="8"/>
  <c r="CC47" i="8" s="1"/>
  <c r="CD46" i="8"/>
  <c r="CC46" i="8"/>
  <c r="D46" i="8"/>
  <c r="D45" i="8"/>
  <c r="CD45" i="8" s="1"/>
  <c r="CC44" i="8"/>
  <c r="D44" i="8"/>
  <c r="CD44" i="8" s="1"/>
  <c r="D43" i="8"/>
  <c r="CC43" i="8" s="1"/>
  <c r="CD42" i="8"/>
  <c r="CC42" i="8"/>
  <c r="D42" i="8"/>
  <c r="CD41" i="8"/>
  <c r="CC41" i="8"/>
  <c r="D41" i="8"/>
  <c r="D40" i="8"/>
  <c r="CD40" i="8" s="1"/>
  <c r="CD39" i="8"/>
  <c r="D39" i="8"/>
  <c r="CC39" i="8" s="1"/>
  <c r="CD38" i="8"/>
  <c r="CC38" i="8"/>
  <c r="D38" i="8"/>
  <c r="D37" i="8"/>
  <c r="CD37" i="8" s="1"/>
  <c r="CC36" i="8"/>
  <c r="D36" i="8"/>
  <c r="CD36" i="8" s="1"/>
  <c r="D35" i="8"/>
  <c r="CC35" i="8" s="1"/>
  <c r="CD34" i="8"/>
  <c r="E34" i="8"/>
  <c r="D34" i="8"/>
  <c r="CC34" i="8" s="1"/>
  <c r="CD33" i="8"/>
  <c r="CC33" i="8"/>
  <c r="D33" i="8"/>
  <c r="CD32" i="8"/>
  <c r="CC32" i="8"/>
  <c r="D32" i="8"/>
  <c r="D31" i="8"/>
  <c r="CD31" i="8" s="1"/>
  <c r="CD30" i="8"/>
  <c r="D30" i="8"/>
  <c r="CC30" i="8" s="1"/>
  <c r="CD29" i="8"/>
  <c r="CC29" i="8"/>
  <c r="D29" i="8"/>
  <c r="D28" i="8"/>
  <c r="CD28" i="8" s="1"/>
  <c r="CC27" i="8"/>
  <c r="D27" i="8"/>
  <c r="CD27" i="8" s="1"/>
  <c r="D26" i="8"/>
  <c r="CC26" i="8" s="1"/>
  <c r="CD25" i="8"/>
  <c r="CC25" i="8"/>
  <c r="D25" i="8"/>
  <c r="CD24" i="8"/>
  <c r="CC24" i="8"/>
  <c r="D24" i="8"/>
  <c r="D23" i="8"/>
  <c r="CD23" i="8" s="1"/>
  <c r="CD22" i="8"/>
  <c r="D22" i="8"/>
  <c r="CC22" i="8" s="1"/>
  <c r="CD21" i="8"/>
  <c r="CC21" i="8"/>
  <c r="D21" i="8"/>
  <c r="D20" i="8"/>
  <c r="CD20" i="8" s="1"/>
  <c r="CC19" i="8"/>
  <c r="D19" i="8"/>
  <c r="CD19" i="8" s="1"/>
  <c r="D18" i="8"/>
  <c r="CC18" i="8" s="1"/>
  <c r="CD17" i="8"/>
  <c r="CC17" i="8"/>
  <c r="D17" i="8"/>
  <c r="CD16" i="8"/>
  <c r="CC16" i="8"/>
  <c r="D16" i="8"/>
  <c r="D15" i="8"/>
  <c r="CD15" i="8" s="1"/>
  <c r="CD14" i="8"/>
  <c r="D14" i="8"/>
  <c r="CC14" i="8" s="1"/>
  <c r="CD13" i="8"/>
  <c r="CC13" i="8"/>
  <c r="D13" i="8"/>
  <c r="D12" i="8"/>
  <c r="CD12" i="8" s="1"/>
  <c r="CC11" i="8"/>
  <c r="D11" i="8"/>
  <c r="A5" i="8"/>
  <c r="A4" i="8"/>
  <c r="A3" i="8"/>
  <c r="A2" i="8"/>
  <c r="B216" i="9" l="1"/>
  <c r="CA51" i="9"/>
  <c r="J51" i="9" s="1"/>
  <c r="AI197" i="9"/>
  <c r="AF11" i="8"/>
  <c r="CA51" i="8"/>
  <c r="J51" i="8" s="1"/>
  <c r="CH197" i="8"/>
  <c r="CB197" i="8" s="1"/>
  <c r="CG197" i="8"/>
  <c r="CA197" i="8" s="1"/>
  <c r="AI197" i="8" s="1"/>
  <c r="A216" i="8"/>
  <c r="CD11" i="8"/>
  <c r="CC12" i="8"/>
  <c r="CC20" i="8"/>
  <c r="CD43" i="8"/>
  <c r="CC45" i="8"/>
  <c r="CH191" i="8"/>
  <c r="CB191" i="8" s="1"/>
  <c r="CG191" i="8"/>
  <c r="CA191" i="8" s="1"/>
  <c r="AI191" i="8" s="1"/>
  <c r="CH192" i="8"/>
  <c r="CB192" i="8" s="1"/>
  <c r="CG192" i="8"/>
  <c r="CA192" i="8" s="1"/>
  <c r="CH193" i="8"/>
  <c r="CB193" i="8" s="1"/>
  <c r="CG193" i="8"/>
  <c r="CA193" i="8" s="1"/>
  <c r="AI193" i="8" s="1"/>
  <c r="CH194" i="8"/>
  <c r="CB194" i="8" s="1"/>
  <c r="CG194" i="8"/>
  <c r="CA194" i="8" s="1"/>
  <c r="CH195" i="8"/>
  <c r="CB195" i="8" s="1"/>
  <c r="CG195" i="8"/>
  <c r="CA195" i="8" s="1"/>
  <c r="AI195" i="8" s="1"/>
  <c r="CG65" i="8"/>
  <c r="CA65" i="8" s="1"/>
  <c r="J65" i="8" s="1"/>
  <c r="CG71" i="8"/>
  <c r="CA71" i="8" s="1"/>
  <c r="J71" i="8" s="1"/>
  <c r="CG77" i="8"/>
  <c r="CA77" i="8" s="1"/>
  <c r="J77" i="8" s="1"/>
  <c r="CC15" i="8"/>
  <c r="CD18" i="8"/>
  <c r="CC23" i="8"/>
  <c r="CD26" i="8"/>
  <c r="CC28" i="8"/>
  <c r="CC31" i="8"/>
  <c r="CD35" i="8"/>
  <c r="CC37" i="8"/>
  <c r="CC40" i="8"/>
  <c r="CG72" i="8"/>
  <c r="CA72" i="8" s="1"/>
  <c r="J72" i="8" s="1"/>
  <c r="CG74" i="8"/>
  <c r="CA74" i="8" s="1"/>
  <c r="J74" i="8" s="1"/>
  <c r="CG76" i="8"/>
  <c r="CA76" i="8" s="1"/>
  <c r="J76" i="8" s="1"/>
  <c r="CG78" i="8"/>
  <c r="CA78" i="8" s="1"/>
  <c r="J78" i="8" s="1"/>
  <c r="CG80" i="8"/>
  <c r="CA80" i="8" s="1"/>
  <c r="J80" i="8" s="1"/>
  <c r="CG82" i="8"/>
  <c r="CA82" i="8" s="1"/>
  <c r="J82" i="8" s="1"/>
  <c r="CG84" i="8"/>
  <c r="CA84" i="8" s="1"/>
  <c r="J84" i="8" s="1"/>
  <c r="E197" i="7"/>
  <c r="D197" i="7"/>
  <c r="C197" i="7" s="1"/>
  <c r="E196" i="7"/>
  <c r="D196" i="7"/>
  <c r="C196" i="7"/>
  <c r="E195" i="7"/>
  <c r="D195" i="7"/>
  <c r="C195" i="7"/>
  <c r="E194" i="7"/>
  <c r="D194" i="7"/>
  <c r="C194" i="7"/>
  <c r="E193" i="7"/>
  <c r="D193" i="7"/>
  <c r="C193" i="7"/>
  <c r="E192" i="7"/>
  <c r="D192" i="7"/>
  <c r="C192" i="7"/>
  <c r="E191" i="7"/>
  <c r="D191" i="7"/>
  <c r="C191" i="7"/>
  <c r="I186" i="7"/>
  <c r="H186" i="7"/>
  <c r="G186" i="7"/>
  <c r="F186" i="7"/>
  <c r="E186" i="7"/>
  <c r="D186" i="7" s="1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CG151" i="7"/>
  <c r="CA151" i="7"/>
  <c r="Q151" i="7" s="1"/>
  <c r="D151" i="7"/>
  <c r="CG150" i="7"/>
  <c r="CA150" i="7"/>
  <c r="Q150" i="7" s="1"/>
  <c r="D150" i="7"/>
  <c r="CG149" i="7"/>
  <c r="CA149" i="7"/>
  <c r="Q149" i="7" s="1"/>
  <c r="D149" i="7"/>
  <c r="CG148" i="7"/>
  <c r="CA148" i="7"/>
  <c r="Q148" i="7" s="1"/>
  <c r="D148" i="7"/>
  <c r="CG147" i="7"/>
  <c r="CA147" i="7"/>
  <c r="Q147" i="7" s="1"/>
  <c r="D147" i="7"/>
  <c r="CG146" i="7"/>
  <c r="CA146" i="7"/>
  <c r="Q146" i="7" s="1"/>
  <c r="D146" i="7"/>
  <c r="CG145" i="7"/>
  <c r="CA145" i="7"/>
  <c r="Q145" i="7" s="1"/>
  <c r="D145" i="7"/>
  <c r="CG144" i="7"/>
  <c r="CA144" i="7"/>
  <c r="Q144" i="7" s="1"/>
  <c r="D144" i="7"/>
  <c r="CG143" i="7"/>
  <c r="CA143" i="7"/>
  <c r="Q143" i="7" s="1"/>
  <c r="D143" i="7"/>
  <c r="CG142" i="7"/>
  <c r="CA142" i="7"/>
  <c r="Q142" i="7" s="1"/>
  <c r="D142" i="7"/>
  <c r="CG141" i="7"/>
  <c r="CA141" i="7"/>
  <c r="Q141" i="7" s="1"/>
  <c r="D141" i="7"/>
  <c r="CG140" i="7"/>
  <c r="CA140" i="7"/>
  <c r="Q140" i="7" s="1"/>
  <c r="D140" i="7"/>
  <c r="CG139" i="7"/>
  <c r="CA139" i="7"/>
  <c r="Q139" i="7" s="1"/>
  <c r="D139" i="7"/>
  <c r="CG138" i="7"/>
  <c r="CA138" i="7"/>
  <c r="Q138" i="7" s="1"/>
  <c r="D138" i="7"/>
  <c r="CG137" i="7"/>
  <c r="CA137" i="7"/>
  <c r="Q137" i="7" s="1"/>
  <c r="D137" i="7"/>
  <c r="CG136" i="7"/>
  <c r="CA136" i="7"/>
  <c r="Q136" i="7" s="1"/>
  <c r="D136" i="7"/>
  <c r="CJ132" i="7"/>
  <c r="CI132" i="7"/>
  <c r="CH132" i="7"/>
  <c r="CG132" i="7"/>
  <c r="CD132" i="7"/>
  <c r="CC132" i="7"/>
  <c r="I132" i="7" s="1"/>
  <c r="CB132" i="7"/>
  <c r="CA132" i="7"/>
  <c r="CJ131" i="7"/>
  <c r="CI131" i="7"/>
  <c r="CH131" i="7"/>
  <c r="CG131" i="7"/>
  <c r="CD131" i="7"/>
  <c r="CC131" i="7"/>
  <c r="CB131" i="7"/>
  <c r="CA131" i="7"/>
  <c r="I131" i="7"/>
  <c r="B127" i="7"/>
  <c r="B126" i="7"/>
  <c r="B122" i="7"/>
  <c r="B121" i="7"/>
  <c r="CG114" i="7"/>
  <c r="CA114" i="7" s="1"/>
  <c r="M114" i="7" s="1"/>
  <c r="D114" i="7"/>
  <c r="CG113" i="7"/>
  <c r="CA113" i="7" s="1"/>
  <c r="M113" i="7" s="1"/>
  <c r="D113" i="7"/>
  <c r="CG112" i="7"/>
  <c r="CA112" i="7" s="1"/>
  <c r="M112" i="7" s="1"/>
  <c r="D112" i="7"/>
  <c r="CG111" i="7"/>
  <c r="CA111" i="7" s="1"/>
  <c r="M111" i="7" s="1"/>
  <c r="D111" i="7"/>
  <c r="CG110" i="7"/>
  <c r="CA110" i="7" s="1"/>
  <c r="M110" i="7" s="1"/>
  <c r="D110" i="7"/>
  <c r="CG109" i="7"/>
  <c r="CA109" i="7" s="1"/>
  <c r="M109" i="7" s="1"/>
  <c r="D109" i="7"/>
  <c r="CG108" i="7"/>
  <c r="CA108" i="7" s="1"/>
  <c r="M108" i="7"/>
  <c r="D108" i="7"/>
  <c r="CG107" i="7"/>
  <c r="CA107" i="7" s="1"/>
  <c r="M107" i="7"/>
  <c r="D107" i="7"/>
  <c r="CG106" i="7"/>
  <c r="CA106" i="7" s="1"/>
  <c r="M106" i="7" s="1"/>
  <c r="D106" i="7"/>
  <c r="CH102" i="7"/>
  <c r="CB102" i="7"/>
  <c r="E102" i="7"/>
  <c r="CG102" i="7" s="1"/>
  <c r="CA102" i="7" s="1"/>
  <c r="X102" i="7" s="1"/>
  <c r="CH101" i="7"/>
  <c r="CB101" i="7" s="1"/>
  <c r="CG101" i="7"/>
  <c r="CA101" i="7" s="1"/>
  <c r="X101" i="7" s="1"/>
  <c r="E101" i="7"/>
  <c r="CH100" i="7"/>
  <c r="CB100" i="7"/>
  <c r="E100" i="7"/>
  <c r="CG100" i="7" s="1"/>
  <c r="CA100" i="7" s="1"/>
  <c r="X100" i="7" s="1"/>
  <c r="I85" i="7"/>
  <c r="H85" i="7"/>
  <c r="G85" i="7"/>
  <c r="F85" i="7"/>
  <c r="E85" i="7"/>
  <c r="D85" i="7"/>
  <c r="D84" i="7"/>
  <c r="CG84" i="7" s="1"/>
  <c r="CA84" i="7" s="1"/>
  <c r="J84" i="7" s="1"/>
  <c r="D83" i="7"/>
  <c r="CG83" i="7" s="1"/>
  <c r="CA83" i="7" s="1"/>
  <c r="J83" i="7" s="1"/>
  <c r="D82" i="7"/>
  <c r="CG82" i="7" s="1"/>
  <c r="CA82" i="7" s="1"/>
  <c r="J82" i="7" s="1"/>
  <c r="D81" i="7"/>
  <c r="CG81" i="7" s="1"/>
  <c r="CA81" i="7" s="1"/>
  <c r="J81" i="7" s="1"/>
  <c r="D80" i="7"/>
  <c r="D79" i="7"/>
  <c r="CG79" i="7" s="1"/>
  <c r="CA79" i="7" s="1"/>
  <c r="J79" i="7" s="1"/>
  <c r="D78" i="7"/>
  <c r="CG78" i="7" s="1"/>
  <c r="CA78" i="7" s="1"/>
  <c r="J78" i="7" s="1"/>
  <c r="D77" i="7"/>
  <c r="CG77" i="7" s="1"/>
  <c r="CA77" i="7" s="1"/>
  <c r="J77" i="7" s="1"/>
  <c r="D76" i="7"/>
  <c r="D75" i="7"/>
  <c r="CG75" i="7" s="1"/>
  <c r="CA75" i="7" s="1"/>
  <c r="J75" i="7" s="1"/>
  <c r="D74" i="7"/>
  <c r="CG74" i="7" s="1"/>
  <c r="CA74" i="7" s="1"/>
  <c r="J74" i="7" s="1"/>
  <c r="D73" i="7"/>
  <c r="D72" i="7"/>
  <c r="D71" i="7"/>
  <c r="CG71" i="7" s="1"/>
  <c r="CA71" i="7" s="1"/>
  <c r="J71" i="7" s="1"/>
  <c r="D70" i="7"/>
  <c r="CG70" i="7" s="1"/>
  <c r="CA70" i="7" s="1"/>
  <c r="J70" i="7" s="1"/>
  <c r="D69" i="7"/>
  <c r="D68" i="7"/>
  <c r="CG68" i="7" s="1"/>
  <c r="CA68" i="7" s="1"/>
  <c r="J68" i="7" s="1"/>
  <c r="D67" i="7"/>
  <c r="CG67" i="7" s="1"/>
  <c r="CA67" i="7" s="1"/>
  <c r="J67" i="7" s="1"/>
  <c r="D66" i="7"/>
  <c r="CG66" i="7" s="1"/>
  <c r="CA66" i="7" s="1"/>
  <c r="J66" i="7" s="1"/>
  <c r="D65" i="7"/>
  <c r="CG65" i="7" s="1"/>
  <c r="CA65" i="7" s="1"/>
  <c r="J65" i="7" s="1"/>
  <c r="D64" i="7"/>
  <c r="D63" i="7"/>
  <c r="CG63" i="7" s="1"/>
  <c r="CA63" i="7" s="1"/>
  <c r="J63" i="7" s="1"/>
  <c r="D62" i="7"/>
  <c r="CG62" i="7" s="1"/>
  <c r="CA62" i="7" s="1"/>
  <c r="J62" i="7" s="1"/>
  <c r="D61" i="7"/>
  <c r="CG61" i="7" s="1"/>
  <c r="CA61" i="7" s="1"/>
  <c r="J61" i="7" s="1"/>
  <c r="D60" i="7"/>
  <c r="D59" i="7"/>
  <c r="D58" i="7"/>
  <c r="CG58" i="7" s="1"/>
  <c r="CA58" i="7" s="1"/>
  <c r="J58" i="7" s="1"/>
  <c r="D57" i="7"/>
  <c r="CG57" i="7" s="1"/>
  <c r="CA57" i="7" s="1"/>
  <c r="J57" i="7" s="1"/>
  <c r="D56" i="7"/>
  <c r="D55" i="7"/>
  <c r="CG55" i="7" s="1"/>
  <c r="CA55" i="7" s="1"/>
  <c r="J55" i="7" s="1"/>
  <c r="D54" i="7"/>
  <c r="CG54" i="7" s="1"/>
  <c r="CA54" i="7" s="1"/>
  <c r="J54" i="7" s="1"/>
  <c r="D53" i="7"/>
  <c r="CG53" i="7" s="1"/>
  <c r="CA53" i="7" s="1"/>
  <c r="J53" i="7" s="1"/>
  <c r="D52" i="7"/>
  <c r="CG52" i="7" s="1"/>
  <c r="CA52" i="7" s="1"/>
  <c r="J52" i="7" s="1"/>
  <c r="D51" i="7"/>
  <c r="CG51" i="7" s="1"/>
  <c r="CA51" i="7" s="1"/>
  <c r="J51" i="7" s="1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D47" i="7"/>
  <c r="CD46" i="7"/>
  <c r="CC46" i="7"/>
  <c r="D46" i="7"/>
  <c r="CD45" i="7"/>
  <c r="CC45" i="7"/>
  <c r="D45" i="7"/>
  <c r="CC44" i="7"/>
  <c r="D44" i="7"/>
  <c r="CD44" i="7" s="1"/>
  <c r="D43" i="7"/>
  <c r="CD42" i="7"/>
  <c r="CC42" i="7"/>
  <c r="D42" i="7"/>
  <c r="CD41" i="7"/>
  <c r="CC41" i="7"/>
  <c r="D41" i="7"/>
  <c r="D40" i="7"/>
  <c r="CD40" i="7" s="1"/>
  <c r="D39" i="7"/>
  <c r="CD38" i="7"/>
  <c r="CC38" i="7"/>
  <c r="D38" i="7"/>
  <c r="CD37" i="7"/>
  <c r="CC37" i="7"/>
  <c r="D37" i="7"/>
  <c r="D36" i="7"/>
  <c r="CD36" i="7" s="1"/>
  <c r="D35" i="7"/>
  <c r="CD34" i="7"/>
  <c r="CC34" i="7"/>
  <c r="D34" i="7"/>
  <c r="CD33" i="7"/>
  <c r="CC33" i="7"/>
  <c r="D33" i="7"/>
  <c r="D32" i="7"/>
  <c r="CD32" i="7" s="1"/>
  <c r="D31" i="7"/>
  <c r="CD30" i="7"/>
  <c r="CC30" i="7"/>
  <c r="D30" i="7"/>
  <c r="CD29" i="7"/>
  <c r="CC29" i="7"/>
  <c r="D29" i="7"/>
  <c r="CC28" i="7"/>
  <c r="D28" i="7"/>
  <c r="CD28" i="7" s="1"/>
  <c r="D27" i="7"/>
  <c r="CD26" i="7"/>
  <c r="CC26" i="7"/>
  <c r="D26" i="7"/>
  <c r="CD25" i="7"/>
  <c r="CC25" i="7"/>
  <c r="D25" i="7"/>
  <c r="D24" i="7"/>
  <c r="CD24" i="7" s="1"/>
  <c r="D23" i="7"/>
  <c r="CD22" i="7"/>
  <c r="CC22" i="7"/>
  <c r="D22" i="7"/>
  <c r="CD21" i="7"/>
  <c r="CC21" i="7"/>
  <c r="D21" i="7"/>
  <c r="D20" i="7"/>
  <c r="CD20" i="7" s="1"/>
  <c r="D19" i="7"/>
  <c r="CD18" i="7"/>
  <c r="CC18" i="7"/>
  <c r="D18" i="7"/>
  <c r="CD17" i="7"/>
  <c r="CC17" i="7"/>
  <c r="D17" i="7"/>
  <c r="D16" i="7"/>
  <c r="CD16" i="7" s="1"/>
  <c r="D15" i="7"/>
  <c r="CD14" i="7"/>
  <c r="CC14" i="7"/>
  <c r="D14" i="7"/>
  <c r="CD13" i="7"/>
  <c r="CC13" i="7"/>
  <c r="D13" i="7"/>
  <c r="CC12" i="7"/>
  <c r="D12" i="7"/>
  <c r="CD12" i="7" s="1"/>
  <c r="D11" i="7"/>
  <c r="A5" i="7"/>
  <c r="A4" i="7"/>
  <c r="A3" i="7"/>
  <c r="A2" i="7"/>
  <c r="AI194" i="8" l="1"/>
  <c r="AI192" i="8"/>
  <c r="B216" i="8"/>
  <c r="CD19" i="7"/>
  <c r="CC19" i="7"/>
  <c r="CD35" i="7"/>
  <c r="CC35" i="7"/>
  <c r="A216" i="7"/>
  <c r="CD11" i="7"/>
  <c r="CC11" i="7"/>
  <c r="AF11" i="7" s="1"/>
  <c r="CC16" i="7"/>
  <c r="CD23" i="7"/>
  <c r="CC23" i="7"/>
  <c r="CC32" i="7"/>
  <c r="CD39" i="7"/>
  <c r="CC39" i="7"/>
  <c r="CH197" i="7"/>
  <c r="CB197" i="7" s="1"/>
  <c r="CG197" i="7"/>
  <c r="CA197" i="7" s="1"/>
  <c r="AI197" i="7" s="1"/>
  <c r="CC20" i="7"/>
  <c r="CD27" i="7"/>
  <c r="CC27" i="7"/>
  <c r="CC36" i="7"/>
  <c r="CD43" i="7"/>
  <c r="CC43" i="7"/>
  <c r="CG56" i="7"/>
  <c r="CA56" i="7" s="1"/>
  <c r="J56" i="7" s="1"/>
  <c r="CG60" i="7"/>
  <c r="CA60" i="7" s="1"/>
  <c r="J60" i="7" s="1"/>
  <c r="CG64" i="7"/>
  <c r="CA64" i="7" s="1"/>
  <c r="J64" i="7" s="1"/>
  <c r="CG72" i="7"/>
  <c r="CA72" i="7" s="1"/>
  <c r="J72" i="7" s="1"/>
  <c r="CG76" i="7"/>
  <c r="CA76" i="7" s="1"/>
  <c r="J76" i="7" s="1"/>
  <c r="CG80" i="7"/>
  <c r="CA80" i="7" s="1"/>
  <c r="J80" i="7" s="1"/>
  <c r="CH191" i="7"/>
  <c r="CB191" i="7" s="1"/>
  <c r="CG191" i="7"/>
  <c r="CA191" i="7" s="1"/>
  <c r="AI191" i="7" s="1"/>
  <c r="CH192" i="7"/>
  <c r="CB192" i="7" s="1"/>
  <c r="CG192" i="7"/>
  <c r="CA192" i="7" s="1"/>
  <c r="AI192" i="7" s="1"/>
  <c r="CH193" i="7"/>
  <c r="CB193" i="7" s="1"/>
  <c r="CG193" i="7"/>
  <c r="CA193" i="7" s="1"/>
  <c r="AI193" i="7" s="1"/>
  <c r="CH194" i="7"/>
  <c r="CB194" i="7" s="1"/>
  <c r="CG194" i="7"/>
  <c r="CA194" i="7" s="1"/>
  <c r="AI194" i="7" s="1"/>
  <c r="CH195" i="7"/>
  <c r="CB195" i="7" s="1"/>
  <c r="CG195" i="7"/>
  <c r="CA195" i="7" s="1"/>
  <c r="AI195" i="7" s="1"/>
  <c r="CD15" i="7"/>
  <c r="CC15" i="7"/>
  <c r="CC24" i="7"/>
  <c r="CD31" i="7"/>
  <c r="CC31" i="7"/>
  <c r="CC40" i="7"/>
  <c r="CD47" i="7"/>
  <c r="CC47" i="7"/>
  <c r="CG59" i="7"/>
  <c r="CA59" i="7" s="1"/>
  <c r="J59" i="7" s="1"/>
  <c r="CG69" i="7"/>
  <c r="CA69" i="7" s="1"/>
  <c r="J69" i="7" s="1"/>
  <c r="CG73" i="7"/>
  <c r="CA73" i="7" s="1"/>
  <c r="J73" i="7" s="1"/>
  <c r="E197" i="6"/>
  <c r="D197" i="6"/>
  <c r="C197" i="6"/>
  <c r="E196" i="6"/>
  <c r="D196" i="6"/>
  <c r="C196" i="6" s="1"/>
  <c r="CH195" i="6"/>
  <c r="CB195" i="6" s="1"/>
  <c r="AI195" i="6" s="1"/>
  <c r="E195" i="6"/>
  <c r="D195" i="6"/>
  <c r="C195" i="6" s="1"/>
  <c r="CG195" i="6" s="1"/>
  <c r="CA195" i="6" s="1"/>
  <c r="CH194" i="6"/>
  <c r="CB194" i="6" s="1"/>
  <c r="AI194" i="6" s="1"/>
  <c r="E194" i="6"/>
  <c r="D194" i="6"/>
  <c r="C194" i="6" s="1"/>
  <c r="CG194" i="6" s="1"/>
  <c r="CA194" i="6" s="1"/>
  <c r="CH193" i="6"/>
  <c r="CB193" i="6" s="1"/>
  <c r="AI193" i="6" s="1"/>
  <c r="E193" i="6"/>
  <c r="D193" i="6"/>
  <c r="C193" i="6" s="1"/>
  <c r="CG193" i="6" s="1"/>
  <c r="CA193" i="6" s="1"/>
  <c r="CH192" i="6"/>
  <c r="CB192" i="6" s="1"/>
  <c r="AI192" i="6" s="1"/>
  <c r="E192" i="6"/>
  <c r="D192" i="6"/>
  <c r="C192" i="6" s="1"/>
  <c r="CG192" i="6" s="1"/>
  <c r="CA192" i="6" s="1"/>
  <c r="CH191" i="6"/>
  <c r="CB191" i="6" s="1"/>
  <c r="E191" i="6"/>
  <c r="D191" i="6"/>
  <c r="C191" i="6" s="1"/>
  <c r="CG191" i="6" s="1"/>
  <c r="CA191" i="6" s="1"/>
  <c r="AI191" i="6" s="1"/>
  <c r="I186" i="6"/>
  <c r="H186" i="6"/>
  <c r="G186" i="6"/>
  <c r="F186" i="6"/>
  <c r="E186" i="6"/>
  <c r="D186" i="6" s="1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CG151" i="6"/>
  <c r="CA151" i="6" s="1"/>
  <c r="Q151" i="6"/>
  <c r="D151" i="6"/>
  <c r="CG150" i="6"/>
  <c r="CA150" i="6" s="1"/>
  <c r="Q150" i="6" s="1"/>
  <c r="D150" i="6"/>
  <c r="CG149" i="6"/>
  <c r="CA149" i="6" s="1"/>
  <c r="Q149" i="6"/>
  <c r="D149" i="6"/>
  <c r="CG148" i="6"/>
  <c r="CA148" i="6" s="1"/>
  <c r="Q148" i="6" s="1"/>
  <c r="D148" i="6"/>
  <c r="CG147" i="6"/>
  <c r="CA147" i="6" s="1"/>
  <c r="Q147" i="6"/>
  <c r="D147" i="6"/>
  <c r="CG146" i="6"/>
  <c r="CA146" i="6" s="1"/>
  <c r="Q146" i="6" s="1"/>
  <c r="D146" i="6"/>
  <c r="CG145" i="6"/>
  <c r="CA145" i="6" s="1"/>
  <c r="Q145" i="6"/>
  <c r="D145" i="6"/>
  <c r="CG144" i="6"/>
  <c r="CA144" i="6" s="1"/>
  <c r="Q144" i="6" s="1"/>
  <c r="D144" i="6"/>
  <c r="CG143" i="6"/>
  <c r="CA143" i="6" s="1"/>
  <c r="Q143" i="6"/>
  <c r="D143" i="6"/>
  <c r="CG142" i="6"/>
  <c r="CA142" i="6" s="1"/>
  <c r="Q142" i="6" s="1"/>
  <c r="D142" i="6"/>
  <c r="CG141" i="6"/>
  <c r="CA141" i="6" s="1"/>
  <c r="Q141" i="6"/>
  <c r="D141" i="6"/>
  <c r="CG140" i="6"/>
  <c r="CA140" i="6" s="1"/>
  <c r="Q140" i="6" s="1"/>
  <c r="D140" i="6"/>
  <c r="CG139" i="6"/>
  <c r="CA139" i="6" s="1"/>
  <c r="Q139" i="6"/>
  <c r="D139" i="6"/>
  <c r="CG138" i="6"/>
  <c r="CA138" i="6" s="1"/>
  <c r="Q138" i="6" s="1"/>
  <c r="D138" i="6"/>
  <c r="CG137" i="6"/>
  <c r="CA137" i="6" s="1"/>
  <c r="Q137" i="6"/>
  <c r="D137" i="6"/>
  <c r="CG136" i="6"/>
  <c r="CA136" i="6" s="1"/>
  <c r="Q136" i="6" s="1"/>
  <c r="D136" i="6"/>
  <c r="CJ132" i="6"/>
  <c r="CI132" i="6"/>
  <c r="CH132" i="6"/>
  <c r="CG132" i="6"/>
  <c r="CD132" i="6"/>
  <c r="CC132" i="6"/>
  <c r="CB132" i="6"/>
  <c r="I132" i="6" s="1"/>
  <c r="CA132" i="6"/>
  <c r="CJ131" i="6"/>
  <c r="CI131" i="6"/>
  <c r="CH131" i="6"/>
  <c r="CG131" i="6"/>
  <c r="CD131" i="6"/>
  <c r="CC131" i="6"/>
  <c r="CB131" i="6"/>
  <c r="CA131" i="6"/>
  <c r="B127" i="6"/>
  <c r="B126" i="6"/>
  <c r="B122" i="6"/>
  <c r="B121" i="6"/>
  <c r="CG114" i="6"/>
  <c r="CA114" i="6" s="1"/>
  <c r="M114" i="6" s="1"/>
  <c r="D114" i="6"/>
  <c r="CG113" i="6"/>
  <c r="CA113" i="6" s="1"/>
  <c r="M113" i="6" s="1"/>
  <c r="D113" i="6"/>
  <c r="CG112" i="6"/>
  <c r="CA112" i="6" s="1"/>
  <c r="M112" i="6" s="1"/>
  <c r="D112" i="6"/>
  <c r="CG111" i="6"/>
  <c r="CA111" i="6" s="1"/>
  <c r="M111" i="6" s="1"/>
  <c r="D111" i="6"/>
  <c r="CG110" i="6"/>
  <c r="CA110" i="6" s="1"/>
  <c r="M110" i="6" s="1"/>
  <c r="D110" i="6"/>
  <c r="CG109" i="6"/>
  <c r="CA109" i="6" s="1"/>
  <c r="M109" i="6"/>
  <c r="D109" i="6"/>
  <c r="CG108" i="6"/>
  <c r="CA108" i="6" s="1"/>
  <c r="M108" i="6" s="1"/>
  <c r="D108" i="6"/>
  <c r="CG107" i="6"/>
  <c r="CA107" i="6" s="1"/>
  <c r="M107" i="6"/>
  <c r="D107" i="6"/>
  <c r="CG106" i="6"/>
  <c r="CA106" i="6" s="1"/>
  <c r="M106" i="6" s="1"/>
  <c r="D106" i="6"/>
  <c r="CH102" i="6"/>
  <c r="CB102" i="6"/>
  <c r="E102" i="6"/>
  <c r="CG102" i="6" s="1"/>
  <c r="CA102" i="6" s="1"/>
  <c r="X102" i="6" s="1"/>
  <c r="CH101" i="6"/>
  <c r="CB101" i="6"/>
  <c r="E101" i="6"/>
  <c r="CG101" i="6" s="1"/>
  <c r="CA101" i="6" s="1"/>
  <c r="X101" i="6" s="1"/>
  <c r="CH100" i="6"/>
  <c r="CB100" i="6"/>
  <c r="E100" i="6"/>
  <c r="CG100" i="6" s="1"/>
  <c r="CA100" i="6" s="1"/>
  <c r="X100" i="6" s="1"/>
  <c r="I85" i="6"/>
  <c r="H85" i="6"/>
  <c r="G85" i="6"/>
  <c r="F85" i="6"/>
  <c r="E85" i="6"/>
  <c r="D85" i="6" s="1"/>
  <c r="CG84" i="6"/>
  <c r="CA84" i="6" s="1"/>
  <c r="J84" i="6" s="1"/>
  <c r="D84" i="6"/>
  <c r="CG83" i="6"/>
  <c r="CA83" i="6" s="1"/>
  <c r="J83" i="6"/>
  <c r="D83" i="6"/>
  <c r="CG82" i="6"/>
  <c r="CA82" i="6" s="1"/>
  <c r="J82" i="6" s="1"/>
  <c r="D82" i="6"/>
  <c r="D81" i="6"/>
  <c r="CG80" i="6"/>
  <c r="CA80" i="6" s="1"/>
  <c r="J80" i="6" s="1"/>
  <c r="D80" i="6"/>
  <c r="CG79" i="6"/>
  <c r="CA79" i="6" s="1"/>
  <c r="J79" i="6"/>
  <c r="D79" i="6"/>
  <c r="CG78" i="6"/>
  <c r="CA78" i="6" s="1"/>
  <c r="J78" i="6" s="1"/>
  <c r="D78" i="6"/>
  <c r="D77" i="6"/>
  <c r="CG76" i="6"/>
  <c r="CA76" i="6" s="1"/>
  <c r="J76" i="6" s="1"/>
  <c r="D76" i="6"/>
  <c r="CG75" i="6"/>
  <c r="CA75" i="6" s="1"/>
  <c r="J75" i="6"/>
  <c r="D75" i="6"/>
  <c r="CG74" i="6"/>
  <c r="CA74" i="6" s="1"/>
  <c r="J74" i="6" s="1"/>
  <c r="D74" i="6"/>
  <c r="D73" i="6"/>
  <c r="CG72" i="6"/>
  <c r="CA72" i="6" s="1"/>
  <c r="J72" i="6" s="1"/>
  <c r="D72" i="6"/>
  <c r="CG71" i="6"/>
  <c r="CA71" i="6" s="1"/>
  <c r="J71" i="6"/>
  <c r="D71" i="6"/>
  <c r="CG70" i="6"/>
  <c r="CA70" i="6" s="1"/>
  <c r="J70" i="6" s="1"/>
  <c r="D70" i="6"/>
  <c r="D69" i="6"/>
  <c r="CG68" i="6"/>
  <c r="CA68" i="6" s="1"/>
  <c r="J68" i="6" s="1"/>
  <c r="D68" i="6"/>
  <c r="CG67" i="6"/>
  <c r="CA67" i="6" s="1"/>
  <c r="J67" i="6"/>
  <c r="D67" i="6"/>
  <c r="CG66" i="6"/>
  <c r="CA66" i="6" s="1"/>
  <c r="J66" i="6" s="1"/>
  <c r="D66" i="6"/>
  <c r="D65" i="6"/>
  <c r="CG65" i="6" s="1"/>
  <c r="CA65" i="6" s="1"/>
  <c r="J65" i="6" s="1"/>
  <c r="D64" i="6"/>
  <c r="CG64" i="6" s="1"/>
  <c r="CA64" i="6" s="1"/>
  <c r="J64" i="6" s="1"/>
  <c r="CG63" i="6"/>
  <c r="CA63" i="6" s="1"/>
  <c r="J63" i="6"/>
  <c r="D63" i="6"/>
  <c r="CG62" i="6"/>
  <c r="CA62" i="6" s="1"/>
  <c r="J62" i="6" s="1"/>
  <c r="D62" i="6"/>
  <c r="D61" i="6"/>
  <c r="CG61" i="6" s="1"/>
  <c r="CA61" i="6" s="1"/>
  <c r="J61" i="6" s="1"/>
  <c r="D60" i="6"/>
  <c r="CG60" i="6" s="1"/>
  <c r="CA60" i="6" s="1"/>
  <c r="J60" i="6" s="1"/>
  <c r="D59" i="6"/>
  <c r="CG58" i="6"/>
  <c r="CA58" i="6" s="1"/>
  <c r="J58" i="6" s="1"/>
  <c r="D58" i="6"/>
  <c r="D57" i="6"/>
  <c r="CG57" i="6" s="1"/>
  <c r="CA57" i="6" s="1"/>
  <c r="J57" i="6" s="1"/>
  <c r="D56" i="6"/>
  <c r="CG56" i="6" s="1"/>
  <c r="CA56" i="6" s="1"/>
  <c r="J56" i="6" s="1"/>
  <c r="D55" i="6"/>
  <c r="CG54" i="6"/>
  <c r="CA54" i="6" s="1"/>
  <c r="J54" i="6" s="1"/>
  <c r="D54" i="6"/>
  <c r="D53" i="6"/>
  <c r="CG53" i="6" s="1"/>
  <c r="CA53" i="6" s="1"/>
  <c r="J53" i="6" s="1"/>
  <c r="D52" i="6"/>
  <c r="CG52" i="6" s="1"/>
  <c r="CA52" i="6" s="1"/>
  <c r="J52" i="6" s="1"/>
  <c r="D51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 s="1"/>
  <c r="CD47" i="6"/>
  <c r="D47" i="6"/>
  <c r="CC47" i="6" s="1"/>
  <c r="CD46" i="6"/>
  <c r="CC46" i="6"/>
  <c r="D46" i="6"/>
  <c r="CC45" i="6"/>
  <c r="D45" i="6"/>
  <c r="CD45" i="6" s="1"/>
  <c r="CC44" i="6"/>
  <c r="D44" i="6"/>
  <c r="CD44" i="6" s="1"/>
  <c r="CD43" i="6"/>
  <c r="D43" i="6"/>
  <c r="CC43" i="6" s="1"/>
  <c r="CD42" i="6"/>
  <c r="CC42" i="6"/>
  <c r="D42" i="6"/>
  <c r="CD41" i="6"/>
  <c r="CC41" i="6"/>
  <c r="D41" i="6"/>
  <c r="CC40" i="6"/>
  <c r="D40" i="6"/>
  <c r="CD40" i="6" s="1"/>
  <c r="CD39" i="6"/>
  <c r="D39" i="6"/>
  <c r="CC39" i="6" s="1"/>
  <c r="CD38" i="6"/>
  <c r="CC38" i="6"/>
  <c r="D38" i="6"/>
  <c r="CC37" i="6"/>
  <c r="D37" i="6"/>
  <c r="CD37" i="6" s="1"/>
  <c r="CC36" i="6"/>
  <c r="D36" i="6"/>
  <c r="CD36" i="6" s="1"/>
  <c r="CD35" i="6"/>
  <c r="D35" i="6"/>
  <c r="CC35" i="6" s="1"/>
  <c r="CD34" i="6"/>
  <c r="CC34" i="6"/>
  <c r="D34" i="6"/>
  <c r="CD33" i="6"/>
  <c r="CC33" i="6"/>
  <c r="D33" i="6"/>
  <c r="CC32" i="6"/>
  <c r="D32" i="6"/>
  <c r="CD32" i="6" s="1"/>
  <c r="CD31" i="6"/>
  <c r="D31" i="6"/>
  <c r="CC31" i="6" s="1"/>
  <c r="CD30" i="6"/>
  <c r="CC30" i="6"/>
  <c r="D30" i="6"/>
  <c r="CC29" i="6"/>
  <c r="D29" i="6"/>
  <c r="CD29" i="6" s="1"/>
  <c r="CC28" i="6"/>
  <c r="D28" i="6"/>
  <c r="CD28" i="6" s="1"/>
  <c r="CD27" i="6"/>
  <c r="D27" i="6"/>
  <c r="CC27" i="6" s="1"/>
  <c r="CD26" i="6"/>
  <c r="CC26" i="6"/>
  <c r="D26" i="6"/>
  <c r="CD25" i="6"/>
  <c r="CC25" i="6"/>
  <c r="D25" i="6"/>
  <c r="CC24" i="6"/>
  <c r="D24" i="6"/>
  <c r="CD24" i="6" s="1"/>
  <c r="CD23" i="6"/>
  <c r="D23" i="6"/>
  <c r="CC23" i="6" s="1"/>
  <c r="CD22" i="6"/>
  <c r="CC22" i="6"/>
  <c r="D22" i="6"/>
  <c r="CC21" i="6"/>
  <c r="D21" i="6"/>
  <c r="CD21" i="6" s="1"/>
  <c r="CC20" i="6"/>
  <c r="D20" i="6"/>
  <c r="CD20" i="6" s="1"/>
  <c r="CD19" i="6"/>
  <c r="D19" i="6"/>
  <c r="CC19" i="6" s="1"/>
  <c r="CD18" i="6"/>
  <c r="CC18" i="6"/>
  <c r="D18" i="6"/>
  <c r="CD17" i="6"/>
  <c r="CC17" i="6"/>
  <c r="D17" i="6"/>
  <c r="CC16" i="6"/>
  <c r="D16" i="6"/>
  <c r="CD16" i="6" s="1"/>
  <c r="CD15" i="6"/>
  <c r="D15" i="6"/>
  <c r="CC15" i="6" s="1"/>
  <c r="CD14" i="6"/>
  <c r="CC14" i="6"/>
  <c r="D14" i="6"/>
  <c r="CC13" i="6"/>
  <c r="D13" i="6"/>
  <c r="CD13" i="6" s="1"/>
  <c r="CC12" i="6"/>
  <c r="D12" i="6"/>
  <c r="CD12" i="6" s="1"/>
  <c r="D11" i="6"/>
  <c r="CC11" i="6" s="1"/>
  <c r="A5" i="6"/>
  <c r="A4" i="6"/>
  <c r="A3" i="6"/>
  <c r="A2" i="6"/>
  <c r="B216" i="7" l="1"/>
  <c r="AF11" i="6"/>
  <c r="CD11" i="6"/>
  <c r="I131" i="6"/>
  <c r="CG51" i="6"/>
  <c r="CG55" i="6"/>
  <c r="CA55" i="6" s="1"/>
  <c r="J55" i="6" s="1"/>
  <c r="CG59" i="6"/>
  <c r="CA59" i="6" s="1"/>
  <c r="J59" i="6" s="1"/>
  <c r="CG69" i="6"/>
  <c r="CA69" i="6" s="1"/>
  <c r="J69" i="6" s="1"/>
  <c r="CG73" i="6"/>
  <c r="CA73" i="6" s="1"/>
  <c r="J73" i="6" s="1"/>
  <c r="CG77" i="6"/>
  <c r="CA77" i="6" s="1"/>
  <c r="J77" i="6" s="1"/>
  <c r="CG81" i="6"/>
  <c r="CA81" i="6" s="1"/>
  <c r="J81" i="6" s="1"/>
  <c r="CH197" i="6"/>
  <c r="CB197" i="6" s="1"/>
  <c r="CG197" i="6"/>
  <c r="CA197" i="6" s="1"/>
  <c r="AI197" i="6" s="1"/>
  <c r="A216" i="6"/>
  <c r="E197" i="5"/>
  <c r="D197" i="5"/>
  <c r="C197" i="5"/>
  <c r="E196" i="5"/>
  <c r="D196" i="5"/>
  <c r="C196" i="5" s="1"/>
  <c r="CH195" i="5"/>
  <c r="CB195" i="5" s="1"/>
  <c r="AI195" i="5"/>
  <c r="E195" i="5"/>
  <c r="D195" i="5"/>
  <c r="C195" i="5" s="1"/>
  <c r="CG195" i="5" s="1"/>
  <c r="CA195" i="5" s="1"/>
  <c r="CH194" i="5"/>
  <c r="CB194" i="5" s="1"/>
  <c r="AI194" i="5"/>
  <c r="E194" i="5"/>
  <c r="D194" i="5"/>
  <c r="C194" i="5" s="1"/>
  <c r="CG194" i="5" s="1"/>
  <c r="CA194" i="5" s="1"/>
  <c r="CH193" i="5"/>
  <c r="CB193" i="5" s="1"/>
  <c r="AI193" i="5"/>
  <c r="E193" i="5"/>
  <c r="D193" i="5"/>
  <c r="C193" i="5" s="1"/>
  <c r="CG193" i="5" s="1"/>
  <c r="CA193" i="5" s="1"/>
  <c r="CH192" i="5"/>
  <c r="CB192" i="5" s="1"/>
  <c r="AI192" i="5"/>
  <c r="E192" i="5"/>
  <c r="D192" i="5"/>
  <c r="C192" i="5" s="1"/>
  <c r="CG192" i="5" s="1"/>
  <c r="CA192" i="5" s="1"/>
  <c r="CH191" i="5"/>
  <c r="CB191" i="5" s="1"/>
  <c r="AI191" i="5"/>
  <c r="E191" i="5"/>
  <c r="D191" i="5"/>
  <c r="C191" i="5" s="1"/>
  <c r="CG191" i="5" s="1"/>
  <c r="CA191" i="5" s="1"/>
  <c r="I186" i="5"/>
  <c r="H186" i="5"/>
  <c r="G186" i="5"/>
  <c r="F186" i="5"/>
  <c r="E186" i="5"/>
  <c r="D186" i="5" s="1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CG151" i="5"/>
  <c r="CA151" i="5" s="1"/>
  <c r="Q151" i="5"/>
  <c r="D151" i="5"/>
  <c r="CG150" i="5"/>
  <c r="CA150" i="5" s="1"/>
  <c r="Q150" i="5"/>
  <c r="D150" i="5"/>
  <c r="CG149" i="5"/>
  <c r="CA149" i="5" s="1"/>
  <c r="Q149" i="5"/>
  <c r="D149" i="5"/>
  <c r="CG148" i="5"/>
  <c r="CA148" i="5" s="1"/>
  <c r="Q148" i="5" s="1"/>
  <c r="D148" i="5"/>
  <c r="CG147" i="5"/>
  <c r="CA147" i="5" s="1"/>
  <c r="Q147" i="5"/>
  <c r="D147" i="5"/>
  <c r="CG146" i="5"/>
  <c r="CA146" i="5" s="1"/>
  <c r="Q146" i="5"/>
  <c r="D146" i="5"/>
  <c r="CG145" i="5"/>
  <c r="CA145" i="5" s="1"/>
  <c r="Q145" i="5"/>
  <c r="D145" i="5"/>
  <c r="CG144" i="5"/>
  <c r="CA144" i="5" s="1"/>
  <c r="Q144" i="5" s="1"/>
  <c r="D144" i="5"/>
  <c r="CG143" i="5"/>
  <c r="CA143" i="5" s="1"/>
  <c r="Q143" i="5"/>
  <c r="D143" i="5"/>
  <c r="CG142" i="5"/>
  <c r="CA142" i="5" s="1"/>
  <c r="Q142" i="5"/>
  <c r="D142" i="5"/>
  <c r="CG141" i="5"/>
  <c r="CA141" i="5" s="1"/>
  <c r="Q141" i="5"/>
  <c r="D141" i="5"/>
  <c r="CG140" i="5"/>
  <c r="CA140" i="5" s="1"/>
  <c r="Q140" i="5" s="1"/>
  <c r="D140" i="5"/>
  <c r="CG139" i="5"/>
  <c r="CA139" i="5" s="1"/>
  <c r="Q139" i="5"/>
  <c r="D139" i="5"/>
  <c r="CG138" i="5"/>
  <c r="CA138" i="5" s="1"/>
  <c r="Q138" i="5"/>
  <c r="D138" i="5"/>
  <c r="CG137" i="5"/>
  <c r="CA137" i="5" s="1"/>
  <c r="Q137" i="5"/>
  <c r="D137" i="5"/>
  <c r="CG136" i="5"/>
  <c r="CA136" i="5" s="1"/>
  <c r="Q136" i="5" s="1"/>
  <c r="D136" i="5"/>
  <c r="CJ132" i="5"/>
  <c r="CI132" i="5"/>
  <c r="CH132" i="5"/>
  <c r="CG132" i="5"/>
  <c r="CD132" i="5"/>
  <c r="CC132" i="5"/>
  <c r="CB132" i="5"/>
  <c r="I132" i="5" s="1"/>
  <c r="CA132" i="5"/>
  <c r="CJ131" i="5"/>
  <c r="CI131" i="5"/>
  <c r="CH131" i="5"/>
  <c r="CG131" i="5"/>
  <c r="CD131" i="5"/>
  <c r="CC131" i="5"/>
  <c r="CB131" i="5"/>
  <c r="CA131" i="5"/>
  <c r="B127" i="5"/>
  <c r="B126" i="5"/>
  <c r="B122" i="5"/>
  <c r="B121" i="5"/>
  <c r="CG114" i="5"/>
  <c r="CA114" i="5" s="1"/>
  <c r="M114" i="5" s="1"/>
  <c r="D114" i="5"/>
  <c r="CG113" i="5"/>
  <c r="CA113" i="5" s="1"/>
  <c r="M113" i="5" s="1"/>
  <c r="D113" i="5"/>
  <c r="CG112" i="5"/>
  <c r="CA112" i="5" s="1"/>
  <c r="M112" i="5" s="1"/>
  <c r="D112" i="5"/>
  <c r="CG111" i="5"/>
  <c r="CA111" i="5" s="1"/>
  <c r="M111" i="5" s="1"/>
  <c r="D111" i="5"/>
  <c r="CG110" i="5"/>
  <c r="CA110" i="5" s="1"/>
  <c r="M110" i="5" s="1"/>
  <c r="D110" i="5"/>
  <c r="CG109" i="5"/>
  <c r="CA109" i="5" s="1"/>
  <c r="M109" i="5"/>
  <c r="D109" i="5"/>
  <c r="CG108" i="5"/>
  <c r="CA108" i="5" s="1"/>
  <c r="M108" i="5" s="1"/>
  <c r="D108" i="5"/>
  <c r="CG107" i="5"/>
  <c r="CA107" i="5" s="1"/>
  <c r="M107" i="5"/>
  <c r="D107" i="5"/>
  <c r="CG106" i="5"/>
  <c r="CA106" i="5" s="1"/>
  <c r="M106" i="5"/>
  <c r="D106" i="5"/>
  <c r="CH102" i="5"/>
  <c r="CB102" i="5"/>
  <c r="E102" i="5"/>
  <c r="CG102" i="5" s="1"/>
  <c r="CA102" i="5" s="1"/>
  <c r="X102" i="5" s="1"/>
  <c r="CH101" i="5"/>
  <c r="CB101" i="5"/>
  <c r="E101" i="5"/>
  <c r="CG101" i="5" s="1"/>
  <c r="CA101" i="5" s="1"/>
  <c r="X101" i="5" s="1"/>
  <c r="CH100" i="5"/>
  <c r="CB100" i="5"/>
  <c r="E100" i="5"/>
  <c r="CG100" i="5" s="1"/>
  <c r="CA100" i="5" s="1"/>
  <c r="X100" i="5" s="1"/>
  <c r="I85" i="5"/>
  <c r="H85" i="5"/>
  <c r="G85" i="5"/>
  <c r="F85" i="5"/>
  <c r="E85" i="5"/>
  <c r="D84" i="5"/>
  <c r="CG83" i="5"/>
  <c r="CA83" i="5" s="1"/>
  <c r="J83" i="5"/>
  <c r="D83" i="5"/>
  <c r="CG82" i="5"/>
  <c r="CA82" i="5" s="1"/>
  <c r="J82" i="5" s="1"/>
  <c r="D82" i="5"/>
  <c r="D81" i="5"/>
  <c r="D80" i="5"/>
  <c r="CG79" i="5"/>
  <c r="CA79" i="5" s="1"/>
  <c r="J79" i="5"/>
  <c r="D79" i="5"/>
  <c r="D78" i="5"/>
  <c r="CG77" i="5"/>
  <c r="CA77" i="5" s="1"/>
  <c r="J77" i="5"/>
  <c r="D77" i="5"/>
  <c r="D76" i="5"/>
  <c r="CG75" i="5"/>
  <c r="CA75" i="5" s="1"/>
  <c r="J75" i="5"/>
  <c r="D75" i="5"/>
  <c r="CG74" i="5"/>
  <c r="CA74" i="5" s="1"/>
  <c r="J74" i="5" s="1"/>
  <c r="D74" i="5"/>
  <c r="D73" i="5"/>
  <c r="D72" i="5"/>
  <c r="CG71" i="5"/>
  <c r="CA71" i="5" s="1"/>
  <c r="J71" i="5"/>
  <c r="D71" i="5"/>
  <c r="D70" i="5"/>
  <c r="CG69" i="5"/>
  <c r="CA69" i="5" s="1"/>
  <c r="J69" i="5"/>
  <c r="D69" i="5"/>
  <c r="D68" i="5"/>
  <c r="CG67" i="5"/>
  <c r="CA67" i="5" s="1"/>
  <c r="J67" i="5"/>
  <c r="D67" i="5"/>
  <c r="CG66" i="5"/>
  <c r="CA66" i="5" s="1"/>
  <c r="J66" i="5" s="1"/>
  <c r="D66" i="5"/>
  <c r="D65" i="5"/>
  <c r="D64" i="5"/>
  <c r="CG63" i="5"/>
  <c r="CA63" i="5" s="1"/>
  <c r="J63" i="5"/>
  <c r="D63" i="5"/>
  <c r="D62" i="5"/>
  <c r="CG61" i="5"/>
  <c r="CA61" i="5" s="1"/>
  <c r="J61" i="5"/>
  <c r="D61" i="5"/>
  <c r="D60" i="5"/>
  <c r="D59" i="5"/>
  <c r="CG58" i="5"/>
  <c r="CA58" i="5" s="1"/>
  <c r="J58" i="5" s="1"/>
  <c r="D58" i="5"/>
  <c r="D57" i="5"/>
  <c r="D56" i="5"/>
  <c r="D55" i="5"/>
  <c r="CG54" i="5"/>
  <c r="CA54" i="5" s="1"/>
  <c r="J54" i="5" s="1"/>
  <c r="D54" i="5"/>
  <c r="CG53" i="5"/>
  <c r="CA53" i="5" s="1"/>
  <c r="J53" i="5"/>
  <c r="D53" i="5"/>
  <c r="D52" i="5"/>
  <c r="D51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7" i="5"/>
  <c r="CC47" i="5" s="1"/>
  <c r="CD46" i="5"/>
  <c r="CC46" i="5"/>
  <c r="D46" i="5"/>
  <c r="CD45" i="5"/>
  <c r="D45" i="5"/>
  <c r="CC45" i="5" s="1"/>
  <c r="D44" i="5"/>
  <c r="CD44" i="5" s="1"/>
  <c r="D43" i="5"/>
  <c r="CC43" i="5" s="1"/>
  <c r="CD42" i="5"/>
  <c r="CC42" i="5"/>
  <c r="D42" i="5"/>
  <c r="D41" i="5"/>
  <c r="CD41" i="5" s="1"/>
  <c r="D40" i="5"/>
  <c r="CD40" i="5" s="1"/>
  <c r="D39" i="5"/>
  <c r="CC39" i="5" s="1"/>
  <c r="CD38" i="5"/>
  <c r="CC38" i="5"/>
  <c r="D38" i="5"/>
  <c r="CD37" i="5"/>
  <c r="D37" i="5"/>
  <c r="CC37" i="5" s="1"/>
  <c r="D36" i="5"/>
  <c r="CD36" i="5" s="1"/>
  <c r="D35" i="5"/>
  <c r="CC35" i="5" s="1"/>
  <c r="CD34" i="5"/>
  <c r="CC34" i="5"/>
  <c r="D34" i="5"/>
  <c r="D33" i="5"/>
  <c r="CD33" i="5" s="1"/>
  <c r="D32" i="5"/>
  <c r="CD32" i="5" s="1"/>
  <c r="D31" i="5"/>
  <c r="CC31" i="5" s="1"/>
  <c r="CD30" i="5"/>
  <c r="CC30" i="5"/>
  <c r="D30" i="5"/>
  <c r="CD29" i="5"/>
  <c r="D29" i="5"/>
  <c r="CC29" i="5" s="1"/>
  <c r="D28" i="5"/>
  <c r="CD28" i="5" s="1"/>
  <c r="D27" i="5"/>
  <c r="CC27" i="5" s="1"/>
  <c r="CD26" i="5"/>
  <c r="CC26" i="5"/>
  <c r="D26" i="5"/>
  <c r="D25" i="5"/>
  <c r="CG62" i="5" s="1"/>
  <c r="CA62" i="5" s="1"/>
  <c r="J62" i="5" s="1"/>
  <c r="D24" i="5"/>
  <c r="CD24" i="5" s="1"/>
  <c r="D23" i="5"/>
  <c r="CC23" i="5" s="1"/>
  <c r="CD22" i="5"/>
  <c r="CC22" i="5"/>
  <c r="D22" i="5"/>
  <c r="CD21" i="5"/>
  <c r="D21" i="5"/>
  <c r="CC21" i="5" s="1"/>
  <c r="D20" i="5"/>
  <c r="CD20" i="5" s="1"/>
  <c r="D19" i="5"/>
  <c r="CC19" i="5" s="1"/>
  <c r="CD18" i="5"/>
  <c r="CC18" i="5"/>
  <c r="D18" i="5"/>
  <c r="D17" i="5"/>
  <c r="CC17" i="5" s="1"/>
  <c r="D16" i="5"/>
  <c r="CD16" i="5" s="1"/>
  <c r="D15" i="5"/>
  <c r="CC15" i="5" s="1"/>
  <c r="CD14" i="5"/>
  <c r="CC14" i="5"/>
  <c r="D14" i="5"/>
  <c r="CD13" i="5"/>
  <c r="D13" i="5"/>
  <c r="CC13" i="5" s="1"/>
  <c r="D12" i="5"/>
  <c r="CD12" i="5" s="1"/>
  <c r="D11" i="5"/>
  <c r="CC11" i="5" s="1"/>
  <c r="A5" i="5"/>
  <c r="A4" i="5"/>
  <c r="A3" i="5"/>
  <c r="A2" i="5"/>
  <c r="B216" i="6" l="1"/>
  <c r="CA51" i="6"/>
  <c r="J51" i="6" s="1"/>
  <c r="CG70" i="5"/>
  <c r="CA70" i="5" s="1"/>
  <c r="J70" i="5" s="1"/>
  <c r="CG78" i="5"/>
  <c r="CA78" i="5" s="1"/>
  <c r="J78" i="5" s="1"/>
  <c r="CC12" i="5"/>
  <c r="CD15" i="5"/>
  <c r="CC20" i="5"/>
  <c r="CD23" i="5"/>
  <c r="CC25" i="5"/>
  <c r="CC28" i="5"/>
  <c r="CD31" i="5"/>
  <c r="CC33" i="5"/>
  <c r="CC36" i="5"/>
  <c r="CD39" i="5"/>
  <c r="CC41" i="5"/>
  <c r="CC44" i="5"/>
  <c r="CD47" i="5"/>
  <c r="CG57" i="5"/>
  <c r="CA57" i="5" s="1"/>
  <c r="J57" i="5" s="1"/>
  <c r="CG65" i="5"/>
  <c r="CA65" i="5" s="1"/>
  <c r="J65" i="5" s="1"/>
  <c r="CG73" i="5"/>
  <c r="CA73" i="5" s="1"/>
  <c r="J73" i="5" s="1"/>
  <c r="CG81" i="5"/>
  <c r="CA81" i="5" s="1"/>
  <c r="J81" i="5" s="1"/>
  <c r="CD17" i="5"/>
  <c r="CD25" i="5"/>
  <c r="D48" i="5"/>
  <c r="CG52" i="5"/>
  <c r="CA52" i="5" s="1"/>
  <c r="J52" i="5" s="1"/>
  <c r="CG56" i="5"/>
  <c r="CA56" i="5" s="1"/>
  <c r="J56" i="5" s="1"/>
  <c r="CG60" i="5"/>
  <c r="CA60" i="5" s="1"/>
  <c r="J60" i="5" s="1"/>
  <c r="CG64" i="5"/>
  <c r="CA64" i="5" s="1"/>
  <c r="J64" i="5" s="1"/>
  <c r="CG68" i="5"/>
  <c r="CA68" i="5" s="1"/>
  <c r="J68" i="5" s="1"/>
  <c r="CG72" i="5"/>
  <c r="CA72" i="5" s="1"/>
  <c r="J72" i="5" s="1"/>
  <c r="CG76" i="5"/>
  <c r="CA76" i="5" s="1"/>
  <c r="J76" i="5" s="1"/>
  <c r="CG80" i="5"/>
  <c r="CA80" i="5" s="1"/>
  <c r="J80" i="5" s="1"/>
  <c r="CG84" i="5"/>
  <c r="CA84" i="5" s="1"/>
  <c r="J84" i="5" s="1"/>
  <c r="I131" i="5"/>
  <c r="CD11" i="5"/>
  <c r="AF11" i="5" s="1"/>
  <c r="CC16" i="5"/>
  <c r="CD19" i="5"/>
  <c r="CC24" i="5"/>
  <c r="CD27" i="5"/>
  <c r="CC32" i="5"/>
  <c r="CD35" i="5"/>
  <c r="CC40" i="5"/>
  <c r="CD43" i="5"/>
  <c r="CG51" i="5"/>
  <c r="CG55" i="5"/>
  <c r="CA55" i="5" s="1"/>
  <c r="J55" i="5" s="1"/>
  <c r="CG59" i="5"/>
  <c r="CA59" i="5" s="1"/>
  <c r="J59" i="5" s="1"/>
  <c r="D85" i="5"/>
  <c r="CH197" i="5"/>
  <c r="CB197" i="5" s="1"/>
  <c r="CG197" i="5"/>
  <c r="CA197" i="5" s="1"/>
  <c r="AI197" i="5" s="1"/>
  <c r="A216" i="5"/>
  <c r="E197" i="4"/>
  <c r="D197" i="4"/>
  <c r="E196" i="4"/>
  <c r="D196" i="4"/>
  <c r="C196" i="4" s="1"/>
  <c r="CG195" i="4"/>
  <c r="CA195" i="4" s="1"/>
  <c r="E195" i="4"/>
  <c r="D195" i="4"/>
  <c r="C195" i="4" s="1"/>
  <c r="CH195" i="4" s="1"/>
  <c r="CB195" i="4" s="1"/>
  <c r="CG194" i="4"/>
  <c r="CA194" i="4" s="1"/>
  <c r="E194" i="4"/>
  <c r="D194" i="4"/>
  <c r="C194" i="4" s="1"/>
  <c r="CH194" i="4" s="1"/>
  <c r="CB194" i="4" s="1"/>
  <c r="CG193" i="4"/>
  <c r="CA193" i="4" s="1"/>
  <c r="E193" i="4"/>
  <c r="D193" i="4"/>
  <c r="C193" i="4" s="1"/>
  <c r="CH193" i="4" s="1"/>
  <c r="CB193" i="4" s="1"/>
  <c r="CG192" i="4"/>
  <c r="CA192" i="4" s="1"/>
  <c r="E192" i="4"/>
  <c r="D192" i="4"/>
  <c r="C192" i="4" s="1"/>
  <c r="CH192" i="4" s="1"/>
  <c r="CB192" i="4" s="1"/>
  <c r="CG191" i="4"/>
  <c r="CA191" i="4" s="1"/>
  <c r="E191" i="4"/>
  <c r="D191" i="4"/>
  <c r="C191" i="4" s="1"/>
  <c r="CH191" i="4" s="1"/>
  <c r="CB191" i="4" s="1"/>
  <c r="I186" i="4"/>
  <c r="H186" i="4"/>
  <c r="G186" i="4"/>
  <c r="D186" i="4" s="1"/>
  <c r="F186" i="4"/>
  <c r="E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1" i="4"/>
  <c r="CG151" i="4" s="1"/>
  <c r="CA151" i="4" s="1"/>
  <c r="Q151" i="4" s="1"/>
  <c r="CG150" i="4"/>
  <c r="CA150" i="4" s="1"/>
  <c r="Q150" i="4" s="1"/>
  <c r="D150" i="4"/>
  <c r="D149" i="4"/>
  <c r="CG149" i="4" s="1"/>
  <c r="CA149" i="4" s="1"/>
  <c r="Q149" i="4" s="1"/>
  <c r="CG148" i="4"/>
  <c r="CA148" i="4" s="1"/>
  <c r="Q148" i="4" s="1"/>
  <c r="D148" i="4"/>
  <c r="D147" i="4"/>
  <c r="CG147" i="4" s="1"/>
  <c r="CA147" i="4" s="1"/>
  <c r="Q147" i="4" s="1"/>
  <c r="CG146" i="4"/>
  <c r="CA146" i="4" s="1"/>
  <c r="Q146" i="4" s="1"/>
  <c r="D146" i="4"/>
  <c r="D145" i="4"/>
  <c r="CG145" i="4" s="1"/>
  <c r="CA145" i="4" s="1"/>
  <c r="Q145" i="4" s="1"/>
  <c r="CG144" i="4"/>
  <c r="CA144" i="4" s="1"/>
  <c r="Q144" i="4" s="1"/>
  <c r="D144" i="4"/>
  <c r="D143" i="4"/>
  <c r="CG143" i="4" s="1"/>
  <c r="CA143" i="4" s="1"/>
  <c r="Q143" i="4" s="1"/>
  <c r="CG142" i="4"/>
  <c r="CA142" i="4" s="1"/>
  <c r="Q142" i="4" s="1"/>
  <c r="D142" i="4"/>
  <c r="D141" i="4"/>
  <c r="CG141" i="4" s="1"/>
  <c r="CA141" i="4" s="1"/>
  <c r="Q141" i="4" s="1"/>
  <c r="CG140" i="4"/>
  <c r="CA140" i="4" s="1"/>
  <c r="Q140" i="4" s="1"/>
  <c r="D140" i="4"/>
  <c r="D139" i="4"/>
  <c r="CG139" i="4" s="1"/>
  <c r="CA139" i="4" s="1"/>
  <c r="Q139" i="4" s="1"/>
  <c r="CG138" i="4"/>
  <c r="CA138" i="4" s="1"/>
  <c r="Q138" i="4" s="1"/>
  <c r="D138" i="4"/>
  <c r="D137" i="4"/>
  <c r="CG137" i="4" s="1"/>
  <c r="CA137" i="4" s="1"/>
  <c r="Q137" i="4" s="1"/>
  <c r="CG136" i="4"/>
  <c r="CA136" i="4" s="1"/>
  <c r="Q136" i="4" s="1"/>
  <c r="D136" i="4"/>
  <c r="CJ132" i="4"/>
  <c r="CI132" i="4"/>
  <c r="CH132" i="4"/>
  <c r="CG132" i="4"/>
  <c r="CD132" i="4"/>
  <c r="CC132" i="4"/>
  <c r="CB132" i="4"/>
  <c r="CA132" i="4"/>
  <c r="I132" i="4" s="1"/>
  <c r="CJ131" i="4"/>
  <c r="CI131" i="4"/>
  <c r="CH131" i="4"/>
  <c r="CG131" i="4"/>
  <c r="CD131" i="4"/>
  <c r="CC131" i="4"/>
  <c r="CB131" i="4"/>
  <c r="CA131" i="4"/>
  <c r="I131" i="4" s="1"/>
  <c r="B127" i="4"/>
  <c r="B126" i="4"/>
  <c r="B122" i="4"/>
  <c r="B121" i="4"/>
  <c r="CG114" i="4"/>
  <c r="CA114" i="4"/>
  <c r="M114" i="4" s="1"/>
  <c r="D114" i="4"/>
  <c r="CG113" i="4"/>
  <c r="CA113" i="4"/>
  <c r="M113" i="4" s="1"/>
  <c r="D113" i="4"/>
  <c r="CG112" i="4"/>
  <c r="CA112" i="4"/>
  <c r="M112" i="4" s="1"/>
  <c r="D112" i="4"/>
  <c r="CG111" i="4"/>
  <c r="CA111" i="4"/>
  <c r="M111" i="4" s="1"/>
  <c r="D111" i="4"/>
  <c r="CG110" i="4"/>
  <c r="CA110" i="4"/>
  <c r="M110" i="4" s="1"/>
  <c r="D110" i="4"/>
  <c r="CG109" i="4"/>
  <c r="CA109" i="4"/>
  <c r="M109" i="4" s="1"/>
  <c r="D109" i="4"/>
  <c r="CG108" i="4"/>
  <c r="CA108" i="4"/>
  <c r="M108" i="4" s="1"/>
  <c r="D108" i="4"/>
  <c r="CG107" i="4"/>
  <c r="CA107" i="4"/>
  <c r="M107" i="4" s="1"/>
  <c r="D107" i="4"/>
  <c r="CG106" i="4"/>
  <c r="CA106" i="4"/>
  <c r="M106" i="4" s="1"/>
  <c r="D106" i="4"/>
  <c r="CG102" i="4"/>
  <c r="CA102" i="4" s="1"/>
  <c r="CB102" i="4"/>
  <c r="E102" i="4"/>
  <c r="CH102" i="4" s="1"/>
  <c r="CH101" i="4"/>
  <c r="CB101" i="4" s="1"/>
  <c r="CA101" i="4"/>
  <c r="X101" i="4"/>
  <c r="E101" i="4"/>
  <c r="CG101" i="4" s="1"/>
  <c r="E100" i="4"/>
  <c r="CH100" i="4" s="1"/>
  <c r="CB100" i="4" s="1"/>
  <c r="I85" i="4"/>
  <c r="H85" i="4"/>
  <c r="G85" i="4"/>
  <c r="F85" i="4"/>
  <c r="E85" i="4"/>
  <c r="D84" i="4"/>
  <c r="CG84" i="4" s="1"/>
  <c r="CA84" i="4" s="1"/>
  <c r="J84" i="4" s="1"/>
  <c r="D83" i="4"/>
  <c r="CA82" i="4"/>
  <c r="J82" i="4" s="1"/>
  <c r="D82" i="4"/>
  <c r="CG82" i="4" s="1"/>
  <c r="D81" i="4"/>
  <c r="D80" i="4"/>
  <c r="CG80" i="4" s="1"/>
  <c r="CA80" i="4" s="1"/>
  <c r="J80" i="4" s="1"/>
  <c r="D79" i="4"/>
  <c r="CG79" i="4" s="1"/>
  <c r="CA79" i="4" s="1"/>
  <c r="J79" i="4" s="1"/>
  <c r="CA78" i="4"/>
  <c r="J78" i="4" s="1"/>
  <c r="D78" i="4"/>
  <c r="CG78" i="4" s="1"/>
  <c r="D77" i="4"/>
  <c r="D76" i="4"/>
  <c r="CG76" i="4" s="1"/>
  <c r="CA76" i="4" s="1"/>
  <c r="J76" i="4" s="1"/>
  <c r="D75" i="4"/>
  <c r="CA74" i="4"/>
  <c r="J74" i="4" s="1"/>
  <c r="D74" i="4"/>
  <c r="CG74" i="4" s="1"/>
  <c r="D73" i="4"/>
  <c r="D72" i="4"/>
  <c r="CG72" i="4" s="1"/>
  <c r="CA72" i="4" s="1"/>
  <c r="J72" i="4" s="1"/>
  <c r="D71" i="4"/>
  <c r="CG71" i="4" s="1"/>
  <c r="CA71" i="4" s="1"/>
  <c r="J71" i="4" s="1"/>
  <c r="CA70" i="4"/>
  <c r="J70" i="4" s="1"/>
  <c r="D70" i="4"/>
  <c r="CG70" i="4" s="1"/>
  <c r="D69" i="4"/>
  <c r="D68" i="4"/>
  <c r="CG68" i="4" s="1"/>
  <c r="CA68" i="4" s="1"/>
  <c r="J68" i="4" s="1"/>
  <c r="D67" i="4"/>
  <c r="CA66" i="4"/>
  <c r="J66" i="4" s="1"/>
  <c r="D66" i="4"/>
  <c r="CG66" i="4" s="1"/>
  <c r="D65" i="4"/>
  <c r="D64" i="4"/>
  <c r="CG64" i="4" s="1"/>
  <c r="CA64" i="4" s="1"/>
  <c r="J64" i="4" s="1"/>
  <c r="D63" i="4"/>
  <c r="CG63" i="4" s="1"/>
  <c r="CA63" i="4" s="1"/>
  <c r="J63" i="4" s="1"/>
  <c r="CA62" i="4"/>
  <c r="J62" i="4" s="1"/>
  <c r="D62" i="4"/>
  <c r="CG62" i="4" s="1"/>
  <c r="D61" i="4"/>
  <c r="D60" i="4"/>
  <c r="CG60" i="4" s="1"/>
  <c r="CA60" i="4" s="1"/>
  <c r="J60" i="4" s="1"/>
  <c r="D59" i="4"/>
  <c r="D58" i="4"/>
  <c r="CA57" i="4"/>
  <c r="J57" i="4"/>
  <c r="D57" i="4"/>
  <c r="CG57" i="4" s="1"/>
  <c r="D56" i="4"/>
  <c r="CG56" i="4" s="1"/>
  <c r="CA56" i="4" s="1"/>
  <c r="J56" i="4" s="1"/>
  <c r="D55" i="4"/>
  <c r="CG55" i="4" s="1"/>
  <c r="CA55" i="4" s="1"/>
  <c r="J55" i="4" s="1"/>
  <c r="D54" i="4"/>
  <c r="D53" i="4"/>
  <c r="D52" i="4"/>
  <c r="CG52" i="4" s="1"/>
  <c r="CA52" i="4" s="1"/>
  <c r="J52" i="4" s="1"/>
  <c r="D51" i="4"/>
  <c r="CG51" i="4" s="1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C47" i="4"/>
  <c r="D47" i="4"/>
  <c r="CD47" i="4" s="1"/>
  <c r="D46" i="4"/>
  <c r="CC46" i="4" s="1"/>
  <c r="CD45" i="4"/>
  <c r="CC45" i="4"/>
  <c r="D45" i="4"/>
  <c r="CD44" i="4"/>
  <c r="CC44" i="4"/>
  <c r="D44" i="4"/>
  <c r="D43" i="4"/>
  <c r="CD43" i="4" s="1"/>
  <c r="CD42" i="4"/>
  <c r="D42" i="4"/>
  <c r="CC42" i="4" s="1"/>
  <c r="CD41" i="4"/>
  <c r="CC41" i="4"/>
  <c r="D41" i="4"/>
  <c r="D40" i="4"/>
  <c r="CD40" i="4" s="1"/>
  <c r="CC39" i="4"/>
  <c r="D39" i="4"/>
  <c r="CD39" i="4" s="1"/>
  <c r="D38" i="4"/>
  <c r="CC38" i="4" s="1"/>
  <c r="CD37" i="4"/>
  <c r="CC37" i="4"/>
  <c r="D37" i="4"/>
  <c r="CD36" i="4"/>
  <c r="CC36" i="4"/>
  <c r="D36" i="4"/>
  <c r="D35" i="4"/>
  <c r="CD35" i="4" s="1"/>
  <c r="CD34" i="4"/>
  <c r="D34" i="4"/>
  <c r="CC34" i="4" s="1"/>
  <c r="CD33" i="4"/>
  <c r="CC33" i="4"/>
  <c r="D33" i="4"/>
  <c r="D32" i="4"/>
  <c r="CD32" i="4" s="1"/>
  <c r="CC31" i="4"/>
  <c r="D31" i="4"/>
  <c r="CD31" i="4" s="1"/>
  <c r="D30" i="4"/>
  <c r="CC30" i="4" s="1"/>
  <c r="CD29" i="4"/>
  <c r="CC29" i="4"/>
  <c r="D29" i="4"/>
  <c r="CD28" i="4"/>
  <c r="CC28" i="4"/>
  <c r="D28" i="4"/>
  <c r="D27" i="4"/>
  <c r="CD27" i="4" s="1"/>
  <c r="CD26" i="4"/>
  <c r="D26" i="4"/>
  <c r="CC26" i="4" s="1"/>
  <c r="CD25" i="4"/>
  <c r="CC25" i="4"/>
  <c r="D25" i="4"/>
  <c r="D24" i="4"/>
  <c r="CD24" i="4" s="1"/>
  <c r="CC23" i="4"/>
  <c r="D23" i="4"/>
  <c r="CD23" i="4" s="1"/>
  <c r="D22" i="4"/>
  <c r="CC22" i="4" s="1"/>
  <c r="CD21" i="4"/>
  <c r="CC21" i="4"/>
  <c r="D21" i="4"/>
  <c r="CD20" i="4"/>
  <c r="CC20" i="4"/>
  <c r="D20" i="4"/>
  <c r="D19" i="4"/>
  <c r="CD19" i="4" s="1"/>
  <c r="CD18" i="4"/>
  <c r="D18" i="4"/>
  <c r="CC18" i="4" s="1"/>
  <c r="CD17" i="4"/>
  <c r="CC17" i="4"/>
  <c r="D17" i="4"/>
  <c r="D16" i="4"/>
  <c r="CD16" i="4" s="1"/>
  <c r="CC15" i="4"/>
  <c r="D15" i="4"/>
  <c r="CD15" i="4" s="1"/>
  <c r="D14" i="4"/>
  <c r="CC14" i="4" s="1"/>
  <c r="D13" i="4"/>
  <c r="CD13" i="4" s="1"/>
  <c r="CD12" i="4"/>
  <c r="CC12" i="4"/>
  <c r="D12" i="4"/>
  <c r="CD11" i="4"/>
  <c r="CC11" i="4"/>
  <c r="AF11" i="4" s="1"/>
  <c r="D11" i="4"/>
  <c r="A5" i="4"/>
  <c r="A4" i="4"/>
  <c r="A3" i="4"/>
  <c r="A2" i="4"/>
  <c r="B216" i="5" l="1"/>
  <c r="CA51" i="5"/>
  <c r="J51" i="5" s="1"/>
  <c r="AI192" i="4"/>
  <c r="AI194" i="4"/>
  <c r="AI195" i="4"/>
  <c r="CG59" i="4"/>
  <c r="CA59" i="4" s="1"/>
  <c r="J59" i="4" s="1"/>
  <c r="CG67" i="4"/>
  <c r="CA67" i="4" s="1"/>
  <c r="J67" i="4" s="1"/>
  <c r="CG75" i="4"/>
  <c r="CA75" i="4" s="1"/>
  <c r="J75" i="4" s="1"/>
  <c r="CG83" i="4"/>
  <c r="CA83" i="4" s="1"/>
  <c r="J83" i="4" s="1"/>
  <c r="X102" i="4"/>
  <c r="CC13" i="4"/>
  <c r="CD14" i="4"/>
  <c r="CC16" i="4"/>
  <c r="CC19" i="4"/>
  <c r="CD22" i="4"/>
  <c r="CC24" i="4"/>
  <c r="CC27" i="4"/>
  <c r="CD30" i="4"/>
  <c r="CC32" i="4"/>
  <c r="CC35" i="4"/>
  <c r="CD38" i="4"/>
  <c r="CC40" i="4"/>
  <c r="CC43" i="4"/>
  <c r="CD46" i="4"/>
  <c r="CG54" i="4"/>
  <c r="CA54" i="4" s="1"/>
  <c r="J54" i="4" s="1"/>
  <c r="CG58" i="4"/>
  <c r="CA58" i="4" s="1"/>
  <c r="J58" i="4" s="1"/>
  <c r="CG100" i="4"/>
  <c r="CA100" i="4" s="1"/>
  <c r="X100" i="4" s="1"/>
  <c r="AI191" i="4"/>
  <c r="AI193" i="4"/>
  <c r="CA51" i="4"/>
  <c r="J51" i="4" s="1"/>
  <c r="CG53" i="4"/>
  <c r="CA53" i="4" s="1"/>
  <c r="J53" i="4" s="1"/>
  <c r="CG61" i="4"/>
  <c r="CA61" i="4" s="1"/>
  <c r="J61" i="4" s="1"/>
  <c r="CG65" i="4"/>
  <c r="CA65" i="4" s="1"/>
  <c r="J65" i="4" s="1"/>
  <c r="CG69" i="4"/>
  <c r="CA69" i="4" s="1"/>
  <c r="J69" i="4" s="1"/>
  <c r="CG73" i="4"/>
  <c r="CA73" i="4" s="1"/>
  <c r="J73" i="4" s="1"/>
  <c r="CG77" i="4"/>
  <c r="CA77" i="4" s="1"/>
  <c r="J77" i="4" s="1"/>
  <c r="CG81" i="4"/>
  <c r="CA81" i="4" s="1"/>
  <c r="J81" i="4" s="1"/>
  <c r="D85" i="4"/>
  <c r="C197" i="4"/>
  <c r="E197" i="3"/>
  <c r="D197" i="3"/>
  <c r="E196" i="3"/>
  <c r="D196" i="3"/>
  <c r="C196" i="3" s="1"/>
  <c r="E195" i="3"/>
  <c r="D195" i="3"/>
  <c r="C195" i="3" s="1"/>
  <c r="CH195" i="3" s="1"/>
  <c r="CB195" i="3" s="1"/>
  <c r="E194" i="3"/>
  <c r="D194" i="3"/>
  <c r="C194" i="3" s="1"/>
  <c r="CH194" i="3" s="1"/>
  <c r="CB194" i="3" s="1"/>
  <c r="E193" i="3"/>
  <c r="D193" i="3"/>
  <c r="C193" i="3" s="1"/>
  <c r="CH193" i="3" s="1"/>
  <c r="CB193" i="3" s="1"/>
  <c r="E192" i="3"/>
  <c r="D192" i="3"/>
  <c r="C192" i="3" s="1"/>
  <c r="CH192" i="3" s="1"/>
  <c r="CB192" i="3" s="1"/>
  <c r="E191" i="3"/>
  <c r="D191" i="3"/>
  <c r="C191" i="3" s="1"/>
  <c r="CH191" i="3" s="1"/>
  <c r="CB191" i="3" s="1"/>
  <c r="I186" i="3"/>
  <c r="H186" i="3"/>
  <c r="G186" i="3"/>
  <c r="D186" i="3" s="1"/>
  <c r="F186" i="3"/>
  <c r="E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1" i="3"/>
  <c r="CG151" i="3" s="1"/>
  <c r="CA151" i="3" s="1"/>
  <c r="Q151" i="3" s="1"/>
  <c r="CG150" i="3"/>
  <c r="CA150" i="3" s="1"/>
  <c r="Q150" i="3" s="1"/>
  <c r="D150" i="3"/>
  <c r="D149" i="3"/>
  <c r="CG149" i="3" s="1"/>
  <c r="CA149" i="3" s="1"/>
  <c r="Q149" i="3" s="1"/>
  <c r="CG148" i="3"/>
  <c r="CA148" i="3" s="1"/>
  <c r="Q148" i="3" s="1"/>
  <c r="D148" i="3"/>
  <c r="CG147" i="3"/>
  <c r="CA147" i="3"/>
  <c r="Q147" i="3" s="1"/>
  <c r="D147" i="3"/>
  <c r="D146" i="3"/>
  <c r="CG146" i="3" s="1"/>
  <c r="CA146" i="3" s="1"/>
  <c r="Q146" i="3" s="1"/>
  <c r="D145" i="3"/>
  <c r="CG145" i="3" s="1"/>
  <c r="CA145" i="3" s="1"/>
  <c r="Q145" i="3" s="1"/>
  <c r="CG144" i="3"/>
  <c r="CA144" i="3" s="1"/>
  <c r="Q144" i="3" s="1"/>
  <c r="D144" i="3"/>
  <c r="CG143" i="3"/>
  <c r="CA143" i="3"/>
  <c r="Q143" i="3" s="1"/>
  <c r="D143" i="3"/>
  <c r="D142" i="3"/>
  <c r="CG142" i="3" s="1"/>
  <c r="CA142" i="3" s="1"/>
  <c r="Q142" i="3" s="1"/>
  <c r="D141" i="3"/>
  <c r="CG141" i="3" s="1"/>
  <c r="CA141" i="3" s="1"/>
  <c r="Q141" i="3" s="1"/>
  <c r="CG140" i="3"/>
  <c r="CA140" i="3" s="1"/>
  <c r="Q140" i="3" s="1"/>
  <c r="D140" i="3"/>
  <c r="CG139" i="3"/>
  <c r="CA139" i="3"/>
  <c r="Q139" i="3" s="1"/>
  <c r="D139" i="3"/>
  <c r="D138" i="3"/>
  <c r="CG138" i="3" s="1"/>
  <c r="CA138" i="3" s="1"/>
  <c r="Q138" i="3" s="1"/>
  <c r="D137" i="3"/>
  <c r="CG137" i="3" s="1"/>
  <c r="CA137" i="3" s="1"/>
  <c r="Q137" i="3" s="1"/>
  <c r="CG136" i="3"/>
  <c r="CA136" i="3" s="1"/>
  <c r="Q136" i="3" s="1"/>
  <c r="D136" i="3"/>
  <c r="CJ132" i="3"/>
  <c r="CI132" i="3"/>
  <c r="CC132" i="3" s="1"/>
  <c r="I132" i="3" s="1"/>
  <c r="CH132" i="3"/>
  <c r="CG132" i="3"/>
  <c r="CD132" i="3"/>
  <c r="CB132" i="3"/>
  <c r="CA132" i="3"/>
  <c r="CJ131" i="3"/>
  <c r="CI131" i="3"/>
  <c r="CH131" i="3"/>
  <c r="CG131" i="3"/>
  <c r="CD131" i="3"/>
  <c r="I131" i="3" s="1"/>
  <c r="CC131" i="3"/>
  <c r="CB131" i="3"/>
  <c r="CA131" i="3"/>
  <c r="B127" i="3"/>
  <c r="B126" i="3"/>
  <c r="B122" i="3"/>
  <c r="B121" i="3"/>
  <c r="CG114" i="3"/>
  <c r="CA114" i="3"/>
  <c r="M114" i="3"/>
  <c r="D114" i="3"/>
  <c r="CG113" i="3"/>
  <c r="CA113" i="3"/>
  <c r="M113" i="3"/>
  <c r="D113" i="3"/>
  <c r="CG112" i="3"/>
  <c r="CA112" i="3"/>
  <c r="M112" i="3"/>
  <c r="D112" i="3"/>
  <c r="CG111" i="3"/>
  <c r="CA111" i="3"/>
  <c r="M111" i="3"/>
  <c r="D111" i="3"/>
  <c r="CG110" i="3"/>
  <c r="CA110" i="3"/>
  <c r="M110" i="3"/>
  <c r="D110" i="3"/>
  <c r="CG109" i="3"/>
  <c r="CA109" i="3"/>
  <c r="M109" i="3"/>
  <c r="D109" i="3"/>
  <c r="CG108" i="3"/>
  <c r="CA108" i="3"/>
  <c r="M108" i="3"/>
  <c r="D108" i="3"/>
  <c r="CG107" i="3"/>
  <c r="CA107" i="3"/>
  <c r="M107" i="3"/>
  <c r="D107" i="3"/>
  <c r="CG106" i="3"/>
  <c r="CA106" i="3"/>
  <c r="M106" i="3"/>
  <c r="D106" i="3"/>
  <c r="E102" i="3"/>
  <c r="CH102" i="3" s="1"/>
  <c r="CB102" i="3" s="1"/>
  <c r="E101" i="3"/>
  <c r="CG101" i="3" s="1"/>
  <c r="CA101" i="3" s="1"/>
  <c r="CB100" i="3"/>
  <c r="E100" i="3"/>
  <c r="CH100" i="3" s="1"/>
  <c r="I85" i="3"/>
  <c r="H85" i="3"/>
  <c r="G85" i="3"/>
  <c r="F85" i="3"/>
  <c r="E85" i="3"/>
  <c r="D85" i="3"/>
  <c r="D84" i="3"/>
  <c r="D83" i="3"/>
  <c r="D82" i="3"/>
  <c r="CG82" i="3" s="1"/>
  <c r="CA82" i="3" s="1"/>
  <c r="J82" i="3" s="1"/>
  <c r="D81" i="3"/>
  <c r="D80" i="3"/>
  <c r="D79" i="3"/>
  <c r="D78" i="3"/>
  <c r="CG78" i="3" s="1"/>
  <c r="CA78" i="3" s="1"/>
  <c r="J78" i="3" s="1"/>
  <c r="D77" i="3"/>
  <c r="CG77" i="3" s="1"/>
  <c r="CA77" i="3" s="1"/>
  <c r="J77" i="3" s="1"/>
  <c r="D76" i="3"/>
  <c r="D75" i="3"/>
  <c r="D74" i="3"/>
  <c r="CG74" i="3" s="1"/>
  <c r="CA74" i="3" s="1"/>
  <c r="J74" i="3" s="1"/>
  <c r="D73" i="3"/>
  <c r="D72" i="3"/>
  <c r="D71" i="3"/>
  <c r="D70" i="3"/>
  <c r="CG70" i="3" s="1"/>
  <c r="CA70" i="3" s="1"/>
  <c r="J70" i="3" s="1"/>
  <c r="D69" i="3"/>
  <c r="CG69" i="3" s="1"/>
  <c r="CA69" i="3" s="1"/>
  <c r="J69" i="3" s="1"/>
  <c r="D68" i="3"/>
  <c r="D67" i="3"/>
  <c r="D66" i="3"/>
  <c r="CG66" i="3" s="1"/>
  <c r="CA66" i="3" s="1"/>
  <c r="J66" i="3" s="1"/>
  <c r="D65" i="3"/>
  <c r="D64" i="3"/>
  <c r="D63" i="3"/>
  <c r="D62" i="3"/>
  <c r="CG62" i="3" s="1"/>
  <c r="CA62" i="3" s="1"/>
  <c r="J62" i="3" s="1"/>
  <c r="D61" i="3"/>
  <c r="CG61" i="3" s="1"/>
  <c r="CA61" i="3" s="1"/>
  <c r="J61" i="3" s="1"/>
  <c r="D60" i="3"/>
  <c r="D59" i="3"/>
  <c r="D58" i="3"/>
  <c r="CG58" i="3" s="1"/>
  <c r="CA58" i="3" s="1"/>
  <c r="J58" i="3" s="1"/>
  <c r="D57" i="3"/>
  <c r="CG57" i="3" s="1"/>
  <c r="CA57" i="3" s="1"/>
  <c r="J57" i="3" s="1"/>
  <c r="D56" i="3"/>
  <c r="D55" i="3"/>
  <c r="D54" i="3"/>
  <c r="CG54" i="3" s="1"/>
  <c r="CA54" i="3" s="1"/>
  <c r="J54" i="3" s="1"/>
  <c r="D53" i="3"/>
  <c r="CG53" i="3" s="1"/>
  <c r="CA53" i="3" s="1"/>
  <c r="J53" i="3" s="1"/>
  <c r="D52" i="3"/>
  <c r="D51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 s="1"/>
  <c r="D47" i="3"/>
  <c r="CD47" i="3" s="1"/>
  <c r="CD46" i="3"/>
  <c r="D46" i="3"/>
  <c r="CC46" i="3" s="1"/>
  <c r="CD45" i="3"/>
  <c r="CC45" i="3"/>
  <c r="D45" i="3"/>
  <c r="D44" i="3"/>
  <c r="CC44" i="3" s="1"/>
  <c r="CC43" i="3"/>
  <c r="D43" i="3"/>
  <c r="CD43" i="3" s="1"/>
  <c r="D42" i="3"/>
  <c r="CC42" i="3" s="1"/>
  <c r="CD41" i="3"/>
  <c r="CC41" i="3"/>
  <c r="D41" i="3"/>
  <c r="CD40" i="3"/>
  <c r="CC40" i="3"/>
  <c r="D40" i="3"/>
  <c r="D39" i="3"/>
  <c r="CD39" i="3" s="1"/>
  <c r="CD38" i="3"/>
  <c r="D38" i="3"/>
  <c r="CC38" i="3" s="1"/>
  <c r="CD37" i="3"/>
  <c r="CC37" i="3"/>
  <c r="D37" i="3"/>
  <c r="D36" i="3"/>
  <c r="CC36" i="3" s="1"/>
  <c r="CC35" i="3"/>
  <c r="D35" i="3"/>
  <c r="CD35" i="3" s="1"/>
  <c r="D34" i="3"/>
  <c r="CC34" i="3" s="1"/>
  <c r="CD33" i="3"/>
  <c r="CC33" i="3"/>
  <c r="D33" i="3"/>
  <c r="CD32" i="3"/>
  <c r="CC32" i="3"/>
  <c r="D32" i="3"/>
  <c r="D31" i="3"/>
  <c r="CD31" i="3" s="1"/>
  <c r="CD30" i="3"/>
  <c r="D30" i="3"/>
  <c r="CC30" i="3" s="1"/>
  <c r="CD29" i="3"/>
  <c r="CC29" i="3"/>
  <c r="D29" i="3"/>
  <c r="D28" i="3"/>
  <c r="CC28" i="3" s="1"/>
  <c r="CC27" i="3"/>
  <c r="D27" i="3"/>
  <c r="CD27" i="3" s="1"/>
  <c r="D26" i="3"/>
  <c r="CC26" i="3" s="1"/>
  <c r="CD25" i="3"/>
  <c r="CC25" i="3"/>
  <c r="D25" i="3"/>
  <c r="CD24" i="3"/>
  <c r="CC24" i="3"/>
  <c r="D24" i="3"/>
  <c r="D23" i="3"/>
  <c r="CD23" i="3" s="1"/>
  <c r="CD22" i="3"/>
  <c r="D22" i="3"/>
  <c r="CC22" i="3" s="1"/>
  <c r="CD21" i="3"/>
  <c r="CC21" i="3"/>
  <c r="D21" i="3"/>
  <c r="D20" i="3"/>
  <c r="CC20" i="3" s="1"/>
  <c r="CC19" i="3"/>
  <c r="D19" i="3"/>
  <c r="CD19" i="3" s="1"/>
  <c r="D18" i="3"/>
  <c r="CC18" i="3" s="1"/>
  <c r="CD17" i="3"/>
  <c r="CC17" i="3"/>
  <c r="D17" i="3"/>
  <c r="CD16" i="3"/>
  <c r="CC16" i="3"/>
  <c r="D16" i="3"/>
  <c r="D15" i="3"/>
  <c r="CD15" i="3" s="1"/>
  <c r="CD14" i="3"/>
  <c r="CC14" i="3"/>
  <c r="D14" i="3"/>
  <c r="CD13" i="3"/>
  <c r="CC13" i="3"/>
  <c r="D13" i="3"/>
  <c r="D12" i="3"/>
  <c r="D11" i="3"/>
  <c r="A5" i="3"/>
  <c r="A4" i="3"/>
  <c r="A3" i="3"/>
  <c r="A2" i="3"/>
  <c r="B216" i="4" l="1"/>
  <c r="CH197" i="4"/>
  <c r="CB197" i="4" s="1"/>
  <c r="CG197" i="4"/>
  <c r="CA197" i="4" s="1"/>
  <c r="AI197" i="4" s="1"/>
  <c r="A216" i="4"/>
  <c r="CC11" i="3"/>
  <c r="CD11" i="3"/>
  <c r="CD12" i="3"/>
  <c r="CC12" i="3"/>
  <c r="CD20" i="3"/>
  <c r="CD28" i="3"/>
  <c r="CD36" i="3"/>
  <c r="CD44" i="3"/>
  <c r="CG51" i="3"/>
  <c r="CG55" i="3"/>
  <c r="CA55" i="3" s="1"/>
  <c r="J55" i="3" s="1"/>
  <c r="CG59" i="3"/>
  <c r="CA59" i="3" s="1"/>
  <c r="J59" i="3" s="1"/>
  <c r="CG63" i="3"/>
  <c r="CA63" i="3" s="1"/>
  <c r="J63" i="3" s="1"/>
  <c r="CG67" i="3"/>
  <c r="CA67" i="3" s="1"/>
  <c r="J67" i="3" s="1"/>
  <c r="CG71" i="3"/>
  <c r="CA71" i="3" s="1"/>
  <c r="J71" i="3" s="1"/>
  <c r="CG75" i="3"/>
  <c r="CA75" i="3" s="1"/>
  <c r="J75" i="3" s="1"/>
  <c r="CG79" i="3"/>
  <c r="CA79" i="3" s="1"/>
  <c r="J79" i="3" s="1"/>
  <c r="CG83" i="3"/>
  <c r="CA83" i="3" s="1"/>
  <c r="J83" i="3" s="1"/>
  <c r="CH101" i="3"/>
  <c r="CB101" i="3" s="1"/>
  <c r="X101" i="3" s="1"/>
  <c r="CG102" i="3"/>
  <c r="CA102" i="3" s="1"/>
  <c r="X102" i="3" s="1"/>
  <c r="CG191" i="3"/>
  <c r="CA191" i="3" s="1"/>
  <c r="AI191" i="3" s="1"/>
  <c r="CG192" i="3"/>
  <c r="CA192" i="3" s="1"/>
  <c r="AI192" i="3" s="1"/>
  <c r="CG193" i="3"/>
  <c r="CA193" i="3" s="1"/>
  <c r="AI193" i="3" s="1"/>
  <c r="CG194" i="3"/>
  <c r="CA194" i="3" s="1"/>
  <c r="AI194" i="3" s="1"/>
  <c r="CG195" i="3"/>
  <c r="CA195" i="3" s="1"/>
  <c r="AI195" i="3" s="1"/>
  <c r="CG65" i="3"/>
  <c r="CA65" i="3" s="1"/>
  <c r="J65" i="3" s="1"/>
  <c r="CG73" i="3"/>
  <c r="CA73" i="3" s="1"/>
  <c r="J73" i="3" s="1"/>
  <c r="CG81" i="3"/>
  <c r="CA81" i="3" s="1"/>
  <c r="J81" i="3" s="1"/>
  <c r="CC15" i="3"/>
  <c r="CD18" i="3"/>
  <c r="CC23" i="3"/>
  <c r="CD26" i="3"/>
  <c r="CC31" i="3"/>
  <c r="CD34" i="3"/>
  <c r="CC39" i="3"/>
  <c r="CD42" i="3"/>
  <c r="CC47" i="3"/>
  <c r="CG52" i="3"/>
  <c r="CA52" i="3" s="1"/>
  <c r="J52" i="3" s="1"/>
  <c r="CG56" i="3"/>
  <c r="CA56" i="3" s="1"/>
  <c r="J56" i="3" s="1"/>
  <c r="CG60" i="3"/>
  <c r="CA60" i="3" s="1"/>
  <c r="J60" i="3" s="1"/>
  <c r="CG64" i="3"/>
  <c r="CA64" i="3" s="1"/>
  <c r="J64" i="3" s="1"/>
  <c r="CG68" i="3"/>
  <c r="CA68" i="3" s="1"/>
  <c r="J68" i="3" s="1"/>
  <c r="CG72" i="3"/>
  <c r="CA72" i="3" s="1"/>
  <c r="J72" i="3" s="1"/>
  <c r="CG76" i="3"/>
  <c r="CA76" i="3" s="1"/>
  <c r="J76" i="3" s="1"/>
  <c r="CG80" i="3"/>
  <c r="CA80" i="3" s="1"/>
  <c r="J80" i="3" s="1"/>
  <c r="CG84" i="3"/>
  <c r="CA84" i="3" s="1"/>
  <c r="J84" i="3" s="1"/>
  <c r="CG100" i="3"/>
  <c r="CA100" i="3" s="1"/>
  <c r="X100" i="3" s="1"/>
  <c r="C197" i="3"/>
  <c r="E197" i="2"/>
  <c r="D197" i="2"/>
  <c r="C197" i="2" s="1"/>
  <c r="CG197" i="2" s="1"/>
  <c r="CA197" i="2" s="1"/>
  <c r="E196" i="2"/>
  <c r="D196" i="2"/>
  <c r="C196" i="2" s="1"/>
  <c r="CG195" i="2"/>
  <c r="CA195" i="2" s="1"/>
  <c r="CB195" i="2"/>
  <c r="E195" i="2"/>
  <c r="D195" i="2"/>
  <c r="C195" i="2" s="1"/>
  <c r="CH195" i="2" s="1"/>
  <c r="CG194" i="2"/>
  <c r="CA194" i="2" s="1"/>
  <c r="CB194" i="2"/>
  <c r="E194" i="2"/>
  <c r="D194" i="2"/>
  <c r="C194" i="2" s="1"/>
  <c r="CH194" i="2" s="1"/>
  <c r="CG193" i="2"/>
  <c r="CA193" i="2" s="1"/>
  <c r="CB193" i="2"/>
  <c r="E193" i="2"/>
  <c r="D193" i="2"/>
  <c r="C193" i="2" s="1"/>
  <c r="CH193" i="2" s="1"/>
  <c r="E192" i="2"/>
  <c r="D192" i="2"/>
  <c r="C192" i="2"/>
  <c r="CH192" i="2" s="1"/>
  <c r="CB192" i="2" s="1"/>
  <c r="E191" i="2"/>
  <c r="C191" i="2" s="1"/>
  <c r="D191" i="2"/>
  <c r="I186" i="2"/>
  <c r="H186" i="2"/>
  <c r="G186" i="2"/>
  <c r="F186" i="2"/>
  <c r="E186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1" i="2"/>
  <c r="CG151" i="2" s="1"/>
  <c r="CA151" i="2" s="1"/>
  <c r="Q151" i="2" s="1"/>
  <c r="CG150" i="2"/>
  <c r="CA150" i="2" s="1"/>
  <c r="Q150" i="2" s="1"/>
  <c r="D150" i="2"/>
  <c r="CG149" i="2"/>
  <c r="CA149" i="2"/>
  <c r="Q149" i="2" s="1"/>
  <c r="D149" i="2"/>
  <c r="D148" i="2"/>
  <c r="CG148" i="2" s="1"/>
  <c r="CA148" i="2" s="1"/>
  <c r="Q148" i="2" s="1"/>
  <c r="D147" i="2"/>
  <c r="CG147" i="2" s="1"/>
  <c r="CA147" i="2" s="1"/>
  <c r="Q147" i="2" s="1"/>
  <c r="CG146" i="2"/>
  <c r="CA146" i="2" s="1"/>
  <c r="Q146" i="2" s="1"/>
  <c r="D146" i="2"/>
  <c r="CG145" i="2"/>
  <c r="CA145" i="2"/>
  <c r="Q145" i="2" s="1"/>
  <c r="D145" i="2"/>
  <c r="D144" i="2"/>
  <c r="CG144" i="2" s="1"/>
  <c r="CA144" i="2" s="1"/>
  <c r="Q144" i="2" s="1"/>
  <c r="D143" i="2"/>
  <c r="CG143" i="2" s="1"/>
  <c r="CA143" i="2" s="1"/>
  <c r="Q143" i="2" s="1"/>
  <c r="CG142" i="2"/>
  <c r="CA142" i="2" s="1"/>
  <c r="Q142" i="2" s="1"/>
  <c r="D142" i="2"/>
  <c r="CG141" i="2"/>
  <c r="CA141" i="2"/>
  <c r="Q141" i="2" s="1"/>
  <c r="D141" i="2"/>
  <c r="D140" i="2"/>
  <c r="CG140" i="2" s="1"/>
  <c r="CA140" i="2" s="1"/>
  <c r="Q140" i="2" s="1"/>
  <c r="D139" i="2"/>
  <c r="CG139" i="2" s="1"/>
  <c r="CA139" i="2" s="1"/>
  <c r="Q139" i="2" s="1"/>
  <c r="CG138" i="2"/>
  <c r="CA138" i="2" s="1"/>
  <c r="Q138" i="2" s="1"/>
  <c r="D138" i="2"/>
  <c r="CG137" i="2"/>
  <c r="CA137" i="2"/>
  <c r="Q137" i="2" s="1"/>
  <c r="D137" i="2"/>
  <c r="D136" i="2"/>
  <c r="CG136" i="2" s="1"/>
  <c r="CA136" i="2" s="1"/>
  <c r="Q136" i="2" s="1"/>
  <c r="CJ132" i="2"/>
  <c r="CI132" i="2"/>
  <c r="CH132" i="2"/>
  <c r="CG132" i="2"/>
  <c r="CD132" i="2"/>
  <c r="CC132" i="2"/>
  <c r="CB132" i="2"/>
  <c r="CA132" i="2"/>
  <c r="I132" i="2" s="1"/>
  <c r="CJ131" i="2"/>
  <c r="CI131" i="2"/>
  <c r="CH131" i="2"/>
  <c r="CG131" i="2"/>
  <c r="CD131" i="2"/>
  <c r="CC131" i="2"/>
  <c r="CB131" i="2"/>
  <c r="I131" i="2" s="1"/>
  <c r="CA131" i="2"/>
  <c r="B127" i="2"/>
  <c r="B126" i="2"/>
  <c r="B122" i="2"/>
  <c r="B121" i="2"/>
  <c r="CG114" i="2"/>
  <c r="CA114" i="2"/>
  <c r="M114" i="2" s="1"/>
  <c r="D114" i="2"/>
  <c r="CG113" i="2"/>
  <c r="CA113" i="2"/>
  <c r="M113" i="2" s="1"/>
  <c r="D113" i="2"/>
  <c r="CG112" i="2"/>
  <c r="CA112" i="2"/>
  <c r="M112" i="2" s="1"/>
  <c r="D112" i="2"/>
  <c r="CG111" i="2"/>
  <c r="CA111" i="2"/>
  <c r="M111" i="2" s="1"/>
  <c r="D111" i="2"/>
  <c r="CG110" i="2"/>
  <c r="CA110" i="2"/>
  <c r="M110" i="2" s="1"/>
  <c r="D110" i="2"/>
  <c r="CG109" i="2"/>
  <c r="CA109" i="2"/>
  <c r="M109" i="2" s="1"/>
  <c r="D109" i="2"/>
  <c r="CG108" i="2"/>
  <c r="CA108" i="2"/>
  <c r="M108" i="2" s="1"/>
  <c r="D108" i="2"/>
  <c r="CG107" i="2"/>
  <c r="CA107" i="2"/>
  <c r="M107" i="2" s="1"/>
  <c r="D107" i="2"/>
  <c r="CG106" i="2"/>
  <c r="CA106" i="2"/>
  <c r="M106" i="2" s="1"/>
  <c r="D106" i="2"/>
  <c r="CG102" i="2"/>
  <c r="CA102" i="2" s="1"/>
  <c r="X102" i="2" s="1"/>
  <c r="CB102" i="2"/>
  <c r="E102" i="2"/>
  <c r="CH102" i="2" s="1"/>
  <c r="CG101" i="2"/>
  <c r="CA101" i="2" s="1"/>
  <c r="E101" i="2"/>
  <c r="CH101" i="2" s="1"/>
  <c r="CB101" i="2" s="1"/>
  <c r="CG100" i="2"/>
  <c r="CA100" i="2" s="1"/>
  <c r="E100" i="2"/>
  <c r="CH100" i="2" s="1"/>
  <c r="CB100" i="2" s="1"/>
  <c r="I85" i="2"/>
  <c r="H85" i="2"/>
  <c r="G85" i="2"/>
  <c r="F85" i="2"/>
  <c r="E85" i="2"/>
  <c r="D85" i="2" s="1"/>
  <c r="D84" i="2"/>
  <c r="CG84" i="2" s="1"/>
  <c r="CA84" i="2" s="1"/>
  <c r="J84" i="2" s="1"/>
  <c r="D83" i="2"/>
  <c r="CA82" i="2"/>
  <c r="J82" i="2" s="1"/>
  <c r="D82" i="2"/>
  <c r="CG82" i="2" s="1"/>
  <c r="D81" i="2"/>
  <c r="D80" i="2"/>
  <c r="CG80" i="2" s="1"/>
  <c r="CA80" i="2" s="1"/>
  <c r="J80" i="2" s="1"/>
  <c r="D79" i="2"/>
  <c r="CG79" i="2" s="1"/>
  <c r="CA79" i="2" s="1"/>
  <c r="J79" i="2" s="1"/>
  <c r="CA78" i="2"/>
  <c r="J78" i="2" s="1"/>
  <c r="D78" i="2"/>
  <c r="CG78" i="2" s="1"/>
  <c r="D77" i="2"/>
  <c r="D76" i="2"/>
  <c r="CG76" i="2" s="1"/>
  <c r="CA76" i="2" s="1"/>
  <c r="J76" i="2" s="1"/>
  <c r="D75" i="2"/>
  <c r="CA74" i="2"/>
  <c r="J74" i="2" s="1"/>
  <c r="D74" i="2"/>
  <c r="CG74" i="2" s="1"/>
  <c r="D73" i="2"/>
  <c r="D72" i="2"/>
  <c r="CG72" i="2" s="1"/>
  <c r="CA72" i="2" s="1"/>
  <c r="J72" i="2" s="1"/>
  <c r="D71" i="2"/>
  <c r="CG71" i="2" s="1"/>
  <c r="CA71" i="2" s="1"/>
  <c r="J71" i="2" s="1"/>
  <c r="CA70" i="2"/>
  <c r="J70" i="2" s="1"/>
  <c r="D70" i="2"/>
  <c r="CG70" i="2" s="1"/>
  <c r="D69" i="2"/>
  <c r="D68" i="2"/>
  <c r="CG68" i="2" s="1"/>
  <c r="CA68" i="2" s="1"/>
  <c r="J68" i="2" s="1"/>
  <c r="D67" i="2"/>
  <c r="CA66" i="2"/>
  <c r="J66" i="2" s="1"/>
  <c r="D66" i="2"/>
  <c r="CG66" i="2" s="1"/>
  <c r="D65" i="2"/>
  <c r="D64" i="2"/>
  <c r="CG64" i="2" s="1"/>
  <c r="CA64" i="2" s="1"/>
  <c r="J64" i="2" s="1"/>
  <c r="D63" i="2"/>
  <c r="CG63" i="2" s="1"/>
  <c r="CA63" i="2" s="1"/>
  <c r="J63" i="2" s="1"/>
  <c r="CA62" i="2"/>
  <c r="J62" i="2" s="1"/>
  <c r="D62" i="2"/>
  <c r="CG62" i="2" s="1"/>
  <c r="D61" i="2"/>
  <c r="D60" i="2"/>
  <c r="CG60" i="2" s="1"/>
  <c r="CA60" i="2" s="1"/>
  <c r="J60" i="2" s="1"/>
  <c r="D59" i="2"/>
  <c r="CA58" i="2"/>
  <c r="J58" i="2" s="1"/>
  <c r="D58" i="2"/>
  <c r="CG58" i="2" s="1"/>
  <c r="CA57" i="2"/>
  <c r="J57" i="2"/>
  <c r="D57" i="2"/>
  <c r="CG57" i="2" s="1"/>
  <c r="D56" i="2"/>
  <c r="CG56" i="2" s="1"/>
  <c r="CA56" i="2" s="1"/>
  <c r="J56" i="2" s="1"/>
  <c r="D55" i="2"/>
  <c r="CG55" i="2" s="1"/>
  <c r="CA55" i="2" s="1"/>
  <c r="J55" i="2" s="1"/>
  <c r="D54" i="2"/>
  <c r="D53" i="2"/>
  <c r="D52" i="2"/>
  <c r="CG52" i="2" s="1"/>
  <c r="CA52" i="2" s="1"/>
  <c r="J52" i="2" s="1"/>
  <c r="D51" i="2"/>
  <c r="CG51" i="2" s="1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C47" i="2"/>
  <c r="D47" i="2"/>
  <c r="CD47" i="2" s="1"/>
  <c r="D46" i="2"/>
  <c r="CC46" i="2" s="1"/>
  <c r="CD45" i="2"/>
  <c r="CC45" i="2"/>
  <c r="D45" i="2"/>
  <c r="CD44" i="2"/>
  <c r="CC44" i="2"/>
  <c r="D44" i="2"/>
  <c r="D43" i="2"/>
  <c r="CD43" i="2" s="1"/>
  <c r="CD42" i="2"/>
  <c r="D42" i="2"/>
  <c r="CC42" i="2" s="1"/>
  <c r="CD41" i="2"/>
  <c r="CC41" i="2"/>
  <c r="D41" i="2"/>
  <c r="D40" i="2"/>
  <c r="CD40" i="2" s="1"/>
  <c r="CC39" i="2"/>
  <c r="D39" i="2"/>
  <c r="CD39" i="2" s="1"/>
  <c r="D38" i="2"/>
  <c r="CC38" i="2" s="1"/>
  <c r="CD37" i="2"/>
  <c r="CC37" i="2"/>
  <c r="D37" i="2"/>
  <c r="CD36" i="2"/>
  <c r="CC36" i="2"/>
  <c r="D36" i="2"/>
  <c r="D35" i="2"/>
  <c r="CD35" i="2" s="1"/>
  <c r="CD34" i="2"/>
  <c r="D34" i="2"/>
  <c r="CC34" i="2" s="1"/>
  <c r="CD33" i="2"/>
  <c r="CC33" i="2"/>
  <c r="D33" i="2"/>
  <c r="D32" i="2"/>
  <c r="CD32" i="2" s="1"/>
  <c r="CC31" i="2"/>
  <c r="D31" i="2"/>
  <c r="CD31" i="2" s="1"/>
  <c r="D30" i="2"/>
  <c r="CC30" i="2" s="1"/>
  <c r="CD29" i="2"/>
  <c r="CC29" i="2"/>
  <c r="D29" i="2"/>
  <c r="CD28" i="2"/>
  <c r="CC28" i="2"/>
  <c r="D28" i="2"/>
  <c r="D27" i="2"/>
  <c r="CD27" i="2" s="1"/>
  <c r="CD26" i="2"/>
  <c r="D26" i="2"/>
  <c r="CC26" i="2" s="1"/>
  <c r="CD25" i="2"/>
  <c r="CC25" i="2"/>
  <c r="D25" i="2"/>
  <c r="D24" i="2"/>
  <c r="CD24" i="2" s="1"/>
  <c r="CC23" i="2"/>
  <c r="D23" i="2"/>
  <c r="CD23" i="2" s="1"/>
  <c r="D22" i="2"/>
  <c r="CC22" i="2" s="1"/>
  <c r="CD21" i="2"/>
  <c r="CC21" i="2"/>
  <c r="D21" i="2"/>
  <c r="CD20" i="2"/>
  <c r="CC20" i="2"/>
  <c r="D20" i="2"/>
  <c r="D19" i="2"/>
  <c r="CD19" i="2" s="1"/>
  <c r="CD18" i="2"/>
  <c r="D18" i="2"/>
  <c r="CC18" i="2" s="1"/>
  <c r="CD17" i="2"/>
  <c r="CC17" i="2"/>
  <c r="D17" i="2"/>
  <c r="D16" i="2"/>
  <c r="CD16" i="2" s="1"/>
  <c r="CC15" i="2"/>
  <c r="D15" i="2"/>
  <c r="CD15" i="2" s="1"/>
  <c r="D14" i="2"/>
  <c r="CD14" i="2" s="1"/>
  <c r="D13" i="2"/>
  <c r="CD13" i="2" s="1"/>
  <c r="CD12" i="2"/>
  <c r="D12" i="2"/>
  <c r="CC12" i="2" s="1"/>
  <c r="CD11" i="2"/>
  <c r="CC11" i="2"/>
  <c r="AF11" i="2" s="1"/>
  <c r="D11" i="2"/>
  <c r="A5" i="2"/>
  <c r="A4" i="2"/>
  <c r="A3" i="2"/>
  <c r="A2" i="2"/>
  <c r="CA51" i="3" l="1"/>
  <c r="J51" i="3" s="1"/>
  <c r="AF11" i="3"/>
  <c r="CH197" i="3"/>
  <c r="CB197" i="3" s="1"/>
  <c r="CG197" i="3"/>
  <c r="CA197" i="3" s="1"/>
  <c r="A216" i="3"/>
  <c r="X100" i="2"/>
  <c r="CH191" i="2"/>
  <c r="CB191" i="2" s="1"/>
  <c r="CG191" i="2"/>
  <c r="CA191" i="2" s="1"/>
  <c r="AI191" i="2" s="1"/>
  <c r="X101" i="2"/>
  <c r="AI197" i="2"/>
  <c r="CH197" i="2"/>
  <c r="CB197" i="2" s="1"/>
  <c r="CC14" i="2"/>
  <c r="B216" i="2"/>
  <c r="CG59" i="2"/>
  <c r="CA59" i="2" s="1"/>
  <c r="J59" i="2" s="1"/>
  <c r="CG67" i="2"/>
  <c r="CA67" i="2" s="1"/>
  <c r="J67" i="2" s="1"/>
  <c r="CG75" i="2"/>
  <c r="CA75" i="2" s="1"/>
  <c r="J75" i="2" s="1"/>
  <c r="CG83" i="2"/>
  <c r="CA83" i="2" s="1"/>
  <c r="J83" i="2" s="1"/>
  <c r="CG192" i="2"/>
  <c r="CA192" i="2" s="1"/>
  <c r="AI192" i="2" s="1"/>
  <c r="AI193" i="2"/>
  <c r="AI194" i="2"/>
  <c r="AI195" i="2"/>
  <c r="A216" i="2"/>
  <c r="CC13" i="2"/>
  <c r="CC16" i="2"/>
  <c r="CC19" i="2"/>
  <c r="CD22" i="2"/>
  <c r="CC24" i="2"/>
  <c r="CC27" i="2"/>
  <c r="CD30" i="2"/>
  <c r="CC32" i="2"/>
  <c r="CC35" i="2"/>
  <c r="CD38" i="2"/>
  <c r="CC40" i="2"/>
  <c r="CC43" i="2"/>
  <c r="CD46" i="2"/>
  <c r="CG54" i="2"/>
  <c r="CA54" i="2" s="1"/>
  <c r="J54" i="2" s="1"/>
  <c r="CA51" i="2"/>
  <c r="J51" i="2" s="1"/>
  <c r="CG53" i="2"/>
  <c r="CA53" i="2" s="1"/>
  <c r="J53" i="2" s="1"/>
  <c r="CG61" i="2"/>
  <c r="CA61" i="2" s="1"/>
  <c r="J61" i="2" s="1"/>
  <c r="CG65" i="2"/>
  <c r="CA65" i="2" s="1"/>
  <c r="J65" i="2" s="1"/>
  <c r="CG69" i="2"/>
  <c r="CA69" i="2" s="1"/>
  <c r="J69" i="2" s="1"/>
  <c r="CG73" i="2"/>
  <c r="CA73" i="2" s="1"/>
  <c r="J73" i="2" s="1"/>
  <c r="CG77" i="2"/>
  <c r="CA77" i="2" s="1"/>
  <c r="J77" i="2" s="1"/>
  <c r="CG81" i="2"/>
  <c r="CA81" i="2" s="1"/>
  <c r="J81" i="2" s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M127" i="1"/>
  <c r="L127" i="1"/>
  <c r="K127" i="1"/>
  <c r="J127" i="1"/>
  <c r="I127" i="1"/>
  <c r="H127" i="1"/>
  <c r="G127" i="1"/>
  <c r="F127" i="1"/>
  <c r="E127" i="1"/>
  <c r="D127" i="1"/>
  <c r="C127" i="1"/>
  <c r="M126" i="1"/>
  <c r="L126" i="1"/>
  <c r="K126" i="1"/>
  <c r="J126" i="1"/>
  <c r="I126" i="1"/>
  <c r="H126" i="1"/>
  <c r="G126" i="1"/>
  <c r="F126" i="1"/>
  <c r="E126" i="1"/>
  <c r="D126" i="1"/>
  <c r="C126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D117" i="1"/>
  <c r="C117" i="1"/>
  <c r="B117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E111" i="1"/>
  <c r="L110" i="1"/>
  <c r="K110" i="1"/>
  <c r="J110" i="1"/>
  <c r="I110" i="1"/>
  <c r="H110" i="1"/>
  <c r="G110" i="1"/>
  <c r="F110" i="1"/>
  <c r="E110" i="1"/>
  <c r="L109" i="1"/>
  <c r="K109" i="1"/>
  <c r="J109" i="1"/>
  <c r="I109" i="1"/>
  <c r="H109" i="1"/>
  <c r="G109" i="1"/>
  <c r="F109" i="1"/>
  <c r="E109" i="1"/>
  <c r="L108" i="1"/>
  <c r="K108" i="1"/>
  <c r="J108" i="1"/>
  <c r="I108" i="1"/>
  <c r="H108" i="1"/>
  <c r="G108" i="1"/>
  <c r="F108" i="1"/>
  <c r="E108" i="1"/>
  <c r="L107" i="1"/>
  <c r="K107" i="1"/>
  <c r="J107" i="1"/>
  <c r="I107" i="1"/>
  <c r="H107" i="1"/>
  <c r="G107" i="1"/>
  <c r="F107" i="1"/>
  <c r="E107" i="1"/>
  <c r="L106" i="1"/>
  <c r="K106" i="1"/>
  <c r="J106" i="1"/>
  <c r="I106" i="1"/>
  <c r="H106" i="1"/>
  <c r="G106" i="1"/>
  <c r="F106" i="1"/>
  <c r="E106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D102" i="1"/>
  <c r="D101" i="1"/>
  <c r="D100" i="1"/>
  <c r="E96" i="1"/>
  <c r="D96" i="1"/>
  <c r="E95" i="1"/>
  <c r="D95" i="1"/>
  <c r="E94" i="1"/>
  <c r="D94" i="1"/>
  <c r="D90" i="1"/>
  <c r="D89" i="1"/>
  <c r="D88" i="1"/>
  <c r="I84" i="1"/>
  <c r="H84" i="1"/>
  <c r="G84" i="1"/>
  <c r="F84" i="1"/>
  <c r="E84" i="1"/>
  <c r="I83" i="1"/>
  <c r="H83" i="1"/>
  <c r="G83" i="1"/>
  <c r="F83" i="1"/>
  <c r="E83" i="1"/>
  <c r="I82" i="1"/>
  <c r="H82" i="1"/>
  <c r="G82" i="1"/>
  <c r="F82" i="1"/>
  <c r="E82" i="1"/>
  <c r="I81" i="1"/>
  <c r="H81" i="1"/>
  <c r="G81" i="1"/>
  <c r="F81" i="1"/>
  <c r="E81" i="1"/>
  <c r="I80" i="1"/>
  <c r="H80" i="1"/>
  <c r="G80" i="1"/>
  <c r="F80" i="1"/>
  <c r="E80" i="1"/>
  <c r="I79" i="1"/>
  <c r="H79" i="1"/>
  <c r="G79" i="1"/>
  <c r="F79" i="1"/>
  <c r="E79" i="1"/>
  <c r="I78" i="1"/>
  <c r="H78" i="1"/>
  <c r="G78" i="1"/>
  <c r="F78" i="1"/>
  <c r="E78" i="1"/>
  <c r="I77" i="1"/>
  <c r="H77" i="1"/>
  <c r="G77" i="1"/>
  <c r="F77" i="1"/>
  <c r="E77" i="1"/>
  <c r="I76" i="1"/>
  <c r="H76" i="1"/>
  <c r="G76" i="1"/>
  <c r="F76" i="1"/>
  <c r="E76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1" i="1"/>
  <c r="H71" i="1"/>
  <c r="G71" i="1"/>
  <c r="F71" i="1"/>
  <c r="E71" i="1"/>
  <c r="I70" i="1"/>
  <c r="H70" i="1"/>
  <c r="G70" i="1"/>
  <c r="F70" i="1"/>
  <c r="E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I66" i="1"/>
  <c r="H66" i="1"/>
  <c r="G66" i="1"/>
  <c r="F66" i="1"/>
  <c r="E66" i="1"/>
  <c r="I65" i="1"/>
  <c r="H65" i="1"/>
  <c r="G65" i="1"/>
  <c r="F65" i="1"/>
  <c r="E65" i="1"/>
  <c r="I64" i="1"/>
  <c r="H64" i="1"/>
  <c r="G64" i="1"/>
  <c r="F64" i="1"/>
  <c r="E64" i="1"/>
  <c r="I63" i="1"/>
  <c r="H63" i="1"/>
  <c r="G63" i="1"/>
  <c r="F63" i="1"/>
  <c r="E63" i="1"/>
  <c r="I62" i="1"/>
  <c r="H62" i="1"/>
  <c r="G62" i="1"/>
  <c r="F62" i="1"/>
  <c r="E62" i="1"/>
  <c r="I61" i="1"/>
  <c r="H61" i="1"/>
  <c r="G61" i="1"/>
  <c r="F61" i="1"/>
  <c r="E61" i="1"/>
  <c r="I60" i="1"/>
  <c r="H60" i="1"/>
  <c r="G60" i="1"/>
  <c r="F60" i="1"/>
  <c r="E60" i="1"/>
  <c r="I59" i="1"/>
  <c r="H59" i="1"/>
  <c r="G59" i="1"/>
  <c r="F59" i="1"/>
  <c r="E59" i="1"/>
  <c r="I58" i="1"/>
  <c r="H58" i="1"/>
  <c r="G58" i="1"/>
  <c r="F58" i="1"/>
  <c r="E58" i="1"/>
  <c r="I57" i="1"/>
  <c r="H57" i="1"/>
  <c r="G57" i="1"/>
  <c r="F57" i="1"/>
  <c r="E57" i="1"/>
  <c r="I56" i="1"/>
  <c r="H56" i="1"/>
  <c r="G56" i="1"/>
  <c r="F56" i="1"/>
  <c r="E56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E197" i="1"/>
  <c r="D197" i="1"/>
  <c r="E196" i="1"/>
  <c r="D196" i="1"/>
  <c r="C196" i="1"/>
  <c r="E195" i="1"/>
  <c r="D195" i="1"/>
  <c r="C195" i="1" s="1"/>
  <c r="E194" i="1"/>
  <c r="D194" i="1"/>
  <c r="C194" i="1"/>
  <c r="E193" i="1"/>
  <c r="D193" i="1"/>
  <c r="C193" i="1"/>
  <c r="E192" i="1"/>
  <c r="D192" i="1"/>
  <c r="C192" i="1" s="1"/>
  <c r="E191" i="1"/>
  <c r="D191" i="1"/>
  <c r="C191" i="1" s="1"/>
  <c r="I186" i="1"/>
  <c r="H186" i="1"/>
  <c r="G186" i="1"/>
  <c r="F186" i="1"/>
  <c r="E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CG151" i="1"/>
  <c r="CA151" i="1"/>
  <c r="Q151" i="1" s="1"/>
  <c r="D151" i="1"/>
  <c r="CG150" i="1"/>
  <c r="CA150" i="1"/>
  <c r="Q150" i="1" s="1"/>
  <c r="D150" i="1"/>
  <c r="CG149" i="1"/>
  <c r="CA149" i="1"/>
  <c r="Q149" i="1" s="1"/>
  <c r="D149" i="1"/>
  <c r="CG148" i="1"/>
  <c r="CA148" i="1" s="1"/>
  <c r="Q148" i="1" s="1"/>
  <c r="D148" i="1"/>
  <c r="CG147" i="1"/>
  <c r="CA147" i="1" s="1"/>
  <c r="Q147" i="1" s="1"/>
  <c r="D147" i="1"/>
  <c r="CG146" i="1"/>
  <c r="CA146" i="1"/>
  <c r="Q146" i="1" s="1"/>
  <c r="D146" i="1"/>
  <c r="CG145" i="1"/>
  <c r="CA145" i="1"/>
  <c r="Q145" i="1" s="1"/>
  <c r="D145" i="1"/>
  <c r="CG144" i="1"/>
  <c r="CA144" i="1" s="1"/>
  <c r="Q144" i="1" s="1"/>
  <c r="D144" i="1"/>
  <c r="CG143" i="1"/>
  <c r="CA143" i="1"/>
  <c r="Q143" i="1" s="1"/>
  <c r="D143" i="1"/>
  <c r="CG142" i="1"/>
  <c r="CA142" i="1"/>
  <c r="Q142" i="1" s="1"/>
  <c r="D142" i="1"/>
  <c r="CG141" i="1"/>
  <c r="CA141" i="1"/>
  <c r="Q141" i="1" s="1"/>
  <c r="D141" i="1"/>
  <c r="CG140" i="1"/>
  <c r="CA140" i="1" s="1"/>
  <c r="Q140" i="1" s="1"/>
  <c r="D140" i="1"/>
  <c r="CG139" i="1"/>
  <c r="CA139" i="1" s="1"/>
  <c r="Q139" i="1" s="1"/>
  <c r="D139" i="1"/>
  <c r="CG138" i="1"/>
  <c r="CA138" i="1"/>
  <c r="Q138" i="1" s="1"/>
  <c r="D138" i="1"/>
  <c r="CG137" i="1"/>
  <c r="CA137" i="1"/>
  <c r="Q137" i="1" s="1"/>
  <c r="D137" i="1"/>
  <c r="CG136" i="1"/>
  <c r="CA136" i="1" s="1"/>
  <c r="Q136" i="1" s="1"/>
  <c r="D136" i="1"/>
  <c r="A5" i="1"/>
  <c r="A4" i="1"/>
  <c r="A3" i="1"/>
  <c r="A2" i="1"/>
  <c r="CI131" i="1" l="1"/>
  <c r="CC131" i="1" s="1"/>
  <c r="D18" i="1"/>
  <c r="CC18" i="1" s="1"/>
  <c r="M48" i="1"/>
  <c r="Q48" i="1"/>
  <c r="U48" i="1"/>
  <c r="AC48" i="1"/>
  <c r="D21" i="1"/>
  <c r="CC21" i="1" s="1"/>
  <c r="D26" i="1"/>
  <c r="CC26" i="1" s="1"/>
  <c r="D29" i="1"/>
  <c r="CC29" i="1" s="1"/>
  <c r="D34" i="1"/>
  <c r="CC34" i="1" s="1"/>
  <c r="D37" i="1"/>
  <c r="CC37" i="1" s="1"/>
  <c r="D42" i="1"/>
  <c r="CC42" i="1" s="1"/>
  <c r="D45" i="1"/>
  <c r="CC45" i="1" s="1"/>
  <c r="E85" i="1"/>
  <c r="I85" i="1"/>
  <c r="D53" i="1"/>
  <c r="D61" i="1"/>
  <c r="D63" i="1"/>
  <c r="D65" i="1"/>
  <c r="D67" i="1"/>
  <c r="D69" i="1"/>
  <c r="D71" i="1"/>
  <c r="CG71" i="1" s="1"/>
  <c r="CA71" i="1" s="1"/>
  <c r="J71" i="1" s="1"/>
  <c r="D73" i="1"/>
  <c r="D75" i="1"/>
  <c r="D77" i="1"/>
  <c r="D79" i="1"/>
  <c r="D81" i="1"/>
  <c r="D83" i="1"/>
  <c r="E101" i="1"/>
  <c r="CG101" i="1" s="1"/>
  <c r="CA101" i="1" s="1"/>
  <c r="D106" i="1"/>
  <c r="CG108" i="1"/>
  <c r="CA108" i="1" s="1"/>
  <c r="M108" i="1" s="1"/>
  <c r="CG113" i="1"/>
  <c r="CA113" i="1" s="1"/>
  <c r="M113" i="1" s="1"/>
  <c r="AI197" i="3"/>
  <c r="B216" i="3"/>
  <c r="I48" i="1"/>
  <c r="Y48" i="1"/>
  <c r="D15" i="1"/>
  <c r="CC15" i="1" s="1"/>
  <c r="D23" i="1"/>
  <c r="CD23" i="1" s="1"/>
  <c r="D31" i="1"/>
  <c r="CD31" i="1" s="1"/>
  <c r="D39" i="1"/>
  <c r="CD39" i="1" s="1"/>
  <c r="D47" i="1"/>
  <c r="CC47" i="1" s="1"/>
  <c r="F85" i="1"/>
  <c r="D56" i="1"/>
  <c r="D57" i="1"/>
  <c r="D60" i="1"/>
  <c r="D64" i="1"/>
  <c r="D68" i="1"/>
  <c r="CG68" i="1" s="1"/>
  <c r="CA68" i="1" s="1"/>
  <c r="J68" i="1" s="1"/>
  <c r="D72" i="1"/>
  <c r="D76" i="1"/>
  <c r="D80" i="1"/>
  <c r="D84" i="1"/>
  <c r="CG111" i="1"/>
  <c r="CA111" i="1" s="1"/>
  <c r="M111" i="1" s="1"/>
  <c r="D51" i="1"/>
  <c r="H85" i="1"/>
  <c r="G85" i="1"/>
  <c r="D54" i="1"/>
  <c r="D55" i="1"/>
  <c r="D58" i="1"/>
  <c r="CG58" i="1" s="1"/>
  <c r="CA58" i="1" s="1"/>
  <c r="J58" i="1" s="1"/>
  <c r="D59" i="1"/>
  <c r="D62" i="1"/>
  <c r="D66" i="1"/>
  <c r="D70" i="1"/>
  <c r="D74" i="1"/>
  <c r="CG74" i="1" s="1"/>
  <c r="CA74" i="1" s="1"/>
  <c r="J74" i="1" s="1"/>
  <c r="D78" i="1"/>
  <c r="D82" i="1"/>
  <c r="CG82" i="1" s="1"/>
  <c r="CA82" i="1" s="1"/>
  <c r="J82" i="1" s="1"/>
  <c r="E100" i="1"/>
  <c r="CG100" i="1" s="1"/>
  <c r="CA100" i="1" s="1"/>
  <c r="E102" i="1"/>
  <c r="CH102" i="1" s="1"/>
  <c r="CB102" i="1" s="1"/>
  <c r="D107" i="1"/>
  <c r="D108" i="1"/>
  <c r="D109" i="1"/>
  <c r="D110" i="1"/>
  <c r="D111" i="1"/>
  <c r="CG112" i="1"/>
  <c r="CA112" i="1" s="1"/>
  <c r="M112" i="1" s="1"/>
  <c r="D113" i="1"/>
  <c r="CG114" i="1"/>
  <c r="CA114" i="1" s="1"/>
  <c r="M114" i="1" s="1"/>
  <c r="CH132" i="1"/>
  <c r="CB132" i="1" s="1"/>
  <c r="D11" i="1"/>
  <c r="CD11" i="1" s="1"/>
  <c r="F48" i="1"/>
  <c r="J48" i="1"/>
  <c r="N48" i="1"/>
  <c r="R48" i="1"/>
  <c r="V48" i="1"/>
  <c r="Z48" i="1"/>
  <c r="AD48" i="1"/>
  <c r="G48" i="1"/>
  <c r="K48" i="1"/>
  <c r="O48" i="1"/>
  <c r="S48" i="1"/>
  <c r="W48" i="1"/>
  <c r="AA48" i="1"/>
  <c r="AE48" i="1"/>
  <c r="D16" i="1"/>
  <c r="CD16" i="1" s="1"/>
  <c r="D19" i="1"/>
  <c r="D20" i="1"/>
  <c r="CC20" i="1" s="1"/>
  <c r="D24" i="1"/>
  <c r="CD24" i="1" s="1"/>
  <c r="D25" i="1"/>
  <c r="CD25" i="1" s="1"/>
  <c r="D27" i="1"/>
  <c r="CC27" i="1" s="1"/>
  <c r="D28" i="1"/>
  <c r="CC28" i="1" s="1"/>
  <c r="D32" i="1"/>
  <c r="CC32" i="1" s="1"/>
  <c r="D35" i="1"/>
  <c r="CC35" i="1" s="1"/>
  <c r="D36" i="1"/>
  <c r="CD36" i="1" s="1"/>
  <c r="D40" i="1"/>
  <c r="CD40" i="1" s="1"/>
  <c r="D43" i="1"/>
  <c r="CD43" i="1" s="1"/>
  <c r="D44" i="1"/>
  <c r="CC44" i="1" s="1"/>
  <c r="CJ131" i="1"/>
  <c r="CD131" i="1" s="1"/>
  <c r="CH131" i="1"/>
  <c r="CB131" i="1" s="1"/>
  <c r="H48" i="1"/>
  <c r="L48" i="1"/>
  <c r="P48" i="1"/>
  <c r="T48" i="1"/>
  <c r="X48" i="1"/>
  <c r="AB48" i="1"/>
  <c r="D14" i="1"/>
  <c r="D17" i="1"/>
  <c r="D22" i="1"/>
  <c r="CD22" i="1" s="1"/>
  <c r="D30" i="1"/>
  <c r="CD30" i="1" s="1"/>
  <c r="D33" i="1"/>
  <c r="CC33" i="1" s="1"/>
  <c r="D38" i="1"/>
  <c r="CD38" i="1" s="1"/>
  <c r="D41" i="1"/>
  <c r="CD41" i="1" s="1"/>
  <c r="D46" i="1"/>
  <c r="CD46" i="1" s="1"/>
  <c r="CG106" i="1"/>
  <c r="CA106" i="1" s="1"/>
  <c r="M106" i="1" s="1"/>
  <c r="CG109" i="1"/>
  <c r="CA109" i="1" s="1"/>
  <c r="M109" i="1" s="1"/>
  <c r="B121" i="1"/>
  <c r="B122" i="1"/>
  <c r="B126" i="1"/>
  <c r="B127" i="1"/>
  <c r="CG131" i="1"/>
  <c r="CA131" i="1" s="1"/>
  <c r="CJ132" i="1"/>
  <c r="CD132" i="1" s="1"/>
  <c r="CG132" i="1"/>
  <c r="CA132" i="1" s="1"/>
  <c r="CI132" i="1"/>
  <c r="CC132" i="1" s="1"/>
  <c r="CG107" i="1"/>
  <c r="CA107" i="1" s="1"/>
  <c r="M107" i="1" s="1"/>
  <c r="CG110" i="1"/>
  <c r="CA110" i="1" s="1"/>
  <c r="M110" i="1" s="1"/>
  <c r="D112" i="1"/>
  <c r="D114" i="1"/>
  <c r="CG102" i="1"/>
  <c r="CA102" i="1" s="1"/>
  <c r="D52" i="1"/>
  <c r="D13" i="1"/>
  <c r="D12" i="1"/>
  <c r="E48" i="1"/>
  <c r="CH195" i="1"/>
  <c r="CB195" i="1" s="1"/>
  <c r="CG195" i="1"/>
  <c r="CA195" i="1" s="1"/>
  <c r="AI195" i="1" s="1"/>
  <c r="CH192" i="1"/>
  <c r="CB192" i="1" s="1"/>
  <c r="CG192" i="1"/>
  <c r="CA192" i="1" s="1"/>
  <c r="AI192" i="1" s="1"/>
  <c r="CH191" i="1"/>
  <c r="CB191" i="1" s="1"/>
  <c r="CG191" i="1"/>
  <c r="CA191" i="1" s="1"/>
  <c r="AI191" i="1" s="1"/>
  <c r="CH193" i="1"/>
  <c r="CB193" i="1" s="1"/>
  <c r="CG193" i="1"/>
  <c r="CA193" i="1" s="1"/>
  <c r="AI193" i="1" s="1"/>
  <c r="D186" i="1"/>
  <c r="CH194" i="1"/>
  <c r="CB194" i="1" s="1"/>
  <c r="CG194" i="1"/>
  <c r="CA194" i="1" s="1"/>
  <c r="AI194" i="1" s="1"/>
  <c r="C197" i="1"/>
  <c r="CD32" i="1" l="1"/>
  <c r="CD18" i="1"/>
  <c r="CC24" i="1"/>
  <c r="CG69" i="1"/>
  <c r="CA69" i="1" s="1"/>
  <c r="J69" i="1" s="1"/>
  <c r="CC41" i="1"/>
  <c r="CC43" i="1"/>
  <c r="CG62" i="1"/>
  <c r="CA62" i="1" s="1"/>
  <c r="J62" i="1" s="1"/>
  <c r="CD37" i="1"/>
  <c r="CG53" i="1"/>
  <c r="CA53" i="1" s="1"/>
  <c r="J53" i="1" s="1"/>
  <c r="CC31" i="1"/>
  <c r="CG66" i="1"/>
  <c r="CA66" i="1" s="1"/>
  <c r="J66" i="1" s="1"/>
  <c r="CG55" i="1"/>
  <c r="CA55" i="1" s="1"/>
  <c r="J55" i="1" s="1"/>
  <c r="CC40" i="1"/>
  <c r="CG81" i="1"/>
  <c r="CA81" i="1" s="1"/>
  <c r="J81" i="1" s="1"/>
  <c r="CD42" i="1"/>
  <c r="CC46" i="1"/>
  <c r="CD26" i="1"/>
  <c r="CC22" i="1"/>
  <c r="CD21" i="1"/>
  <c r="CG80" i="1"/>
  <c r="CA80" i="1" s="1"/>
  <c r="J80" i="1" s="1"/>
  <c r="CG79" i="1"/>
  <c r="CA79" i="1" s="1"/>
  <c r="J79" i="1" s="1"/>
  <c r="CG63" i="1"/>
  <c r="CA63" i="1" s="1"/>
  <c r="J63" i="1" s="1"/>
  <c r="CG54" i="1"/>
  <c r="CA54" i="1" s="1"/>
  <c r="J54" i="1" s="1"/>
  <c r="CG59" i="1"/>
  <c r="CA59" i="1" s="1"/>
  <c r="J59" i="1" s="1"/>
  <c r="CG76" i="1"/>
  <c r="CA76" i="1" s="1"/>
  <c r="J76" i="1" s="1"/>
  <c r="CG61" i="1"/>
  <c r="CA61" i="1" s="1"/>
  <c r="J61" i="1" s="1"/>
  <c r="CC23" i="1"/>
  <c r="CG65" i="1"/>
  <c r="CA65" i="1" s="1"/>
  <c r="J65" i="1" s="1"/>
  <c r="CG84" i="1"/>
  <c r="CA84" i="1" s="1"/>
  <c r="J84" i="1" s="1"/>
  <c r="CH101" i="1"/>
  <c r="CB101" i="1" s="1"/>
  <c r="X101" i="1" s="1"/>
  <c r="CD34" i="1"/>
  <c r="CG78" i="1"/>
  <c r="CA78" i="1" s="1"/>
  <c r="J78" i="1" s="1"/>
  <c r="CD45" i="1"/>
  <c r="CD29" i="1"/>
  <c r="CG51" i="1"/>
  <c r="CA51" i="1" s="1"/>
  <c r="J51" i="1" s="1"/>
  <c r="CD28" i="1"/>
  <c r="CC38" i="1"/>
  <c r="CC11" i="1"/>
  <c r="AF11" i="1" s="1"/>
  <c r="CD33" i="1"/>
  <c r="CC14" i="1"/>
  <c r="CD27" i="1"/>
  <c r="CC39" i="1"/>
  <c r="CD15" i="1"/>
  <c r="CG52" i="1"/>
  <c r="CA52" i="1" s="1"/>
  <c r="J52" i="1" s="1"/>
  <c r="CG67" i="1"/>
  <c r="CA67" i="1" s="1"/>
  <c r="J67" i="1" s="1"/>
  <c r="CC16" i="1"/>
  <c r="I132" i="1"/>
  <c r="CG57" i="1"/>
  <c r="CA57" i="1" s="1"/>
  <c r="J57" i="1" s="1"/>
  <c r="CG70" i="1"/>
  <c r="CA70" i="1" s="1"/>
  <c r="J70" i="1" s="1"/>
  <c r="CG64" i="1"/>
  <c r="CA64" i="1" s="1"/>
  <c r="J64" i="1" s="1"/>
  <c r="D85" i="1"/>
  <c r="CD47" i="1"/>
  <c r="CD19" i="1"/>
  <c r="CD44" i="1"/>
  <c r="CC25" i="1"/>
  <c r="CG83" i="1"/>
  <c r="CA83" i="1" s="1"/>
  <c r="J83" i="1" s="1"/>
  <c r="CC30" i="1"/>
  <c r="CD14" i="1"/>
  <c r="CD35" i="1"/>
  <c r="CC19" i="1"/>
  <c r="CD20" i="1"/>
  <c r="CC36" i="1"/>
  <c r="CC17" i="1"/>
  <c r="CG73" i="1"/>
  <c r="CA73" i="1" s="1"/>
  <c r="J73" i="1" s="1"/>
  <c r="CH100" i="1"/>
  <c r="CB100" i="1" s="1"/>
  <c r="X100" i="1" s="1"/>
  <c r="CG77" i="1"/>
  <c r="CA77" i="1" s="1"/>
  <c r="J77" i="1" s="1"/>
  <c r="CG60" i="1"/>
  <c r="CA60" i="1" s="1"/>
  <c r="J60" i="1" s="1"/>
  <c r="CD17" i="1"/>
  <c r="D48" i="1"/>
  <c r="CG72" i="1"/>
  <c r="CA72" i="1" s="1"/>
  <c r="J72" i="1" s="1"/>
  <c r="CG75" i="1"/>
  <c r="CA75" i="1" s="1"/>
  <c r="J75" i="1" s="1"/>
  <c r="CG56" i="1"/>
  <c r="CA56" i="1" s="1"/>
  <c r="J56" i="1" s="1"/>
  <c r="I131" i="1"/>
  <c r="CC12" i="1"/>
  <c r="X102" i="1"/>
  <c r="CD12" i="1"/>
  <c r="CC13" i="1"/>
  <c r="CD13" i="1"/>
  <c r="CH197" i="1"/>
  <c r="CB197" i="1" s="1"/>
  <c r="CG197" i="1"/>
  <c r="CA197" i="1" s="1"/>
  <c r="AI197" i="1" s="1"/>
  <c r="A216" i="1"/>
  <c r="B216" i="1" l="1"/>
</calcChain>
</file>

<file path=xl/sharedStrings.xml><?xml version="1.0" encoding="utf-8"?>
<sst xmlns="http://schemas.openxmlformats.org/spreadsheetml/2006/main" count="5005" uniqueCount="207">
  <si>
    <t>SERVICIO DE SALUD</t>
  </si>
  <si>
    <t>REM-27.  EDUCACIÓN PARA LA SALUD</t>
  </si>
  <si>
    <t>SECCIÓN A: PERSONAS QUE INGRESAN A EDUCACIÓN GRUPAL SEGÚN ÁREAS TEMÁTICAS Y EDAD</t>
  </si>
  <si>
    <t>ÁREAS TEMÁTICAS DE PREVENCIÓN</t>
  </si>
  <si>
    <t>TOTAL</t>
  </si>
  <si>
    <t>MADRE, PADRE O CUIDADOR DE :</t>
  </si>
  <si>
    <t>GRUPO DE EDAD (en años)</t>
  </si>
  <si>
    <t>GESTANTES</t>
  </si>
  <si>
    <t>Familias en Riesgo</t>
  </si>
  <si>
    <t>Pueblos Originarios</t>
  </si>
  <si>
    <t>Migrantes</t>
  </si>
  <si>
    <t>Espacios Amigables/ Adolescentes</t>
  </si>
  <si>
    <t>Menores de 1 año</t>
  </si>
  <si>
    <t>Niños 12 a 23 meses</t>
  </si>
  <si>
    <t>Niños de 2 a 5 años</t>
  </si>
  <si>
    <t>Niños de 6 a 9 años</t>
  </si>
  <si>
    <t>10 a 14 años</t>
  </si>
  <si>
    <t>15 a 19 años</t>
  </si>
  <si>
    <t>20 a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</si>
  <si>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</si>
  <si>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</si>
  <si>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</si>
  <si>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</si>
  <si>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</si>
  <si>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</si>
  <si>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</si>
  <si>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</si>
  <si>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</si>
  <si>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</si>
  <si>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</si>
  <si>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y mas años</t>
  </si>
  <si>
    <t>APS</t>
  </si>
  <si>
    <t>Nivel Secundario</t>
  </si>
  <si>
    <t>Nivel Terciario</t>
  </si>
  <si>
    <t>EDUCACIÓN DE GRUPO</t>
  </si>
  <si>
    <t>ESTIMULACIÓN DESARROLLO PSICOMOTOR</t>
  </si>
  <si>
    <t>NUTRICIÓN</t>
  </si>
  <si>
    <t>RIESGO DE MALNUTRICIÓN POR EXCESO</t>
  </si>
  <si>
    <t>MALNUTRICIÓN POR EXCESO</t>
  </si>
  <si>
    <t>MALNUTRICIÓN DE DÉFICIT</t>
  </si>
  <si>
    <t>SIN RIESGO DE MALNUTRICIÓN</t>
  </si>
  <si>
    <t>PREVENCIÓN DE IRA - ERA</t>
  </si>
  <si>
    <t>PREVENCIÓN DE ACCIDENTES</t>
  </si>
  <si>
    <t>SALUD BUCO-DENTAL</t>
  </si>
  <si>
    <t>PREVENCIÓN VIOLENCIA DE GÉNERO</t>
  </si>
  <si>
    <t>SALUD SEXUAL Y REPRODUCTIVA</t>
  </si>
  <si>
    <t>MUJERES</t>
  </si>
  <si>
    <t>HOMBRES</t>
  </si>
  <si>
    <t>TRANS FEMENINO</t>
  </si>
  <si>
    <t>TRANS MASCULINO</t>
  </si>
  <si>
    <t>TALLERES DE CLIMATERIO</t>
  </si>
  <si>
    <t>EDUCACIÓN PRENATAL (NUTRICIÓN - LACTANCIA - CRIANZA - AUTOCUIDADO - PREPARACIÓN PARTO Y OTROS)</t>
  </si>
  <si>
    <t>VISITA GUIADA A LA MATERNIDAD</t>
  </si>
  <si>
    <t>PROMOCIÓN DE SALUD MENTAL</t>
  </si>
  <si>
    <t>PROMOCIÓN DEL DESARROLLO INFANTIL TEMPRANO</t>
  </si>
  <si>
    <t>DEL LENGUAJE</t>
  </si>
  <si>
    <t>MOTOR</t>
  </si>
  <si>
    <t>OTROS</t>
  </si>
  <si>
    <t>HABILIDADES PARENTALES</t>
  </si>
  <si>
    <t>NADIE ES PERFECTO</t>
  </si>
  <si>
    <t>FAMILIAS FUERTES</t>
  </si>
  <si>
    <t>APOYO MADRE A MADRE</t>
  </si>
  <si>
    <t xml:space="preserve">PREVENCIÓN DE SALUD MENTAL </t>
  </si>
  <si>
    <t>PREVENCIÓN SUICIDIO</t>
  </si>
  <si>
    <t>PREVENCIÓN TRASTORNO MENTAL</t>
  </si>
  <si>
    <t>PREVENCIÓN ALCOHOL Y DROGAS</t>
  </si>
  <si>
    <t>ANTITABÁQUICA (excluye REM 23)</t>
  </si>
  <si>
    <t>PREVENCIÓN DE LA TRANSMISIÓN VERTICAL DE VIH-SÍFILIS</t>
  </si>
  <si>
    <t>OTRAS ÁREAS TEMÁTICAS</t>
  </si>
  <si>
    <t>EDUCACIÓN ESPECIAL EN ADULTO MAYOR</t>
  </si>
  <si>
    <t>ESTIMULACIÓN DE MEMORIA</t>
  </si>
  <si>
    <t>PREVENCIÓN CAÍDAS</t>
  </si>
  <si>
    <t>ESTIMULACIÓN DE ACTIVIDAD FÍSICA</t>
  </si>
  <si>
    <t>AUTO CUIDADO</t>
  </si>
  <si>
    <t>OTRAS TEMATICAS</t>
  </si>
  <si>
    <t>USO RACIONAL DE MEDICAMENTOS</t>
  </si>
  <si>
    <t>RESISTENCIA ANTIMICROBIANOS</t>
  </si>
  <si>
    <t>SECCIÓN B: ACTIVIDADES DE EDUCACIÓN PARA LA SALUD SEGÚN PERSONAL QUE LAS REALIZA (SESIONES)</t>
  </si>
  <si>
    <t>UN PROFESIONAL</t>
  </si>
  <si>
    <t>DOS O MÁS PROFESIO- NALES</t>
  </si>
  <si>
    <t>UN PROFESIONAL Y UN TÉCNICO PARAMÉDICO</t>
  </si>
  <si>
    <t>TÉCNICO 
PARAMÉ-
DICO</t>
  </si>
  <si>
    <t>FACILITADOR/A INTERCULTURAL PUEBLOS ORIGINARIOS</t>
  </si>
  <si>
    <t>SECCIÓN C: EDUCACIÓN GRUPAL A GESTANTES DE ALTO RIESGO OBSTÉTRICO (Nivel Secundario)</t>
  </si>
  <si>
    <t>TEMAS</t>
  </si>
  <si>
    <t>TOTAL 
SESIONES</t>
  </si>
  <si>
    <t>AUTOCUIDADO SEGÚN PATOLOGÍA</t>
  </si>
  <si>
    <t>PREPARACIÓN PARA EL PARTO</t>
  </si>
  <si>
    <t>TALLER DE EDUCACIÓN PRENATAL</t>
  </si>
  <si>
    <t>SECCIÓN D: TALLERES PROGRAMA "MÁS A.M AUTOVALENTES"</t>
  </si>
  <si>
    <t>TALLER</t>
  </si>
  <si>
    <t>Nº DE SESIONES</t>
  </si>
  <si>
    <t>Nº DE PARTICIPANTES</t>
  </si>
  <si>
    <t>ESTIMULACIÓN DE FUNCIONES MOTORAS Y PREVENCIÓN DE CAÍDAS</t>
  </si>
  <si>
    <t>ESTIMULACIÓN DE FUNCIONES  COGNITIVA</t>
  </si>
  <si>
    <t>AUTOCUIDADO Y ESTILOS DE VIDA SALUDABLE</t>
  </si>
  <si>
    <t>SECCIÓN E: TALLERES PROGRAMA ELIGE VIDA SANA</t>
  </si>
  <si>
    <t>Nº de Participantes</t>
  </si>
  <si>
    <t>POR EDAD</t>
  </si>
  <si>
    <t>Gestantes</t>
  </si>
  <si>
    <t>Post Parto</t>
  </si>
  <si>
    <t>menor de 2 años</t>
  </si>
  <si>
    <t>2 a 4 años</t>
  </si>
  <si>
    <t>5 a 9 años</t>
  </si>
  <si>
    <t>CIRCULO DE ACTIVIDAD FÍSICA</t>
  </si>
  <si>
    <t>CIRCULO DE VIDA SANA</t>
  </si>
  <si>
    <t>ACTIVIDADES MASIVAS</t>
  </si>
  <si>
    <t>SECCIÓN F: INTERVENCIONES POR PATRÓN DE CONSUMO DE ALCOHOL, TABACO Y OTRAS DROGAS</t>
  </si>
  <si>
    <t>TIPO DE INTERVENCIÓN</t>
  </si>
  <si>
    <t>Nº DE INTERVENCIONES</t>
  </si>
  <si>
    <t>SEXO</t>
  </si>
  <si>
    <t>10-14 años</t>
  </si>
  <si>
    <t>15-19 años</t>
  </si>
  <si>
    <t>20-24 años</t>
  </si>
  <si>
    <t>25-44 años</t>
  </si>
  <si>
    <t>45-64 años</t>
  </si>
  <si>
    <t>65 o más</t>
  </si>
  <si>
    <t>Hombres</t>
  </si>
  <si>
    <t>Mujeres</t>
  </si>
  <si>
    <t>INTERVENCIÓN MÍNIMA
(BAJO RIESGO)</t>
  </si>
  <si>
    <t xml:space="preserve"> ALCOHOL</t>
  </si>
  <si>
    <t xml:space="preserve"> TABACO</t>
  </si>
  <si>
    <t xml:space="preserve"> DROGAS</t>
  </si>
  <si>
    <t>INTERVENCIÓN BREVE O MOTIVACIONAL
(RIESGO)</t>
  </si>
  <si>
    <t>INTERVENCIÓN REFERENCIA ASISTIDA
(PERJUDICIAL O DEPENDENCIA)</t>
  </si>
  <si>
    <t>SECCIÓN G: PERSONAS QUE INGRESAN A TALLERES PARA PADRES DEL PROGRAMA DE APOYO A LA SALUD MENTAL INFANTIL (PASMI)</t>
  </si>
  <si>
    <t>CONCEPTO</t>
  </si>
  <si>
    <t>Total de Padres, Madres o Cuidadores de 5 a 9 años</t>
  </si>
  <si>
    <t>Total de talleres</t>
  </si>
  <si>
    <t>Total de sesiones</t>
  </si>
  <si>
    <t>Taller Nadie es Perfecto (PASMI)</t>
  </si>
  <si>
    <t>SECCIÓN H: ORGANIZACIONES SOCIALES DE LA RED DEL PROGRAMA MÁS ADULTOS MAYORES AUTOVALENTES</t>
  </si>
  <si>
    <t>POR TIPO DE ORGANIZACIÓN</t>
  </si>
  <si>
    <t>N° Total de Organizaciones</t>
  </si>
  <si>
    <t>Clubes de Adultos Mayores</t>
  </si>
  <si>
    <t>Centros de Madres</t>
  </si>
  <si>
    <t>Clubes Deportivos</t>
  </si>
  <si>
    <t>Uniones Comunales de Adultos Mayores</t>
  </si>
  <si>
    <t>Junta de Vecinos</t>
  </si>
  <si>
    <t>Organizaciones Informales</t>
  </si>
  <si>
    <t>Otras organizaciones Formales</t>
  </si>
  <si>
    <t xml:space="preserve">Organizaciones ingresadas al programa de estimilación funcional del programa más adultos mayores autovalentes 
</t>
  </si>
  <si>
    <t>Organizaciones con lideres comunitarios capcitados por el programa más adultos mayores autovalentes</t>
  </si>
  <si>
    <t>SECCIÓN I: SERVICIOS DE LA RED DEL PROGRAMA MÁS ADULTOS MAYORES AUTOVALENTES</t>
  </si>
  <si>
    <t>N° Total de Servicios</t>
  </si>
  <si>
    <t>POR TIPO DE SERVICIO</t>
  </si>
  <si>
    <t xml:space="preserve">Unidad Municipal de Personas Mayores </t>
  </si>
  <si>
    <t>Unidad Municipal de Atención Social</t>
  </si>
  <si>
    <t>Unidad Municipal de Deportes</t>
  </si>
  <si>
    <t>Unidad Municipal Turismo</t>
  </si>
  <si>
    <t>Unidad Municipal Educación</t>
  </si>
  <si>
    <t>Biblioteca Municipal</t>
  </si>
  <si>
    <t>Unidad Cultural Municipal</t>
  </si>
  <si>
    <t>Otras Unidades Municipales</t>
  </si>
  <si>
    <t>Escuelas o Colegios</t>
  </si>
  <si>
    <t>Universidades</t>
  </si>
  <si>
    <t>Otras Unidades externas al Municipio</t>
  </si>
  <si>
    <t>Servicios Locales con oferta programatica para personas mayores (total o parcial)</t>
  </si>
  <si>
    <t>Servicios locales con planes intersectoriales para el fomento del autocuidado y estimulación funcionaldel desarrollo junto al programa mas adultos mayores autovalentes</t>
  </si>
  <si>
    <t xml:space="preserve">SECCIÓN J: TALLERES GRUPALES  DE LACTANCIA MATERNA EN ATENCIÓN PRIMARIA </t>
  </si>
  <si>
    <t>Nº DE TALLERES</t>
  </si>
  <si>
    <t>POR RANGO ETARIO</t>
  </si>
  <si>
    <t xml:space="preserve"> De 0 a 29 días</t>
  </si>
  <si>
    <t>De 1 mes a 2 meses 29 días</t>
  </si>
  <si>
    <t>De 3 meses a 5 meses 29 días</t>
  </si>
  <si>
    <t>De 6 meses a 11 meses 29 días</t>
  </si>
  <si>
    <t>Número de Talleres de Lactancia Materna realziada en Atención Primaria a menores de un año</t>
  </si>
  <si>
    <t>Número de participantes de Talleres de Lactancia Materna en Atención Primaria a Menores de un año</t>
  </si>
  <si>
    <t>SECCIÓN K: INTERVENCIONES POSTERIOR AL TAMIZAJE DE SALUD MENTAL</t>
  </si>
  <si>
    <t>0-4 años</t>
  </si>
  <si>
    <t>5-9 años</t>
  </si>
  <si>
    <t>65-69 años</t>
  </si>
  <si>
    <t>70-79 años</t>
  </si>
  <si>
    <t>80 y más años</t>
  </si>
  <si>
    <t>CONSEJERÍA EN CONTEXTO DE TAMIZAJE</t>
  </si>
  <si>
    <t>Nº DE M-CHAT-R/F</t>
  </si>
  <si>
    <t>Nº de Cuestionario PSC-17</t>
  </si>
  <si>
    <t>Nº de Cuestionario PSC-Y-17</t>
  </si>
  <si>
    <t>N° de Cuestionario PHQ-9 modificado para Adolescentes</t>
  </si>
  <si>
    <t xml:space="preserve">N° de Cuestionario PHQ-9 para Adultos </t>
  </si>
  <si>
    <t>N° de Escala CAPE-P15</t>
  </si>
  <si>
    <t xml:space="preserve">N° de escala de Columbia </t>
  </si>
  <si>
    <t>N° de Escala de Depresión Geriatríca de  YESAVAGE GDS-15</t>
  </si>
  <si>
    <t>REFERENCIA ASISTIDA EN CONTEXTO DE TAMIZAJE</t>
  </si>
  <si>
    <t>SECCIÓN L: ACTIVIDADES DE EDUCACIÓN PARA LA SALUD SEGÚN PERSONAL QUE LAS REALIZA (SESIONES) (PRAIS) (Contenidas en Sección B)</t>
  </si>
  <si>
    <t>Un Profesional</t>
  </si>
  <si>
    <t xml:space="preserve">Dos o más profesionales </t>
  </si>
  <si>
    <t xml:space="preserve">Un profesional y un Técnico en Enfermería </t>
  </si>
  <si>
    <t xml:space="preserve">Técnico en Enfermería </t>
  </si>
  <si>
    <t xml:space="preserve">Facilitador/a Intercultural Pueblos Originarios </t>
  </si>
  <si>
    <t>SECCIÓN M: EDUCACIÓN PARA PROGRAMA DE SALUD CARDIOVASCULAR</t>
  </si>
  <si>
    <t xml:space="preserve"> </t>
  </si>
  <si>
    <t>TIPO DE EDUCACIÓN</t>
  </si>
  <si>
    <t>PROFESIONAL/OTROS</t>
  </si>
  <si>
    <t xml:space="preserve">POR EDAD </t>
  </si>
  <si>
    <t>Beneficiarios</t>
  </si>
  <si>
    <t>20 - 24 años</t>
  </si>
  <si>
    <t>Ambos Sexos</t>
  </si>
  <si>
    <t>INDIVIDUAL</t>
  </si>
  <si>
    <t>MÉDICO/A</t>
  </si>
  <si>
    <t>ENFERMERA/O</t>
  </si>
  <si>
    <t>NUTRICIONISTA</t>
  </si>
  <si>
    <t>PODÓLOGA/O  CLINICO</t>
  </si>
  <si>
    <t>TÉCNICO EN ENFERMERÍA</t>
  </si>
  <si>
    <t>OTROS PROFESIONALES</t>
  </si>
  <si>
    <t>TALLER GRUPAL</t>
  </si>
  <si>
    <t>EQUIPO MULTIDISCIPLINARIO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</si>
</sst>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8"/>
      <name val="Verdana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rgb="FF999999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rgb="FFFEF2CB"/>
      </patternFill>
    </fill>
  </fills>
  <borders count="4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3" fillId="0" borderId="0"/>
    <xf numFmtId="0" fontId="17" fillId="3" borderId="2" applyNumberFormat="0" applyFont="0" applyAlignment="0" applyProtection="0"/>
  </cellStyleXfs>
  <cellXfs count="1484">
    <xf numFmtId="0" fontId="0" fillId="0" borderId="0" xfId="0"/>
    <xf numFmtId="1" fontId="2" fillId="4" borderId="0" xfId="0" applyNumberFormat="1" applyFont="1" applyFill="1"/>
    <xf numFmtId="1" fontId="2" fillId="4" borderId="0" xfId="0" applyNumberFormat="1" applyFont="1" applyFill="1" applyProtection="1">
      <protection locked="0"/>
    </xf>
    <xf numFmtId="1" fontId="2" fillId="5" borderId="0" xfId="0" applyNumberFormat="1" applyFont="1" applyFill="1" applyProtection="1">
      <protection locked="0"/>
    </xf>
    <xf numFmtId="1" fontId="3" fillId="4" borderId="0" xfId="0" applyNumberFormat="1" applyFont="1" applyFill="1" applyAlignment="1">
      <alignment horizontal="center"/>
    </xf>
    <xf numFmtId="1" fontId="4" fillId="4" borderId="0" xfId="0" applyNumberFormat="1" applyFont="1" applyFill="1"/>
    <xf numFmtId="1" fontId="5" fillId="4" borderId="0" xfId="0" applyNumberFormat="1" applyFont="1" applyFill="1"/>
    <xf numFmtId="1" fontId="6" fillId="4" borderId="0" xfId="0" applyNumberFormat="1" applyFont="1" applyFill="1"/>
    <xf numFmtId="1" fontId="6" fillId="4" borderId="0" xfId="0" applyNumberFormat="1" applyFont="1" applyFill="1" applyProtection="1">
      <protection locked="0"/>
    </xf>
    <xf numFmtId="1" fontId="6" fillId="5" borderId="0" xfId="0" applyNumberFormat="1" applyFont="1" applyFill="1" applyProtection="1">
      <protection locked="0"/>
    </xf>
    <xf numFmtId="1" fontId="3" fillId="4" borderId="0" xfId="0" applyNumberFormat="1" applyFont="1" applyFill="1" applyAlignment="1">
      <alignment horizontal="center" vertical="center" wrapText="1"/>
    </xf>
    <xf numFmtId="1" fontId="7" fillId="4" borderId="3" xfId="0" applyNumberFormat="1" applyFont="1" applyFill="1" applyBorder="1"/>
    <xf numFmtId="1" fontId="2" fillId="4" borderId="0" xfId="0" applyNumberFormat="1" applyFont="1" applyFill="1" applyAlignment="1">
      <alignment wrapText="1"/>
    </xf>
    <xf numFmtId="1" fontId="6" fillId="6" borderId="0" xfId="0" applyNumberFormat="1" applyFont="1" applyFill="1" applyProtection="1">
      <protection locked="0"/>
    </xf>
    <xf numFmtId="1" fontId="6" fillId="7" borderId="0" xfId="0" applyNumberFormat="1" applyFont="1" applyFill="1"/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7" xfId="0" applyNumberFormat="1" applyFont="1" applyBorder="1"/>
    <xf numFmtId="1" fontId="5" fillId="8" borderId="11" xfId="0" applyNumberFormat="1" applyFont="1" applyFill="1" applyBorder="1" applyProtection="1">
      <protection locked="0"/>
    </xf>
    <xf numFmtId="1" fontId="5" fillId="9" borderId="12" xfId="0" applyNumberFormat="1" applyFont="1" applyFill="1" applyBorder="1"/>
    <xf numFmtId="1" fontId="5" fillId="9" borderId="6" xfId="0" applyNumberFormat="1" applyFont="1" applyFill="1" applyBorder="1"/>
    <xf numFmtId="1" fontId="5" fillId="7" borderId="0" xfId="0" applyNumberFormat="1" applyFont="1" applyFill="1" applyAlignment="1">
      <alignment vertical="center"/>
    </xf>
    <xf numFmtId="1" fontId="5" fillId="7" borderId="0" xfId="0" applyNumberFormat="1" applyFont="1" applyFill="1" applyAlignment="1">
      <alignment vertical="center" wrapText="1"/>
    </xf>
    <xf numFmtId="1" fontId="6" fillId="5" borderId="0" xfId="0" applyNumberFormat="1" applyFont="1" applyFill="1"/>
    <xf numFmtId="1" fontId="6" fillId="6" borderId="0" xfId="0" applyNumberFormat="1" applyFont="1" applyFill="1"/>
    <xf numFmtId="1" fontId="5" fillId="0" borderId="14" xfId="0" applyNumberFormat="1" applyFont="1" applyBorder="1" applyAlignment="1">
      <alignment horizontal="left" vertical="center"/>
    </xf>
    <xf numFmtId="1" fontId="5" fillId="0" borderId="15" xfId="0" applyNumberFormat="1" applyFont="1" applyBorder="1"/>
    <xf numFmtId="1" fontId="5" fillId="8" borderId="16" xfId="0" applyNumberFormat="1" applyFont="1" applyFill="1" applyBorder="1" applyProtection="1">
      <protection locked="0"/>
    </xf>
    <xf numFmtId="1" fontId="5" fillId="8" borderId="17" xfId="0" applyNumberFormat="1" applyFont="1" applyFill="1" applyBorder="1" applyProtection="1">
      <protection locked="0"/>
    </xf>
    <xf numFmtId="1" fontId="5" fillId="8" borderId="18" xfId="0" applyNumberFormat="1" applyFont="1" applyFill="1" applyBorder="1" applyProtection="1">
      <protection locked="0"/>
    </xf>
    <xf numFmtId="1" fontId="5" fillId="8" borderId="19" xfId="0" applyNumberFormat="1" applyFont="1" applyFill="1" applyBorder="1" applyProtection="1">
      <protection locked="0"/>
    </xf>
    <xf numFmtId="1" fontId="5" fillId="10" borderId="20" xfId="0" applyNumberFormat="1" applyFont="1" applyFill="1" applyBorder="1"/>
    <xf numFmtId="1" fontId="5" fillId="10" borderId="21" xfId="0" applyNumberFormat="1" applyFont="1" applyFill="1" applyBorder="1"/>
    <xf numFmtId="1" fontId="5" fillId="10" borderId="19" xfId="0" applyNumberFormat="1" applyFont="1" applyFill="1" applyBorder="1"/>
    <xf numFmtId="1" fontId="5" fillId="8" borderId="22" xfId="0" applyNumberFormat="1" applyFont="1" applyFill="1" applyBorder="1" applyProtection="1">
      <protection locked="0"/>
    </xf>
    <xf numFmtId="1" fontId="5" fillId="0" borderId="15" xfId="0" applyNumberFormat="1" applyFont="1" applyBorder="1" applyAlignment="1">
      <alignment horizontal="left" vertical="center"/>
    </xf>
    <xf numFmtId="1" fontId="5" fillId="0" borderId="13" xfId="0" applyNumberFormat="1" applyFont="1" applyBorder="1"/>
    <xf numFmtId="1" fontId="5" fillId="8" borderId="23" xfId="0" applyNumberFormat="1" applyFont="1" applyFill="1" applyBorder="1" applyProtection="1">
      <protection locked="0"/>
    </xf>
    <xf numFmtId="1" fontId="5" fillId="8" borderId="21" xfId="0" applyNumberFormat="1" applyFont="1" applyFill="1" applyBorder="1" applyProtection="1">
      <protection locked="0"/>
    </xf>
    <xf numFmtId="1" fontId="5" fillId="8" borderId="24" xfId="0" applyNumberFormat="1" applyFont="1" applyFill="1" applyBorder="1" applyProtection="1">
      <protection locked="0"/>
    </xf>
    <xf numFmtId="1" fontId="5" fillId="10" borderId="25" xfId="0" applyNumberFormat="1" applyFont="1" applyFill="1" applyBorder="1"/>
    <xf numFmtId="1" fontId="5" fillId="8" borderId="14" xfId="0" applyNumberFormat="1" applyFont="1" applyFill="1" applyBorder="1" applyProtection="1">
      <protection locked="0"/>
    </xf>
    <xf numFmtId="1" fontId="5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/>
    <xf numFmtId="1" fontId="5" fillId="8" borderId="26" xfId="0" applyNumberFormat="1" applyFont="1" applyFill="1" applyBorder="1" applyProtection="1">
      <protection locked="0"/>
    </xf>
    <xf numFmtId="1" fontId="5" fillId="8" borderId="27" xfId="0" applyNumberFormat="1" applyFont="1" applyFill="1" applyBorder="1" applyProtection="1">
      <protection locked="0"/>
    </xf>
    <xf numFmtId="1" fontId="5" fillId="8" borderId="28" xfId="0" applyNumberFormat="1" applyFont="1" applyFill="1" applyBorder="1" applyProtection="1">
      <protection locked="0"/>
    </xf>
    <xf numFmtId="1" fontId="5" fillId="8" borderId="29" xfId="0" applyNumberFormat="1" applyFont="1" applyFill="1" applyBorder="1" applyProtection="1">
      <protection locked="0"/>
    </xf>
    <xf numFmtId="1" fontId="5" fillId="10" borderId="30" xfId="0" applyNumberFormat="1" applyFont="1" applyFill="1" applyBorder="1"/>
    <xf numFmtId="1" fontId="5" fillId="10" borderId="27" xfId="0" applyNumberFormat="1" applyFont="1" applyFill="1" applyBorder="1"/>
    <xf numFmtId="1" fontId="5" fillId="10" borderId="29" xfId="0" applyNumberFormat="1" applyFont="1" applyFill="1" applyBorder="1"/>
    <xf numFmtId="1" fontId="5" fillId="8" borderId="9" xfId="0" applyNumberFormat="1" applyFont="1" applyFill="1" applyBorder="1" applyProtection="1">
      <protection locked="0"/>
    </xf>
    <xf numFmtId="1" fontId="5" fillId="0" borderId="32" xfId="0" applyNumberFormat="1" applyFont="1" applyBorder="1"/>
    <xf numFmtId="1" fontId="5" fillId="8" borderId="20" xfId="0" applyNumberFormat="1" applyFont="1" applyFill="1" applyBorder="1" applyProtection="1">
      <protection locked="0"/>
    </xf>
    <xf numFmtId="1" fontId="5" fillId="8" borderId="33" xfId="0" applyNumberFormat="1" applyFont="1" applyFill="1" applyBorder="1" applyProtection="1">
      <protection locked="0"/>
    </xf>
    <xf numFmtId="1" fontId="5" fillId="10" borderId="34" xfId="0" applyNumberFormat="1" applyFont="1" applyFill="1" applyBorder="1"/>
    <xf numFmtId="1" fontId="5" fillId="10" borderId="17" xfId="0" applyNumberFormat="1" applyFont="1" applyFill="1" applyBorder="1"/>
    <xf numFmtId="1" fontId="5" fillId="10" borderId="35" xfId="0" applyNumberFormat="1" applyFont="1" applyFill="1" applyBorder="1"/>
    <xf numFmtId="1" fontId="5" fillId="0" borderId="14" xfId="0" applyNumberFormat="1" applyFont="1" applyBorder="1" applyAlignment="1">
      <alignment horizontal="left" vertical="center"/>
    </xf>
    <xf numFmtId="1" fontId="5" fillId="8" borderId="25" xfId="0" applyNumberFormat="1" applyFont="1" applyFill="1" applyBorder="1" applyProtection="1">
      <protection locked="0"/>
    </xf>
    <xf numFmtId="1" fontId="5" fillId="8" borderId="37" xfId="0" applyNumberFormat="1" applyFont="1" applyFill="1" applyBorder="1" applyProtection="1">
      <protection locked="0"/>
    </xf>
    <xf numFmtId="1" fontId="5" fillId="10" borderId="38" xfId="0" applyNumberFormat="1" applyFont="1" applyFill="1" applyBorder="1"/>
    <xf numFmtId="1" fontId="5" fillId="0" borderId="41" xfId="0" applyNumberFormat="1" applyFont="1" applyBorder="1"/>
    <xf numFmtId="1" fontId="5" fillId="8" borderId="42" xfId="0" applyNumberFormat="1" applyFont="1" applyFill="1" applyBorder="1" applyProtection="1">
      <protection locked="0"/>
    </xf>
    <xf numFmtId="1" fontId="5" fillId="8" borderId="43" xfId="0" applyNumberFormat="1" applyFont="1" applyFill="1" applyBorder="1" applyProtection="1">
      <protection locked="0"/>
    </xf>
    <xf numFmtId="1" fontId="5" fillId="8" borderId="44" xfId="0" applyNumberFormat="1" applyFont="1" applyFill="1" applyBorder="1" applyProtection="1">
      <protection locked="0"/>
    </xf>
    <xf numFmtId="1" fontId="5" fillId="8" borderId="45" xfId="0" applyNumberFormat="1" applyFont="1" applyFill="1" applyBorder="1" applyProtection="1">
      <protection locked="0"/>
    </xf>
    <xf numFmtId="1" fontId="5" fillId="8" borderId="46" xfId="0" applyNumberFormat="1" applyFont="1" applyFill="1" applyBorder="1" applyProtection="1">
      <protection locked="0"/>
    </xf>
    <xf numFmtId="1" fontId="5" fillId="8" borderId="47" xfId="0" applyNumberFormat="1" applyFont="1" applyFill="1" applyBorder="1" applyProtection="1">
      <protection locked="0"/>
    </xf>
    <xf numFmtId="1" fontId="5" fillId="8" borderId="48" xfId="0" applyNumberFormat="1" applyFont="1" applyFill="1" applyBorder="1" applyProtection="1">
      <protection locked="0"/>
    </xf>
    <xf numFmtId="1" fontId="5" fillId="8" borderId="34" xfId="0" applyNumberFormat="1" applyFont="1" applyFill="1" applyBorder="1" applyProtection="1">
      <protection locked="0"/>
    </xf>
    <xf numFmtId="1" fontId="5" fillId="8" borderId="35" xfId="0" applyNumberFormat="1" applyFont="1" applyFill="1" applyBorder="1" applyProtection="1">
      <protection locked="0"/>
    </xf>
    <xf numFmtId="1" fontId="5" fillId="8" borderId="38" xfId="0" applyNumberFormat="1" applyFont="1" applyFill="1" applyBorder="1" applyProtection="1">
      <protection locked="0"/>
    </xf>
    <xf numFmtId="1" fontId="5" fillId="0" borderId="49" xfId="0" applyNumberFormat="1" applyFont="1" applyBorder="1" applyAlignment="1">
      <alignment horizontal="left" vertical="center"/>
    </xf>
    <xf numFmtId="1" fontId="5" fillId="0" borderId="41" xfId="0" applyNumberFormat="1" applyFont="1" applyBorder="1" applyAlignment="1">
      <alignment horizontal="left" vertical="center"/>
    </xf>
    <xf numFmtId="1" fontId="5" fillId="9" borderId="20" xfId="0" applyNumberFormat="1" applyFont="1" applyFill="1" applyBorder="1"/>
    <xf numFmtId="1" fontId="5" fillId="9" borderId="17" xfId="0" applyNumberFormat="1" applyFont="1" applyFill="1" applyBorder="1"/>
    <xf numFmtId="1" fontId="5" fillId="9" borderId="50" xfId="0" applyNumberFormat="1" applyFont="1" applyFill="1" applyBorder="1"/>
    <xf numFmtId="1" fontId="5" fillId="9" borderId="23" xfId="0" applyNumberFormat="1" applyFont="1" applyFill="1" applyBorder="1"/>
    <xf numFmtId="1" fontId="5" fillId="9" borderId="21" xfId="0" applyNumberFormat="1" applyFont="1" applyFill="1" applyBorder="1"/>
    <xf numFmtId="1" fontId="5" fillId="9" borderId="14" xfId="0" applyNumberFormat="1" applyFont="1" applyFill="1" applyBorder="1"/>
    <xf numFmtId="1" fontId="5" fillId="9" borderId="37" xfId="0" applyNumberFormat="1" applyFont="1" applyFill="1" applyBorder="1"/>
    <xf numFmtId="1" fontId="5" fillId="0" borderId="49" xfId="0" applyNumberFormat="1" applyFont="1" applyBorder="1"/>
    <xf numFmtId="1" fontId="5" fillId="8" borderId="51" xfId="0" applyNumberFormat="1" applyFont="1" applyFill="1" applyBorder="1" applyProtection="1">
      <protection locked="0"/>
    </xf>
    <xf numFmtId="1" fontId="5" fillId="8" borderId="52" xfId="0" applyNumberFormat="1" applyFont="1" applyFill="1" applyBorder="1" applyProtection="1">
      <protection locked="0"/>
    </xf>
    <xf numFmtId="1" fontId="5" fillId="9" borderId="42" xfId="0" applyNumberFormat="1" applyFont="1" applyFill="1" applyBorder="1"/>
    <xf numFmtId="1" fontId="5" fillId="9" borderId="43" xfId="0" applyNumberFormat="1" applyFont="1" applyFill="1" applyBorder="1"/>
    <xf numFmtId="1" fontId="5" fillId="8" borderId="53" xfId="0" applyNumberFormat="1" applyFont="1" applyFill="1" applyBorder="1" applyProtection="1">
      <protection locked="0"/>
    </xf>
    <xf numFmtId="1" fontId="5" fillId="0" borderId="6" xfId="0" applyNumberFormat="1" applyFont="1" applyBorder="1" applyAlignment="1">
      <alignment horizontal="left" vertical="center"/>
    </xf>
    <xf numFmtId="1" fontId="5" fillId="9" borderId="54" xfId="0" applyNumberFormat="1" applyFont="1" applyFill="1" applyBorder="1"/>
    <xf numFmtId="1" fontId="5" fillId="9" borderId="55" xfId="0" applyNumberFormat="1" applyFont="1" applyFill="1" applyBorder="1"/>
    <xf numFmtId="1" fontId="5" fillId="9" borderId="56" xfId="0" applyNumberFormat="1" applyFont="1" applyFill="1" applyBorder="1"/>
    <xf numFmtId="1" fontId="5" fillId="9" borderId="57" xfId="0" applyNumberFormat="1" applyFont="1" applyFill="1" applyBorder="1"/>
    <xf numFmtId="1" fontId="5" fillId="0" borderId="40" xfId="0" applyNumberFormat="1" applyFont="1" applyBorder="1" applyAlignment="1">
      <alignment horizontal="left" vertical="center"/>
    </xf>
    <xf numFmtId="1" fontId="5" fillId="9" borderId="51" xfId="0" applyNumberFormat="1" applyFont="1" applyFill="1" applyBorder="1"/>
    <xf numFmtId="1" fontId="5" fillId="9" borderId="58" xfId="0" applyNumberFormat="1" applyFont="1" applyFill="1" applyBorder="1"/>
    <xf numFmtId="1" fontId="5" fillId="9" borderId="25" xfId="0" applyNumberFormat="1" applyFont="1" applyFill="1" applyBorder="1"/>
    <xf numFmtId="1" fontId="5" fillId="9" borderId="59" xfId="0" applyNumberFormat="1" applyFont="1" applyFill="1" applyBorder="1"/>
    <xf numFmtId="1" fontId="5" fillId="9" borderId="60" xfId="0" applyNumberFormat="1" applyFont="1" applyFill="1" applyBorder="1"/>
    <xf numFmtId="1" fontId="5" fillId="9" borderId="52" xfId="0" applyNumberFormat="1" applyFont="1" applyFill="1" applyBorder="1"/>
    <xf numFmtId="1" fontId="5" fillId="8" borderId="61" xfId="0" applyNumberFormat="1" applyFont="1" applyFill="1" applyBorder="1" applyProtection="1">
      <protection locked="0"/>
    </xf>
    <xf numFmtId="1" fontId="5" fillId="0" borderId="44" xfId="0" applyNumberFormat="1" applyFont="1" applyBorder="1" applyAlignment="1">
      <alignment vertical="center" wrapText="1"/>
    </xf>
    <xf numFmtId="1" fontId="5" fillId="8" borderId="30" xfId="0" applyNumberFormat="1" applyFont="1" applyFill="1" applyBorder="1" applyProtection="1">
      <protection locked="0"/>
    </xf>
    <xf numFmtId="1" fontId="5" fillId="9" borderId="45" xfId="0" applyNumberFormat="1" applyFont="1" applyFill="1" applyBorder="1"/>
    <xf numFmtId="1" fontId="5" fillId="9" borderId="62" xfId="0" applyNumberFormat="1" applyFont="1" applyFill="1" applyBorder="1"/>
    <xf numFmtId="1" fontId="5" fillId="9" borderId="46" xfId="0" applyNumberFormat="1" applyFont="1" applyFill="1" applyBorder="1"/>
    <xf numFmtId="1" fontId="5" fillId="9" borderId="47" xfId="0" applyNumberFormat="1" applyFont="1" applyFill="1" applyBorder="1"/>
    <xf numFmtId="1" fontId="5" fillId="9" borderId="48" xfId="0" applyNumberFormat="1" applyFont="1" applyFill="1" applyBorder="1"/>
    <xf numFmtId="1" fontId="5" fillId="0" borderId="14" xfId="0" applyNumberFormat="1" applyFont="1" applyBorder="1" applyAlignment="1">
      <alignment vertical="center" wrapText="1"/>
    </xf>
    <xf numFmtId="1" fontId="5" fillId="10" borderId="16" xfId="0" applyNumberFormat="1" applyFont="1" applyFill="1" applyBorder="1" applyProtection="1">
      <protection locked="0"/>
    </xf>
    <xf numFmtId="1" fontId="5" fillId="10" borderId="17" xfId="0" applyNumberFormat="1" applyFont="1" applyFill="1" applyBorder="1" applyProtection="1">
      <protection locked="0"/>
    </xf>
    <xf numFmtId="1" fontId="5" fillId="0" borderId="32" xfId="0" applyNumberFormat="1" applyFont="1" applyBorder="1" applyAlignment="1">
      <alignment horizontal="left" vertical="center"/>
    </xf>
    <xf numFmtId="1" fontId="5" fillId="8" borderId="63" xfId="0" applyNumberFormat="1" applyFont="1" applyFill="1" applyBorder="1" applyProtection="1">
      <protection locked="0"/>
    </xf>
    <xf numFmtId="1" fontId="5" fillId="8" borderId="40" xfId="0" applyNumberFormat="1" applyFont="1" applyFill="1" applyBorder="1" applyProtection="1">
      <protection locked="0"/>
    </xf>
    <xf numFmtId="1" fontId="5" fillId="8" borderId="64" xfId="0" applyNumberFormat="1" applyFont="1" applyFill="1" applyBorder="1" applyProtection="1">
      <protection locked="0"/>
    </xf>
    <xf numFmtId="1" fontId="5" fillId="8" borderId="59" xfId="0" applyNumberFormat="1" applyFont="1" applyFill="1" applyBorder="1" applyProtection="1">
      <protection locked="0"/>
    </xf>
    <xf numFmtId="1" fontId="5" fillId="8" borderId="60" xfId="0" applyNumberFormat="1" applyFont="1" applyFill="1" applyBorder="1" applyProtection="1">
      <protection locked="0"/>
    </xf>
    <xf numFmtId="1" fontId="5" fillId="4" borderId="65" xfId="0" applyNumberFormat="1" applyFont="1" applyFill="1" applyBorder="1" applyAlignment="1">
      <alignment horizontal="left" wrapText="1"/>
    </xf>
    <xf numFmtId="1" fontId="5" fillId="9" borderId="38" xfId="0" applyNumberFormat="1" applyFont="1" applyFill="1" applyBorder="1"/>
    <xf numFmtId="1" fontId="5" fillId="9" borderId="19" xfId="0" applyNumberFormat="1" applyFont="1" applyFill="1" applyBorder="1"/>
    <xf numFmtId="1" fontId="5" fillId="0" borderId="36" xfId="0" applyNumberFormat="1" applyFont="1" applyBorder="1" applyAlignment="1">
      <alignment horizontal="left" wrapText="1"/>
    </xf>
    <xf numFmtId="1" fontId="5" fillId="0" borderId="0" xfId="0" applyNumberFormat="1" applyFont="1" applyAlignment="1">
      <alignment horizontal="left" wrapText="1"/>
    </xf>
    <xf numFmtId="1" fontId="5" fillId="9" borderId="66" xfId="0" applyNumberFormat="1" applyFont="1" applyFill="1" applyBorder="1"/>
    <xf numFmtId="1" fontId="5" fillId="9" borderId="67" xfId="0" applyNumberFormat="1" applyFont="1" applyFill="1" applyBorder="1"/>
    <xf numFmtId="1" fontId="5" fillId="9" borderId="68" xfId="0" applyNumberFormat="1" applyFont="1" applyFill="1" applyBorder="1"/>
    <xf numFmtId="1" fontId="5" fillId="8" borderId="50" xfId="0" applyNumberFormat="1" applyFont="1" applyFill="1" applyBorder="1" applyProtection="1">
      <protection locked="0"/>
    </xf>
    <xf numFmtId="1" fontId="5" fillId="8" borderId="67" xfId="0" applyNumberFormat="1" applyFont="1" applyFill="1" applyBorder="1" applyProtection="1">
      <protection locked="0"/>
    </xf>
    <xf numFmtId="1" fontId="5" fillId="8" borderId="69" xfId="0" applyNumberFormat="1" applyFont="1" applyFill="1" applyBorder="1" applyProtection="1">
      <protection locked="0"/>
    </xf>
    <xf numFmtId="1" fontId="5" fillId="9" borderId="70" xfId="0" applyNumberFormat="1" applyFont="1" applyFill="1" applyBorder="1"/>
    <xf numFmtId="1" fontId="5" fillId="9" borderId="27" xfId="0" applyNumberFormat="1" applyFont="1" applyFill="1" applyBorder="1"/>
    <xf numFmtId="1" fontId="5" fillId="9" borderId="29" xfId="0" applyNumberFormat="1" applyFont="1" applyFill="1" applyBorder="1"/>
    <xf numFmtId="1" fontId="8" fillId="4" borderId="3" xfId="0" applyNumberFormat="1" applyFont="1" applyFill="1" applyBorder="1"/>
    <xf numFmtId="1" fontId="9" fillId="4" borderId="3" xfId="0" applyNumberFormat="1" applyFont="1" applyFill="1" applyBorder="1"/>
    <xf numFmtId="1" fontId="9" fillId="4" borderId="0" xfId="0" applyNumberFormat="1" applyFont="1" applyFill="1"/>
    <xf numFmtId="1" fontId="5" fillId="7" borderId="0" xfId="0" applyNumberFormat="1" applyFont="1" applyFill="1"/>
    <xf numFmtId="1" fontId="5" fillId="0" borderId="9" xfId="0" applyNumberFormat="1" applyFont="1" applyBorder="1" applyAlignment="1">
      <alignment horizontal="left" vertical="center"/>
    </xf>
    <xf numFmtId="1" fontId="5" fillId="8" borderId="71" xfId="0" applyNumberFormat="1" applyFont="1" applyFill="1" applyBorder="1" applyProtection="1">
      <protection locked="0"/>
    </xf>
    <xf numFmtId="1" fontId="5" fillId="8" borderId="72" xfId="0" applyNumberFormat="1" applyFont="1" applyFill="1" applyBorder="1" applyProtection="1">
      <protection locked="0"/>
    </xf>
    <xf numFmtId="1" fontId="5" fillId="8" borderId="73" xfId="0" applyNumberFormat="1" applyFont="1" applyFill="1" applyBorder="1" applyProtection="1">
      <protection locked="0"/>
    </xf>
    <xf numFmtId="1" fontId="5" fillId="0" borderId="65" xfId="0" applyNumberFormat="1" applyFont="1" applyBorder="1" applyAlignment="1">
      <alignment horizontal="left" wrapText="1"/>
    </xf>
    <xf numFmtId="1" fontId="5" fillId="0" borderId="15" xfId="0" applyNumberFormat="1" applyFont="1" applyBorder="1" applyAlignment="1">
      <alignment horizontal="left" wrapText="1"/>
    </xf>
    <xf numFmtId="1" fontId="5" fillId="8" borderId="3" xfId="0" applyNumberFormat="1" applyFont="1" applyFill="1" applyBorder="1" applyProtection="1">
      <protection locked="0"/>
    </xf>
    <xf numFmtId="1" fontId="4" fillId="7" borderId="0" xfId="0" applyNumberFormat="1" applyFont="1" applyFill="1"/>
    <xf numFmtId="1" fontId="9" fillId="4" borderId="0" xfId="0" applyNumberFormat="1" applyFont="1" applyFill="1" applyAlignment="1">
      <alignment wrapText="1"/>
    </xf>
    <xf numFmtId="1" fontId="10" fillId="4" borderId="0" xfId="0" applyNumberFormat="1" applyFont="1" applyFill="1"/>
    <xf numFmtId="1" fontId="4" fillId="8" borderId="32" xfId="0" applyNumberFormat="1" applyFont="1" applyFill="1" applyBorder="1" applyProtection="1">
      <protection locked="0"/>
    </xf>
    <xf numFmtId="1" fontId="4" fillId="8" borderId="41" xfId="0" applyNumberFormat="1" applyFont="1" applyFill="1" applyBorder="1" applyProtection="1">
      <protection locked="0"/>
    </xf>
    <xf numFmtId="1" fontId="9" fillId="0" borderId="0" xfId="0" applyNumberFormat="1" applyFont="1" applyAlignment="1">
      <alignment wrapText="1"/>
    </xf>
    <xf numFmtId="1" fontId="5" fillId="8" borderId="23" xfId="0" applyNumberFormat="1" applyFont="1" applyFill="1" applyBorder="1" applyAlignment="1" applyProtection="1">
      <alignment vertical="center"/>
      <protection locked="0"/>
    </xf>
    <xf numFmtId="1" fontId="5" fillId="8" borderId="24" xfId="0" applyNumberFormat="1" applyFont="1" applyFill="1" applyBorder="1" applyAlignment="1" applyProtection="1">
      <alignment vertical="center"/>
      <protection locked="0"/>
    </xf>
    <xf numFmtId="1" fontId="5" fillId="8" borderId="42" xfId="0" applyNumberFormat="1" applyFont="1" applyFill="1" applyBorder="1" applyAlignment="1" applyProtection="1">
      <alignment vertical="center"/>
      <protection locked="0"/>
    </xf>
    <xf numFmtId="1" fontId="5" fillId="8" borderId="62" xfId="0" applyNumberFormat="1" applyFont="1" applyFill="1" applyBorder="1" applyAlignment="1" applyProtection="1">
      <alignment vertical="center"/>
      <protection locked="0"/>
    </xf>
    <xf numFmtId="1" fontId="5" fillId="7" borderId="76" xfId="0" applyNumberFormat="1" applyFont="1" applyFill="1" applyBorder="1" applyAlignment="1">
      <alignment vertical="center"/>
    </xf>
    <xf numFmtId="1" fontId="5" fillId="8" borderId="15" xfId="0" applyNumberFormat="1" applyFont="1" applyFill="1" applyBorder="1" applyAlignment="1" applyProtection="1">
      <alignment vertical="center"/>
      <protection locked="0"/>
    </xf>
    <xf numFmtId="1" fontId="5" fillId="7" borderId="14" xfId="0" applyNumberFormat="1" applyFont="1" applyFill="1" applyBorder="1" applyAlignment="1">
      <alignment vertical="center"/>
    </xf>
    <xf numFmtId="1" fontId="5" fillId="8" borderId="14" xfId="0" applyNumberFormat="1" applyFont="1" applyFill="1" applyBorder="1" applyAlignment="1" applyProtection="1">
      <alignment vertical="center"/>
      <protection locked="0"/>
    </xf>
    <xf numFmtId="1" fontId="5" fillId="8" borderId="25" xfId="0" applyNumberFormat="1" applyFont="1" applyFill="1" applyBorder="1" applyAlignment="1" applyProtection="1">
      <alignment vertical="center"/>
      <protection locked="0"/>
    </xf>
    <xf numFmtId="1" fontId="5" fillId="8" borderId="21" xfId="0" applyNumberFormat="1" applyFont="1" applyFill="1" applyBorder="1" applyAlignment="1" applyProtection="1">
      <alignment vertical="center"/>
      <protection locked="0"/>
    </xf>
    <xf numFmtId="1" fontId="5" fillId="8" borderId="19" xfId="0" applyNumberFormat="1" applyFont="1" applyFill="1" applyBorder="1" applyAlignment="1" applyProtection="1">
      <alignment vertical="center"/>
      <protection locked="0"/>
    </xf>
    <xf numFmtId="1" fontId="5" fillId="8" borderId="41" xfId="0" applyNumberFormat="1" applyFont="1" applyFill="1" applyBorder="1" applyAlignment="1" applyProtection="1">
      <alignment vertical="center"/>
      <protection locked="0"/>
    </xf>
    <xf numFmtId="1" fontId="5" fillId="7" borderId="44" xfId="0" applyNumberFormat="1" applyFont="1" applyFill="1" applyBorder="1" applyAlignment="1">
      <alignment vertical="center"/>
    </xf>
    <xf numFmtId="1" fontId="5" fillId="8" borderId="44" xfId="0" applyNumberFormat="1" applyFont="1" applyFill="1" applyBorder="1" applyAlignment="1" applyProtection="1">
      <alignment vertical="center"/>
      <protection locked="0"/>
    </xf>
    <xf numFmtId="1" fontId="5" fillId="8" borderId="45" xfId="0" applyNumberFormat="1" applyFont="1" applyFill="1" applyBorder="1" applyAlignment="1" applyProtection="1">
      <alignment vertical="center"/>
      <protection locked="0"/>
    </xf>
    <xf numFmtId="1" fontId="5" fillId="8" borderId="43" xfId="0" applyNumberFormat="1" applyFont="1" applyFill="1" applyBorder="1" applyAlignment="1" applyProtection="1">
      <alignment vertical="center"/>
      <protection locked="0"/>
    </xf>
    <xf numFmtId="1" fontId="5" fillId="8" borderId="48" xfId="0" applyNumberFormat="1" applyFont="1" applyFill="1" applyBorder="1" applyAlignment="1" applyProtection="1">
      <alignment vertical="center"/>
      <protection locked="0"/>
    </xf>
    <xf numFmtId="1" fontId="11" fillId="0" borderId="0" xfId="0" applyNumberFormat="1" applyFont="1" applyAlignment="1">
      <alignment wrapText="1"/>
    </xf>
    <xf numFmtId="1" fontId="4" fillId="0" borderId="0" xfId="0" applyNumberFormat="1" applyFont="1"/>
    <xf numFmtId="1" fontId="5" fillId="0" borderId="36" xfId="0" applyNumberFormat="1" applyFont="1" applyBorder="1"/>
    <xf numFmtId="1" fontId="5" fillId="0" borderId="15" xfId="0" applyNumberFormat="1" applyFont="1" applyBorder="1" applyAlignment="1">
      <alignment vertical="center"/>
    </xf>
    <xf numFmtId="1" fontId="5" fillId="8" borderId="78" xfId="0" applyNumberFormat="1" applyFont="1" applyFill="1" applyBorder="1" applyProtection="1">
      <protection locked="0"/>
    </xf>
    <xf numFmtId="1" fontId="5" fillId="8" borderId="79" xfId="0" applyNumberFormat="1" applyFont="1" applyFill="1" applyBorder="1" applyProtection="1">
      <protection locked="0"/>
    </xf>
    <xf numFmtId="1" fontId="5" fillId="0" borderId="31" xfId="0" applyNumberFormat="1" applyFont="1" applyBorder="1"/>
    <xf numFmtId="1" fontId="5" fillId="8" borderId="80" xfId="0" applyNumberFormat="1" applyFont="1" applyFill="1" applyBorder="1" applyProtection="1">
      <protection locked="0"/>
    </xf>
    <xf numFmtId="1" fontId="5" fillId="8" borderId="81" xfId="0" applyNumberFormat="1" applyFont="1" applyFill="1" applyBorder="1" applyProtection="1">
      <protection locked="0"/>
    </xf>
    <xf numFmtId="1" fontId="5" fillId="0" borderId="41" xfId="0" applyNumberFormat="1" applyFont="1" applyBorder="1" applyAlignment="1">
      <alignment vertical="center"/>
    </xf>
    <xf numFmtId="1" fontId="7" fillId="4" borderId="5" xfId="0" applyNumberFormat="1" applyFont="1" applyFill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4" borderId="76" xfId="0" applyNumberFormat="1" applyFont="1" applyFill="1" applyBorder="1"/>
    <xf numFmtId="1" fontId="5" fillId="0" borderId="10" xfId="0" applyNumberFormat="1" applyFont="1" applyBorder="1" applyAlignment="1">
      <alignment vertical="center" wrapText="1"/>
    </xf>
    <xf numFmtId="1" fontId="6" fillId="4" borderId="10" xfId="0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10" xfId="0" applyNumberFormat="1" applyFont="1" applyFill="1" applyBorder="1" applyProtection="1">
      <protection locked="0"/>
    </xf>
    <xf numFmtId="1" fontId="7" fillId="4" borderId="0" xfId="0" applyNumberFormat="1" applyFont="1" applyFill="1"/>
    <xf numFmtId="0" fontId="12" fillId="10" borderId="83" xfId="1" applyFont="1" applyFill="1" applyBorder="1"/>
    <xf numFmtId="1" fontId="5" fillId="8" borderId="70" xfId="0" applyNumberFormat="1" applyFont="1" applyFill="1" applyBorder="1" applyProtection="1">
      <protection locked="0"/>
    </xf>
    <xf numFmtId="1" fontId="7" fillId="11" borderId="84" xfId="2" applyNumberFormat="1" applyFont="1" applyFill="1" applyBorder="1"/>
    <xf numFmtId="1" fontId="8" fillId="11" borderId="84" xfId="2" applyNumberFormat="1" applyFont="1" applyFill="1" applyBorder="1"/>
    <xf numFmtId="1" fontId="11" fillId="0" borderId="0" xfId="2" applyNumberFormat="1" applyFont="1" applyAlignment="1">
      <alignment wrapText="1"/>
    </xf>
    <xf numFmtId="1" fontId="14" fillId="11" borderId="0" xfId="2" applyNumberFormat="1" applyFont="1" applyFill="1"/>
    <xf numFmtId="1" fontId="4" fillId="0" borderId="0" xfId="2" applyNumberFormat="1" applyFont="1"/>
    <xf numFmtId="1" fontId="5" fillId="0" borderId="94" xfId="2" applyNumberFormat="1" applyFont="1" applyBorder="1" applyAlignment="1">
      <alignment horizontal="center" vertical="center" wrapText="1"/>
    </xf>
    <xf numFmtId="1" fontId="5" fillId="0" borderId="95" xfId="2" applyNumberFormat="1" applyFont="1" applyBorder="1" applyAlignment="1">
      <alignment horizontal="center" vertical="center" wrapText="1"/>
    </xf>
    <xf numFmtId="1" fontId="5" fillId="0" borderId="96" xfId="2" applyNumberFormat="1" applyFont="1" applyBorder="1" applyAlignment="1">
      <alignment horizontal="center" vertical="center" wrapText="1"/>
    </xf>
    <xf numFmtId="1" fontId="5" fillId="0" borderId="97" xfId="2" applyNumberFormat="1" applyFont="1" applyBorder="1" applyAlignment="1">
      <alignment horizontal="center" vertical="center" wrapText="1"/>
    </xf>
    <xf numFmtId="1" fontId="5" fillId="0" borderId="90" xfId="2" applyNumberFormat="1" applyFont="1" applyBorder="1" applyAlignment="1">
      <alignment horizontal="center" vertical="center" wrapText="1"/>
    </xf>
    <xf numFmtId="1" fontId="5" fillId="0" borderId="98" xfId="2" applyNumberFormat="1" applyFont="1" applyBorder="1" applyAlignment="1">
      <alignment vertical="center"/>
    </xf>
    <xf numFmtId="1" fontId="5" fillId="0" borderId="99" xfId="2" applyNumberFormat="1" applyFont="1" applyBorder="1"/>
    <xf numFmtId="1" fontId="5" fillId="12" borderId="100" xfId="2" applyNumberFormat="1" applyFont="1" applyFill="1" applyBorder="1" applyProtection="1">
      <protection locked="0"/>
    </xf>
    <xf numFmtId="1" fontId="5" fillId="13" borderId="101" xfId="2" applyNumberFormat="1" applyFont="1" applyFill="1" applyBorder="1"/>
    <xf numFmtId="1" fontId="5" fillId="13" borderId="102" xfId="2" applyNumberFormat="1" applyFont="1" applyFill="1" applyBorder="1"/>
    <xf numFmtId="1" fontId="5" fillId="12" borderId="103" xfId="2" applyNumberFormat="1" applyFont="1" applyFill="1" applyBorder="1" applyProtection="1">
      <protection locked="0"/>
    </xf>
    <xf numFmtId="1" fontId="5" fillId="12" borderId="104" xfId="2" applyNumberFormat="1" applyFont="1" applyFill="1" applyBorder="1" applyProtection="1">
      <protection locked="0"/>
    </xf>
    <xf numFmtId="1" fontId="5" fillId="0" borderId="107" xfId="2" applyNumberFormat="1" applyFont="1" applyBorder="1" applyAlignment="1">
      <alignment vertical="center"/>
    </xf>
    <xf numFmtId="1" fontId="5" fillId="13" borderId="108" xfId="2" applyNumberFormat="1" applyFont="1" applyFill="1" applyBorder="1"/>
    <xf numFmtId="1" fontId="5" fillId="12" borderId="109" xfId="2" applyNumberFormat="1" applyFont="1" applyFill="1" applyBorder="1" applyProtection="1">
      <protection locked="0"/>
    </xf>
    <xf numFmtId="1" fontId="5" fillId="13" borderId="109" xfId="2" applyNumberFormat="1" applyFont="1" applyFill="1" applyBorder="1"/>
    <xf numFmtId="1" fontId="5" fillId="13" borderId="110" xfId="2" applyNumberFormat="1" applyFont="1" applyFill="1" applyBorder="1"/>
    <xf numFmtId="1" fontId="5" fillId="12" borderId="111" xfId="2" applyNumberFormat="1" applyFont="1" applyFill="1" applyBorder="1" applyProtection="1">
      <protection locked="0"/>
    </xf>
    <xf numFmtId="1" fontId="5" fillId="12" borderId="112" xfId="2" applyNumberFormat="1" applyFont="1" applyFill="1" applyBorder="1" applyProtection="1">
      <protection locked="0"/>
    </xf>
    <xf numFmtId="1" fontId="5" fillId="0" borderId="99" xfId="2" applyNumberFormat="1" applyFont="1" applyBorder="1" applyAlignment="1">
      <alignment vertical="center" wrapText="1"/>
    </xf>
    <xf numFmtId="1" fontId="5" fillId="0" borderId="99" xfId="2" applyNumberFormat="1" applyFont="1" applyBorder="1" applyAlignment="1">
      <alignment vertical="center"/>
    </xf>
    <xf numFmtId="1" fontId="5" fillId="12" borderId="113" xfId="2" applyNumberFormat="1" applyFont="1" applyFill="1" applyBorder="1" applyProtection="1">
      <protection locked="0"/>
    </xf>
    <xf numFmtId="1" fontId="5" fillId="12" borderId="114" xfId="2" applyNumberFormat="1" applyFont="1" applyFill="1" applyBorder="1" applyProtection="1">
      <protection locked="0"/>
    </xf>
    <xf numFmtId="1" fontId="5" fillId="0" borderId="115" xfId="2" applyNumberFormat="1" applyFont="1" applyBorder="1"/>
    <xf numFmtId="1" fontId="5" fillId="13" borderId="116" xfId="2" applyNumberFormat="1" applyFont="1" applyFill="1" applyBorder="1"/>
    <xf numFmtId="1" fontId="5" fillId="13" borderId="117" xfId="2" applyNumberFormat="1" applyFont="1" applyFill="1" applyBorder="1"/>
    <xf numFmtId="1" fontId="5" fillId="12" borderId="117" xfId="2" applyNumberFormat="1" applyFont="1" applyFill="1" applyBorder="1" applyProtection="1">
      <protection locked="0"/>
    </xf>
    <xf numFmtId="1" fontId="5" fillId="12" borderId="118" xfId="2" applyNumberFormat="1" applyFont="1" applyFill="1" applyBorder="1" applyProtection="1">
      <protection locked="0"/>
    </xf>
    <xf numFmtId="1" fontId="5" fillId="12" borderId="119" xfId="2" applyNumberFormat="1" applyFont="1" applyFill="1" applyBorder="1" applyProtection="1">
      <protection locked="0"/>
    </xf>
    <xf numFmtId="1" fontId="5" fillId="12" borderId="120" xfId="2" applyNumberFormat="1" applyFont="1" applyFill="1" applyBorder="1" applyProtection="1">
      <protection locked="0"/>
    </xf>
    <xf numFmtId="1" fontId="5" fillId="0" borderId="121" xfId="2" applyNumberFormat="1" applyFont="1" applyBorder="1"/>
    <xf numFmtId="1" fontId="5" fillId="12" borderId="122" xfId="2" applyNumberFormat="1" applyFont="1" applyFill="1" applyBorder="1" applyProtection="1">
      <protection locked="0"/>
    </xf>
    <xf numFmtId="1" fontId="5" fillId="13" borderId="123" xfId="2" applyNumberFormat="1" applyFont="1" applyFill="1" applyBorder="1"/>
    <xf numFmtId="1" fontId="5" fillId="13" borderId="124" xfId="2" applyNumberFormat="1" applyFont="1" applyFill="1" applyBorder="1"/>
    <xf numFmtId="1" fontId="5" fillId="12" borderId="125" xfId="2" applyNumberFormat="1" applyFont="1" applyFill="1" applyBorder="1" applyProtection="1">
      <protection locked="0"/>
    </xf>
    <xf numFmtId="1" fontId="5" fillId="12" borderId="126" xfId="2" applyNumberFormat="1" applyFont="1" applyFill="1" applyBorder="1" applyProtection="1">
      <protection locked="0"/>
    </xf>
    <xf numFmtId="1" fontId="5" fillId="12" borderId="128" xfId="2" applyNumberFormat="1" applyFont="1" applyFill="1" applyBorder="1" applyProtection="1">
      <protection locked="0"/>
    </xf>
    <xf numFmtId="1" fontId="5" fillId="12" borderId="129" xfId="2" applyNumberFormat="1" applyFont="1" applyFill="1" applyBorder="1" applyProtection="1">
      <protection locked="0"/>
    </xf>
    <xf numFmtId="1" fontId="7" fillId="0" borderId="0" xfId="0" applyNumberFormat="1" applyFont="1"/>
    <xf numFmtId="0" fontId="6" fillId="0" borderId="0" xfId="0" applyFont="1"/>
    <xf numFmtId="1" fontId="16" fillId="4" borderId="0" xfId="0" applyNumberFormat="1" applyFont="1" applyFill="1"/>
    <xf numFmtId="1" fontId="5" fillId="0" borderId="75" xfId="0" applyNumberFormat="1" applyFont="1" applyBorder="1" applyAlignment="1">
      <alignment horizontal="left" wrapText="1"/>
    </xf>
    <xf numFmtId="1" fontId="5" fillId="4" borderId="3" xfId="0" applyNumberFormat="1" applyFont="1" applyFill="1" applyBorder="1"/>
    <xf numFmtId="1" fontId="6" fillId="7" borderId="0" xfId="0" applyNumberFormat="1" applyFont="1" applyFill="1" applyProtection="1">
      <protection locked="0"/>
    </xf>
    <xf numFmtId="1" fontId="5" fillId="4" borderId="25" xfId="3" applyNumberFormat="1" applyFont="1" applyFill="1" applyBorder="1" applyAlignment="1">
      <alignment horizontal="right"/>
    </xf>
    <xf numFmtId="1" fontId="5" fillId="4" borderId="14" xfId="3" applyNumberFormat="1" applyFont="1" applyFill="1" applyBorder="1" applyAlignment="1">
      <alignment horizontal="right"/>
    </xf>
    <xf numFmtId="1" fontId="5" fillId="0" borderId="15" xfId="0" applyNumberFormat="1" applyFont="1" applyBorder="1" applyAlignment="1">
      <alignment horizontal="left"/>
    </xf>
    <xf numFmtId="1" fontId="5" fillId="4" borderId="64" xfId="3" applyNumberFormat="1" applyFont="1" applyFill="1" applyBorder="1" applyAlignment="1">
      <alignment horizontal="right"/>
    </xf>
    <xf numFmtId="1" fontId="5" fillId="4" borderId="40" xfId="3" applyNumberFormat="1" applyFont="1" applyFill="1" applyBorder="1" applyAlignment="1">
      <alignment horizontal="right"/>
    </xf>
    <xf numFmtId="1" fontId="5" fillId="8" borderId="58" xfId="0" applyNumberFormat="1" applyFont="1" applyFill="1" applyBorder="1" applyProtection="1">
      <protection locked="0"/>
    </xf>
    <xf numFmtId="1" fontId="5" fillId="0" borderId="49" xfId="0" applyNumberFormat="1" applyFont="1" applyBorder="1" applyAlignment="1">
      <alignment horizontal="left"/>
    </xf>
    <xf numFmtId="1" fontId="5" fillId="4" borderId="15" xfId="3" applyNumberFormat="1" applyFont="1" applyFill="1" applyBorder="1" applyAlignment="1">
      <alignment horizontal="right"/>
    </xf>
    <xf numFmtId="1" fontId="6" fillId="14" borderId="0" xfId="0" applyNumberFormat="1" applyFont="1" applyFill="1" applyProtection="1">
      <protection locked="0"/>
    </xf>
    <xf numFmtId="1" fontId="6" fillId="14" borderId="0" xfId="0" applyNumberFormat="1" applyFont="1" applyFill="1"/>
    <xf numFmtId="1" fontId="5" fillId="0" borderId="41" xfId="0" applyNumberFormat="1" applyFont="1" applyBorder="1" applyAlignment="1">
      <alignment horizontal="left"/>
    </xf>
    <xf numFmtId="1" fontId="5" fillId="8" borderId="62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/>
    </xf>
    <xf numFmtId="1" fontId="6" fillId="15" borderId="0" xfId="0" applyNumberFormat="1" applyFont="1" applyFill="1"/>
    <xf numFmtId="1" fontId="6" fillId="15" borderId="0" xfId="0" applyNumberFormat="1" applyFont="1" applyFill="1" applyProtection="1">
      <protection locked="0"/>
    </xf>
    <xf numFmtId="1" fontId="5" fillId="4" borderId="132" xfId="3" applyNumberFormat="1" applyFont="1" applyFill="1" applyBorder="1" applyAlignment="1">
      <alignment horizontal="right"/>
    </xf>
    <xf numFmtId="1" fontId="5" fillId="4" borderId="133" xfId="3" applyNumberFormat="1" applyFont="1" applyFill="1" applyBorder="1" applyAlignment="1">
      <alignment horizontal="right"/>
    </xf>
    <xf numFmtId="1" fontId="5" fillId="8" borderId="134" xfId="0" applyNumberFormat="1" applyFont="1" applyFill="1" applyBorder="1" applyProtection="1">
      <protection locked="0"/>
    </xf>
    <xf numFmtId="1" fontId="5" fillId="8" borderId="135" xfId="0" applyNumberFormat="1" applyFont="1" applyFill="1" applyBorder="1" applyProtection="1">
      <protection locked="0"/>
    </xf>
    <xf numFmtId="1" fontId="5" fillId="8" borderId="136" xfId="0" applyNumberFormat="1" applyFont="1" applyFill="1" applyBorder="1" applyProtection="1">
      <protection locked="0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133" xfId="0" applyNumberFormat="1" applyFont="1" applyBorder="1"/>
    <xf numFmtId="1" fontId="5" fillId="0" borderId="134" xfId="0" applyNumberFormat="1" applyFont="1" applyBorder="1"/>
    <xf numFmtId="1" fontId="5" fillId="0" borderId="133" xfId="0" applyNumberFormat="1" applyFont="1" applyBorder="1" applyAlignment="1">
      <alignment horizontal="left" vertical="center"/>
    </xf>
    <xf numFmtId="1" fontId="5" fillId="8" borderId="137" xfId="0" applyNumberFormat="1" applyFont="1" applyFill="1" applyBorder="1" applyProtection="1">
      <protection locked="0"/>
    </xf>
    <xf numFmtId="1" fontId="5" fillId="8" borderId="138" xfId="0" applyNumberFormat="1" applyFont="1" applyFill="1" applyBorder="1" applyProtection="1">
      <protection locked="0"/>
    </xf>
    <xf numFmtId="1" fontId="5" fillId="8" borderId="139" xfId="0" applyNumberFormat="1" applyFont="1" applyFill="1" applyBorder="1" applyProtection="1">
      <protection locked="0"/>
    </xf>
    <xf numFmtId="1" fontId="5" fillId="8" borderId="140" xfId="0" applyNumberFormat="1" applyFont="1" applyFill="1" applyBorder="1" applyProtection="1">
      <protection locked="0"/>
    </xf>
    <xf numFmtId="1" fontId="5" fillId="8" borderId="141" xfId="0" applyNumberFormat="1" applyFont="1" applyFill="1" applyBorder="1" applyProtection="1">
      <protection locked="0"/>
    </xf>
    <xf numFmtId="1" fontId="5" fillId="9" borderId="141" xfId="0" applyNumberFormat="1" applyFont="1" applyFill="1" applyBorder="1"/>
    <xf numFmtId="1" fontId="5" fillId="9" borderId="143" xfId="0" applyNumberFormat="1" applyFont="1" applyFill="1" applyBorder="1"/>
    <xf numFmtId="1" fontId="5" fillId="9" borderId="140" xfId="0" applyNumberFormat="1" applyFont="1" applyFill="1" applyBorder="1"/>
    <xf numFmtId="1" fontId="5" fillId="8" borderId="143" xfId="0" applyNumberFormat="1" applyFont="1" applyFill="1" applyBorder="1" applyProtection="1">
      <protection locked="0"/>
    </xf>
    <xf numFmtId="1" fontId="5" fillId="9" borderId="144" xfId="0" applyNumberFormat="1" applyFont="1" applyFill="1" applyBorder="1"/>
    <xf numFmtId="1" fontId="5" fillId="9" borderId="145" xfId="0" applyNumberFormat="1" applyFont="1" applyFill="1" applyBorder="1"/>
    <xf numFmtId="1" fontId="5" fillId="8" borderId="140" xfId="0" applyNumberFormat="1" applyFont="1" applyFill="1" applyBorder="1" applyAlignment="1" applyProtection="1">
      <alignment vertical="center"/>
      <protection locked="0"/>
    </xf>
    <xf numFmtId="1" fontId="5" fillId="8" borderId="146" xfId="0" applyNumberFormat="1" applyFont="1" applyFill="1" applyBorder="1" applyAlignment="1" applyProtection="1">
      <alignment vertical="center"/>
      <protection locked="0"/>
    </xf>
    <xf numFmtId="1" fontId="5" fillId="8" borderId="141" xfId="0" applyNumberFormat="1" applyFont="1" applyFill="1" applyBorder="1" applyAlignment="1" applyProtection="1">
      <alignment vertical="center"/>
      <protection locked="0"/>
    </xf>
    <xf numFmtId="1" fontId="5" fillId="8" borderId="145" xfId="0" applyNumberFormat="1" applyFont="1" applyFill="1" applyBorder="1" applyAlignment="1" applyProtection="1">
      <alignment vertical="center"/>
      <protection locked="0"/>
    </xf>
    <xf numFmtId="1" fontId="5" fillId="8" borderId="147" xfId="0" applyNumberFormat="1" applyFont="1" applyFill="1" applyBorder="1" applyProtection="1">
      <protection locked="0"/>
    </xf>
    <xf numFmtId="1" fontId="5" fillId="8" borderId="144" xfId="0" applyNumberFormat="1" applyFont="1" applyFill="1" applyBorder="1" applyProtection="1">
      <protection locked="0"/>
    </xf>
    <xf numFmtId="1" fontId="5" fillId="8" borderId="145" xfId="0" applyNumberFormat="1" applyFont="1" applyFill="1" applyBorder="1" applyProtection="1">
      <protection locked="0"/>
    </xf>
    <xf numFmtId="1" fontId="5" fillId="8" borderId="146" xfId="0" applyNumberFormat="1" applyFont="1" applyFill="1" applyBorder="1" applyProtection="1">
      <protection locked="0"/>
    </xf>
    <xf numFmtId="1" fontId="5" fillId="0" borderId="152" xfId="0" applyNumberFormat="1" applyFont="1" applyBorder="1" applyAlignment="1">
      <alignment horizontal="center" vertical="center" wrapText="1"/>
    </xf>
    <xf numFmtId="1" fontId="5" fillId="0" borderId="153" xfId="0" applyNumberFormat="1" applyFont="1" applyBorder="1" applyAlignment="1">
      <alignment horizontal="center" vertical="center" wrapText="1"/>
    </xf>
    <xf numFmtId="1" fontId="5" fillId="0" borderId="154" xfId="0" applyNumberFormat="1" applyFont="1" applyBorder="1" applyAlignment="1">
      <alignment horizontal="center" vertical="center" wrapText="1"/>
    </xf>
    <xf numFmtId="1" fontId="5" fillId="0" borderId="155" xfId="0" applyNumberFormat="1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horizontal="center" vertical="center" wrapText="1"/>
    </xf>
    <xf numFmtId="1" fontId="5" fillId="0" borderId="149" xfId="0" applyNumberFormat="1" applyFont="1" applyBorder="1" applyAlignment="1">
      <alignment horizontal="center" vertical="center" wrapText="1"/>
    </xf>
    <xf numFmtId="1" fontId="5" fillId="0" borderId="157" xfId="0" applyNumberFormat="1" applyFont="1" applyBorder="1" applyAlignment="1">
      <alignment horizontal="center" vertical="center" wrapText="1"/>
    </xf>
    <xf numFmtId="1" fontId="5" fillId="8" borderId="152" xfId="0" applyNumberFormat="1" applyFont="1" applyFill="1" applyBorder="1" applyProtection="1">
      <protection locked="0"/>
    </xf>
    <xf numFmtId="1" fontId="5" fillId="0" borderId="159" xfId="0" applyNumberFormat="1" applyFont="1" applyBorder="1" applyAlignment="1">
      <alignment vertical="center" wrapText="1"/>
    </xf>
    <xf numFmtId="1" fontId="5" fillId="0" borderId="160" xfId="0" applyNumberFormat="1" applyFont="1" applyBorder="1"/>
    <xf numFmtId="1" fontId="5" fillId="8" borderId="161" xfId="0" applyNumberFormat="1" applyFont="1" applyFill="1" applyBorder="1" applyProtection="1">
      <protection locked="0"/>
    </xf>
    <xf numFmtId="1" fontId="5" fillId="0" borderId="165" xfId="0" applyNumberFormat="1" applyFont="1" applyBorder="1"/>
    <xf numFmtId="1" fontId="5" fillId="8" borderId="166" xfId="0" applyNumberFormat="1" applyFont="1" applyFill="1" applyBorder="1" applyProtection="1">
      <protection locked="0"/>
    </xf>
    <xf numFmtId="1" fontId="5" fillId="8" borderId="153" xfId="0" applyNumberFormat="1" applyFont="1" applyFill="1" applyBorder="1" applyProtection="1">
      <protection locked="0"/>
    </xf>
    <xf numFmtId="1" fontId="5" fillId="8" borderId="168" xfId="0" applyNumberFormat="1" applyFont="1" applyFill="1" applyBorder="1" applyProtection="1">
      <protection locked="0"/>
    </xf>
    <xf numFmtId="1" fontId="5" fillId="0" borderId="169" xfId="0" applyNumberFormat="1" applyFont="1" applyBorder="1" applyAlignment="1">
      <alignment horizontal="left" wrapText="1"/>
    </xf>
    <xf numFmtId="1" fontId="5" fillId="8" borderId="163" xfId="0" applyNumberFormat="1" applyFont="1" applyFill="1" applyBorder="1" applyProtection="1">
      <protection locked="0"/>
    </xf>
    <xf numFmtId="1" fontId="5" fillId="8" borderId="162" xfId="0" applyNumberFormat="1" applyFont="1" applyFill="1" applyBorder="1" applyProtection="1">
      <protection locked="0"/>
    </xf>
    <xf numFmtId="1" fontId="5" fillId="0" borderId="166" xfId="0" applyNumberFormat="1" applyFont="1" applyBorder="1"/>
    <xf numFmtId="1" fontId="5" fillId="0" borderId="153" xfId="0" applyNumberFormat="1" applyFont="1" applyBorder="1"/>
    <xf numFmtId="1" fontId="5" fillId="0" borderId="150" xfId="0" applyNumberFormat="1" applyFont="1" applyBorder="1"/>
    <xf numFmtId="1" fontId="5" fillId="0" borderId="167" xfId="0" applyNumberFormat="1" applyFont="1" applyBorder="1"/>
    <xf numFmtId="1" fontId="5" fillId="0" borderId="168" xfId="0" applyNumberFormat="1" applyFont="1" applyBorder="1"/>
    <xf numFmtId="1" fontId="5" fillId="0" borderId="156" xfId="0" applyNumberFormat="1" applyFont="1" applyBorder="1"/>
    <xf numFmtId="1" fontId="5" fillId="0" borderId="165" xfId="0" applyNumberFormat="1" applyFont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 wrapText="1"/>
    </xf>
    <xf numFmtId="1" fontId="5" fillId="8" borderId="158" xfId="0" applyNumberFormat="1" applyFont="1" applyFill="1" applyBorder="1" applyProtection="1">
      <protection locked="0"/>
    </xf>
    <xf numFmtId="1" fontId="5" fillId="8" borderId="172" xfId="0" applyNumberFormat="1" applyFont="1" applyFill="1" applyBorder="1" applyProtection="1">
      <protection locked="0"/>
    </xf>
    <xf numFmtId="1" fontId="5" fillId="8" borderId="173" xfId="0" applyNumberFormat="1" applyFont="1" applyFill="1" applyBorder="1" applyProtection="1">
      <protection locked="0"/>
    </xf>
    <xf numFmtId="1" fontId="5" fillId="8" borderId="171" xfId="0" applyNumberFormat="1" applyFont="1" applyFill="1" applyBorder="1" applyProtection="1">
      <protection locked="0"/>
    </xf>
    <xf numFmtId="1" fontId="5" fillId="0" borderId="165" xfId="0" applyNumberFormat="1" applyFont="1" applyBorder="1" applyAlignment="1">
      <alignment horizontal="left" vertical="center"/>
    </xf>
    <xf numFmtId="1" fontId="5" fillId="8" borderId="169" xfId="0" applyNumberFormat="1" applyFont="1" applyFill="1" applyBorder="1" applyProtection="1">
      <protection locked="0"/>
    </xf>
    <xf numFmtId="1" fontId="5" fillId="0" borderId="151" xfId="0" applyNumberFormat="1" applyFont="1" applyBorder="1"/>
    <xf numFmtId="1" fontId="5" fillId="0" borderId="171" xfId="0" applyNumberFormat="1" applyFont="1" applyBorder="1"/>
    <xf numFmtId="1" fontId="7" fillId="4" borderId="149" xfId="0" applyNumberFormat="1" applyFont="1" applyFill="1" applyBorder="1"/>
    <xf numFmtId="1" fontId="8" fillId="4" borderId="149" xfId="0" applyNumberFormat="1" applyFont="1" applyFill="1" applyBorder="1"/>
    <xf numFmtId="1" fontId="5" fillId="0" borderId="166" xfId="0" applyNumberFormat="1" applyFont="1" applyBorder="1" applyAlignment="1">
      <alignment horizontal="center" vertical="center" wrapText="1"/>
    </xf>
    <xf numFmtId="1" fontId="5" fillId="0" borderId="167" xfId="0" applyNumberFormat="1" applyFont="1" applyBorder="1" applyAlignment="1">
      <alignment horizontal="center" vertical="center" wrapText="1"/>
    </xf>
    <xf numFmtId="1" fontId="5" fillId="0" borderId="153" xfId="0" applyNumberFormat="1" applyFont="1" applyBorder="1" applyAlignment="1">
      <alignment horizontal="center" vertical="center"/>
    </xf>
    <xf numFmtId="1" fontId="5" fillId="0" borderId="157" xfId="0" applyNumberFormat="1" applyFont="1" applyBorder="1" applyAlignment="1">
      <alignment horizontal="center" vertical="center"/>
    </xf>
    <xf numFmtId="1" fontId="5" fillId="7" borderId="159" xfId="0" applyNumberFormat="1" applyFont="1" applyFill="1" applyBorder="1" applyAlignment="1">
      <alignment vertical="center"/>
    </xf>
    <xf numFmtId="1" fontId="5" fillId="0" borderId="150" xfId="0" applyNumberFormat="1" applyFont="1" applyBorder="1" applyAlignment="1">
      <alignment horizontal="center" vertical="center" wrapText="1"/>
    </xf>
    <xf numFmtId="1" fontId="5" fillId="0" borderId="160" xfId="0" applyNumberFormat="1" applyFont="1" applyBorder="1" applyAlignment="1">
      <alignment vertical="center"/>
    </xf>
    <xf numFmtId="1" fontId="5" fillId="0" borderId="174" xfId="0" applyNumberFormat="1" applyFont="1" applyBorder="1" applyAlignment="1">
      <alignment horizontal="center" vertical="center" wrapText="1"/>
    </xf>
    <xf numFmtId="1" fontId="5" fillId="0" borderId="165" xfId="0" applyNumberFormat="1" applyFont="1" applyBorder="1" applyAlignment="1">
      <alignment vertical="center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160" xfId="0" applyNumberFormat="1" applyFont="1" applyBorder="1" applyAlignment="1">
      <alignment vertical="center" wrapText="1"/>
    </xf>
    <xf numFmtId="1" fontId="6" fillId="4" borderId="160" xfId="0" applyNumberFormat="1" applyFont="1" applyFill="1" applyBorder="1"/>
    <xf numFmtId="1" fontId="5" fillId="0" borderId="159" xfId="0" applyNumberFormat="1" applyFont="1" applyBorder="1" applyAlignment="1">
      <alignment vertical="center"/>
    </xf>
    <xf numFmtId="1" fontId="7" fillId="4" borderId="176" xfId="0" applyNumberFormat="1" applyFont="1" applyFill="1" applyBorder="1"/>
    <xf numFmtId="1" fontId="5" fillId="0" borderId="165" xfId="0" applyNumberFormat="1" applyFont="1" applyBorder="1" applyAlignment="1">
      <alignment horizontal="center" vertical="center"/>
    </xf>
    <xf numFmtId="1" fontId="5" fillId="0" borderId="151" xfId="0" applyNumberFormat="1" applyFont="1" applyBorder="1" applyAlignment="1">
      <alignment horizontal="center" vertical="center" wrapText="1"/>
    </xf>
    <xf numFmtId="1" fontId="5" fillId="0" borderId="160" xfId="0" applyNumberFormat="1" applyFont="1" applyBorder="1" applyAlignment="1">
      <alignment horizontal="left"/>
    </xf>
    <xf numFmtId="1" fontId="5" fillId="4" borderId="178" xfId="3" applyNumberFormat="1" applyFont="1" applyFill="1" applyBorder="1" applyAlignment="1">
      <alignment horizontal="right"/>
    </xf>
    <xf numFmtId="1" fontId="5" fillId="4" borderId="179" xfId="3" applyNumberFormat="1" applyFont="1" applyFill="1" applyBorder="1" applyAlignment="1">
      <alignment horizontal="right"/>
    </xf>
    <xf numFmtId="1" fontId="5" fillId="4" borderId="180" xfId="3" applyNumberFormat="1" applyFont="1" applyFill="1" applyBorder="1" applyAlignment="1">
      <alignment horizontal="right"/>
    </xf>
    <xf numFmtId="1" fontId="5" fillId="4" borderId="181" xfId="3" applyNumberFormat="1" applyFont="1" applyFill="1" applyBorder="1" applyAlignment="1">
      <alignment horizontal="right"/>
    </xf>
    <xf numFmtId="1" fontId="5" fillId="4" borderId="182" xfId="3" applyNumberFormat="1" applyFont="1" applyFill="1" applyBorder="1" applyAlignment="1">
      <alignment horizontal="right"/>
    </xf>
    <xf numFmtId="1" fontId="5" fillId="8" borderId="183" xfId="0" applyNumberFormat="1" applyFont="1" applyFill="1" applyBorder="1" applyProtection="1">
      <protection locked="0"/>
    </xf>
    <xf numFmtId="1" fontId="5" fillId="8" borderId="184" xfId="0" applyNumberFormat="1" applyFont="1" applyFill="1" applyBorder="1" applyProtection="1">
      <protection locked="0"/>
    </xf>
    <xf numFmtId="1" fontId="5" fillId="8" borderId="185" xfId="0" applyNumberFormat="1" applyFont="1" applyFill="1" applyBorder="1" applyProtection="1">
      <protection locked="0"/>
    </xf>
    <xf numFmtId="1" fontId="5" fillId="8" borderId="182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/>
    </xf>
    <xf numFmtId="1" fontId="5" fillId="0" borderId="190" xfId="0" applyNumberFormat="1" applyFont="1" applyBorder="1" applyAlignment="1">
      <alignment horizontal="center" vertical="center" wrapText="1"/>
    </xf>
    <xf numFmtId="1" fontId="5" fillId="0" borderId="191" xfId="0" applyNumberFormat="1" applyFont="1" applyBorder="1" applyAlignment="1">
      <alignment horizontal="center" vertical="center" wrapText="1"/>
    </xf>
    <xf numFmtId="1" fontId="5" fillId="0" borderId="192" xfId="0" applyNumberFormat="1" applyFont="1" applyBorder="1" applyAlignment="1">
      <alignment horizontal="center" vertical="center" wrapText="1"/>
    </xf>
    <xf numFmtId="1" fontId="5" fillId="0" borderId="193" xfId="0" applyNumberFormat="1" applyFont="1" applyBorder="1" applyAlignment="1">
      <alignment horizontal="center" vertical="center" wrapText="1"/>
    </xf>
    <xf numFmtId="1" fontId="5" fillId="0" borderId="194" xfId="0" applyNumberFormat="1" applyFont="1" applyBorder="1" applyAlignment="1">
      <alignment horizontal="center" vertical="center" wrapText="1"/>
    </xf>
    <xf numFmtId="1" fontId="5" fillId="0" borderId="186" xfId="0" applyNumberFormat="1" applyFont="1" applyBorder="1" applyAlignment="1">
      <alignment horizontal="center" vertical="center" wrapText="1"/>
    </xf>
    <xf numFmtId="1" fontId="5" fillId="0" borderId="195" xfId="0" applyNumberFormat="1" applyFont="1" applyBorder="1" applyAlignment="1">
      <alignment horizontal="center" vertical="center" wrapText="1"/>
    </xf>
    <xf numFmtId="1" fontId="5" fillId="8" borderId="190" xfId="0" applyNumberFormat="1" applyFont="1" applyFill="1" applyBorder="1" applyProtection="1">
      <protection locked="0"/>
    </xf>
    <xf numFmtId="1" fontId="5" fillId="9" borderId="196" xfId="0" applyNumberFormat="1" applyFont="1" applyFill="1" applyBorder="1"/>
    <xf numFmtId="1" fontId="5" fillId="9" borderId="190" xfId="0" applyNumberFormat="1" applyFont="1" applyFill="1" applyBorder="1"/>
    <xf numFmtId="1" fontId="5" fillId="9" borderId="197" xfId="0" applyNumberFormat="1" applyFont="1" applyFill="1" applyBorder="1"/>
    <xf numFmtId="1" fontId="5" fillId="9" borderId="198" xfId="0" applyNumberFormat="1" applyFont="1" applyFill="1" applyBorder="1"/>
    <xf numFmtId="1" fontId="5" fillId="9" borderId="193" xfId="0" applyNumberFormat="1" applyFont="1" applyFill="1" applyBorder="1"/>
    <xf numFmtId="1" fontId="5" fillId="8" borderId="199" xfId="0" applyNumberFormat="1" applyFont="1" applyFill="1" applyBorder="1" applyProtection="1">
      <protection locked="0"/>
    </xf>
    <xf numFmtId="1" fontId="5" fillId="0" borderId="199" xfId="0" applyNumberFormat="1" applyFont="1" applyBorder="1" applyAlignment="1">
      <alignment vertical="center" wrapText="1"/>
    </xf>
    <xf numFmtId="1" fontId="5" fillId="0" borderId="200" xfId="0" applyNumberFormat="1" applyFont="1" applyBorder="1"/>
    <xf numFmtId="1" fontId="5" fillId="8" borderId="201" xfId="0" applyNumberFormat="1" applyFont="1" applyFill="1" applyBorder="1" applyProtection="1">
      <protection locked="0"/>
    </xf>
    <xf numFmtId="1" fontId="5" fillId="8" borderId="202" xfId="0" applyNumberFormat="1" applyFont="1" applyFill="1" applyBorder="1" applyProtection="1">
      <protection locked="0"/>
    </xf>
    <xf numFmtId="1" fontId="5" fillId="8" borderId="203" xfId="0" applyNumberFormat="1" applyFont="1" applyFill="1" applyBorder="1" applyProtection="1">
      <protection locked="0"/>
    </xf>
    <xf numFmtId="1" fontId="5" fillId="8" borderId="204" xfId="0" applyNumberFormat="1" applyFont="1" applyFill="1" applyBorder="1" applyProtection="1">
      <protection locked="0"/>
    </xf>
    <xf numFmtId="1" fontId="5" fillId="10" borderId="205" xfId="0" applyNumberFormat="1" applyFont="1" applyFill="1" applyBorder="1"/>
    <xf numFmtId="1" fontId="5" fillId="10" borderId="202" xfId="0" applyNumberFormat="1" applyFont="1" applyFill="1" applyBorder="1"/>
    <xf numFmtId="1" fontId="5" fillId="10" borderId="204" xfId="0" applyNumberFormat="1" applyFont="1" applyFill="1" applyBorder="1"/>
    <xf numFmtId="1" fontId="5" fillId="8" borderId="207" xfId="0" applyNumberFormat="1" applyFont="1" applyFill="1" applyBorder="1" applyProtection="1">
      <protection locked="0"/>
    </xf>
    <xf numFmtId="1" fontId="5" fillId="9" borderId="199" xfId="0" applyNumberFormat="1" applyFont="1" applyFill="1" applyBorder="1"/>
    <xf numFmtId="1" fontId="5" fillId="9" borderId="205" xfId="0" applyNumberFormat="1" applyFont="1" applyFill="1" applyBorder="1"/>
    <xf numFmtId="1" fontId="5" fillId="9" borderId="202" xfId="0" applyNumberFormat="1" applyFont="1" applyFill="1" applyBorder="1"/>
    <xf numFmtId="1" fontId="5" fillId="9" borderId="208" xfId="0" applyNumberFormat="1" applyFont="1" applyFill="1" applyBorder="1"/>
    <xf numFmtId="1" fontId="5" fillId="9" borderId="209" xfId="0" applyNumberFormat="1" applyFont="1" applyFill="1" applyBorder="1"/>
    <xf numFmtId="1" fontId="5" fillId="0" borderId="210" xfId="0" applyNumberFormat="1" applyFont="1" applyBorder="1"/>
    <xf numFmtId="1" fontId="5" fillId="8" borderId="211" xfId="0" applyNumberFormat="1" applyFont="1" applyFill="1" applyBorder="1" applyProtection="1">
      <protection locked="0"/>
    </xf>
    <xf numFmtId="1" fontId="5" fillId="8" borderId="191" xfId="0" applyNumberFormat="1" applyFont="1" applyFill="1" applyBorder="1" applyProtection="1">
      <protection locked="0"/>
    </xf>
    <xf numFmtId="1" fontId="5" fillId="8" borderId="187" xfId="0" applyNumberFormat="1" applyFont="1" applyFill="1" applyBorder="1" applyProtection="1">
      <protection locked="0"/>
    </xf>
    <xf numFmtId="1" fontId="5" fillId="8" borderId="212" xfId="0" applyNumberFormat="1" applyFont="1" applyFill="1" applyBorder="1" applyProtection="1">
      <protection locked="0"/>
    </xf>
    <xf numFmtId="1" fontId="5" fillId="8" borderId="213" xfId="0" applyNumberFormat="1" applyFont="1" applyFill="1" applyBorder="1" applyProtection="1">
      <protection locked="0"/>
    </xf>
    <xf numFmtId="1" fontId="5" fillId="8" borderId="194" xfId="0" applyNumberFormat="1" applyFont="1" applyFill="1" applyBorder="1" applyProtection="1">
      <protection locked="0"/>
    </xf>
    <xf numFmtId="1" fontId="5" fillId="8" borderId="195" xfId="0" applyNumberFormat="1" applyFont="1" applyFill="1" applyBorder="1" applyProtection="1">
      <protection locked="0"/>
    </xf>
    <xf numFmtId="1" fontId="5" fillId="0" borderId="214" xfId="0" applyNumberFormat="1" applyFont="1" applyBorder="1" applyAlignment="1">
      <alignment horizontal="left" wrapText="1"/>
    </xf>
    <xf numFmtId="1" fontId="5" fillId="9" borderId="201" xfId="0" applyNumberFormat="1" applyFont="1" applyFill="1" applyBorder="1"/>
    <xf numFmtId="1" fontId="5" fillId="8" borderId="208" xfId="0" applyNumberFormat="1" applyFont="1" applyFill="1" applyBorder="1" applyProtection="1">
      <protection locked="0"/>
    </xf>
    <xf numFmtId="1" fontId="5" fillId="9" borderId="215" xfId="0" applyNumberFormat="1" applyFont="1" applyFill="1" applyBorder="1"/>
    <xf numFmtId="1" fontId="5" fillId="9" borderId="204" xfId="0" applyNumberFormat="1" applyFont="1" applyFill="1" applyBorder="1"/>
    <xf numFmtId="1" fontId="5" fillId="8" borderId="205" xfId="0" applyNumberFormat="1" applyFont="1" applyFill="1" applyBorder="1" applyProtection="1">
      <protection locked="0"/>
    </xf>
    <xf numFmtId="1" fontId="5" fillId="0" borderId="211" xfId="0" applyNumberFormat="1" applyFont="1" applyBorder="1"/>
    <xf numFmtId="1" fontId="5" fillId="0" borderId="191" xfId="0" applyNumberFormat="1" applyFont="1" applyBorder="1"/>
    <xf numFmtId="1" fontId="5" fillId="0" borderId="187" xfId="0" applyNumberFormat="1" applyFont="1" applyBorder="1"/>
    <xf numFmtId="1" fontId="5" fillId="0" borderId="212" xfId="0" applyNumberFormat="1" applyFont="1" applyBorder="1"/>
    <xf numFmtId="1" fontId="5" fillId="0" borderId="213" xfId="0" applyNumberFormat="1" applyFont="1" applyBorder="1"/>
    <xf numFmtId="1" fontId="5" fillId="0" borderId="194" xfId="0" applyNumberFormat="1" applyFont="1" applyBorder="1"/>
    <xf numFmtId="1" fontId="5" fillId="0" borderId="210" xfId="0" applyNumberFormat="1" applyFont="1" applyBorder="1" applyAlignment="1">
      <alignment horizontal="center" vertical="center" wrapText="1"/>
    </xf>
    <xf numFmtId="1" fontId="5" fillId="0" borderId="217" xfId="0" applyNumberFormat="1" applyFont="1" applyBorder="1" applyAlignment="1">
      <alignment horizontal="center" vertical="center" wrapText="1"/>
    </xf>
    <xf numFmtId="1" fontId="5" fillId="8" borderId="197" xfId="0" applyNumberFormat="1" applyFont="1" applyFill="1" applyBorder="1" applyProtection="1">
      <protection locked="0"/>
    </xf>
    <xf numFmtId="1" fontId="5" fillId="8" borderId="218" xfId="0" applyNumberFormat="1" applyFont="1" applyFill="1" applyBorder="1" applyProtection="1">
      <protection locked="0"/>
    </xf>
    <xf numFmtId="1" fontId="5" fillId="8" borderId="217" xfId="0" applyNumberFormat="1" applyFont="1" applyFill="1" applyBorder="1" applyProtection="1">
      <protection locked="0"/>
    </xf>
    <xf numFmtId="1" fontId="5" fillId="0" borderId="210" xfId="0" applyNumberFormat="1" applyFont="1" applyBorder="1" applyAlignment="1">
      <alignment horizontal="left" vertical="center"/>
    </xf>
    <xf numFmtId="1" fontId="5" fillId="8" borderId="214" xfId="0" applyNumberFormat="1" applyFont="1" applyFill="1" applyBorder="1" applyProtection="1">
      <protection locked="0"/>
    </xf>
    <xf numFmtId="1" fontId="5" fillId="0" borderId="189" xfId="0" applyNumberFormat="1" applyFont="1" applyBorder="1"/>
    <xf numFmtId="1" fontId="5" fillId="0" borderId="217" xfId="0" applyNumberFormat="1" applyFont="1" applyBorder="1"/>
    <xf numFmtId="1" fontId="7" fillId="4" borderId="186" xfId="0" applyNumberFormat="1" applyFont="1" applyFill="1" applyBorder="1"/>
    <xf numFmtId="1" fontId="8" fillId="4" borderId="186" xfId="0" applyNumberFormat="1" applyFont="1" applyFill="1" applyBorder="1"/>
    <xf numFmtId="1" fontId="5" fillId="8" borderId="201" xfId="0" applyNumberFormat="1" applyFont="1" applyFill="1" applyBorder="1" applyAlignment="1" applyProtection="1">
      <alignment vertical="center"/>
      <protection locked="0"/>
    </xf>
    <xf numFmtId="1" fontId="5" fillId="8" borderId="203" xfId="0" applyNumberFormat="1" applyFont="1" applyFill="1" applyBorder="1" applyAlignment="1" applyProtection="1">
      <alignment vertical="center"/>
      <protection locked="0"/>
    </xf>
    <xf numFmtId="1" fontId="5" fillId="0" borderId="211" xfId="0" applyNumberFormat="1" applyFont="1" applyBorder="1" applyAlignment="1">
      <alignment horizontal="center" vertical="center" wrapText="1"/>
    </xf>
    <xf numFmtId="1" fontId="5" fillId="0" borderId="212" xfId="0" applyNumberFormat="1" applyFont="1" applyBorder="1" applyAlignment="1">
      <alignment horizontal="center" vertical="center" wrapText="1"/>
    </xf>
    <xf numFmtId="1" fontId="5" fillId="0" borderId="191" xfId="0" applyNumberFormat="1" applyFont="1" applyBorder="1" applyAlignment="1">
      <alignment horizontal="center" vertical="center"/>
    </xf>
    <xf numFmtId="1" fontId="5" fillId="0" borderId="195" xfId="0" applyNumberFormat="1" applyFont="1" applyBorder="1" applyAlignment="1">
      <alignment horizontal="center" vertical="center"/>
    </xf>
    <xf numFmtId="1" fontId="5" fillId="8" borderId="200" xfId="0" applyNumberFormat="1" applyFont="1" applyFill="1" applyBorder="1" applyAlignment="1" applyProtection="1">
      <alignment vertical="center"/>
      <protection locked="0"/>
    </xf>
    <xf numFmtId="1" fontId="5" fillId="7" borderId="199" xfId="0" applyNumberFormat="1" applyFont="1" applyFill="1" applyBorder="1" applyAlignment="1">
      <alignment vertical="center"/>
    </xf>
    <xf numFmtId="1" fontId="5" fillId="8" borderId="199" xfId="0" applyNumberFormat="1" applyFont="1" applyFill="1" applyBorder="1" applyAlignment="1" applyProtection="1">
      <alignment vertical="center"/>
      <protection locked="0"/>
    </xf>
    <xf numFmtId="1" fontId="5" fillId="8" borderId="205" xfId="0" applyNumberFormat="1" applyFont="1" applyFill="1" applyBorder="1" applyAlignment="1" applyProtection="1">
      <alignment vertical="center"/>
      <protection locked="0"/>
    </xf>
    <xf numFmtId="1" fontId="5" fillId="8" borderId="202" xfId="0" applyNumberFormat="1" applyFont="1" applyFill="1" applyBorder="1" applyAlignment="1" applyProtection="1">
      <alignment vertical="center"/>
      <protection locked="0"/>
    </xf>
    <xf numFmtId="1" fontId="5" fillId="8" borderId="204" xfId="0" applyNumberFormat="1" applyFont="1" applyFill="1" applyBorder="1" applyAlignment="1" applyProtection="1">
      <alignment vertical="center"/>
      <protection locked="0"/>
    </xf>
    <xf numFmtId="1" fontId="5" fillId="0" borderId="187" xfId="0" applyNumberFormat="1" applyFont="1" applyBorder="1" applyAlignment="1">
      <alignment horizontal="center" vertical="center" wrapText="1"/>
    </xf>
    <xf numFmtId="1" fontId="5" fillId="0" borderId="200" xfId="0" applyNumberFormat="1" applyFont="1" applyBorder="1" applyAlignment="1">
      <alignment vertical="center"/>
    </xf>
    <xf numFmtId="1" fontId="5" fillId="8" borderId="219" xfId="0" applyNumberFormat="1" applyFont="1" applyFill="1" applyBorder="1" applyProtection="1">
      <protection locked="0"/>
    </xf>
    <xf numFmtId="1" fontId="5" fillId="0" borderId="220" xfId="0" applyNumberFormat="1" applyFont="1" applyBorder="1" applyAlignment="1">
      <alignment horizontal="center" vertical="center" wrapText="1"/>
    </xf>
    <xf numFmtId="1" fontId="5" fillId="0" borderId="210" xfId="0" applyNumberFormat="1" applyFont="1" applyBorder="1" applyAlignment="1">
      <alignment vertical="center"/>
    </xf>
    <xf numFmtId="1" fontId="5" fillId="8" borderId="220" xfId="0" applyNumberFormat="1" applyFont="1" applyFill="1" applyBorder="1" applyProtection="1">
      <protection locked="0"/>
    </xf>
    <xf numFmtId="1" fontId="5" fillId="8" borderId="210" xfId="0" applyNumberFormat="1" applyFont="1" applyFill="1" applyBorder="1" applyProtection="1">
      <protection locked="0"/>
    </xf>
    <xf numFmtId="1" fontId="5" fillId="0" borderId="188" xfId="0" applyNumberFormat="1" applyFont="1" applyBorder="1" applyAlignment="1">
      <alignment horizontal="center" vertical="center" wrapText="1"/>
    </xf>
    <xf numFmtId="1" fontId="5" fillId="0" borderId="200" xfId="0" applyNumberFormat="1" applyFont="1" applyBorder="1" applyAlignment="1">
      <alignment vertical="center" wrapText="1"/>
    </xf>
    <xf numFmtId="1" fontId="6" fillId="4" borderId="200" xfId="0" applyNumberFormat="1" applyFont="1" applyFill="1" applyBorder="1"/>
    <xf numFmtId="1" fontId="5" fillId="8" borderId="216" xfId="0" applyNumberFormat="1" applyFont="1" applyFill="1" applyBorder="1" applyProtection="1">
      <protection locked="0"/>
    </xf>
    <xf numFmtId="1" fontId="5" fillId="8" borderId="200" xfId="0" applyNumberFormat="1" applyFont="1" applyFill="1" applyBorder="1" applyProtection="1">
      <protection locked="0"/>
    </xf>
    <xf numFmtId="1" fontId="5" fillId="8" borderId="222" xfId="0" applyNumberFormat="1" applyFont="1" applyFill="1" applyBorder="1" applyProtection="1">
      <protection locked="0"/>
    </xf>
    <xf numFmtId="1" fontId="5" fillId="8" borderId="215" xfId="0" applyNumberFormat="1" applyFont="1" applyFill="1" applyBorder="1" applyProtection="1">
      <protection locked="0"/>
    </xf>
    <xf numFmtId="1" fontId="5" fillId="0" borderId="199" xfId="0" applyNumberFormat="1" applyFont="1" applyBorder="1" applyAlignment="1">
      <alignment vertical="center"/>
    </xf>
    <xf numFmtId="1" fontId="7" fillId="4" borderId="223" xfId="0" applyNumberFormat="1" applyFont="1" applyFill="1" applyBorder="1"/>
    <xf numFmtId="1" fontId="5" fillId="0" borderId="210" xfId="0" applyNumberFormat="1" applyFont="1" applyBorder="1" applyAlignment="1">
      <alignment horizontal="center" vertical="center"/>
    </xf>
    <xf numFmtId="1" fontId="5" fillId="0" borderId="189" xfId="0" applyNumberFormat="1" applyFont="1" applyBorder="1" applyAlignment="1">
      <alignment horizontal="center" vertical="center" wrapText="1"/>
    </xf>
    <xf numFmtId="1" fontId="5" fillId="0" borderId="200" xfId="0" applyNumberFormat="1" applyFont="1" applyBorder="1" applyAlignment="1">
      <alignment horizontal="left"/>
    </xf>
    <xf numFmtId="1" fontId="5" fillId="4" borderId="225" xfId="3" applyNumberFormat="1" applyFont="1" applyFill="1" applyBorder="1" applyAlignment="1">
      <alignment horizontal="right"/>
    </xf>
    <xf numFmtId="1" fontId="5" fillId="4" borderId="226" xfId="3" applyNumberFormat="1" applyFont="1" applyFill="1" applyBorder="1" applyAlignment="1">
      <alignment horizontal="right"/>
    </xf>
    <xf numFmtId="1" fontId="5" fillId="4" borderId="227" xfId="3" applyNumberFormat="1" applyFont="1" applyFill="1" applyBorder="1" applyAlignment="1">
      <alignment horizontal="right"/>
    </xf>
    <xf numFmtId="1" fontId="5" fillId="4" borderId="228" xfId="3" applyNumberFormat="1" applyFont="1" applyFill="1" applyBorder="1" applyAlignment="1">
      <alignment horizontal="right"/>
    </xf>
    <xf numFmtId="1" fontId="5" fillId="4" borderId="229" xfId="3" applyNumberFormat="1" applyFont="1" applyFill="1" applyBorder="1" applyAlignment="1">
      <alignment horizontal="right"/>
    </xf>
    <xf numFmtId="1" fontId="5" fillId="8" borderId="230" xfId="0" applyNumberFormat="1" applyFont="1" applyFill="1" applyBorder="1" applyProtection="1">
      <protection locked="0"/>
    </xf>
    <xf numFmtId="1" fontId="5" fillId="8" borderId="231" xfId="0" applyNumberFormat="1" applyFont="1" applyFill="1" applyBorder="1" applyProtection="1">
      <protection locked="0"/>
    </xf>
    <xf numFmtId="1" fontId="5" fillId="8" borderId="232" xfId="0" applyNumberFormat="1" applyFont="1" applyFill="1" applyBorder="1" applyProtection="1">
      <protection locked="0"/>
    </xf>
    <xf numFmtId="1" fontId="5" fillId="8" borderId="229" xfId="0" applyNumberFormat="1" applyFont="1" applyFill="1" applyBorder="1" applyProtection="1"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165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237" xfId="0" applyNumberFormat="1" applyFont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 wrapText="1"/>
    </xf>
    <xf numFmtId="1" fontId="5" fillId="0" borderId="239" xfId="0" applyNumberFormat="1" applyFont="1" applyBorder="1" applyAlignment="1">
      <alignment horizontal="center" vertical="center" wrapText="1"/>
    </xf>
    <xf numFmtId="1" fontId="5" fillId="0" borderId="240" xfId="0" applyNumberFormat="1" applyFont="1" applyBorder="1" applyAlignment="1">
      <alignment horizontal="center" vertical="center" wrapText="1"/>
    </xf>
    <xf numFmtId="1" fontId="5" fillId="0" borderId="241" xfId="0" applyNumberFormat="1" applyFont="1" applyBorder="1" applyAlignment="1">
      <alignment horizontal="center" vertical="center" wrapText="1"/>
    </xf>
    <xf numFmtId="1" fontId="5" fillId="0" borderId="233" xfId="0" applyNumberFormat="1" applyFont="1" applyBorder="1" applyAlignment="1">
      <alignment horizontal="center" vertical="center" wrapText="1"/>
    </xf>
    <xf numFmtId="1" fontId="5" fillId="0" borderId="242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/>
    <xf numFmtId="1" fontId="5" fillId="8" borderId="237" xfId="0" applyNumberFormat="1" applyFont="1" applyFill="1" applyBorder="1" applyProtection="1">
      <protection locked="0"/>
    </xf>
    <xf numFmtId="1" fontId="5" fillId="9" borderId="243" xfId="0" applyNumberFormat="1" applyFont="1" applyFill="1" applyBorder="1"/>
    <xf numFmtId="1" fontId="5" fillId="9" borderId="237" xfId="0" applyNumberFormat="1" applyFont="1" applyFill="1" applyBorder="1"/>
    <xf numFmtId="1" fontId="5" fillId="9" borderId="244" xfId="0" applyNumberFormat="1" applyFont="1" applyFill="1" applyBorder="1"/>
    <xf numFmtId="1" fontId="5" fillId="9" borderId="245" xfId="0" applyNumberFormat="1" applyFont="1" applyFill="1" applyBorder="1"/>
    <xf numFmtId="1" fontId="5" fillId="9" borderId="240" xfId="0" applyNumberFormat="1" applyFont="1" applyFill="1" applyBorder="1"/>
    <xf numFmtId="1" fontId="5" fillId="8" borderId="246" xfId="0" applyNumberFormat="1" applyFont="1" applyFill="1" applyBorder="1" applyProtection="1">
      <protection locked="0"/>
    </xf>
    <xf numFmtId="1" fontId="5" fillId="0" borderId="246" xfId="0" applyNumberFormat="1" applyFont="1" applyBorder="1" applyAlignment="1">
      <alignment vertical="center" wrapText="1"/>
    </xf>
    <xf numFmtId="1" fontId="5" fillId="0" borderId="247" xfId="0" applyNumberFormat="1" applyFont="1" applyBorder="1"/>
    <xf numFmtId="1" fontId="5" fillId="8" borderId="248" xfId="0" applyNumberFormat="1" applyFont="1" applyFill="1" applyBorder="1" applyProtection="1">
      <protection locked="0"/>
    </xf>
    <xf numFmtId="1" fontId="5" fillId="8" borderId="249" xfId="0" applyNumberFormat="1" applyFont="1" applyFill="1" applyBorder="1" applyProtection="1">
      <protection locked="0"/>
    </xf>
    <xf numFmtId="1" fontId="5" fillId="8" borderId="250" xfId="0" applyNumberFormat="1" applyFont="1" applyFill="1" applyBorder="1" applyProtection="1">
      <protection locked="0"/>
    </xf>
    <xf numFmtId="1" fontId="5" fillId="8" borderId="251" xfId="0" applyNumberFormat="1" applyFont="1" applyFill="1" applyBorder="1" applyProtection="1">
      <protection locked="0"/>
    </xf>
    <xf numFmtId="1" fontId="5" fillId="10" borderId="252" xfId="0" applyNumberFormat="1" applyFont="1" applyFill="1" applyBorder="1"/>
    <xf numFmtId="1" fontId="5" fillId="10" borderId="249" xfId="0" applyNumberFormat="1" applyFont="1" applyFill="1" applyBorder="1"/>
    <xf numFmtId="1" fontId="5" fillId="10" borderId="251" xfId="0" applyNumberFormat="1" applyFont="1" applyFill="1" applyBorder="1"/>
    <xf numFmtId="1" fontId="5" fillId="8" borderId="254" xfId="0" applyNumberFormat="1" applyFont="1" applyFill="1" applyBorder="1" applyProtection="1">
      <protection locked="0"/>
    </xf>
    <xf numFmtId="1" fontId="5" fillId="9" borderId="246" xfId="0" applyNumberFormat="1" applyFont="1" applyFill="1" applyBorder="1"/>
    <xf numFmtId="1" fontId="5" fillId="9" borderId="252" xfId="0" applyNumberFormat="1" applyFont="1" applyFill="1" applyBorder="1"/>
    <xf numFmtId="1" fontId="5" fillId="9" borderId="249" xfId="0" applyNumberFormat="1" applyFont="1" applyFill="1" applyBorder="1"/>
    <xf numFmtId="1" fontId="5" fillId="9" borderId="255" xfId="0" applyNumberFormat="1" applyFont="1" applyFill="1" applyBorder="1"/>
    <xf numFmtId="1" fontId="5" fillId="9" borderId="256" xfId="0" applyNumberFormat="1" applyFont="1" applyFill="1" applyBorder="1"/>
    <xf numFmtId="1" fontId="5" fillId="0" borderId="257" xfId="0" applyNumberFormat="1" applyFont="1" applyBorder="1"/>
    <xf numFmtId="1" fontId="5" fillId="8" borderId="258" xfId="0" applyNumberFormat="1" applyFont="1" applyFill="1" applyBorder="1" applyProtection="1">
      <protection locked="0"/>
    </xf>
    <xf numFmtId="1" fontId="5" fillId="8" borderId="238" xfId="0" applyNumberFormat="1" applyFont="1" applyFill="1" applyBorder="1" applyProtection="1">
      <protection locked="0"/>
    </xf>
    <xf numFmtId="1" fontId="5" fillId="8" borderId="234" xfId="0" applyNumberFormat="1" applyFont="1" applyFill="1" applyBorder="1" applyProtection="1">
      <protection locked="0"/>
    </xf>
    <xf numFmtId="1" fontId="5" fillId="8" borderId="259" xfId="0" applyNumberFormat="1" applyFont="1" applyFill="1" applyBorder="1" applyProtection="1">
      <protection locked="0"/>
    </xf>
    <xf numFmtId="1" fontId="5" fillId="8" borderId="260" xfId="0" applyNumberFormat="1" applyFont="1" applyFill="1" applyBorder="1" applyProtection="1">
      <protection locked="0"/>
    </xf>
    <xf numFmtId="1" fontId="5" fillId="8" borderId="241" xfId="0" applyNumberFormat="1" applyFont="1" applyFill="1" applyBorder="1" applyProtection="1">
      <protection locked="0"/>
    </xf>
    <xf numFmtId="1" fontId="5" fillId="8" borderId="242" xfId="0" applyNumberFormat="1" applyFont="1" applyFill="1" applyBorder="1" applyProtection="1">
      <protection locked="0"/>
    </xf>
    <xf numFmtId="1" fontId="5" fillId="0" borderId="261" xfId="0" applyNumberFormat="1" applyFont="1" applyBorder="1" applyAlignment="1">
      <alignment horizontal="left" wrapText="1"/>
    </xf>
    <xf numFmtId="1" fontId="5" fillId="9" borderId="248" xfId="0" applyNumberFormat="1" applyFont="1" applyFill="1" applyBorder="1"/>
    <xf numFmtId="1" fontId="5" fillId="8" borderId="255" xfId="0" applyNumberFormat="1" applyFont="1" applyFill="1" applyBorder="1" applyProtection="1">
      <protection locked="0"/>
    </xf>
    <xf numFmtId="1" fontId="5" fillId="9" borderId="262" xfId="0" applyNumberFormat="1" applyFont="1" applyFill="1" applyBorder="1"/>
    <xf numFmtId="1" fontId="5" fillId="9" borderId="251" xfId="0" applyNumberFormat="1" applyFont="1" applyFill="1" applyBorder="1"/>
    <xf numFmtId="1" fontId="5" fillId="8" borderId="252" xfId="0" applyNumberFormat="1" applyFont="1" applyFill="1" applyBorder="1" applyProtection="1">
      <protection locked="0"/>
    </xf>
    <xf numFmtId="1" fontId="5" fillId="0" borderId="258" xfId="0" applyNumberFormat="1" applyFont="1" applyBorder="1"/>
    <xf numFmtId="1" fontId="5" fillId="0" borderId="238" xfId="0" applyNumberFormat="1" applyFont="1" applyBorder="1"/>
    <xf numFmtId="1" fontId="5" fillId="0" borderId="234" xfId="0" applyNumberFormat="1" applyFont="1" applyBorder="1"/>
    <xf numFmtId="1" fontId="5" fillId="0" borderId="259" xfId="0" applyNumberFormat="1" applyFont="1" applyBorder="1"/>
    <xf numFmtId="1" fontId="5" fillId="0" borderId="260" xfId="0" applyNumberFormat="1" applyFont="1" applyBorder="1"/>
    <xf numFmtId="1" fontId="5" fillId="0" borderId="241" xfId="0" applyNumberFormat="1" applyFont="1" applyBorder="1"/>
    <xf numFmtId="1" fontId="5" fillId="0" borderId="233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center" vertical="center" wrapText="1"/>
    </xf>
    <xf numFmtId="1" fontId="5" fillId="0" borderId="264" xfId="0" applyNumberFormat="1" applyFont="1" applyBorder="1" applyAlignment="1">
      <alignment horizontal="center" vertical="center" wrapText="1"/>
    </xf>
    <xf numFmtId="1" fontId="5" fillId="8" borderId="244" xfId="0" applyNumberFormat="1" applyFont="1" applyFill="1" applyBorder="1" applyProtection="1">
      <protection locked="0"/>
    </xf>
    <xf numFmtId="1" fontId="5" fillId="8" borderId="265" xfId="0" applyNumberFormat="1" applyFont="1" applyFill="1" applyBorder="1" applyProtection="1">
      <protection locked="0"/>
    </xf>
    <xf numFmtId="1" fontId="5" fillId="8" borderId="264" xfId="0" applyNumberFormat="1" applyFont="1" applyFill="1" applyBorder="1" applyProtection="1">
      <protection locked="0"/>
    </xf>
    <xf numFmtId="1" fontId="5" fillId="0" borderId="257" xfId="0" applyNumberFormat="1" applyFont="1" applyBorder="1" applyAlignment="1">
      <alignment horizontal="left" vertical="center"/>
    </xf>
    <xf numFmtId="1" fontId="5" fillId="8" borderId="261" xfId="0" applyNumberFormat="1" applyFont="1" applyFill="1" applyBorder="1" applyProtection="1">
      <protection locked="0"/>
    </xf>
    <xf numFmtId="1" fontId="5" fillId="0" borderId="236" xfId="0" applyNumberFormat="1" applyFont="1" applyBorder="1"/>
    <xf numFmtId="1" fontId="5" fillId="0" borderId="264" xfId="0" applyNumberFormat="1" applyFont="1" applyBorder="1"/>
    <xf numFmtId="1" fontId="5" fillId="0" borderId="238" xfId="0" applyNumberFormat="1" applyFont="1" applyBorder="1" applyAlignment="1">
      <alignment horizontal="center" vertical="center" wrapText="1"/>
    </xf>
    <xf numFmtId="1" fontId="7" fillId="4" borderId="233" xfId="0" applyNumberFormat="1" applyFont="1" applyFill="1" applyBorder="1"/>
    <xf numFmtId="1" fontId="8" fillId="4" borderId="233" xfId="0" applyNumberFormat="1" applyFont="1" applyFill="1" applyBorder="1"/>
    <xf numFmtId="1" fontId="5" fillId="8" borderId="248" xfId="0" applyNumberFormat="1" applyFont="1" applyFill="1" applyBorder="1" applyAlignment="1" applyProtection="1">
      <alignment vertical="center"/>
      <protection locked="0"/>
    </xf>
    <xf numFmtId="1" fontId="5" fillId="8" borderId="250" xfId="0" applyNumberFormat="1" applyFont="1" applyFill="1" applyBorder="1" applyAlignment="1" applyProtection="1">
      <alignment vertical="center"/>
      <protection locked="0"/>
    </xf>
    <xf numFmtId="1" fontId="5" fillId="0" borderId="258" xfId="0" applyNumberFormat="1" applyFont="1" applyBorder="1" applyAlignment="1">
      <alignment horizontal="center" vertical="center" wrapText="1"/>
    </xf>
    <xf numFmtId="1" fontId="5" fillId="0" borderId="259" xfId="0" applyNumberFormat="1" applyFont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/>
    </xf>
    <xf numFmtId="1" fontId="5" fillId="0" borderId="242" xfId="0" applyNumberFormat="1" applyFont="1" applyBorder="1" applyAlignment="1">
      <alignment horizontal="center" vertical="center"/>
    </xf>
    <xf numFmtId="1" fontId="5" fillId="8" borderId="247" xfId="0" applyNumberFormat="1" applyFont="1" applyFill="1" applyBorder="1" applyAlignment="1" applyProtection="1">
      <alignment vertical="center"/>
      <protection locked="0"/>
    </xf>
    <xf numFmtId="1" fontId="5" fillId="7" borderId="246" xfId="0" applyNumberFormat="1" applyFont="1" applyFill="1" applyBorder="1" applyAlignment="1">
      <alignment vertical="center"/>
    </xf>
    <xf numFmtId="1" fontId="5" fillId="8" borderId="246" xfId="0" applyNumberFormat="1" applyFont="1" applyFill="1" applyBorder="1" applyAlignment="1" applyProtection="1">
      <alignment vertical="center"/>
      <protection locked="0"/>
    </xf>
    <xf numFmtId="1" fontId="5" fillId="8" borderId="252" xfId="0" applyNumberFormat="1" applyFont="1" applyFill="1" applyBorder="1" applyAlignment="1" applyProtection="1">
      <alignment vertical="center"/>
      <protection locked="0"/>
    </xf>
    <xf numFmtId="1" fontId="5" fillId="8" borderId="249" xfId="0" applyNumberFormat="1" applyFont="1" applyFill="1" applyBorder="1" applyAlignment="1" applyProtection="1">
      <alignment vertical="center"/>
      <protection locked="0"/>
    </xf>
    <xf numFmtId="1" fontId="5" fillId="8" borderId="251" xfId="0" applyNumberFormat="1" applyFont="1" applyFill="1" applyBorder="1" applyAlignment="1" applyProtection="1">
      <alignment vertical="center"/>
      <protection locked="0"/>
    </xf>
    <xf numFmtId="1" fontId="5" fillId="0" borderId="234" xfId="0" applyNumberFormat="1" applyFont="1" applyBorder="1" applyAlignment="1">
      <alignment horizontal="center" vertical="center" wrapText="1"/>
    </xf>
    <xf numFmtId="1" fontId="5" fillId="0" borderId="247" xfId="0" applyNumberFormat="1" applyFont="1" applyBorder="1" applyAlignment="1">
      <alignment vertical="center"/>
    </xf>
    <xf numFmtId="1" fontId="5" fillId="8" borderId="266" xfId="0" applyNumberFormat="1" applyFont="1" applyFill="1" applyBorder="1" applyProtection="1">
      <protection locked="0"/>
    </xf>
    <xf numFmtId="1" fontId="5" fillId="0" borderId="267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vertical="center"/>
    </xf>
    <xf numFmtId="1" fontId="5" fillId="8" borderId="267" xfId="0" applyNumberFormat="1" applyFont="1" applyFill="1" applyBorder="1" applyProtection="1">
      <protection locked="0"/>
    </xf>
    <xf numFmtId="1" fontId="5" fillId="8" borderId="257" xfId="0" applyNumberFormat="1" applyFont="1" applyFill="1" applyBorder="1" applyProtection="1">
      <protection locked="0"/>
    </xf>
    <xf numFmtId="1" fontId="5" fillId="0" borderId="235" xfId="0" applyNumberFormat="1" applyFont="1" applyBorder="1" applyAlignment="1">
      <alignment horizontal="center" vertical="center" wrapText="1"/>
    </xf>
    <xf numFmtId="1" fontId="5" fillId="0" borderId="247" xfId="0" applyNumberFormat="1" applyFont="1" applyBorder="1" applyAlignment="1">
      <alignment vertical="center" wrapText="1"/>
    </xf>
    <xf numFmtId="1" fontId="6" fillId="4" borderId="247" xfId="0" applyNumberFormat="1" applyFont="1" applyFill="1" applyBorder="1"/>
    <xf numFmtId="1" fontId="5" fillId="8" borderId="263" xfId="0" applyNumberFormat="1" applyFont="1" applyFill="1" applyBorder="1" applyProtection="1">
      <protection locked="0"/>
    </xf>
    <xf numFmtId="1" fontId="5" fillId="8" borderId="247" xfId="0" applyNumberFormat="1" applyFont="1" applyFill="1" applyBorder="1" applyProtection="1">
      <protection locked="0"/>
    </xf>
    <xf numFmtId="1" fontId="5" fillId="8" borderId="269" xfId="0" applyNumberFormat="1" applyFont="1" applyFill="1" applyBorder="1" applyProtection="1">
      <protection locked="0"/>
    </xf>
    <xf numFmtId="1" fontId="5" fillId="8" borderId="262" xfId="0" applyNumberFormat="1" applyFont="1" applyFill="1" applyBorder="1" applyProtection="1">
      <protection locked="0"/>
    </xf>
    <xf numFmtId="1" fontId="5" fillId="0" borderId="246" xfId="0" applyNumberFormat="1" applyFont="1" applyBorder="1" applyAlignment="1">
      <alignment vertical="center"/>
    </xf>
    <xf numFmtId="1" fontId="7" fillId="4" borderId="270" xfId="0" applyNumberFormat="1" applyFont="1" applyFill="1" applyBorder="1"/>
    <xf numFmtId="1" fontId="5" fillId="0" borderId="257" xfId="0" applyNumberFormat="1" applyFont="1" applyBorder="1" applyAlignment="1">
      <alignment horizontal="center" vertical="center"/>
    </xf>
    <xf numFmtId="1" fontId="5" fillId="0" borderId="236" xfId="0" applyNumberFormat="1" applyFont="1" applyBorder="1" applyAlignment="1">
      <alignment horizontal="center" vertical="center" wrapText="1"/>
    </xf>
    <xf numFmtId="1" fontId="5" fillId="0" borderId="247" xfId="0" applyNumberFormat="1" applyFont="1" applyBorder="1" applyAlignment="1">
      <alignment horizontal="left"/>
    </xf>
    <xf numFmtId="1" fontId="5" fillId="4" borderId="272" xfId="3" applyNumberFormat="1" applyFont="1" applyFill="1" applyBorder="1" applyAlignment="1">
      <alignment horizontal="right"/>
    </xf>
    <xf numFmtId="1" fontId="5" fillId="4" borderId="273" xfId="3" applyNumberFormat="1" applyFont="1" applyFill="1" applyBorder="1" applyAlignment="1">
      <alignment horizontal="right"/>
    </xf>
    <xf numFmtId="1" fontId="5" fillId="4" borderId="274" xfId="3" applyNumberFormat="1" applyFont="1" applyFill="1" applyBorder="1" applyAlignment="1">
      <alignment horizontal="right"/>
    </xf>
    <xf numFmtId="1" fontId="5" fillId="4" borderId="275" xfId="3" applyNumberFormat="1" applyFont="1" applyFill="1" applyBorder="1" applyAlignment="1">
      <alignment horizontal="right"/>
    </xf>
    <xf numFmtId="1" fontId="5" fillId="4" borderId="276" xfId="3" applyNumberFormat="1" applyFont="1" applyFill="1" applyBorder="1" applyAlignment="1">
      <alignment horizontal="right"/>
    </xf>
    <xf numFmtId="1" fontId="5" fillId="8" borderId="277" xfId="0" applyNumberFormat="1" applyFont="1" applyFill="1" applyBorder="1" applyProtection="1">
      <protection locked="0"/>
    </xf>
    <xf numFmtId="1" fontId="5" fillId="8" borderId="278" xfId="0" applyNumberFormat="1" applyFont="1" applyFill="1" applyBorder="1" applyProtection="1">
      <protection locked="0"/>
    </xf>
    <xf numFmtId="1" fontId="5" fillId="8" borderId="279" xfId="0" applyNumberFormat="1" applyFont="1" applyFill="1" applyBorder="1" applyProtection="1">
      <protection locked="0"/>
    </xf>
    <xf numFmtId="1" fontId="5" fillId="8" borderId="276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/>
    </xf>
    <xf numFmtId="1" fontId="5" fillId="0" borderId="278" xfId="0" applyNumberFormat="1" applyFont="1" applyBorder="1" applyAlignment="1">
      <alignment horizontal="center" vertical="center" wrapText="1"/>
    </xf>
    <xf numFmtId="1" fontId="5" fillId="0" borderId="279" xfId="0" applyNumberFormat="1" applyFont="1" applyBorder="1" applyAlignment="1">
      <alignment horizontal="center" vertical="center" wrapText="1"/>
    </xf>
    <xf numFmtId="1" fontId="5" fillId="0" borderId="253" xfId="0" applyNumberFormat="1" applyFont="1" applyBorder="1"/>
    <xf numFmtId="1" fontId="5" fillId="10" borderId="142" xfId="0" applyNumberFormat="1" applyFont="1" applyFill="1" applyBorder="1"/>
    <xf numFmtId="1" fontId="5" fillId="10" borderId="141" xfId="0" applyNumberFormat="1" applyFont="1" applyFill="1" applyBorder="1"/>
    <xf numFmtId="1" fontId="5" fillId="10" borderId="145" xfId="0" applyNumberFormat="1" applyFont="1" applyFill="1" applyBorder="1"/>
    <xf numFmtId="1" fontId="5" fillId="0" borderId="274" xfId="0" applyNumberFormat="1" applyFont="1" applyBorder="1"/>
    <xf numFmtId="1" fontId="5" fillId="8" borderId="275" xfId="0" applyNumberFormat="1" applyFont="1" applyFill="1" applyBorder="1" applyProtection="1">
      <protection locked="0"/>
    </xf>
    <xf numFmtId="1" fontId="5" fillId="0" borderId="277" xfId="0" applyNumberFormat="1" applyFont="1" applyBorder="1"/>
    <xf numFmtId="1" fontId="5" fillId="0" borderId="276" xfId="0" applyNumberFormat="1" applyFont="1" applyBorder="1"/>
    <xf numFmtId="1" fontId="5" fillId="0" borderId="275" xfId="0" applyNumberFormat="1" applyFont="1" applyBorder="1"/>
    <xf numFmtId="1" fontId="5" fillId="0" borderId="274" xfId="0" applyNumberFormat="1" applyFont="1" applyBorder="1" applyAlignment="1">
      <alignment horizontal="center" vertical="center" wrapText="1"/>
    </xf>
    <xf numFmtId="1" fontId="18" fillId="16" borderId="140" xfId="0" applyNumberFormat="1" applyFont="1" applyFill="1" applyBorder="1" applyAlignment="1" applyProtection="1">
      <protection locked="0"/>
    </xf>
    <xf numFmtId="1" fontId="5" fillId="0" borderId="274" xfId="0" applyNumberFormat="1" applyFont="1" applyBorder="1" applyAlignment="1">
      <alignment horizontal="left" vertical="center"/>
    </xf>
    <xf numFmtId="1" fontId="5" fillId="0" borderId="277" xfId="0" applyNumberFormat="1" applyFont="1" applyBorder="1" applyAlignment="1">
      <alignment horizontal="center" vertical="center" wrapText="1"/>
    </xf>
    <xf numFmtId="1" fontId="5" fillId="0" borderId="275" xfId="0" applyNumberFormat="1" applyFont="1" applyBorder="1" applyAlignment="1">
      <alignment horizontal="center" vertical="center" wrapText="1"/>
    </xf>
    <xf numFmtId="1" fontId="5" fillId="0" borderId="279" xfId="0" applyNumberFormat="1" applyFont="1" applyBorder="1" applyAlignment="1">
      <alignment horizontal="center" vertical="center"/>
    </xf>
    <xf numFmtId="1" fontId="5" fillId="0" borderId="276" xfId="0" applyNumberFormat="1" applyFont="1" applyBorder="1" applyAlignment="1">
      <alignment horizontal="center" vertical="center" wrapText="1"/>
    </xf>
    <xf numFmtId="1" fontId="5" fillId="0" borderId="274" xfId="0" applyNumberFormat="1" applyFont="1" applyBorder="1" applyAlignment="1">
      <alignment vertical="center"/>
    </xf>
    <xf numFmtId="1" fontId="5" fillId="8" borderId="274" xfId="0" applyNumberFormat="1" applyFont="1" applyFill="1" applyBorder="1" applyProtection="1">
      <protection locked="0"/>
    </xf>
    <xf numFmtId="1" fontId="7" fillId="4" borderId="280" xfId="0" applyNumberFormat="1" applyFont="1" applyFill="1" applyBorder="1"/>
    <xf numFmtId="1" fontId="5" fillId="4" borderId="281" xfId="3" applyNumberFormat="1" applyFont="1" applyFill="1" applyBorder="1" applyAlignment="1">
      <alignment horizontal="right"/>
    </xf>
    <xf numFmtId="1" fontId="5" fillId="4" borderId="282" xfId="3" applyNumberFormat="1" applyFont="1" applyFill="1" applyBorder="1" applyAlignment="1">
      <alignment horizontal="right"/>
    </xf>
    <xf numFmtId="1" fontId="5" fillId="4" borderId="165" xfId="3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287" xfId="0" applyNumberFormat="1" applyFont="1" applyBorder="1" applyAlignment="1">
      <alignment horizontal="center" vertical="center" wrapText="1"/>
    </xf>
    <xf numFmtId="1" fontId="5" fillId="0" borderId="288" xfId="0" applyNumberFormat="1" applyFont="1" applyBorder="1" applyAlignment="1">
      <alignment horizontal="center" vertical="center" wrapText="1"/>
    </xf>
    <xf numFmtId="1" fontId="5" fillId="0" borderId="289" xfId="0" applyNumberFormat="1" applyFont="1" applyBorder="1" applyAlignment="1">
      <alignment horizontal="center" vertical="center" wrapText="1"/>
    </xf>
    <xf numFmtId="1" fontId="5" fillId="0" borderId="290" xfId="0" applyNumberFormat="1" applyFont="1" applyBorder="1" applyAlignment="1">
      <alignment horizontal="center" vertical="center" wrapText="1"/>
    </xf>
    <xf numFmtId="1" fontId="5" fillId="0" borderId="291" xfId="0" applyNumberFormat="1" applyFont="1" applyBorder="1" applyAlignment="1">
      <alignment horizontal="center" vertical="center" wrapText="1"/>
    </xf>
    <xf numFmtId="1" fontId="5" fillId="0" borderId="284" xfId="0" applyNumberFormat="1" applyFont="1" applyBorder="1" applyAlignment="1">
      <alignment horizontal="center" vertical="center" wrapText="1"/>
    </xf>
    <xf numFmtId="1" fontId="5" fillId="0" borderId="292" xfId="0" applyNumberFormat="1" applyFont="1" applyBorder="1" applyAlignment="1">
      <alignment horizontal="center" vertical="center" wrapText="1"/>
    </xf>
    <xf numFmtId="1" fontId="5" fillId="8" borderId="287" xfId="0" applyNumberFormat="1" applyFont="1" applyFill="1" applyBorder="1" applyProtection="1">
      <protection locked="0"/>
    </xf>
    <xf numFmtId="1" fontId="5" fillId="9" borderId="293" xfId="0" applyNumberFormat="1" applyFont="1" applyFill="1" applyBorder="1"/>
    <xf numFmtId="1" fontId="5" fillId="9" borderId="287" xfId="0" applyNumberFormat="1" applyFont="1" applyFill="1" applyBorder="1"/>
    <xf numFmtId="1" fontId="5" fillId="9" borderId="294" xfId="0" applyNumberFormat="1" applyFont="1" applyFill="1" applyBorder="1"/>
    <xf numFmtId="1" fontId="5" fillId="9" borderId="295" xfId="0" applyNumberFormat="1" applyFont="1" applyFill="1" applyBorder="1"/>
    <xf numFmtId="1" fontId="5" fillId="9" borderId="290" xfId="0" applyNumberFormat="1" applyFont="1" applyFill="1" applyBorder="1"/>
    <xf numFmtId="1" fontId="5" fillId="8" borderId="296" xfId="0" applyNumberFormat="1" applyFont="1" applyFill="1" applyBorder="1" applyProtection="1">
      <protection locked="0"/>
    </xf>
    <xf numFmtId="1" fontId="5" fillId="0" borderId="296" xfId="0" applyNumberFormat="1" applyFont="1" applyBorder="1" applyAlignment="1">
      <alignment vertical="center" wrapText="1"/>
    </xf>
    <xf numFmtId="1" fontId="5" fillId="0" borderId="297" xfId="0" applyNumberFormat="1" applyFont="1" applyBorder="1"/>
    <xf numFmtId="1" fontId="5" fillId="8" borderId="298" xfId="0" applyNumberFormat="1" applyFont="1" applyFill="1" applyBorder="1" applyProtection="1">
      <protection locked="0"/>
    </xf>
    <xf numFmtId="1" fontId="5" fillId="8" borderId="299" xfId="0" applyNumberFormat="1" applyFont="1" applyFill="1" applyBorder="1" applyProtection="1">
      <protection locked="0"/>
    </xf>
    <xf numFmtId="1" fontId="5" fillId="8" borderId="300" xfId="0" applyNumberFormat="1" applyFont="1" applyFill="1" applyBorder="1" applyProtection="1">
      <protection locked="0"/>
    </xf>
    <xf numFmtId="1" fontId="5" fillId="8" borderId="301" xfId="0" applyNumberFormat="1" applyFont="1" applyFill="1" applyBorder="1" applyProtection="1">
      <protection locked="0"/>
    </xf>
    <xf numFmtId="1" fontId="5" fillId="10" borderId="302" xfId="0" applyNumberFormat="1" applyFont="1" applyFill="1" applyBorder="1"/>
    <xf numFmtId="1" fontId="5" fillId="10" borderId="299" xfId="0" applyNumberFormat="1" applyFont="1" applyFill="1" applyBorder="1"/>
    <xf numFmtId="1" fontId="5" fillId="10" borderId="301" xfId="0" applyNumberFormat="1" applyFont="1" applyFill="1" applyBorder="1"/>
    <xf numFmtId="1" fontId="5" fillId="0" borderId="297" xfId="0" applyNumberFormat="1" applyFont="1" applyBorder="1" applyAlignment="1">
      <alignment vertical="center"/>
    </xf>
    <xf numFmtId="1" fontId="5" fillId="8" borderId="303" xfId="0" applyNumberFormat="1" applyFont="1" applyFill="1" applyBorder="1" applyProtection="1">
      <protection locked="0"/>
    </xf>
    <xf numFmtId="1" fontId="5" fillId="9" borderId="296" xfId="0" applyNumberFormat="1" applyFont="1" applyFill="1" applyBorder="1"/>
    <xf numFmtId="1" fontId="5" fillId="9" borderId="302" xfId="0" applyNumberFormat="1" applyFont="1" applyFill="1" applyBorder="1"/>
    <xf numFmtId="1" fontId="5" fillId="9" borderId="299" xfId="0" applyNumberFormat="1" applyFont="1" applyFill="1" applyBorder="1"/>
    <xf numFmtId="1" fontId="5" fillId="9" borderId="304" xfId="0" applyNumberFormat="1" applyFont="1" applyFill="1" applyBorder="1"/>
    <xf numFmtId="1" fontId="5" fillId="9" borderId="305" xfId="0" applyNumberFormat="1" applyFont="1" applyFill="1" applyBorder="1"/>
    <xf numFmtId="1" fontId="5" fillId="0" borderId="306" xfId="0" applyNumberFormat="1" applyFont="1" applyBorder="1"/>
    <xf numFmtId="1" fontId="5" fillId="8" borderId="307" xfId="0" applyNumberFormat="1" applyFont="1" applyFill="1" applyBorder="1" applyProtection="1">
      <protection locked="0"/>
    </xf>
    <xf numFmtId="1" fontId="5" fillId="8" borderId="288" xfId="0" applyNumberFormat="1" applyFont="1" applyFill="1" applyBorder="1" applyProtection="1">
      <protection locked="0"/>
    </xf>
    <xf numFmtId="1" fontId="5" fillId="8" borderId="285" xfId="0" applyNumberFormat="1" applyFont="1" applyFill="1" applyBorder="1" applyProtection="1">
      <protection locked="0"/>
    </xf>
    <xf numFmtId="1" fontId="5" fillId="8" borderId="308" xfId="0" applyNumberFormat="1" applyFont="1" applyFill="1" applyBorder="1" applyProtection="1">
      <protection locked="0"/>
    </xf>
    <xf numFmtId="1" fontId="5" fillId="8" borderId="309" xfId="0" applyNumberFormat="1" applyFont="1" applyFill="1" applyBorder="1" applyProtection="1">
      <protection locked="0"/>
    </xf>
    <xf numFmtId="1" fontId="5" fillId="8" borderId="291" xfId="0" applyNumberFormat="1" applyFont="1" applyFill="1" applyBorder="1" applyProtection="1">
      <protection locked="0"/>
    </xf>
    <xf numFmtId="1" fontId="5" fillId="8" borderId="292" xfId="0" applyNumberFormat="1" applyFont="1" applyFill="1" applyBorder="1" applyProtection="1">
      <protection locked="0"/>
    </xf>
    <xf numFmtId="1" fontId="5" fillId="0" borderId="310" xfId="0" applyNumberFormat="1" applyFont="1" applyBorder="1" applyAlignment="1">
      <alignment horizontal="left" wrapText="1"/>
    </xf>
    <xf numFmtId="1" fontId="5" fillId="9" borderId="298" xfId="0" applyNumberFormat="1" applyFont="1" applyFill="1" applyBorder="1"/>
    <xf numFmtId="1" fontId="5" fillId="8" borderId="304" xfId="0" applyNumberFormat="1" applyFont="1" applyFill="1" applyBorder="1" applyProtection="1">
      <protection locked="0"/>
    </xf>
    <xf numFmtId="1" fontId="5" fillId="9" borderId="311" xfId="0" applyNumberFormat="1" applyFont="1" applyFill="1" applyBorder="1"/>
    <xf numFmtId="1" fontId="5" fillId="9" borderId="301" xfId="0" applyNumberFormat="1" applyFont="1" applyFill="1" applyBorder="1"/>
    <xf numFmtId="1" fontId="5" fillId="8" borderId="302" xfId="0" applyNumberFormat="1" applyFont="1" applyFill="1" applyBorder="1" applyProtection="1">
      <protection locked="0"/>
    </xf>
    <xf numFmtId="1" fontId="5" fillId="0" borderId="307" xfId="0" applyNumberFormat="1" applyFont="1" applyBorder="1"/>
    <xf numFmtId="1" fontId="5" fillId="0" borderId="288" xfId="0" applyNumberFormat="1" applyFont="1" applyBorder="1"/>
    <xf numFmtId="1" fontId="5" fillId="0" borderId="285" xfId="0" applyNumberFormat="1" applyFont="1" applyBorder="1"/>
    <xf numFmtId="1" fontId="5" fillId="0" borderId="308" xfId="0" applyNumberFormat="1" applyFont="1" applyBorder="1"/>
    <xf numFmtId="1" fontId="5" fillId="0" borderId="309" xfId="0" applyNumberFormat="1" applyFont="1" applyBorder="1"/>
    <xf numFmtId="1" fontId="5" fillId="0" borderId="291" xfId="0" applyNumberFormat="1" applyFont="1" applyBorder="1"/>
    <xf numFmtId="1" fontId="5" fillId="0" borderId="284" xfId="0" applyNumberFormat="1" applyFont="1" applyBorder="1" applyAlignment="1">
      <alignment horizontal="center" vertical="center" wrapText="1"/>
    </xf>
    <xf numFmtId="1" fontId="5" fillId="0" borderId="306" xfId="0" applyNumberFormat="1" applyFont="1" applyBorder="1" applyAlignment="1">
      <alignment horizontal="center" vertical="center" wrapText="1"/>
    </xf>
    <xf numFmtId="1" fontId="5" fillId="0" borderId="313" xfId="0" applyNumberFormat="1" applyFont="1" applyBorder="1" applyAlignment="1">
      <alignment horizontal="center" vertical="center" wrapText="1"/>
    </xf>
    <xf numFmtId="1" fontId="5" fillId="8" borderId="294" xfId="0" applyNumberFormat="1" applyFont="1" applyFill="1" applyBorder="1" applyProtection="1">
      <protection locked="0"/>
    </xf>
    <xf numFmtId="1" fontId="5" fillId="8" borderId="314" xfId="0" applyNumberFormat="1" applyFont="1" applyFill="1" applyBorder="1" applyProtection="1">
      <protection locked="0"/>
    </xf>
    <xf numFmtId="1" fontId="5" fillId="8" borderId="313" xfId="0" applyNumberFormat="1" applyFont="1" applyFill="1" applyBorder="1" applyProtection="1">
      <protection locked="0"/>
    </xf>
    <xf numFmtId="1" fontId="5" fillId="0" borderId="306" xfId="0" applyNumberFormat="1" applyFont="1" applyBorder="1" applyAlignment="1">
      <alignment horizontal="left" vertical="center"/>
    </xf>
    <xf numFmtId="1" fontId="5" fillId="8" borderId="310" xfId="0" applyNumberFormat="1" applyFont="1" applyFill="1" applyBorder="1" applyProtection="1">
      <protection locked="0"/>
    </xf>
    <xf numFmtId="1" fontId="5" fillId="0" borderId="286" xfId="0" applyNumberFormat="1" applyFont="1" applyBorder="1"/>
    <xf numFmtId="1" fontId="5" fillId="0" borderId="313" xfId="0" applyNumberFormat="1" applyFont="1" applyBorder="1"/>
    <xf numFmtId="1" fontId="5" fillId="0" borderId="288" xfId="0" applyNumberFormat="1" applyFont="1" applyBorder="1" applyAlignment="1">
      <alignment horizontal="center" vertical="center" wrapText="1"/>
    </xf>
    <xf numFmtId="1" fontId="7" fillId="4" borderId="284" xfId="0" applyNumberFormat="1" applyFont="1" applyFill="1" applyBorder="1"/>
    <xf numFmtId="1" fontId="8" fillId="4" borderId="284" xfId="0" applyNumberFormat="1" applyFont="1" applyFill="1" applyBorder="1"/>
    <xf numFmtId="1" fontId="5" fillId="8" borderId="298" xfId="0" applyNumberFormat="1" applyFont="1" applyFill="1" applyBorder="1" applyAlignment="1" applyProtection="1">
      <alignment vertical="center"/>
      <protection locked="0"/>
    </xf>
    <xf numFmtId="1" fontId="5" fillId="8" borderId="300" xfId="0" applyNumberFormat="1" applyFont="1" applyFill="1" applyBorder="1" applyAlignment="1" applyProtection="1">
      <alignment vertical="center"/>
      <protection locked="0"/>
    </xf>
    <xf numFmtId="1" fontId="5" fillId="0" borderId="307" xfId="0" applyNumberFormat="1" applyFont="1" applyBorder="1" applyAlignment="1">
      <alignment horizontal="center" vertical="center" wrapText="1"/>
    </xf>
    <xf numFmtId="1" fontId="5" fillId="0" borderId="308" xfId="0" applyNumberFormat="1" applyFont="1" applyBorder="1" applyAlignment="1">
      <alignment horizontal="center" vertical="center" wrapText="1"/>
    </xf>
    <xf numFmtId="1" fontId="5" fillId="0" borderId="288" xfId="0" applyNumberFormat="1" applyFont="1" applyBorder="1" applyAlignment="1">
      <alignment horizontal="center" vertical="center"/>
    </xf>
    <xf numFmtId="1" fontId="5" fillId="0" borderId="292" xfId="0" applyNumberFormat="1" applyFont="1" applyBorder="1" applyAlignment="1">
      <alignment horizontal="center" vertical="center"/>
    </xf>
    <xf numFmtId="1" fontId="5" fillId="8" borderId="297" xfId="0" applyNumberFormat="1" applyFont="1" applyFill="1" applyBorder="1" applyAlignment="1" applyProtection="1">
      <alignment vertical="center"/>
      <protection locked="0"/>
    </xf>
    <xf numFmtId="1" fontId="5" fillId="7" borderId="296" xfId="0" applyNumberFormat="1" applyFont="1" applyFill="1" applyBorder="1" applyAlignment="1">
      <alignment vertical="center"/>
    </xf>
    <xf numFmtId="1" fontId="5" fillId="8" borderId="296" xfId="0" applyNumberFormat="1" applyFont="1" applyFill="1" applyBorder="1" applyAlignment="1" applyProtection="1">
      <alignment vertical="center"/>
      <protection locked="0"/>
    </xf>
    <xf numFmtId="1" fontId="5" fillId="8" borderId="302" xfId="0" applyNumberFormat="1" applyFont="1" applyFill="1" applyBorder="1" applyAlignment="1" applyProtection="1">
      <alignment vertical="center"/>
      <protection locked="0"/>
    </xf>
    <xf numFmtId="1" fontId="5" fillId="8" borderId="299" xfId="0" applyNumberFormat="1" applyFont="1" applyFill="1" applyBorder="1" applyAlignment="1" applyProtection="1">
      <alignment vertical="center"/>
      <protection locked="0"/>
    </xf>
    <xf numFmtId="1" fontId="5" fillId="8" borderId="301" xfId="0" applyNumberFormat="1" applyFont="1" applyFill="1" applyBorder="1" applyAlignment="1" applyProtection="1">
      <alignment vertical="center"/>
      <protection locked="0"/>
    </xf>
    <xf numFmtId="1" fontId="5" fillId="0" borderId="285" xfId="0" applyNumberFormat="1" applyFont="1" applyBorder="1" applyAlignment="1">
      <alignment horizontal="center" vertical="center" wrapText="1"/>
    </xf>
    <xf numFmtId="1" fontId="5" fillId="8" borderId="315" xfId="0" applyNumberFormat="1" applyFont="1" applyFill="1" applyBorder="1" applyProtection="1">
      <protection locked="0"/>
    </xf>
    <xf numFmtId="1" fontId="5" fillId="0" borderId="316" xfId="0" applyNumberFormat="1" applyFont="1" applyBorder="1" applyAlignment="1">
      <alignment horizontal="center" vertical="center" wrapText="1"/>
    </xf>
    <xf numFmtId="1" fontId="5" fillId="0" borderId="306" xfId="0" applyNumberFormat="1" applyFont="1" applyBorder="1" applyAlignment="1">
      <alignment vertical="center"/>
    </xf>
    <xf numFmtId="1" fontId="5" fillId="8" borderId="316" xfId="0" applyNumberFormat="1" applyFont="1" applyFill="1" applyBorder="1" applyProtection="1">
      <protection locked="0"/>
    </xf>
    <xf numFmtId="1" fontId="5" fillId="8" borderId="306" xfId="0" applyNumberFormat="1" applyFont="1" applyFill="1" applyBorder="1" applyProtection="1">
      <protection locked="0"/>
    </xf>
    <xf numFmtId="1" fontId="5" fillId="0" borderId="283" xfId="0" applyNumberFormat="1" applyFont="1" applyBorder="1" applyAlignment="1">
      <alignment horizontal="center" vertical="center" wrapText="1"/>
    </xf>
    <xf numFmtId="1" fontId="5" fillId="0" borderId="297" xfId="0" applyNumberFormat="1" applyFont="1" applyBorder="1" applyAlignment="1">
      <alignment vertical="center" wrapText="1"/>
    </xf>
    <xf numFmtId="1" fontId="6" fillId="4" borderId="297" xfId="0" applyNumberFormat="1" applyFont="1" applyFill="1" applyBorder="1"/>
    <xf numFmtId="1" fontId="5" fillId="8" borderId="312" xfId="0" applyNumberFormat="1" applyFont="1" applyFill="1" applyBorder="1" applyProtection="1">
      <protection locked="0"/>
    </xf>
    <xf numFmtId="1" fontId="5" fillId="8" borderId="297" xfId="0" applyNumberFormat="1" applyFont="1" applyFill="1" applyBorder="1" applyProtection="1">
      <protection locked="0"/>
    </xf>
    <xf numFmtId="1" fontId="5" fillId="8" borderId="318" xfId="0" applyNumberFormat="1" applyFont="1" applyFill="1" applyBorder="1" applyProtection="1">
      <protection locked="0"/>
    </xf>
    <xf numFmtId="1" fontId="5" fillId="8" borderId="311" xfId="0" applyNumberFormat="1" applyFont="1" applyFill="1" applyBorder="1" applyProtection="1">
      <protection locked="0"/>
    </xf>
    <xf numFmtId="1" fontId="5" fillId="0" borderId="296" xfId="0" applyNumberFormat="1" applyFont="1" applyBorder="1" applyAlignment="1">
      <alignment vertical="center"/>
    </xf>
    <xf numFmtId="1" fontId="7" fillId="4" borderId="319" xfId="0" applyNumberFormat="1" applyFont="1" applyFill="1" applyBorder="1"/>
    <xf numFmtId="1" fontId="5" fillId="0" borderId="306" xfId="0" applyNumberFormat="1" applyFont="1" applyBorder="1" applyAlignment="1">
      <alignment horizontal="center" vertical="center"/>
    </xf>
    <xf numFmtId="1" fontId="5" fillId="0" borderId="286" xfId="0" applyNumberFormat="1" applyFont="1" applyBorder="1" applyAlignment="1">
      <alignment horizontal="center" vertical="center" wrapText="1"/>
    </xf>
    <xf numFmtId="1" fontId="5" fillId="0" borderId="297" xfId="0" applyNumberFormat="1" applyFont="1" applyBorder="1" applyAlignment="1">
      <alignment horizontal="left"/>
    </xf>
    <xf numFmtId="1" fontId="5" fillId="4" borderId="306" xfId="3" applyNumberFormat="1" applyFont="1" applyFill="1" applyBorder="1" applyAlignment="1">
      <alignment horizontal="right"/>
    </xf>
    <xf numFmtId="1" fontId="5" fillId="4" borderId="308" xfId="3" applyNumberFormat="1" applyFont="1" applyFill="1" applyBorder="1" applyAlignment="1">
      <alignment horizontal="right"/>
    </xf>
    <xf numFmtId="1" fontId="5" fillId="4" borderId="285" xfId="3" applyNumberFormat="1" applyFont="1" applyFill="1" applyBorder="1" applyAlignment="1">
      <alignment horizontal="right"/>
    </xf>
    <xf numFmtId="1" fontId="5" fillId="8" borderId="289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/>
    </xf>
    <xf numFmtId="1" fontId="5" fillId="0" borderId="133" xfId="0" applyNumberFormat="1" applyFont="1" applyBorder="1" applyAlignment="1">
      <alignment horizontal="center" vertical="center" wrapText="1"/>
    </xf>
    <xf numFmtId="1" fontId="5" fillId="0" borderId="133" xfId="0" applyNumberFormat="1" applyFont="1" applyBorder="1" applyAlignment="1">
      <alignment horizontal="center" vertical="center"/>
    </xf>
    <xf numFmtId="1" fontId="5" fillId="0" borderId="134" xfId="0" applyNumberFormat="1" applyFont="1" applyBorder="1" applyAlignment="1">
      <alignment horizontal="center" vertical="center" wrapText="1"/>
    </xf>
    <xf numFmtId="1" fontId="5" fillId="0" borderId="321" xfId="0" applyNumberFormat="1" applyFont="1" applyBorder="1" applyAlignment="1">
      <alignment horizontal="center" vertical="center" wrapText="1"/>
    </xf>
    <xf numFmtId="1" fontId="7" fillId="4" borderId="322" xfId="0" applyNumberFormat="1" applyFont="1" applyFill="1" applyBorder="1"/>
    <xf numFmtId="1" fontId="5" fillId="4" borderId="323" xfId="3" applyNumberFormat="1" applyFont="1" applyFill="1" applyBorder="1" applyAlignment="1">
      <alignment horizontal="right"/>
    </xf>
    <xf numFmtId="1" fontId="5" fillId="4" borderId="324" xfId="3" applyNumberFormat="1" applyFont="1" applyFill="1" applyBorder="1" applyAlignment="1">
      <alignment horizontal="right"/>
    </xf>
    <xf numFmtId="1" fontId="5" fillId="4" borderId="325" xfId="3" applyNumberFormat="1" applyFont="1" applyFill="1" applyBorder="1" applyAlignment="1">
      <alignment horizontal="right"/>
    </xf>
    <xf numFmtId="1" fontId="5" fillId="4" borderId="326" xfId="3" applyNumberFormat="1" applyFont="1" applyFill="1" applyBorder="1" applyAlignment="1">
      <alignment horizontal="right"/>
    </xf>
    <xf numFmtId="1" fontId="5" fillId="4" borderId="327" xfId="3" applyNumberFormat="1" applyFont="1" applyFill="1" applyBorder="1" applyAlignment="1">
      <alignment horizontal="right"/>
    </xf>
    <xf numFmtId="1" fontId="5" fillId="8" borderId="328" xfId="0" applyNumberFormat="1" applyFont="1" applyFill="1" applyBorder="1" applyProtection="1">
      <protection locked="0"/>
    </xf>
    <xf numFmtId="1" fontId="5" fillId="8" borderId="329" xfId="0" applyNumberFormat="1" applyFont="1" applyFill="1" applyBorder="1" applyProtection="1">
      <protection locked="0"/>
    </xf>
    <xf numFmtId="1" fontId="5" fillId="8" borderId="330" xfId="0" applyNumberFormat="1" applyFont="1" applyFill="1" applyBorder="1" applyProtection="1">
      <protection locked="0"/>
    </xf>
    <xf numFmtId="1" fontId="5" fillId="8" borderId="327" xfId="0" applyNumberFormat="1" applyFont="1" applyFill="1" applyBorder="1" applyProtection="1"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335" xfId="0" applyNumberFormat="1" applyFont="1" applyBorder="1" applyAlignment="1">
      <alignment horizontal="center" vertical="center" wrapText="1"/>
    </xf>
    <xf numFmtId="1" fontId="5" fillId="0" borderId="336" xfId="0" applyNumberFormat="1" applyFont="1" applyBorder="1" applyAlignment="1">
      <alignment horizontal="center" vertical="center" wrapText="1"/>
    </xf>
    <xf numFmtId="1" fontId="5" fillId="0" borderId="337" xfId="0" applyNumberFormat="1" applyFont="1" applyBorder="1" applyAlignment="1">
      <alignment horizontal="center" vertical="center" wrapText="1"/>
    </xf>
    <xf numFmtId="1" fontId="5" fillId="0" borderId="338" xfId="0" applyNumberFormat="1" applyFont="1" applyBorder="1" applyAlignment="1">
      <alignment horizontal="center" vertical="center" wrapText="1"/>
    </xf>
    <xf numFmtId="1" fontId="5" fillId="0" borderId="339" xfId="0" applyNumberFormat="1" applyFont="1" applyBorder="1" applyAlignment="1">
      <alignment horizontal="center" vertical="center" wrapText="1"/>
    </xf>
    <xf numFmtId="1" fontId="5" fillId="0" borderId="332" xfId="0" applyNumberFormat="1" applyFont="1" applyBorder="1" applyAlignment="1">
      <alignment horizontal="center" vertical="center" wrapText="1"/>
    </xf>
    <xf numFmtId="1" fontId="5" fillId="0" borderId="340" xfId="0" applyNumberFormat="1" applyFont="1" applyBorder="1" applyAlignment="1">
      <alignment horizontal="center" vertical="center" wrapText="1"/>
    </xf>
    <xf numFmtId="1" fontId="5" fillId="8" borderId="335" xfId="0" applyNumberFormat="1" applyFont="1" applyFill="1" applyBorder="1" applyProtection="1">
      <protection locked="0"/>
    </xf>
    <xf numFmtId="1" fontId="5" fillId="9" borderId="341" xfId="0" applyNumberFormat="1" applyFont="1" applyFill="1" applyBorder="1"/>
    <xf numFmtId="1" fontId="5" fillId="9" borderId="335" xfId="0" applyNumberFormat="1" applyFont="1" applyFill="1" applyBorder="1"/>
    <xf numFmtId="1" fontId="5" fillId="9" borderId="342" xfId="0" applyNumberFormat="1" applyFont="1" applyFill="1" applyBorder="1"/>
    <xf numFmtId="1" fontId="5" fillId="9" borderId="343" xfId="0" applyNumberFormat="1" applyFont="1" applyFill="1" applyBorder="1"/>
    <xf numFmtId="1" fontId="5" fillId="9" borderId="338" xfId="0" applyNumberFormat="1" applyFont="1" applyFill="1" applyBorder="1"/>
    <xf numFmtId="1" fontId="5" fillId="8" borderId="344" xfId="0" applyNumberFormat="1" applyFont="1" applyFill="1" applyBorder="1" applyProtection="1">
      <protection locked="0"/>
    </xf>
    <xf numFmtId="1" fontId="5" fillId="0" borderId="344" xfId="0" applyNumberFormat="1" applyFont="1" applyBorder="1" applyAlignment="1">
      <alignment vertical="center" wrapText="1"/>
    </xf>
    <xf numFmtId="1" fontId="5" fillId="0" borderId="345" xfId="0" applyNumberFormat="1" applyFont="1" applyBorder="1"/>
    <xf numFmtId="1" fontId="5" fillId="8" borderId="346" xfId="0" applyNumberFormat="1" applyFont="1" applyFill="1" applyBorder="1" applyProtection="1">
      <protection locked="0"/>
    </xf>
    <xf numFmtId="1" fontId="5" fillId="8" borderId="347" xfId="0" applyNumberFormat="1" applyFont="1" applyFill="1" applyBorder="1" applyProtection="1">
      <protection locked="0"/>
    </xf>
    <xf numFmtId="1" fontId="5" fillId="10" borderId="348" xfId="0" applyNumberFormat="1" applyFont="1" applyFill="1" applyBorder="1"/>
    <xf numFmtId="1" fontId="5" fillId="9" borderId="344" xfId="0" applyNumberFormat="1" applyFont="1" applyFill="1" applyBorder="1"/>
    <xf numFmtId="1" fontId="5" fillId="9" borderId="348" xfId="0" applyNumberFormat="1" applyFont="1" applyFill="1" applyBorder="1"/>
    <xf numFmtId="1" fontId="5" fillId="9" borderId="349" xfId="0" applyNumberFormat="1" applyFont="1" applyFill="1" applyBorder="1"/>
    <xf numFmtId="1" fontId="5" fillId="9" borderId="350" xfId="0" applyNumberFormat="1" applyFont="1" applyFill="1" applyBorder="1"/>
    <xf numFmtId="1" fontId="5" fillId="0" borderId="351" xfId="0" applyNumberFormat="1" applyFont="1" applyBorder="1"/>
    <xf numFmtId="1" fontId="5" fillId="8" borderId="352" xfId="0" applyNumberFormat="1" applyFont="1" applyFill="1" applyBorder="1" applyProtection="1">
      <protection locked="0"/>
    </xf>
    <xf numFmtId="1" fontId="5" fillId="8" borderId="336" xfId="0" applyNumberFormat="1" applyFont="1" applyFill="1" applyBorder="1" applyProtection="1">
      <protection locked="0"/>
    </xf>
    <xf numFmtId="1" fontId="5" fillId="8" borderId="333" xfId="0" applyNumberFormat="1" applyFont="1" applyFill="1" applyBorder="1" applyProtection="1">
      <protection locked="0"/>
    </xf>
    <xf numFmtId="1" fontId="5" fillId="8" borderId="353" xfId="0" applyNumberFormat="1" applyFont="1" applyFill="1" applyBorder="1" applyProtection="1">
      <protection locked="0"/>
    </xf>
    <xf numFmtId="1" fontId="5" fillId="8" borderId="354" xfId="0" applyNumberFormat="1" applyFont="1" applyFill="1" applyBorder="1" applyProtection="1">
      <protection locked="0"/>
    </xf>
    <xf numFmtId="1" fontId="5" fillId="8" borderId="339" xfId="0" applyNumberFormat="1" applyFont="1" applyFill="1" applyBorder="1" applyProtection="1">
      <protection locked="0"/>
    </xf>
    <xf numFmtId="1" fontId="5" fillId="8" borderId="340" xfId="0" applyNumberFormat="1" applyFont="1" applyFill="1" applyBorder="1" applyProtection="1">
      <protection locked="0"/>
    </xf>
    <xf numFmtId="1" fontId="5" fillId="0" borderId="355" xfId="0" applyNumberFormat="1" applyFont="1" applyBorder="1" applyAlignment="1">
      <alignment horizontal="left" wrapText="1"/>
    </xf>
    <xf numFmtId="1" fontId="5" fillId="9" borderId="346" xfId="0" applyNumberFormat="1" applyFont="1" applyFill="1" applyBorder="1"/>
    <xf numFmtId="1" fontId="5" fillId="8" borderId="349" xfId="0" applyNumberFormat="1" applyFont="1" applyFill="1" applyBorder="1" applyProtection="1">
      <protection locked="0"/>
    </xf>
    <xf numFmtId="1" fontId="5" fillId="9" borderId="356" xfId="0" applyNumberFormat="1" applyFont="1" applyFill="1" applyBorder="1"/>
    <xf numFmtId="1" fontId="5" fillId="8" borderId="348" xfId="0" applyNumberFormat="1" applyFont="1" applyFill="1" applyBorder="1" applyProtection="1">
      <protection locked="0"/>
    </xf>
    <xf numFmtId="1" fontId="5" fillId="0" borderId="352" xfId="0" applyNumberFormat="1" applyFont="1" applyBorder="1"/>
    <xf numFmtId="1" fontId="5" fillId="0" borderId="336" xfId="0" applyNumberFormat="1" applyFont="1" applyBorder="1"/>
    <xf numFmtId="1" fontId="5" fillId="0" borderId="333" xfId="0" applyNumberFormat="1" applyFont="1" applyBorder="1"/>
    <xf numFmtId="1" fontId="5" fillId="0" borderId="353" xfId="0" applyNumberFormat="1" applyFont="1" applyBorder="1"/>
    <xf numFmtId="1" fontId="5" fillId="0" borderId="354" xfId="0" applyNumberFormat="1" applyFont="1" applyBorder="1"/>
    <xf numFmtId="1" fontId="5" fillId="0" borderId="339" xfId="0" applyNumberFormat="1" applyFont="1" applyBorder="1"/>
    <xf numFmtId="1" fontId="5" fillId="0" borderId="351" xfId="0" applyNumberFormat="1" applyFont="1" applyBorder="1" applyAlignment="1">
      <alignment horizontal="center" vertical="center" wrapText="1"/>
    </xf>
    <xf numFmtId="1" fontId="5" fillId="0" borderId="358" xfId="0" applyNumberFormat="1" applyFont="1" applyBorder="1" applyAlignment="1">
      <alignment horizontal="center" vertical="center" wrapText="1"/>
    </xf>
    <xf numFmtId="1" fontId="5" fillId="8" borderId="342" xfId="0" applyNumberFormat="1" applyFont="1" applyFill="1" applyBorder="1" applyProtection="1">
      <protection locked="0"/>
    </xf>
    <xf numFmtId="1" fontId="5" fillId="8" borderId="359" xfId="0" applyNumberFormat="1" applyFont="1" applyFill="1" applyBorder="1" applyProtection="1">
      <protection locked="0"/>
    </xf>
    <xf numFmtId="1" fontId="5" fillId="8" borderId="360" xfId="0" applyNumberFormat="1" applyFont="1" applyFill="1" applyBorder="1" applyProtection="1">
      <protection locked="0"/>
    </xf>
    <xf numFmtId="1" fontId="5" fillId="8" borderId="358" xfId="0" applyNumberFormat="1" applyFont="1" applyFill="1" applyBorder="1" applyProtection="1">
      <protection locked="0"/>
    </xf>
    <xf numFmtId="1" fontId="5" fillId="0" borderId="351" xfId="0" applyNumberFormat="1" applyFont="1" applyBorder="1" applyAlignment="1">
      <alignment horizontal="left" vertical="center"/>
    </xf>
    <xf numFmtId="1" fontId="5" fillId="8" borderId="355" xfId="0" applyNumberFormat="1" applyFont="1" applyFill="1" applyBorder="1" applyProtection="1">
      <protection locked="0"/>
    </xf>
    <xf numFmtId="1" fontId="5" fillId="0" borderId="334" xfId="0" applyNumberFormat="1" applyFont="1" applyBorder="1"/>
    <xf numFmtId="1" fontId="5" fillId="0" borderId="358" xfId="0" applyNumberFormat="1" applyFont="1" applyBorder="1"/>
    <xf numFmtId="1" fontId="7" fillId="4" borderId="332" xfId="0" applyNumberFormat="1" applyFont="1" applyFill="1" applyBorder="1"/>
    <xf numFmtId="1" fontId="8" fillId="4" borderId="332" xfId="0" applyNumberFormat="1" applyFont="1" applyFill="1" applyBorder="1"/>
    <xf numFmtId="1" fontId="5" fillId="8" borderId="346" xfId="0" applyNumberFormat="1" applyFont="1" applyFill="1" applyBorder="1" applyAlignment="1" applyProtection="1">
      <alignment vertical="center"/>
      <protection locked="0"/>
    </xf>
    <xf numFmtId="1" fontId="5" fillId="8" borderId="347" xfId="0" applyNumberFormat="1" applyFont="1" applyFill="1" applyBorder="1" applyAlignment="1" applyProtection="1">
      <alignment vertical="center"/>
      <protection locked="0"/>
    </xf>
    <xf numFmtId="1" fontId="5" fillId="0" borderId="352" xfId="0" applyNumberFormat="1" applyFont="1" applyBorder="1" applyAlignment="1">
      <alignment horizontal="center" vertical="center" wrapText="1"/>
    </xf>
    <xf numFmtId="1" fontId="5" fillId="0" borderId="353" xfId="0" applyNumberFormat="1" applyFont="1" applyBorder="1" applyAlignment="1">
      <alignment horizontal="center" vertical="center" wrapText="1"/>
    </xf>
    <xf numFmtId="1" fontId="5" fillId="0" borderId="336" xfId="0" applyNumberFormat="1" applyFont="1" applyBorder="1" applyAlignment="1">
      <alignment horizontal="center" vertical="center"/>
    </xf>
    <xf numFmtId="1" fontId="5" fillId="0" borderId="340" xfId="0" applyNumberFormat="1" applyFont="1" applyBorder="1" applyAlignment="1">
      <alignment horizontal="center" vertical="center"/>
    </xf>
    <xf numFmtId="1" fontId="5" fillId="8" borderId="345" xfId="0" applyNumberFormat="1" applyFont="1" applyFill="1" applyBorder="1" applyAlignment="1" applyProtection="1">
      <alignment vertical="center"/>
      <protection locked="0"/>
    </xf>
    <xf numFmtId="1" fontId="5" fillId="7" borderId="344" xfId="0" applyNumberFormat="1" applyFont="1" applyFill="1" applyBorder="1" applyAlignment="1">
      <alignment vertical="center"/>
    </xf>
    <xf numFmtId="1" fontId="5" fillId="8" borderId="344" xfId="0" applyNumberFormat="1" applyFont="1" applyFill="1" applyBorder="1" applyAlignment="1" applyProtection="1">
      <alignment vertical="center"/>
      <protection locked="0"/>
    </xf>
    <xf numFmtId="1" fontId="5" fillId="8" borderId="348" xfId="0" applyNumberFormat="1" applyFont="1" applyFill="1" applyBorder="1" applyAlignment="1" applyProtection="1">
      <alignment vertical="center"/>
      <protection locked="0"/>
    </xf>
    <xf numFmtId="1" fontId="5" fillId="0" borderId="333" xfId="0" applyNumberFormat="1" applyFont="1" applyBorder="1" applyAlignment="1">
      <alignment horizontal="center" vertical="center" wrapText="1"/>
    </xf>
    <xf numFmtId="1" fontId="5" fillId="0" borderId="345" xfId="0" applyNumberFormat="1" applyFont="1" applyBorder="1" applyAlignment="1">
      <alignment vertical="center"/>
    </xf>
    <xf numFmtId="1" fontId="5" fillId="8" borderId="361" xfId="0" applyNumberFormat="1" applyFont="1" applyFill="1" applyBorder="1" applyProtection="1">
      <protection locked="0"/>
    </xf>
    <xf numFmtId="1" fontId="5" fillId="0" borderId="362" xfId="0" applyNumberFormat="1" applyFont="1" applyBorder="1" applyAlignment="1">
      <alignment horizontal="center" vertical="center" wrapText="1"/>
    </xf>
    <xf numFmtId="1" fontId="5" fillId="0" borderId="351" xfId="0" applyNumberFormat="1" applyFont="1" applyBorder="1" applyAlignment="1">
      <alignment vertical="center"/>
    </xf>
    <xf numFmtId="1" fontId="5" fillId="8" borderId="362" xfId="0" applyNumberFormat="1" applyFont="1" applyFill="1" applyBorder="1" applyProtection="1">
      <protection locked="0"/>
    </xf>
    <xf numFmtId="1" fontId="5" fillId="8" borderId="351" xfId="0" applyNumberFormat="1" applyFont="1" applyFill="1" applyBorder="1" applyProtection="1">
      <protection locked="0"/>
    </xf>
    <xf numFmtId="1" fontId="5" fillId="0" borderId="331" xfId="0" applyNumberFormat="1" applyFont="1" applyBorder="1" applyAlignment="1">
      <alignment horizontal="center" vertical="center" wrapText="1"/>
    </xf>
    <xf numFmtId="1" fontId="5" fillId="0" borderId="345" xfId="0" applyNumberFormat="1" applyFont="1" applyBorder="1" applyAlignment="1">
      <alignment vertical="center" wrapText="1"/>
    </xf>
    <xf numFmtId="1" fontId="6" fillId="4" borderId="345" xfId="0" applyNumberFormat="1" applyFont="1" applyFill="1" applyBorder="1"/>
    <xf numFmtId="1" fontId="5" fillId="8" borderId="357" xfId="0" applyNumberFormat="1" applyFont="1" applyFill="1" applyBorder="1" applyProtection="1">
      <protection locked="0"/>
    </xf>
    <xf numFmtId="1" fontId="5" fillId="8" borderId="345" xfId="0" applyNumberFormat="1" applyFont="1" applyFill="1" applyBorder="1" applyProtection="1">
      <protection locked="0"/>
    </xf>
    <xf numFmtId="1" fontId="5" fillId="8" borderId="364" xfId="0" applyNumberFormat="1" applyFont="1" applyFill="1" applyBorder="1" applyProtection="1">
      <protection locked="0"/>
    </xf>
    <xf numFmtId="1" fontId="5" fillId="8" borderId="356" xfId="0" applyNumberFormat="1" applyFont="1" applyFill="1" applyBorder="1" applyProtection="1">
      <protection locked="0"/>
    </xf>
    <xf numFmtId="1" fontId="7" fillId="4" borderId="365" xfId="0" applyNumberFormat="1" applyFont="1" applyFill="1" applyBorder="1"/>
    <xf numFmtId="1" fontId="5" fillId="0" borderId="334" xfId="0" applyNumberFormat="1" applyFont="1" applyBorder="1" applyAlignment="1">
      <alignment horizontal="center" vertical="center" wrapText="1"/>
    </xf>
    <xf numFmtId="1" fontId="5" fillId="4" borderId="353" xfId="3" applyNumberFormat="1" applyFont="1" applyFill="1" applyBorder="1" applyAlignment="1">
      <alignment horizontal="right"/>
    </xf>
    <xf numFmtId="1" fontId="5" fillId="4" borderId="333" xfId="3" applyNumberFormat="1" applyFont="1" applyFill="1" applyBorder="1" applyAlignment="1">
      <alignment horizontal="right"/>
    </xf>
    <xf numFmtId="1" fontId="5" fillId="0" borderId="368" xfId="0" applyNumberFormat="1" applyFont="1" applyBorder="1" applyAlignment="1">
      <alignment horizontal="center" vertical="center" wrapText="1"/>
    </xf>
    <xf numFmtId="1" fontId="5" fillId="0" borderId="369" xfId="0" applyNumberFormat="1" applyFont="1" applyBorder="1" applyAlignment="1">
      <alignment horizontal="center" vertical="center" wrapText="1"/>
    </xf>
    <xf numFmtId="1" fontId="5" fillId="0" borderId="370" xfId="0" applyNumberFormat="1" applyFont="1" applyBorder="1" applyAlignment="1">
      <alignment vertical="center"/>
    </xf>
    <xf numFmtId="1" fontId="5" fillId="8" borderId="371" xfId="0" applyNumberFormat="1" applyFont="1" applyFill="1" applyBorder="1" applyProtection="1">
      <protection locked="0"/>
    </xf>
    <xf numFmtId="1" fontId="5" fillId="8" borderId="372" xfId="0" applyNumberFormat="1" applyFont="1" applyFill="1" applyBorder="1" applyProtection="1">
      <protection locked="0"/>
    </xf>
    <xf numFmtId="1" fontId="5" fillId="8" borderId="373" xfId="0" applyNumberFormat="1" applyFont="1" applyFill="1" applyBorder="1" applyProtection="1">
      <protection locked="0"/>
    </xf>
    <xf numFmtId="1" fontId="5" fillId="8" borderId="374" xfId="0" applyNumberFormat="1" applyFont="1" applyFill="1" applyBorder="1" applyProtection="1">
      <protection locked="0"/>
    </xf>
    <xf numFmtId="1" fontId="5" fillId="0" borderId="375" xfId="0" applyNumberFormat="1" applyFont="1" applyBorder="1"/>
    <xf numFmtId="1" fontId="5" fillId="8" borderId="376" xfId="0" applyNumberFormat="1" applyFont="1" applyFill="1" applyBorder="1" applyProtection="1">
      <protection locked="0"/>
    </xf>
    <xf numFmtId="1" fontId="5" fillId="0" borderId="370" xfId="0" applyNumberFormat="1" applyFont="1" applyBorder="1" applyAlignment="1">
      <alignment vertical="center" wrapText="1"/>
    </xf>
    <xf numFmtId="1" fontId="5" fillId="8" borderId="368" xfId="0" applyNumberFormat="1" applyFont="1" applyFill="1" applyBorder="1" applyProtection="1">
      <protection locked="0"/>
    </xf>
    <xf numFmtId="1" fontId="5" fillId="8" borderId="377" xfId="0" applyNumberFormat="1" applyFont="1" applyFill="1" applyBorder="1" applyProtection="1">
      <protection locked="0"/>
    </xf>
    <xf numFmtId="1" fontId="5" fillId="8" borderId="369" xfId="0" applyNumberFormat="1" applyFont="1" applyFill="1" applyBorder="1" applyProtection="1">
      <protection locked="0"/>
    </xf>
    <xf numFmtId="1" fontId="5" fillId="0" borderId="378" xfId="0" applyNumberFormat="1" applyFont="1" applyBorder="1" applyAlignment="1">
      <alignment horizontal="left" wrapText="1"/>
    </xf>
    <xf numFmtId="1" fontId="5" fillId="8" borderId="378" xfId="0" applyNumberFormat="1" applyFont="1" applyFill="1" applyBorder="1" applyProtection="1">
      <protection locked="0"/>
    </xf>
    <xf numFmtId="1" fontId="5" fillId="0" borderId="369" xfId="0" applyNumberFormat="1" applyFont="1" applyBorder="1"/>
    <xf numFmtId="1" fontId="5" fillId="0" borderId="375" xfId="0" applyNumberFormat="1" applyFont="1" applyBorder="1" applyAlignment="1">
      <alignment horizontal="left"/>
    </xf>
    <xf numFmtId="1" fontId="5" fillId="4" borderId="380" xfId="3" applyNumberFormat="1" applyFont="1" applyFill="1" applyBorder="1" applyAlignment="1">
      <alignment horizontal="right"/>
    </xf>
    <xf numFmtId="1" fontId="5" fillId="4" borderId="381" xfId="3" applyNumberFormat="1" applyFont="1" applyFill="1" applyBorder="1" applyAlignment="1">
      <alignment horizontal="right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/>
    </xf>
    <xf numFmtId="1" fontId="5" fillId="0" borderId="386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horizontal="center" vertical="center" wrapText="1"/>
    </xf>
    <xf numFmtId="1" fontId="5" fillId="0" borderId="388" xfId="0" applyNumberFormat="1" applyFont="1" applyBorder="1" applyAlignment="1">
      <alignment horizontal="center" vertical="center" wrapText="1"/>
    </xf>
    <xf numFmtId="1" fontId="5" fillId="0" borderId="389" xfId="0" applyNumberFormat="1" applyFont="1" applyBorder="1" applyAlignment="1">
      <alignment horizontal="center" vertical="center" wrapText="1"/>
    </xf>
    <xf numFmtId="1" fontId="5" fillId="0" borderId="390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91" xfId="0" applyNumberFormat="1" applyFont="1" applyBorder="1" applyAlignment="1">
      <alignment horizontal="center" vertical="center" wrapText="1"/>
    </xf>
    <xf numFmtId="1" fontId="5" fillId="8" borderId="386" xfId="0" applyNumberFormat="1" applyFont="1" applyFill="1" applyBorder="1" applyProtection="1">
      <protection locked="0"/>
    </xf>
    <xf numFmtId="1" fontId="5" fillId="9" borderId="392" xfId="0" applyNumberFormat="1" applyFont="1" applyFill="1" applyBorder="1"/>
    <xf numFmtId="1" fontId="5" fillId="9" borderId="386" xfId="0" applyNumberFormat="1" applyFont="1" applyFill="1" applyBorder="1"/>
    <xf numFmtId="1" fontId="5" fillId="9" borderId="393" xfId="0" applyNumberFormat="1" applyFont="1" applyFill="1" applyBorder="1"/>
    <xf numFmtId="1" fontId="5" fillId="9" borderId="394" xfId="0" applyNumberFormat="1" applyFont="1" applyFill="1" applyBorder="1"/>
    <xf numFmtId="1" fontId="5" fillId="9" borderId="389" xfId="0" applyNumberFormat="1" applyFont="1" applyFill="1" applyBorder="1"/>
    <xf numFmtId="1" fontId="5" fillId="8" borderId="395" xfId="0" applyNumberFormat="1" applyFont="1" applyFill="1" applyBorder="1" applyProtection="1">
      <protection locked="0"/>
    </xf>
    <xf numFmtId="1" fontId="5" fillId="0" borderId="395" xfId="0" applyNumberFormat="1" applyFont="1" applyBorder="1" applyAlignment="1">
      <alignment vertical="center" wrapText="1"/>
    </xf>
    <xf numFmtId="1" fontId="5" fillId="0" borderId="396" xfId="0" applyNumberFormat="1" applyFont="1" applyBorder="1"/>
    <xf numFmtId="1" fontId="5" fillId="8" borderId="397" xfId="0" applyNumberFormat="1" applyFont="1" applyFill="1" applyBorder="1" applyProtection="1">
      <protection locked="0"/>
    </xf>
    <xf numFmtId="1" fontId="5" fillId="8" borderId="398" xfId="0" applyNumberFormat="1" applyFont="1" applyFill="1" applyBorder="1" applyProtection="1">
      <protection locked="0"/>
    </xf>
    <xf numFmtId="1" fontId="5" fillId="8" borderId="399" xfId="0" applyNumberFormat="1" applyFont="1" applyFill="1" applyBorder="1" applyProtection="1">
      <protection locked="0"/>
    </xf>
    <xf numFmtId="1" fontId="5" fillId="8" borderId="400" xfId="0" applyNumberFormat="1" applyFont="1" applyFill="1" applyBorder="1" applyProtection="1">
      <protection locked="0"/>
    </xf>
    <xf numFmtId="1" fontId="5" fillId="10" borderId="401" xfId="0" applyNumberFormat="1" applyFont="1" applyFill="1" applyBorder="1"/>
    <xf numFmtId="1" fontId="5" fillId="10" borderId="398" xfId="0" applyNumberFormat="1" applyFont="1" applyFill="1" applyBorder="1"/>
    <xf numFmtId="1" fontId="5" fillId="10" borderId="400" xfId="0" applyNumberFormat="1" applyFont="1" applyFill="1" applyBorder="1"/>
    <xf numFmtId="1" fontId="5" fillId="0" borderId="402" xfId="0" applyNumberFormat="1" applyFont="1" applyBorder="1" applyAlignment="1">
      <alignment vertical="center"/>
    </xf>
    <xf numFmtId="1" fontId="5" fillId="8" borderId="403" xfId="0" applyNumberFormat="1" applyFont="1" applyFill="1" applyBorder="1" applyProtection="1">
      <protection locked="0"/>
    </xf>
    <xf numFmtId="1" fontId="5" fillId="9" borderId="395" xfId="0" applyNumberFormat="1" applyFont="1" applyFill="1" applyBorder="1"/>
    <xf numFmtId="1" fontId="5" fillId="9" borderId="401" xfId="0" applyNumberFormat="1" applyFont="1" applyFill="1" applyBorder="1"/>
    <xf numFmtId="1" fontId="5" fillId="9" borderId="398" xfId="0" applyNumberFormat="1" applyFont="1" applyFill="1" applyBorder="1"/>
    <xf numFmtId="1" fontId="5" fillId="9" borderId="404" xfId="0" applyNumberFormat="1" applyFont="1" applyFill="1" applyBorder="1"/>
    <xf numFmtId="1" fontId="5" fillId="9" borderId="405" xfId="0" applyNumberFormat="1" applyFont="1" applyFill="1" applyBorder="1"/>
    <xf numFmtId="1" fontId="5" fillId="0" borderId="406" xfId="0" applyNumberFormat="1" applyFont="1" applyBorder="1"/>
    <xf numFmtId="1" fontId="5" fillId="8" borderId="407" xfId="0" applyNumberFormat="1" applyFont="1" applyFill="1" applyBorder="1" applyProtection="1">
      <protection locked="0"/>
    </xf>
    <xf numFmtId="1" fontId="5" fillId="8" borderId="387" xfId="0" applyNumberFormat="1" applyFont="1" applyFill="1" applyBorder="1" applyProtection="1">
      <protection locked="0"/>
    </xf>
    <xf numFmtId="1" fontId="5" fillId="8" borderId="384" xfId="0" applyNumberFormat="1" applyFont="1" applyFill="1" applyBorder="1" applyProtection="1">
      <protection locked="0"/>
    </xf>
    <xf numFmtId="1" fontId="5" fillId="8" borderId="408" xfId="0" applyNumberFormat="1" applyFont="1" applyFill="1" applyBorder="1" applyProtection="1">
      <protection locked="0"/>
    </xf>
    <xf numFmtId="1" fontId="5" fillId="8" borderId="409" xfId="0" applyNumberFormat="1" applyFont="1" applyFill="1" applyBorder="1" applyProtection="1">
      <protection locked="0"/>
    </xf>
    <xf numFmtId="1" fontId="5" fillId="8" borderId="390" xfId="0" applyNumberFormat="1" applyFont="1" applyFill="1" applyBorder="1" applyProtection="1">
      <protection locked="0"/>
    </xf>
    <xf numFmtId="1" fontId="5" fillId="8" borderId="391" xfId="0" applyNumberFormat="1" applyFont="1" applyFill="1" applyBorder="1" applyProtection="1">
      <protection locked="0"/>
    </xf>
    <xf numFmtId="1" fontId="5" fillId="0" borderId="410" xfId="0" applyNumberFormat="1" applyFont="1" applyBorder="1" applyAlignment="1">
      <alignment horizontal="left" wrapText="1"/>
    </xf>
    <xf numFmtId="1" fontId="5" fillId="9" borderId="397" xfId="0" applyNumberFormat="1" applyFont="1" applyFill="1" applyBorder="1"/>
    <xf numFmtId="1" fontId="5" fillId="8" borderId="404" xfId="0" applyNumberFormat="1" applyFont="1" applyFill="1" applyBorder="1" applyProtection="1">
      <protection locked="0"/>
    </xf>
    <xf numFmtId="1" fontId="5" fillId="9" borderId="411" xfId="0" applyNumberFormat="1" applyFont="1" applyFill="1" applyBorder="1"/>
    <xf numFmtId="1" fontId="5" fillId="9" borderId="400" xfId="0" applyNumberFormat="1" applyFont="1" applyFill="1" applyBorder="1"/>
    <xf numFmtId="1" fontId="5" fillId="8" borderId="401" xfId="0" applyNumberFormat="1" applyFont="1" applyFill="1" applyBorder="1" applyProtection="1">
      <protection locked="0"/>
    </xf>
    <xf numFmtId="1" fontId="5" fillId="0" borderId="407" xfId="0" applyNumberFormat="1" applyFont="1" applyBorder="1"/>
    <xf numFmtId="1" fontId="5" fillId="0" borderId="387" xfId="0" applyNumberFormat="1" applyFont="1" applyBorder="1"/>
    <xf numFmtId="1" fontId="5" fillId="0" borderId="384" xfId="0" applyNumberFormat="1" applyFont="1" applyBorder="1"/>
    <xf numFmtId="1" fontId="5" fillId="0" borderId="408" xfId="0" applyNumberFormat="1" applyFont="1" applyBorder="1"/>
    <xf numFmtId="1" fontId="5" fillId="0" borderId="409" xfId="0" applyNumberFormat="1" applyFont="1" applyBorder="1"/>
    <xf numFmtId="1" fontId="5" fillId="0" borderId="390" xfId="0" applyNumberFormat="1" applyFont="1" applyBorder="1"/>
    <xf numFmtId="1" fontId="5" fillId="0" borderId="383" xfId="0" applyNumberFormat="1" applyFont="1" applyBorder="1" applyAlignment="1">
      <alignment horizontal="center" vertical="center" wrapText="1"/>
    </xf>
    <xf numFmtId="1" fontId="5" fillId="0" borderId="406" xfId="0" applyNumberFormat="1" applyFont="1" applyBorder="1" applyAlignment="1">
      <alignment horizontal="center" vertical="center" wrapText="1"/>
    </xf>
    <xf numFmtId="1" fontId="5" fillId="0" borderId="413" xfId="0" applyNumberFormat="1" applyFont="1" applyBorder="1" applyAlignment="1">
      <alignment horizontal="center" vertical="center" wrapText="1"/>
    </xf>
    <xf numFmtId="1" fontId="5" fillId="8" borderId="393" xfId="0" applyNumberFormat="1" applyFont="1" applyFill="1" applyBorder="1" applyProtection="1">
      <protection locked="0"/>
    </xf>
    <xf numFmtId="1" fontId="5" fillId="8" borderId="414" xfId="0" applyNumberFormat="1" applyFont="1" applyFill="1" applyBorder="1" applyProtection="1">
      <protection locked="0"/>
    </xf>
    <xf numFmtId="1" fontId="5" fillId="8" borderId="413" xfId="0" applyNumberFormat="1" applyFont="1" applyFill="1" applyBorder="1" applyProtection="1">
      <protection locked="0"/>
    </xf>
    <xf numFmtId="1" fontId="5" fillId="0" borderId="406" xfId="0" applyNumberFormat="1" applyFont="1" applyBorder="1" applyAlignment="1">
      <alignment horizontal="left" vertical="center"/>
    </xf>
    <xf numFmtId="1" fontId="5" fillId="8" borderId="410" xfId="0" applyNumberFormat="1" applyFont="1" applyFill="1" applyBorder="1" applyProtection="1">
      <protection locked="0"/>
    </xf>
    <xf numFmtId="1" fontId="5" fillId="0" borderId="385" xfId="0" applyNumberFormat="1" applyFont="1" applyBorder="1"/>
    <xf numFmtId="1" fontId="5" fillId="0" borderId="413" xfId="0" applyNumberFormat="1" applyFont="1" applyBorder="1"/>
    <xf numFmtId="1" fontId="5" fillId="0" borderId="387" xfId="0" applyNumberFormat="1" applyFont="1" applyBorder="1" applyAlignment="1">
      <alignment horizontal="center" vertical="center" wrapText="1"/>
    </xf>
    <xf numFmtId="1" fontId="7" fillId="4" borderId="383" xfId="0" applyNumberFormat="1" applyFont="1" applyFill="1" applyBorder="1"/>
    <xf numFmtId="1" fontId="8" fillId="4" borderId="383" xfId="0" applyNumberFormat="1" applyFont="1" applyFill="1" applyBorder="1"/>
    <xf numFmtId="1" fontId="5" fillId="8" borderId="397" xfId="0" applyNumberFormat="1" applyFont="1" applyFill="1" applyBorder="1" applyAlignment="1" applyProtection="1">
      <alignment vertical="center"/>
      <protection locked="0"/>
    </xf>
    <xf numFmtId="1" fontId="5" fillId="8" borderId="399" xfId="0" applyNumberFormat="1" applyFont="1" applyFill="1" applyBorder="1" applyAlignment="1" applyProtection="1">
      <alignment vertical="center"/>
      <protection locked="0"/>
    </xf>
    <xf numFmtId="1" fontId="5" fillId="0" borderId="407" xfId="0" applyNumberFormat="1" applyFont="1" applyBorder="1" applyAlignment="1">
      <alignment horizontal="center" vertical="center" wrapText="1"/>
    </xf>
    <xf numFmtId="1" fontId="5" fillId="0" borderId="408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horizontal="center" vertical="center"/>
    </xf>
    <xf numFmtId="1" fontId="5" fillId="0" borderId="391" xfId="0" applyNumberFormat="1" applyFont="1" applyBorder="1" applyAlignment="1">
      <alignment horizontal="center" vertical="center"/>
    </xf>
    <xf numFmtId="1" fontId="5" fillId="8" borderId="396" xfId="0" applyNumberFormat="1" applyFont="1" applyFill="1" applyBorder="1" applyAlignment="1" applyProtection="1">
      <alignment vertical="center"/>
      <protection locked="0"/>
    </xf>
    <xf numFmtId="1" fontId="5" fillId="7" borderId="395" xfId="0" applyNumberFormat="1" applyFont="1" applyFill="1" applyBorder="1" applyAlignment="1">
      <alignment vertical="center"/>
    </xf>
    <xf numFmtId="1" fontId="5" fillId="8" borderId="395" xfId="0" applyNumberFormat="1" applyFont="1" applyFill="1" applyBorder="1" applyAlignment="1" applyProtection="1">
      <alignment vertical="center"/>
      <protection locked="0"/>
    </xf>
    <xf numFmtId="1" fontId="5" fillId="8" borderId="401" xfId="0" applyNumberFormat="1" applyFont="1" applyFill="1" applyBorder="1" applyAlignment="1" applyProtection="1">
      <alignment vertical="center"/>
      <protection locked="0"/>
    </xf>
    <xf numFmtId="1" fontId="5" fillId="8" borderId="398" xfId="0" applyNumberFormat="1" applyFont="1" applyFill="1" applyBorder="1" applyAlignment="1" applyProtection="1">
      <alignment vertical="center"/>
      <protection locked="0"/>
    </xf>
    <xf numFmtId="1" fontId="5" fillId="8" borderId="400" xfId="0" applyNumberFormat="1" applyFont="1" applyFill="1" applyBorder="1" applyAlignment="1" applyProtection="1">
      <alignment vertical="center"/>
      <protection locked="0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396" xfId="0" applyNumberFormat="1" applyFont="1" applyBorder="1" applyAlignment="1">
      <alignment vertical="center"/>
    </xf>
    <xf numFmtId="1" fontId="5" fillId="8" borderId="415" xfId="0" applyNumberFormat="1" applyFont="1" applyFill="1" applyBorder="1" applyProtection="1">
      <protection locked="0"/>
    </xf>
    <xf numFmtId="1" fontId="5" fillId="0" borderId="416" xfId="0" applyNumberFormat="1" applyFont="1" applyBorder="1" applyAlignment="1">
      <alignment horizontal="center" vertical="center" wrapText="1"/>
    </xf>
    <xf numFmtId="1" fontId="5" fillId="0" borderId="406" xfId="0" applyNumberFormat="1" applyFont="1" applyBorder="1" applyAlignment="1">
      <alignment vertical="center"/>
    </xf>
    <xf numFmtId="1" fontId="5" fillId="8" borderId="416" xfId="0" applyNumberFormat="1" applyFont="1" applyFill="1" applyBorder="1" applyProtection="1">
      <protection locked="0"/>
    </xf>
    <xf numFmtId="1" fontId="5" fillId="8" borderId="406" xfId="0" applyNumberFormat="1" applyFont="1" applyFill="1" applyBorder="1" applyProtection="1">
      <protection locked="0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96" xfId="0" applyNumberFormat="1" applyFont="1" applyBorder="1" applyAlignment="1">
      <alignment vertical="center" wrapText="1"/>
    </xf>
    <xf numFmtId="1" fontId="6" fillId="4" borderId="396" xfId="0" applyNumberFormat="1" applyFont="1" applyFill="1" applyBorder="1"/>
    <xf numFmtId="1" fontId="5" fillId="8" borderId="412" xfId="0" applyNumberFormat="1" applyFont="1" applyFill="1" applyBorder="1" applyProtection="1">
      <protection locked="0"/>
    </xf>
    <xf numFmtId="1" fontId="5" fillId="8" borderId="396" xfId="0" applyNumberFormat="1" applyFont="1" applyFill="1" applyBorder="1" applyProtection="1">
      <protection locked="0"/>
    </xf>
    <xf numFmtId="1" fontId="5" fillId="8" borderId="418" xfId="0" applyNumberFormat="1" applyFont="1" applyFill="1" applyBorder="1" applyProtection="1">
      <protection locked="0"/>
    </xf>
    <xf numFmtId="1" fontId="5" fillId="8" borderId="411" xfId="0" applyNumberFormat="1" applyFont="1" applyFill="1" applyBorder="1" applyProtection="1">
      <protection locked="0"/>
    </xf>
    <xf numFmtId="1" fontId="5" fillId="0" borderId="395" xfId="0" applyNumberFormat="1" applyFont="1" applyBorder="1" applyAlignment="1">
      <alignment vertical="center"/>
    </xf>
    <xf numFmtId="1" fontId="7" fillId="4" borderId="419" xfId="0" applyNumberFormat="1" applyFont="1" applyFill="1" applyBorder="1"/>
    <xf numFmtId="1" fontId="5" fillId="0" borderId="406" xfId="0" applyNumberFormat="1" applyFont="1" applyBorder="1" applyAlignment="1">
      <alignment horizontal="center" vertical="center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396" xfId="0" applyNumberFormat="1" applyFont="1" applyBorder="1" applyAlignment="1">
      <alignment horizontal="left"/>
    </xf>
    <xf numFmtId="1" fontId="5" fillId="4" borderId="406" xfId="3" applyNumberFormat="1" applyFont="1" applyFill="1" applyBorder="1" applyAlignment="1">
      <alignment horizontal="right"/>
    </xf>
    <xf numFmtId="1" fontId="5" fillId="4" borderId="408" xfId="3" applyNumberFormat="1" applyFont="1" applyFill="1" applyBorder="1" applyAlignment="1">
      <alignment horizontal="right"/>
    </xf>
    <xf numFmtId="1" fontId="5" fillId="4" borderId="384" xfId="3" applyNumberFormat="1" applyFont="1" applyFill="1" applyBorder="1" applyAlignment="1">
      <alignment horizontal="right"/>
    </xf>
    <xf numFmtId="1" fontId="5" fillId="8" borderId="388" xfId="0" applyNumberFormat="1" applyFont="1" applyFill="1" applyBorder="1" applyProtection="1"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07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402" xfId="0" applyNumberFormat="1" applyFont="1" applyBorder="1"/>
    <xf numFmtId="1" fontId="5" fillId="0" borderId="421" xfId="0" applyNumberFormat="1" applyFont="1" applyBorder="1"/>
    <xf numFmtId="1" fontId="5" fillId="0" borderId="421" xfId="0" applyNumberFormat="1" applyFont="1" applyBorder="1" applyAlignment="1">
      <alignment horizontal="center" vertical="center" wrapText="1"/>
    </xf>
    <xf numFmtId="1" fontId="5" fillId="0" borderId="421" xfId="0" applyNumberFormat="1" applyFont="1" applyBorder="1" applyAlignment="1">
      <alignment horizontal="left" vertical="center"/>
    </xf>
    <xf numFmtId="1" fontId="5" fillId="8" borderId="402" xfId="0" applyNumberFormat="1" applyFont="1" applyFill="1" applyBorder="1" applyAlignment="1" applyProtection="1">
      <alignment vertical="center"/>
      <protection locked="0"/>
    </xf>
    <xf numFmtId="1" fontId="5" fillId="0" borderId="422" xfId="0" applyNumberFormat="1" applyFont="1" applyBorder="1" applyAlignment="1">
      <alignment horizontal="center" vertical="center" wrapText="1"/>
    </xf>
    <xf numFmtId="1" fontId="5" fillId="0" borderId="421" xfId="0" applyNumberFormat="1" applyFont="1" applyBorder="1" applyAlignment="1">
      <alignment vertical="center"/>
    </xf>
    <xf numFmtId="1" fontId="5" fillId="8" borderId="422" xfId="0" applyNumberFormat="1" applyFont="1" applyFill="1" applyBorder="1" applyProtection="1">
      <protection locked="0"/>
    </xf>
    <xf numFmtId="1" fontId="5" fillId="8" borderId="421" xfId="0" applyNumberFormat="1" applyFont="1" applyFill="1" applyBorder="1" applyProtection="1">
      <protection locked="0"/>
    </xf>
    <xf numFmtId="1" fontId="5" fillId="0" borderId="402" xfId="0" applyNumberFormat="1" applyFont="1" applyBorder="1" applyAlignment="1">
      <alignment vertical="center" wrapText="1"/>
    </xf>
    <xf numFmtId="1" fontId="6" fillId="4" borderId="402" xfId="0" applyNumberFormat="1" applyFont="1" applyFill="1" applyBorder="1"/>
    <xf numFmtId="1" fontId="5" fillId="8" borderId="402" xfId="0" applyNumberFormat="1" applyFont="1" applyFill="1" applyBorder="1" applyProtection="1">
      <protection locked="0"/>
    </xf>
    <xf numFmtId="1" fontId="5" fillId="0" borderId="421" xfId="0" applyNumberFormat="1" applyFont="1" applyBorder="1" applyAlignment="1">
      <alignment horizontal="center" vertical="center"/>
    </xf>
    <xf numFmtId="1" fontId="5" fillId="0" borderId="402" xfId="0" applyNumberFormat="1" applyFont="1" applyBorder="1" applyAlignment="1">
      <alignment horizontal="left"/>
    </xf>
    <xf numFmtId="1" fontId="5" fillId="4" borderId="423" xfId="3" applyNumberFormat="1" applyFont="1" applyFill="1" applyBorder="1" applyAlignment="1">
      <alignment horizontal="right"/>
    </xf>
    <xf numFmtId="1" fontId="5" fillId="4" borderId="424" xfId="3" applyNumberFormat="1" applyFont="1" applyFill="1" applyBorder="1" applyAlignment="1">
      <alignment horizontal="right"/>
    </xf>
    <xf numFmtId="1" fontId="5" fillId="4" borderId="421" xfId="3" applyNumberFormat="1" applyFont="1" applyFill="1" applyBorder="1" applyAlignment="1">
      <alignment horizontal="right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25" xfId="0" applyNumberFormat="1" applyFont="1" applyBorder="1"/>
    <xf numFmtId="1" fontId="5" fillId="0" borderId="425" xfId="0" applyNumberFormat="1" applyFont="1" applyBorder="1" applyAlignment="1">
      <alignment horizontal="center" vertical="center" wrapText="1"/>
    </xf>
    <xf numFmtId="1" fontId="5" fillId="0" borderId="425" xfId="0" applyNumberFormat="1" applyFont="1" applyBorder="1" applyAlignment="1">
      <alignment horizontal="left" vertical="center"/>
    </xf>
    <xf numFmtId="1" fontId="5" fillId="0" borderId="426" xfId="0" applyNumberFormat="1" applyFont="1" applyBorder="1" applyAlignment="1">
      <alignment horizontal="center" vertical="center" wrapText="1"/>
    </xf>
    <xf numFmtId="1" fontId="5" fillId="0" borderId="425" xfId="0" applyNumberFormat="1" applyFont="1" applyBorder="1" applyAlignment="1">
      <alignment vertical="center"/>
    </xf>
    <xf numFmtId="1" fontId="5" fillId="8" borderId="426" xfId="0" applyNumberFormat="1" applyFont="1" applyFill="1" applyBorder="1" applyProtection="1">
      <protection locked="0"/>
    </xf>
    <xf numFmtId="1" fontId="5" fillId="8" borderId="425" xfId="0" applyNumberFormat="1" applyFont="1" applyFill="1" applyBorder="1" applyProtection="1">
      <protection locked="0"/>
    </xf>
    <xf numFmtId="1" fontId="5" fillId="0" borderId="425" xfId="0" applyNumberFormat="1" applyFont="1" applyBorder="1" applyAlignment="1">
      <alignment horizontal="center" vertical="center"/>
    </xf>
    <xf numFmtId="1" fontId="5" fillId="4" borderId="427" xfId="3" applyNumberFormat="1" applyFont="1" applyFill="1" applyBorder="1" applyAlignment="1">
      <alignment horizontal="right"/>
    </xf>
    <xf numFmtId="1" fontId="5" fillId="4" borderId="428" xfId="3" applyNumberFormat="1" applyFont="1" applyFill="1" applyBorder="1" applyAlignment="1">
      <alignment horizontal="right"/>
    </xf>
    <xf numFmtId="1" fontId="5" fillId="4" borderId="425" xfId="3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07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429" xfId="0" applyNumberFormat="1" applyFont="1" applyBorder="1" applyAlignment="1">
      <alignment horizontal="center" vertical="center" wrapText="1"/>
    </xf>
    <xf numFmtId="1" fontId="5" fillId="0" borderId="430" xfId="0" applyNumberFormat="1" applyFont="1" applyBorder="1" applyAlignment="1">
      <alignment horizontal="center" vertical="center" wrapText="1"/>
    </xf>
    <xf numFmtId="1" fontId="5" fillId="0" borderId="431" xfId="0" applyNumberFormat="1" applyFont="1" applyBorder="1" applyAlignment="1">
      <alignment horizontal="center" vertical="center" wrapText="1"/>
    </xf>
    <xf numFmtId="1" fontId="5" fillId="0" borderId="432" xfId="0" applyNumberFormat="1" applyFont="1" applyBorder="1" applyAlignment="1">
      <alignment horizontal="center" vertical="center" wrapText="1"/>
    </xf>
    <xf numFmtId="1" fontId="5" fillId="8" borderId="433" xfId="0" applyNumberFormat="1" applyFont="1" applyFill="1" applyBorder="1" applyProtection="1">
      <protection locked="0"/>
    </xf>
    <xf numFmtId="1" fontId="5" fillId="0" borderId="433" xfId="0" applyNumberFormat="1" applyFont="1" applyBorder="1" applyAlignment="1">
      <alignment vertical="center" wrapText="1"/>
    </xf>
    <xf numFmtId="1" fontId="5" fillId="0" borderId="434" xfId="0" applyNumberFormat="1" applyFont="1" applyBorder="1"/>
    <xf numFmtId="1" fontId="5" fillId="8" borderId="435" xfId="0" applyNumberFormat="1" applyFont="1" applyFill="1" applyBorder="1" applyProtection="1">
      <protection locked="0"/>
    </xf>
    <xf numFmtId="1" fontId="5" fillId="8" borderId="436" xfId="0" applyNumberFormat="1" applyFont="1" applyFill="1" applyBorder="1" applyProtection="1">
      <protection locked="0"/>
    </xf>
    <xf numFmtId="1" fontId="5" fillId="8" borderId="437" xfId="0" applyNumberFormat="1" applyFont="1" applyFill="1" applyBorder="1" applyProtection="1">
      <protection locked="0"/>
    </xf>
    <xf numFmtId="1" fontId="5" fillId="8" borderId="438" xfId="0" applyNumberFormat="1" applyFont="1" applyFill="1" applyBorder="1" applyProtection="1">
      <protection locked="0"/>
    </xf>
    <xf numFmtId="1" fontId="5" fillId="10" borderId="439" xfId="0" applyNumberFormat="1" applyFont="1" applyFill="1" applyBorder="1"/>
    <xf numFmtId="1" fontId="5" fillId="10" borderId="436" xfId="0" applyNumberFormat="1" applyFont="1" applyFill="1" applyBorder="1"/>
    <xf numFmtId="1" fontId="5" fillId="10" borderId="438" xfId="0" applyNumberFormat="1" applyFont="1" applyFill="1" applyBorder="1"/>
    <xf numFmtId="1" fontId="5" fillId="0" borderId="434" xfId="0" applyNumberFormat="1" applyFont="1" applyBorder="1" applyAlignment="1">
      <alignment vertical="center"/>
    </xf>
    <xf numFmtId="1" fontId="5" fillId="8" borderId="440" xfId="0" applyNumberFormat="1" applyFont="1" applyFill="1" applyBorder="1" applyProtection="1">
      <protection locked="0"/>
    </xf>
    <xf numFmtId="1" fontId="5" fillId="9" borderId="433" xfId="0" applyNumberFormat="1" applyFont="1" applyFill="1" applyBorder="1"/>
    <xf numFmtId="1" fontId="5" fillId="9" borderId="439" xfId="0" applyNumberFormat="1" applyFont="1" applyFill="1" applyBorder="1"/>
    <xf numFmtId="1" fontId="5" fillId="9" borderId="436" xfId="0" applyNumberFormat="1" applyFont="1" applyFill="1" applyBorder="1"/>
    <xf numFmtId="1" fontId="5" fillId="9" borderId="441" xfId="0" applyNumberFormat="1" applyFont="1" applyFill="1" applyBorder="1"/>
    <xf numFmtId="1" fontId="5" fillId="8" borderId="442" xfId="0" applyNumberFormat="1" applyFont="1" applyFill="1" applyBorder="1" applyProtection="1">
      <protection locked="0"/>
    </xf>
    <xf numFmtId="1" fontId="5" fillId="8" borderId="429" xfId="0" applyNumberFormat="1" applyFont="1" applyFill="1" applyBorder="1" applyProtection="1">
      <protection locked="0"/>
    </xf>
    <xf numFmtId="1" fontId="5" fillId="8" borderId="443" xfId="0" applyNumberFormat="1" applyFont="1" applyFill="1" applyBorder="1" applyProtection="1">
      <protection locked="0"/>
    </xf>
    <xf numFmtId="1" fontId="5" fillId="8" borderId="431" xfId="0" applyNumberFormat="1" applyFont="1" applyFill="1" applyBorder="1" applyProtection="1">
      <protection locked="0"/>
    </xf>
    <xf numFmtId="1" fontId="5" fillId="8" borderId="432" xfId="0" applyNumberFormat="1" applyFont="1" applyFill="1" applyBorder="1" applyProtection="1">
      <protection locked="0"/>
    </xf>
    <xf numFmtId="1" fontId="5" fillId="0" borderId="444" xfId="0" applyNumberFormat="1" applyFont="1" applyBorder="1" applyAlignment="1">
      <alignment horizontal="left" wrapText="1"/>
    </xf>
    <xf numFmtId="1" fontId="5" fillId="9" borderId="435" xfId="0" applyNumberFormat="1" applyFont="1" applyFill="1" applyBorder="1"/>
    <xf numFmtId="1" fontId="5" fillId="8" borderId="441" xfId="0" applyNumberFormat="1" applyFont="1" applyFill="1" applyBorder="1" applyProtection="1">
      <protection locked="0"/>
    </xf>
    <xf numFmtId="1" fontId="5" fillId="9" borderId="445" xfId="0" applyNumberFormat="1" applyFont="1" applyFill="1" applyBorder="1"/>
    <xf numFmtId="1" fontId="5" fillId="9" borderId="438" xfId="0" applyNumberFormat="1" applyFont="1" applyFill="1" applyBorder="1"/>
    <xf numFmtId="1" fontId="5" fillId="8" borderId="439" xfId="0" applyNumberFormat="1" applyFont="1" applyFill="1" applyBorder="1" applyProtection="1">
      <protection locked="0"/>
    </xf>
    <xf numFmtId="1" fontId="5" fillId="0" borderId="442" xfId="0" applyNumberFormat="1" applyFont="1" applyBorder="1"/>
    <xf numFmtId="1" fontId="5" fillId="0" borderId="429" xfId="0" applyNumberFormat="1" applyFont="1" applyBorder="1"/>
    <xf numFmtId="1" fontId="5" fillId="0" borderId="443" xfId="0" applyNumberFormat="1" applyFont="1" applyBorder="1"/>
    <xf numFmtId="1" fontId="5" fillId="0" borderId="431" xfId="0" applyNumberFormat="1" applyFont="1" applyBorder="1"/>
    <xf numFmtId="1" fontId="5" fillId="0" borderId="447" xfId="0" applyNumberFormat="1" applyFont="1" applyBorder="1" applyAlignment="1">
      <alignment horizontal="center" vertical="center" wrapText="1"/>
    </xf>
    <xf numFmtId="1" fontId="5" fillId="8" borderId="447" xfId="0" applyNumberFormat="1" applyFont="1" applyFill="1" applyBorder="1" applyProtection="1">
      <protection locked="0"/>
    </xf>
    <xf numFmtId="1" fontId="5" fillId="8" borderId="444" xfId="0" applyNumberFormat="1" applyFont="1" applyFill="1" applyBorder="1" applyProtection="1">
      <protection locked="0"/>
    </xf>
    <xf numFmtId="1" fontId="5" fillId="0" borderId="447" xfId="0" applyNumberFormat="1" applyFont="1" applyBorder="1"/>
    <xf numFmtId="1" fontId="5" fillId="8" borderId="435" xfId="0" applyNumberFormat="1" applyFont="1" applyFill="1" applyBorder="1" applyAlignment="1" applyProtection="1">
      <alignment vertical="center"/>
      <protection locked="0"/>
    </xf>
    <xf numFmtId="1" fontId="5" fillId="8" borderId="437" xfId="0" applyNumberFormat="1" applyFont="1" applyFill="1" applyBorder="1" applyAlignment="1" applyProtection="1">
      <alignment vertical="center"/>
      <protection locked="0"/>
    </xf>
    <xf numFmtId="1" fontId="5" fillId="0" borderId="442" xfId="0" applyNumberFormat="1" applyFont="1" applyBorder="1" applyAlignment="1">
      <alignment horizontal="center" vertical="center" wrapText="1"/>
    </xf>
    <xf numFmtId="1" fontId="5" fillId="0" borderId="429" xfId="0" applyNumberFormat="1" applyFont="1" applyBorder="1" applyAlignment="1">
      <alignment horizontal="center" vertical="center"/>
    </xf>
    <xf numFmtId="1" fontId="5" fillId="0" borderId="432" xfId="0" applyNumberFormat="1" applyFont="1" applyBorder="1" applyAlignment="1">
      <alignment horizontal="center" vertical="center"/>
    </xf>
    <xf numFmtId="1" fontId="5" fillId="8" borderId="434" xfId="0" applyNumberFormat="1" applyFont="1" applyFill="1" applyBorder="1" applyAlignment="1" applyProtection="1">
      <alignment vertical="center"/>
      <protection locked="0"/>
    </xf>
    <xf numFmtId="1" fontId="5" fillId="7" borderId="433" xfId="0" applyNumberFormat="1" applyFont="1" applyFill="1" applyBorder="1" applyAlignment="1">
      <alignment vertical="center"/>
    </xf>
    <xf numFmtId="1" fontId="5" fillId="8" borderId="433" xfId="0" applyNumberFormat="1" applyFont="1" applyFill="1" applyBorder="1" applyAlignment="1" applyProtection="1">
      <alignment vertical="center"/>
      <protection locked="0"/>
    </xf>
    <xf numFmtId="1" fontId="5" fillId="8" borderId="439" xfId="0" applyNumberFormat="1" applyFont="1" applyFill="1" applyBorder="1" applyAlignment="1" applyProtection="1">
      <alignment vertical="center"/>
      <protection locked="0"/>
    </xf>
    <xf numFmtId="1" fontId="5" fillId="8" borderId="436" xfId="0" applyNumberFormat="1" applyFont="1" applyFill="1" applyBorder="1" applyAlignment="1" applyProtection="1">
      <alignment vertical="center"/>
      <protection locked="0"/>
    </xf>
    <xf numFmtId="1" fontId="5" fillId="8" borderId="438" xfId="0" applyNumberFormat="1" applyFont="1" applyFill="1" applyBorder="1" applyAlignment="1" applyProtection="1">
      <alignment vertical="center"/>
      <protection locked="0"/>
    </xf>
    <xf numFmtId="1" fontId="5" fillId="8" borderId="448" xfId="0" applyNumberFormat="1" applyFont="1" applyFill="1" applyBorder="1" applyProtection="1">
      <protection locked="0"/>
    </xf>
    <xf numFmtId="1" fontId="5" fillId="0" borderId="434" xfId="0" applyNumberFormat="1" applyFont="1" applyBorder="1" applyAlignment="1">
      <alignment vertical="center" wrapText="1"/>
    </xf>
    <xf numFmtId="1" fontId="6" fillId="4" borderId="434" xfId="0" applyNumberFormat="1" applyFont="1" applyFill="1" applyBorder="1"/>
    <xf numFmtId="1" fontId="5" fillId="8" borderId="446" xfId="0" applyNumberFormat="1" applyFont="1" applyFill="1" applyBorder="1" applyProtection="1">
      <protection locked="0"/>
    </xf>
    <xf numFmtId="1" fontId="5" fillId="8" borderId="434" xfId="0" applyNumberFormat="1" applyFont="1" applyFill="1" applyBorder="1" applyProtection="1">
      <protection locked="0"/>
    </xf>
    <xf numFmtId="1" fontId="5" fillId="8" borderId="450" xfId="0" applyNumberFormat="1" applyFont="1" applyFill="1" applyBorder="1" applyProtection="1">
      <protection locked="0"/>
    </xf>
    <xf numFmtId="1" fontId="5" fillId="8" borderId="445" xfId="0" applyNumberFormat="1" applyFont="1" applyFill="1" applyBorder="1" applyProtection="1">
      <protection locked="0"/>
    </xf>
    <xf numFmtId="1" fontId="5" fillId="0" borderId="433" xfId="0" applyNumberFormat="1" applyFont="1" applyBorder="1" applyAlignment="1">
      <alignment vertical="center"/>
    </xf>
    <xf numFmtId="1" fontId="5" fillId="0" borderId="434" xfId="0" applyNumberFormat="1" applyFont="1" applyBorder="1" applyAlignment="1">
      <alignment horizontal="left"/>
    </xf>
    <xf numFmtId="1" fontId="5" fillId="4" borderId="451" xfId="3" applyNumberFormat="1" applyFont="1" applyFill="1" applyBorder="1" applyAlignment="1">
      <alignment horizontal="right"/>
    </xf>
    <xf numFmtId="1" fontId="5" fillId="4" borderId="452" xfId="3" applyNumberFormat="1" applyFont="1" applyFill="1" applyBorder="1" applyAlignment="1">
      <alignment horizontal="right"/>
    </xf>
    <xf numFmtId="1" fontId="5" fillId="8" borderId="430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21" xfId="0" applyNumberFormat="1" applyFont="1" applyBorder="1" applyAlignment="1">
      <alignment horizontal="center" vertical="center"/>
    </xf>
    <xf numFmtId="1" fontId="5" fillId="0" borderId="425" xfId="0" applyNumberFormat="1" applyFont="1" applyBorder="1" applyAlignment="1">
      <alignment horizontal="center" vertical="center" wrapText="1"/>
    </xf>
    <xf numFmtId="1" fontId="5" fillId="0" borderId="442" xfId="0" applyNumberFormat="1" applyFont="1" applyBorder="1" applyAlignment="1">
      <alignment horizontal="center" vertical="center" wrapText="1"/>
    </xf>
    <xf numFmtId="1" fontId="5" fillId="0" borderId="429" xfId="0" applyNumberFormat="1" applyFont="1" applyBorder="1" applyAlignment="1">
      <alignment horizontal="center" vertical="center" wrapText="1"/>
    </xf>
    <xf numFmtId="1" fontId="5" fillId="0" borderId="453" xfId="0" applyNumberFormat="1" applyFont="1" applyBorder="1" applyAlignment="1">
      <alignment horizontal="center" vertical="center" wrapText="1"/>
    </xf>
    <xf numFmtId="1" fontId="5" fillId="8" borderId="453" xfId="0" applyNumberFormat="1" applyFont="1" applyFill="1" applyBorder="1" applyProtection="1">
      <protection locked="0"/>
    </xf>
    <xf numFmtId="1" fontId="5" fillId="0" borderId="454" xfId="0" applyNumberFormat="1" applyFont="1" applyBorder="1"/>
    <xf numFmtId="1" fontId="5" fillId="0" borderId="454" xfId="0" applyNumberFormat="1" applyFont="1" applyBorder="1" applyAlignment="1">
      <alignment horizontal="center" vertical="center" wrapText="1"/>
    </xf>
    <xf numFmtId="1" fontId="5" fillId="0" borderId="454" xfId="0" applyNumberFormat="1" applyFont="1" applyBorder="1" applyAlignment="1">
      <alignment horizontal="left" vertical="center"/>
    </xf>
    <xf numFmtId="1" fontId="5" fillId="0" borderId="455" xfId="0" applyNumberFormat="1" applyFont="1" applyBorder="1" applyAlignment="1">
      <alignment horizontal="center" vertical="center" wrapText="1"/>
    </xf>
    <xf numFmtId="1" fontId="5" fillId="0" borderId="454" xfId="0" applyNumberFormat="1" applyFont="1" applyBorder="1" applyAlignment="1">
      <alignment vertical="center"/>
    </xf>
    <xf numFmtId="1" fontId="5" fillId="8" borderId="455" xfId="0" applyNumberFormat="1" applyFont="1" applyFill="1" applyBorder="1" applyProtection="1">
      <protection locked="0"/>
    </xf>
    <xf numFmtId="1" fontId="5" fillId="8" borderId="454" xfId="0" applyNumberFormat="1" applyFont="1" applyFill="1" applyBorder="1" applyProtection="1">
      <protection locked="0"/>
    </xf>
    <xf numFmtId="1" fontId="5" fillId="0" borderId="454" xfId="0" applyNumberFormat="1" applyFont="1" applyBorder="1" applyAlignment="1">
      <alignment horizontal="center" vertical="center"/>
    </xf>
    <xf numFmtId="1" fontId="5" fillId="4" borderId="457" xfId="3" applyNumberFormat="1" applyFont="1" applyFill="1" applyBorder="1" applyAlignment="1">
      <alignment horizontal="right"/>
    </xf>
    <xf numFmtId="1" fontId="5" fillId="4" borderId="458" xfId="3" applyNumberFormat="1" applyFont="1" applyFill="1" applyBorder="1" applyAlignment="1">
      <alignment horizontal="right"/>
    </xf>
    <xf numFmtId="1" fontId="5" fillId="4" borderId="459" xfId="3" applyNumberFormat="1" applyFont="1" applyFill="1" applyBorder="1" applyAlignment="1">
      <alignment horizontal="right"/>
    </xf>
    <xf numFmtId="1" fontId="5" fillId="8" borderId="460" xfId="0" applyNumberFormat="1" applyFont="1" applyFill="1" applyBorder="1" applyProtection="1">
      <protection locked="0"/>
    </xf>
    <xf numFmtId="1" fontId="5" fillId="8" borderId="461" xfId="0" applyNumberFormat="1" applyFont="1" applyFill="1" applyBorder="1" applyProtection="1">
      <protection locked="0"/>
    </xf>
    <xf numFmtId="1" fontId="5" fillId="8" borderId="462" xfId="0" applyNumberFormat="1" applyFont="1" applyFill="1" applyBorder="1" applyProtection="1">
      <protection locked="0"/>
    </xf>
    <xf numFmtId="1" fontId="5" fillId="8" borderId="459" xfId="0" applyNumberFormat="1" applyFont="1" applyFill="1" applyBorder="1" applyProtection="1">
      <protection locked="0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textRotation="90"/>
    </xf>
    <xf numFmtId="1" fontId="5" fillId="0" borderId="13" xfId="0" applyNumberFormat="1" applyFont="1" applyBorder="1" applyAlignment="1">
      <alignment horizontal="center" vertical="center" textRotation="90"/>
    </xf>
    <xf numFmtId="1" fontId="5" fillId="0" borderId="10" xfId="0" applyNumberFormat="1" applyFont="1" applyBorder="1" applyAlignment="1">
      <alignment horizontal="center" vertical="center" textRotation="90"/>
    </xf>
    <xf numFmtId="1" fontId="5" fillId="0" borderId="4" xfId="0" applyNumberFormat="1" applyFont="1" applyBorder="1" applyAlignment="1">
      <alignment horizontal="left" wrapText="1"/>
    </xf>
    <xf numFmtId="1" fontId="5" fillId="0" borderId="6" xfId="0" applyNumberFormat="1" applyFont="1" applyBorder="1" applyAlignment="1">
      <alignment horizontal="left" wrapText="1"/>
    </xf>
    <xf numFmtId="1" fontId="5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left" vertical="center"/>
    </xf>
    <xf numFmtId="1" fontId="5" fillId="0" borderId="36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4" fillId="0" borderId="148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center" vertical="center" wrapText="1"/>
    </xf>
    <xf numFmtId="1" fontId="4" fillId="0" borderId="150" xfId="0" applyNumberFormat="1" applyFont="1" applyBorder="1" applyAlignment="1">
      <alignment horizontal="center" vertical="center" wrapText="1"/>
    </xf>
    <xf numFmtId="1" fontId="5" fillId="0" borderId="148" xfId="0" applyNumberFormat="1" applyFont="1" applyBorder="1" applyAlignment="1">
      <alignment horizontal="center" vertical="center"/>
    </xf>
    <xf numFmtId="1" fontId="5" fillId="0" borderId="149" xfId="0" applyNumberFormat="1" applyFont="1" applyBorder="1" applyAlignment="1">
      <alignment horizontal="center" vertical="center"/>
    </xf>
    <xf numFmtId="1" fontId="5" fillId="0" borderId="151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4" borderId="170" xfId="0" applyNumberFormat="1" applyFont="1" applyFill="1" applyBorder="1" applyAlignment="1">
      <alignment horizontal="left" wrapText="1"/>
    </xf>
    <xf numFmtId="1" fontId="5" fillId="4" borderId="159" xfId="0" applyNumberFormat="1" applyFont="1" applyFill="1" applyBorder="1" applyAlignment="1">
      <alignment horizontal="left" wrapText="1"/>
    </xf>
    <xf numFmtId="1" fontId="5" fillId="4" borderId="8" xfId="0" applyNumberFormat="1" applyFont="1" applyFill="1" applyBorder="1" applyAlignment="1">
      <alignment horizontal="left" wrapText="1"/>
    </xf>
    <xf numFmtId="1" fontId="5" fillId="4" borderId="9" xfId="0" applyNumberFormat="1" applyFont="1" applyFill="1" applyBorder="1" applyAlignment="1">
      <alignment horizontal="left" wrapText="1"/>
    </xf>
    <xf numFmtId="1" fontId="5" fillId="0" borderId="148" xfId="0" applyNumberFormat="1" applyFont="1" applyBorder="1" applyAlignment="1">
      <alignment horizontal="center"/>
    </xf>
    <xf numFmtId="1" fontId="5" fillId="0" borderId="150" xfId="0" applyNumberFormat="1" applyFont="1" applyBorder="1" applyAlignment="1">
      <alignment horizontal="center"/>
    </xf>
    <xf numFmtId="1" fontId="5" fillId="0" borderId="148" xfId="0" applyNumberFormat="1" applyFont="1" applyBorder="1" applyAlignment="1">
      <alignment horizontal="left" vertical="center"/>
    </xf>
    <xf numFmtId="1" fontId="5" fillId="0" borderId="150" xfId="0" applyNumberFormat="1" applyFont="1" applyBorder="1" applyAlignment="1">
      <alignment horizontal="left" vertical="center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60" xfId="0" applyNumberFormat="1" applyFont="1" applyBorder="1" applyAlignment="1">
      <alignment horizontal="left" vertical="center" wrapText="1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149" xfId="0" applyNumberFormat="1" applyFont="1" applyBorder="1" applyAlignment="1">
      <alignment horizontal="center" vertical="center" wrapText="1"/>
    </xf>
    <xf numFmtId="1" fontId="5" fillId="0" borderId="150" xfId="0" applyNumberFormat="1" applyFont="1" applyBorder="1" applyAlignment="1">
      <alignment horizontal="center" vertical="center" wrapText="1"/>
    </xf>
    <xf numFmtId="1" fontId="5" fillId="4" borderId="31" xfId="0" applyNumberFormat="1" applyFont="1" applyFill="1" applyBorder="1" applyAlignment="1">
      <alignment horizontal="left" vertical="center"/>
    </xf>
    <xf numFmtId="1" fontId="5" fillId="4" borderId="22" xfId="0" applyNumberFormat="1" applyFont="1" applyFill="1" applyBorder="1" applyAlignment="1">
      <alignment horizontal="left" vertical="center"/>
    </xf>
    <xf numFmtId="1" fontId="5" fillId="0" borderId="23" xfId="0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left"/>
    </xf>
    <xf numFmtId="1" fontId="5" fillId="0" borderId="37" xfId="0" applyNumberFormat="1" applyFont="1" applyBorder="1" applyAlignment="1">
      <alignment horizontal="left"/>
    </xf>
    <xf numFmtId="1" fontId="4" fillId="4" borderId="0" xfId="0" applyNumberFormat="1" applyFont="1" applyFill="1" applyAlignment="1">
      <alignment horizontal="center"/>
    </xf>
    <xf numFmtId="1" fontId="5" fillId="0" borderId="42" xfId="0" applyNumberFormat="1" applyFont="1" applyBorder="1" applyAlignment="1">
      <alignment horizontal="left"/>
    </xf>
    <xf numFmtId="1" fontId="5" fillId="0" borderId="43" xfId="0" applyNumberFormat="1" applyFont="1" applyBorder="1" applyAlignment="1">
      <alignment horizontal="left"/>
    </xf>
    <xf numFmtId="1" fontId="5" fillId="0" borderId="62" xfId="0" applyNumberFormat="1" applyFont="1" applyBorder="1" applyAlignment="1">
      <alignment horizontal="left"/>
    </xf>
    <xf numFmtId="1" fontId="5" fillId="0" borderId="165" xfId="0" applyNumberFormat="1" applyFont="1" applyBorder="1" applyAlignment="1">
      <alignment horizontal="center" vertical="center"/>
    </xf>
    <xf numFmtId="1" fontId="5" fillId="0" borderId="166" xfId="0" applyNumberFormat="1" applyFont="1" applyBorder="1" applyAlignment="1">
      <alignment horizontal="center" vertical="center" wrapText="1"/>
    </xf>
    <xf numFmtId="1" fontId="5" fillId="4" borderId="170" xfId="0" applyNumberFormat="1" applyFont="1" applyFill="1" applyBorder="1" applyAlignment="1">
      <alignment horizontal="left" vertical="center" wrapText="1"/>
    </xf>
    <xf numFmtId="1" fontId="5" fillId="4" borderId="159" xfId="0" applyNumberFormat="1" applyFont="1" applyFill="1" applyBorder="1" applyAlignment="1">
      <alignment horizontal="left" vertical="center" wrapText="1"/>
    </xf>
    <xf numFmtId="1" fontId="5" fillId="0" borderId="166" xfId="0" applyNumberFormat="1" applyFont="1" applyBorder="1" applyAlignment="1">
      <alignment horizontal="center" wrapText="1"/>
    </xf>
    <xf numFmtId="1" fontId="5" fillId="0" borderId="168" xfId="0" applyNumberFormat="1" applyFont="1" applyBorder="1" applyAlignment="1">
      <alignment horizontal="center" wrapText="1"/>
    </xf>
    <xf numFmtId="1" fontId="5" fillId="0" borderId="153" xfId="0" applyNumberFormat="1" applyFont="1" applyBorder="1" applyAlignment="1">
      <alignment horizontal="center" vertical="center" wrapText="1"/>
    </xf>
    <xf numFmtId="1" fontId="5" fillId="0" borderId="168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0" borderId="33" xfId="0" applyNumberFormat="1" applyFont="1" applyBorder="1"/>
    <xf numFmtId="1" fontId="5" fillId="0" borderId="170" xfId="0" applyNumberFormat="1" applyFont="1" applyBorder="1" applyAlignment="1">
      <alignment horizontal="left" vertical="center"/>
    </xf>
    <xf numFmtId="1" fontId="5" fillId="0" borderId="169" xfId="0" applyNumberFormat="1" applyFont="1" applyBorder="1" applyAlignment="1">
      <alignment horizontal="left" vertical="center"/>
    </xf>
    <xf numFmtId="1" fontId="5" fillId="0" borderId="159" xfId="0" applyNumberFormat="1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left" vertical="center" wrapText="1"/>
    </xf>
    <xf numFmtId="1" fontId="5" fillId="0" borderId="24" xfId="0" applyNumberFormat="1" applyFont="1" applyBorder="1" applyAlignment="1">
      <alignment horizontal="left" vertical="center" wrapText="1"/>
    </xf>
    <xf numFmtId="1" fontId="5" fillId="0" borderId="170" xfId="0" applyNumberFormat="1" applyFont="1" applyBorder="1" applyAlignment="1">
      <alignment horizontal="left" vertical="center" wrapText="1"/>
    </xf>
    <xf numFmtId="1" fontId="5" fillId="0" borderId="169" xfId="0" applyNumberFormat="1" applyFont="1" applyBorder="1" applyAlignment="1">
      <alignment horizontal="left" vertical="center" wrapText="1"/>
    </xf>
    <xf numFmtId="1" fontId="5" fillId="0" borderId="159" xfId="0" applyNumberFormat="1" applyFont="1" applyBorder="1" applyAlignment="1">
      <alignment horizontal="left" vertical="center" wrapText="1"/>
    </xf>
    <xf numFmtId="1" fontId="5" fillId="0" borderId="74" xfId="0" applyNumberFormat="1" applyFont="1" applyBorder="1" applyAlignment="1">
      <alignment horizontal="left" vertical="center"/>
    </xf>
    <xf numFmtId="1" fontId="5" fillId="0" borderId="75" xfId="0" applyNumberFormat="1" applyFont="1" applyBorder="1" applyAlignment="1">
      <alignment horizontal="left" vertical="center"/>
    </xf>
    <xf numFmtId="1" fontId="5" fillId="0" borderId="4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15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76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" fontId="6" fillId="4" borderId="149" xfId="0" applyNumberFormat="1" applyFont="1" applyFill="1" applyBorder="1" applyAlignment="1">
      <alignment horizontal="center" vertical="center"/>
    </xf>
    <xf numFmtId="1" fontId="6" fillId="4" borderId="151" xfId="0" applyNumberFormat="1" applyFont="1" applyFill="1" applyBorder="1" applyAlignment="1">
      <alignment horizontal="center" vertical="center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0" fontId="5" fillId="0" borderId="175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14" fillId="0" borderId="85" xfId="2" applyNumberFormat="1" applyFont="1" applyBorder="1" applyAlignment="1">
      <alignment horizontal="center" vertical="center"/>
    </xf>
    <xf numFmtId="0" fontId="15" fillId="0" borderId="85" xfId="2" applyFont="1" applyBorder="1"/>
    <xf numFmtId="0" fontId="15" fillId="0" borderId="86" xfId="2" applyFont="1" applyBorder="1"/>
    <xf numFmtId="0" fontId="15" fillId="0" borderId="91" xfId="2" applyFont="1" applyBorder="1"/>
    <xf numFmtId="0" fontId="15" fillId="0" borderId="92" xfId="2" applyFont="1" applyBorder="1"/>
    <xf numFmtId="1" fontId="5" fillId="0" borderId="87" xfId="2" applyNumberFormat="1" applyFont="1" applyBorder="1" applyAlignment="1">
      <alignment horizontal="center" vertical="center" wrapText="1"/>
    </xf>
    <xf numFmtId="0" fontId="15" fillId="0" borderId="93" xfId="2" applyFont="1" applyBorder="1"/>
    <xf numFmtId="1" fontId="5" fillId="0" borderId="88" xfId="2" applyNumberFormat="1" applyFont="1" applyBorder="1" applyAlignment="1">
      <alignment horizontal="center" vertical="center"/>
    </xf>
    <xf numFmtId="0" fontId="15" fillId="0" borderId="89" xfId="2" applyFont="1" applyBorder="1"/>
    <xf numFmtId="1" fontId="5" fillId="0" borderId="76" xfId="0" applyNumberFormat="1" applyFont="1" applyBorder="1" applyAlignment="1">
      <alignment horizontal="center" vertical="center" wrapText="1"/>
    </xf>
    <xf numFmtId="1" fontId="5" fillId="0" borderId="6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6" fillId="4" borderId="148" xfId="0" applyNumberFormat="1" applyFont="1" applyFill="1" applyBorder="1" applyAlignment="1">
      <alignment horizontal="center" vertical="center" wrapText="1"/>
    </xf>
    <xf numFmtId="1" fontId="6" fillId="4" borderId="149" xfId="0" applyNumberFormat="1" applyFont="1" applyFill="1" applyBorder="1" applyAlignment="1">
      <alignment horizontal="center" vertical="center" wrapText="1"/>
    </xf>
    <xf numFmtId="1" fontId="6" fillId="4" borderId="150" xfId="0" applyNumberFormat="1" applyFont="1" applyFill="1" applyBorder="1" applyAlignment="1">
      <alignment horizontal="center" vertical="center" wrapText="1"/>
    </xf>
    <xf numFmtId="1" fontId="5" fillId="0" borderId="84" xfId="2" applyNumberFormat="1" applyFont="1" applyBorder="1" applyAlignment="1">
      <alignment horizontal="center" vertical="center"/>
    </xf>
    <xf numFmtId="0" fontId="15" fillId="0" borderId="90" xfId="2" applyFont="1" applyBorder="1"/>
    <xf numFmtId="1" fontId="5" fillId="0" borderId="88" xfId="2" applyNumberFormat="1" applyFont="1" applyBorder="1" applyAlignment="1">
      <alignment horizontal="center" vertical="center" wrapText="1"/>
    </xf>
    <xf numFmtId="0" fontId="15" fillId="0" borderId="105" xfId="2" applyFont="1" applyBorder="1"/>
    <xf numFmtId="0" fontId="15" fillId="0" borderId="106" xfId="2" applyFont="1" applyBorder="1"/>
    <xf numFmtId="0" fontId="15" fillId="0" borderId="127" xfId="2" applyFont="1" applyBorder="1"/>
    <xf numFmtId="1" fontId="5" fillId="0" borderId="177" xfId="0" applyNumberFormat="1" applyFont="1" applyBorder="1" applyAlignment="1">
      <alignment horizontal="center" vertical="center" wrapText="1"/>
    </xf>
    <xf numFmtId="1" fontId="5" fillId="0" borderId="130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 wrapText="1"/>
    </xf>
    <xf numFmtId="1" fontId="4" fillId="0" borderId="186" xfId="0" applyNumberFormat="1" applyFont="1" applyBorder="1" applyAlignment="1">
      <alignment horizontal="center" vertical="center" wrapText="1"/>
    </xf>
    <xf numFmtId="1" fontId="4" fillId="0" borderId="187" xfId="0" applyNumberFormat="1" applyFont="1" applyBorder="1" applyAlignment="1">
      <alignment horizontal="center" vertical="center" wrapText="1"/>
    </xf>
    <xf numFmtId="1" fontId="5" fillId="0" borderId="188" xfId="0" applyNumberFormat="1" applyFont="1" applyBorder="1" applyAlignment="1">
      <alignment horizontal="center" vertical="center"/>
    </xf>
    <xf numFmtId="1" fontId="5" fillId="0" borderId="186" xfId="0" applyNumberFormat="1" applyFont="1" applyBorder="1" applyAlignment="1">
      <alignment horizontal="center" vertical="center"/>
    </xf>
    <xf numFmtId="1" fontId="5" fillId="0" borderId="189" xfId="0" applyNumberFormat="1" applyFont="1" applyBorder="1" applyAlignment="1">
      <alignment horizontal="center" vertical="center"/>
    </xf>
    <xf numFmtId="1" fontId="5" fillId="0" borderId="206" xfId="0" applyNumberFormat="1" applyFont="1" applyBorder="1" applyAlignment="1">
      <alignment horizontal="center" vertical="center" wrapText="1"/>
    </xf>
    <xf numFmtId="1" fontId="5" fillId="4" borderId="216" xfId="0" applyNumberFormat="1" applyFont="1" applyFill="1" applyBorder="1" applyAlignment="1">
      <alignment horizontal="left" wrapText="1"/>
    </xf>
    <xf numFmtId="1" fontId="5" fillId="4" borderId="199" xfId="0" applyNumberFormat="1" applyFont="1" applyFill="1" applyBorder="1" applyAlignment="1">
      <alignment horizontal="left" wrapText="1"/>
    </xf>
    <xf numFmtId="1" fontId="5" fillId="0" borderId="188" xfId="0" applyNumberFormat="1" applyFont="1" applyBorder="1" applyAlignment="1">
      <alignment horizontal="center"/>
    </xf>
    <xf numFmtId="1" fontId="5" fillId="0" borderId="187" xfId="0" applyNumberFormat="1" applyFont="1" applyBorder="1" applyAlignment="1">
      <alignment horizontal="center"/>
    </xf>
    <xf numFmtId="1" fontId="5" fillId="0" borderId="188" xfId="0" applyNumberFormat="1" applyFont="1" applyBorder="1" applyAlignment="1">
      <alignment horizontal="left" vertical="center"/>
    </xf>
    <xf numFmtId="1" fontId="5" fillId="0" borderId="187" xfId="0" applyNumberFormat="1" applyFont="1" applyBorder="1" applyAlignment="1">
      <alignment horizontal="left" vertical="center"/>
    </xf>
    <xf numFmtId="1" fontId="5" fillId="0" borderId="210" xfId="0" applyNumberFormat="1" applyFont="1" applyBorder="1" applyAlignment="1">
      <alignment horizontal="center" vertical="center" wrapText="1"/>
    </xf>
    <xf numFmtId="1" fontId="5" fillId="0" borderId="200" xfId="0" applyNumberFormat="1" applyFont="1" applyBorder="1" applyAlignment="1">
      <alignment horizontal="left" vertical="center" wrapText="1"/>
    </xf>
    <xf numFmtId="1" fontId="5" fillId="0" borderId="188" xfId="0" applyNumberFormat="1" applyFont="1" applyBorder="1" applyAlignment="1">
      <alignment horizontal="center" vertical="center" wrapText="1"/>
    </xf>
    <xf numFmtId="1" fontId="5" fillId="0" borderId="186" xfId="0" applyNumberFormat="1" applyFont="1" applyBorder="1" applyAlignment="1">
      <alignment horizontal="center" vertical="center" wrapText="1"/>
    </xf>
    <xf numFmtId="1" fontId="5" fillId="0" borderId="187" xfId="0" applyNumberFormat="1" applyFont="1" applyBorder="1" applyAlignment="1">
      <alignment horizontal="center" vertical="center" wrapText="1"/>
    </xf>
    <xf numFmtId="1" fontId="5" fillId="0" borderId="210" xfId="0" applyNumberFormat="1" applyFont="1" applyBorder="1" applyAlignment="1">
      <alignment horizontal="center" vertical="center"/>
    </xf>
    <xf numFmtId="1" fontId="5" fillId="0" borderId="211" xfId="0" applyNumberFormat="1" applyFont="1" applyBorder="1" applyAlignment="1">
      <alignment horizontal="center" vertical="center" wrapText="1"/>
    </xf>
    <xf numFmtId="1" fontId="5" fillId="4" borderId="216" xfId="0" applyNumberFormat="1" applyFont="1" applyFill="1" applyBorder="1" applyAlignment="1">
      <alignment horizontal="left" vertical="center" wrapText="1"/>
    </xf>
    <xf numFmtId="1" fontId="5" fillId="4" borderId="199" xfId="0" applyNumberFormat="1" applyFont="1" applyFill="1" applyBorder="1" applyAlignment="1">
      <alignment horizontal="left" vertical="center" wrapText="1"/>
    </xf>
    <xf numFmtId="1" fontId="5" fillId="0" borderId="211" xfId="0" applyNumberFormat="1" applyFont="1" applyBorder="1" applyAlignment="1">
      <alignment horizontal="center" wrapText="1"/>
    </xf>
    <xf numFmtId="1" fontId="5" fillId="0" borderId="213" xfId="0" applyNumberFormat="1" applyFont="1" applyBorder="1" applyAlignment="1">
      <alignment horizontal="center" wrapText="1"/>
    </xf>
    <xf numFmtId="1" fontId="5" fillId="0" borderId="191" xfId="0" applyNumberFormat="1" applyFont="1" applyBorder="1" applyAlignment="1">
      <alignment horizontal="center" vertical="center" wrapText="1"/>
    </xf>
    <xf numFmtId="1" fontId="5" fillId="0" borderId="213" xfId="0" applyNumberFormat="1" applyFont="1" applyBorder="1" applyAlignment="1">
      <alignment horizontal="center" vertical="center" wrapText="1"/>
    </xf>
    <xf numFmtId="1" fontId="5" fillId="0" borderId="216" xfId="0" applyNumberFormat="1" applyFont="1" applyBorder="1" applyAlignment="1">
      <alignment horizontal="left" vertical="center"/>
    </xf>
    <xf numFmtId="1" fontId="5" fillId="0" borderId="214" xfId="0" applyNumberFormat="1" applyFont="1" applyBorder="1" applyAlignment="1">
      <alignment horizontal="left" vertical="center"/>
    </xf>
    <xf numFmtId="1" fontId="5" fillId="0" borderId="199" xfId="0" applyNumberFormat="1" applyFont="1" applyBorder="1" applyAlignment="1">
      <alignment horizontal="left" vertical="center"/>
    </xf>
    <xf numFmtId="1" fontId="5" fillId="0" borderId="216" xfId="0" applyNumberFormat="1" applyFont="1" applyBorder="1" applyAlignment="1">
      <alignment horizontal="left" vertical="center" wrapText="1"/>
    </xf>
    <xf numFmtId="1" fontId="5" fillId="0" borderId="214" xfId="0" applyNumberFormat="1" applyFont="1" applyBorder="1" applyAlignment="1">
      <alignment horizontal="left" vertical="center" wrapText="1"/>
    </xf>
    <xf numFmtId="1" fontId="5" fillId="0" borderId="199" xfId="0" applyNumberFormat="1" applyFont="1" applyBorder="1" applyAlignment="1">
      <alignment horizontal="left" vertical="center" wrapText="1"/>
    </xf>
    <xf numFmtId="1" fontId="5" fillId="0" borderId="187" xfId="0" applyNumberFormat="1" applyFont="1" applyBorder="1" applyAlignment="1">
      <alignment horizontal="center" vertical="center"/>
    </xf>
    <xf numFmtId="1" fontId="4" fillId="0" borderId="188" xfId="0" applyNumberFormat="1" applyFont="1" applyBorder="1" applyAlignment="1">
      <alignment horizontal="center" vertical="center" wrapText="1"/>
    </xf>
    <xf numFmtId="1" fontId="6" fillId="4" borderId="186" xfId="0" applyNumberFormat="1" applyFont="1" applyFill="1" applyBorder="1" applyAlignment="1">
      <alignment horizontal="center" vertical="center"/>
    </xf>
    <xf numFmtId="1" fontId="6" fillId="4" borderId="189" xfId="0" applyNumberFormat="1" applyFont="1" applyFill="1" applyBorder="1" applyAlignment="1">
      <alignment horizontal="center" vertical="center"/>
    </xf>
    <xf numFmtId="0" fontId="5" fillId="0" borderId="221" xfId="0" applyFont="1" applyBorder="1" applyAlignment="1">
      <alignment horizontal="center" vertical="center"/>
    </xf>
    <xf numFmtId="0" fontId="5" fillId="0" borderId="186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1" fontId="5" fillId="0" borderId="209" xfId="0" applyNumberFormat="1" applyFont="1" applyBorder="1" applyAlignment="1">
      <alignment horizontal="center" vertical="center" wrapText="1"/>
    </xf>
    <xf numFmtId="1" fontId="6" fillId="4" borderId="188" xfId="0" applyNumberFormat="1" applyFont="1" applyFill="1" applyBorder="1" applyAlignment="1">
      <alignment horizontal="center" vertical="center" wrapText="1"/>
    </xf>
    <xf numFmtId="1" fontId="6" fillId="4" borderId="186" xfId="0" applyNumberFormat="1" applyFont="1" applyFill="1" applyBorder="1" applyAlignment="1">
      <alignment horizontal="center" vertical="center" wrapText="1"/>
    </xf>
    <xf numFmtId="1" fontId="6" fillId="4" borderId="187" xfId="0" applyNumberFormat="1" applyFont="1" applyFill="1" applyBorder="1" applyAlignment="1">
      <alignment horizontal="center" vertical="center" wrapText="1"/>
    </xf>
    <xf numFmtId="1" fontId="5" fillId="0" borderId="224" xfId="0" applyNumberFormat="1" applyFont="1" applyBorder="1" applyAlignment="1">
      <alignment horizontal="center" vertical="center" wrapText="1"/>
    </xf>
    <xf numFmtId="0" fontId="5" fillId="0" borderId="210" xfId="0" applyFont="1" applyBorder="1" applyAlignment="1">
      <alignment horizontal="center" vertical="center"/>
    </xf>
    <xf numFmtId="1" fontId="5" fillId="0" borderId="189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center" vertical="center" textRotation="90"/>
    </xf>
    <xf numFmtId="1" fontId="5" fillId="0" borderId="206" xfId="0" applyNumberFormat="1" applyFont="1" applyBorder="1" applyAlignment="1">
      <alignment horizontal="center" vertical="center"/>
    </xf>
    <xf numFmtId="1" fontId="4" fillId="0" borderId="233" xfId="0" applyNumberFormat="1" applyFont="1" applyBorder="1" applyAlignment="1">
      <alignment horizontal="center" vertical="center" wrapText="1"/>
    </xf>
    <xf numFmtId="1" fontId="4" fillId="0" borderId="234" xfId="0" applyNumberFormat="1" applyFont="1" applyBorder="1" applyAlignment="1">
      <alignment horizontal="center" vertical="center" wrapText="1"/>
    </xf>
    <xf numFmtId="1" fontId="5" fillId="0" borderId="235" xfId="0" applyNumberFormat="1" applyFont="1" applyBorder="1" applyAlignment="1">
      <alignment horizontal="center" vertical="center"/>
    </xf>
    <xf numFmtId="1" fontId="5" fillId="0" borderId="233" xfId="0" applyNumberFormat="1" applyFont="1" applyBorder="1" applyAlignment="1">
      <alignment horizontal="center" vertical="center"/>
    </xf>
    <xf numFmtId="1" fontId="5" fillId="0" borderId="236" xfId="0" applyNumberFormat="1" applyFont="1" applyBorder="1" applyAlignment="1">
      <alignment horizontal="center" vertical="center"/>
    </xf>
    <xf numFmtId="1" fontId="5" fillId="0" borderId="253" xfId="0" applyNumberFormat="1" applyFont="1" applyBorder="1" applyAlignment="1">
      <alignment horizontal="center" vertical="center" wrapText="1"/>
    </xf>
    <xf numFmtId="1" fontId="5" fillId="4" borderId="263" xfId="0" applyNumberFormat="1" applyFont="1" applyFill="1" applyBorder="1" applyAlignment="1">
      <alignment horizontal="left" wrapText="1"/>
    </xf>
    <xf numFmtId="1" fontId="5" fillId="4" borderId="246" xfId="0" applyNumberFormat="1" applyFont="1" applyFill="1" applyBorder="1" applyAlignment="1">
      <alignment horizontal="left" wrapText="1"/>
    </xf>
    <xf numFmtId="1" fontId="5" fillId="0" borderId="235" xfId="0" applyNumberFormat="1" applyFont="1" applyBorder="1" applyAlignment="1">
      <alignment horizontal="center"/>
    </xf>
    <xf numFmtId="1" fontId="5" fillId="0" borderId="234" xfId="0" applyNumberFormat="1" applyFont="1" applyBorder="1" applyAlignment="1">
      <alignment horizontal="center"/>
    </xf>
    <xf numFmtId="1" fontId="5" fillId="0" borderId="235" xfId="0" applyNumberFormat="1" applyFont="1" applyBorder="1" applyAlignment="1">
      <alignment horizontal="left" vertical="center"/>
    </xf>
    <xf numFmtId="1" fontId="5" fillId="0" borderId="234" xfId="0" applyNumberFormat="1" applyFont="1" applyBorder="1" applyAlignment="1">
      <alignment horizontal="left" vertical="center"/>
    </xf>
    <xf numFmtId="1" fontId="5" fillId="0" borderId="257" xfId="0" applyNumberFormat="1" applyFont="1" applyBorder="1" applyAlignment="1">
      <alignment horizontal="center" vertical="center" wrapText="1"/>
    </xf>
    <xf numFmtId="1" fontId="5" fillId="0" borderId="247" xfId="0" applyNumberFormat="1" applyFont="1" applyBorder="1" applyAlignment="1">
      <alignment horizontal="left" vertical="center" wrapText="1"/>
    </xf>
    <xf numFmtId="1" fontId="5" fillId="0" borderId="235" xfId="0" applyNumberFormat="1" applyFont="1" applyBorder="1" applyAlignment="1">
      <alignment horizontal="center" vertical="center" wrapText="1"/>
    </xf>
    <xf numFmtId="1" fontId="5" fillId="0" borderId="233" xfId="0" applyNumberFormat="1" applyFont="1" applyBorder="1" applyAlignment="1">
      <alignment horizontal="center" vertical="center" wrapText="1"/>
    </xf>
    <xf numFmtId="1" fontId="5" fillId="0" borderId="234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center" vertical="center"/>
    </xf>
    <xf numFmtId="1" fontId="5" fillId="0" borderId="258" xfId="0" applyNumberFormat="1" applyFont="1" applyBorder="1" applyAlignment="1">
      <alignment horizontal="center" vertical="center" wrapText="1"/>
    </xf>
    <xf numFmtId="1" fontId="5" fillId="4" borderId="263" xfId="0" applyNumberFormat="1" applyFont="1" applyFill="1" applyBorder="1" applyAlignment="1">
      <alignment horizontal="left" vertical="center" wrapText="1"/>
    </xf>
    <xf numFmtId="1" fontId="5" fillId="4" borderId="246" xfId="0" applyNumberFormat="1" applyFont="1" applyFill="1" applyBorder="1" applyAlignment="1">
      <alignment horizontal="left" vertical="center" wrapText="1"/>
    </xf>
    <xf numFmtId="1" fontId="5" fillId="0" borderId="258" xfId="0" applyNumberFormat="1" applyFont="1" applyBorder="1" applyAlignment="1">
      <alignment horizontal="center" wrapText="1"/>
    </xf>
    <xf numFmtId="1" fontId="5" fillId="0" borderId="260" xfId="0" applyNumberFormat="1" applyFont="1" applyBorder="1" applyAlignment="1">
      <alignment horizontal="center" wrapText="1"/>
    </xf>
    <xf numFmtId="1" fontId="5" fillId="0" borderId="238" xfId="0" applyNumberFormat="1" applyFont="1" applyBorder="1" applyAlignment="1">
      <alignment horizontal="center" vertical="center" wrapText="1"/>
    </xf>
    <xf numFmtId="1" fontId="5" fillId="0" borderId="260" xfId="0" applyNumberFormat="1" applyFont="1" applyBorder="1" applyAlignment="1">
      <alignment horizontal="center" vertical="center" wrapText="1"/>
    </xf>
    <xf numFmtId="1" fontId="5" fillId="0" borderId="263" xfId="0" applyNumberFormat="1" applyFont="1" applyBorder="1" applyAlignment="1">
      <alignment horizontal="left" vertical="center"/>
    </xf>
    <xf numFmtId="1" fontId="5" fillId="0" borderId="261" xfId="0" applyNumberFormat="1" applyFont="1" applyBorder="1" applyAlignment="1">
      <alignment horizontal="left" vertical="center"/>
    </xf>
    <xf numFmtId="1" fontId="5" fillId="0" borderId="246" xfId="0" applyNumberFormat="1" applyFont="1" applyBorder="1" applyAlignment="1">
      <alignment horizontal="left" vertical="center"/>
    </xf>
    <xf numFmtId="1" fontId="5" fillId="0" borderId="263" xfId="0" applyNumberFormat="1" applyFont="1" applyBorder="1" applyAlignment="1">
      <alignment horizontal="left" vertical="center" wrapText="1"/>
    </xf>
    <xf numFmtId="1" fontId="5" fillId="0" borderId="261" xfId="0" applyNumberFormat="1" applyFont="1" applyBorder="1" applyAlignment="1">
      <alignment horizontal="left" vertical="center" wrapText="1"/>
    </xf>
    <xf numFmtId="1" fontId="5" fillId="0" borderId="246" xfId="0" applyNumberFormat="1" applyFont="1" applyBorder="1" applyAlignment="1">
      <alignment horizontal="left" vertical="center" wrapText="1"/>
    </xf>
    <xf numFmtId="1" fontId="5" fillId="0" borderId="234" xfId="0" applyNumberFormat="1" applyFont="1" applyBorder="1" applyAlignment="1">
      <alignment horizontal="center" vertical="center"/>
    </xf>
    <xf numFmtId="1" fontId="4" fillId="0" borderId="235" xfId="0" applyNumberFormat="1" applyFont="1" applyBorder="1" applyAlignment="1">
      <alignment horizontal="center" vertical="center" wrapText="1"/>
    </xf>
    <xf numFmtId="1" fontId="6" fillId="4" borderId="233" xfId="0" applyNumberFormat="1" applyFont="1" applyFill="1" applyBorder="1" applyAlignment="1">
      <alignment horizontal="center" vertical="center"/>
    </xf>
    <xf numFmtId="1" fontId="6" fillId="4" borderId="236" xfId="0" applyNumberFormat="1" applyFont="1" applyFill="1" applyBorder="1" applyAlignment="1">
      <alignment horizontal="center" vertical="center"/>
    </xf>
    <xf numFmtId="0" fontId="5" fillId="0" borderId="268" xfId="0" applyFont="1" applyBorder="1" applyAlignment="1">
      <alignment horizontal="center" vertical="center"/>
    </xf>
    <xf numFmtId="0" fontId="5" fillId="0" borderId="233" xfId="0" applyFont="1" applyBorder="1" applyAlignment="1">
      <alignment horizontal="center" vertical="center"/>
    </xf>
    <xf numFmtId="0" fontId="5" fillId="0" borderId="236" xfId="0" applyFont="1" applyBorder="1" applyAlignment="1">
      <alignment horizontal="center" vertical="center"/>
    </xf>
    <xf numFmtId="1" fontId="5" fillId="0" borderId="256" xfId="0" applyNumberFormat="1" applyFont="1" applyBorder="1" applyAlignment="1">
      <alignment horizontal="center" vertical="center" wrapText="1"/>
    </xf>
    <xf numFmtId="1" fontId="6" fillId="4" borderId="206" xfId="0" applyNumberFormat="1" applyFont="1" applyFill="1" applyBorder="1" applyAlignment="1">
      <alignment horizontal="center" vertical="center" wrapText="1"/>
    </xf>
    <xf numFmtId="1" fontId="6" fillId="4" borderId="235" xfId="0" applyNumberFormat="1" applyFont="1" applyFill="1" applyBorder="1" applyAlignment="1">
      <alignment horizontal="center" vertical="center" wrapText="1"/>
    </xf>
    <xf numFmtId="1" fontId="6" fillId="4" borderId="233" xfId="0" applyNumberFormat="1" applyFont="1" applyFill="1" applyBorder="1" applyAlignment="1">
      <alignment horizontal="center" vertical="center" wrapText="1"/>
    </xf>
    <xf numFmtId="1" fontId="6" fillId="4" borderId="234" xfId="0" applyNumberFormat="1" applyFont="1" applyFill="1" applyBorder="1" applyAlignment="1">
      <alignment horizontal="center" vertical="center" wrapText="1"/>
    </xf>
    <xf numFmtId="1" fontId="5" fillId="0" borderId="271" xfId="0" applyNumberFormat="1" applyFont="1" applyBorder="1" applyAlignment="1">
      <alignment horizontal="center" vertical="center" wrapText="1"/>
    </xf>
    <xf numFmtId="0" fontId="5" fillId="0" borderId="257" xfId="0" applyFont="1" applyBorder="1" applyAlignment="1">
      <alignment horizontal="center" vertical="center"/>
    </xf>
    <xf numFmtId="1" fontId="5" fillId="0" borderId="236" xfId="0" applyNumberFormat="1" applyFont="1" applyBorder="1" applyAlignment="1">
      <alignment horizontal="center" vertical="center" wrapText="1"/>
    </xf>
    <xf numFmtId="1" fontId="5" fillId="0" borderId="253" xfId="0" applyNumberFormat="1" applyFont="1" applyBorder="1" applyAlignment="1">
      <alignment horizontal="center" vertical="center" textRotation="90"/>
    </xf>
    <xf numFmtId="1" fontId="5" fillId="0" borderId="253" xfId="0" applyNumberFormat="1" applyFont="1" applyBorder="1" applyAlignment="1">
      <alignment horizontal="center" vertical="center"/>
    </xf>
    <xf numFmtId="1" fontId="4" fillId="0" borderId="276" xfId="0" applyNumberFormat="1" applyFont="1" applyBorder="1" applyAlignment="1">
      <alignment horizontal="center" vertical="center" wrapText="1"/>
    </xf>
    <xf numFmtId="1" fontId="5" fillId="0" borderId="276" xfId="0" applyNumberFormat="1" applyFont="1" applyBorder="1" applyAlignment="1">
      <alignment horizontal="center"/>
    </xf>
    <xf numFmtId="1" fontId="5" fillId="0" borderId="276" xfId="0" applyNumberFormat="1" applyFont="1" applyBorder="1" applyAlignment="1">
      <alignment horizontal="left" vertical="center"/>
    </xf>
    <xf numFmtId="1" fontId="5" fillId="0" borderId="274" xfId="0" applyNumberFormat="1" applyFont="1" applyBorder="1" applyAlignment="1">
      <alignment horizontal="center" vertical="center" wrapText="1"/>
    </xf>
    <xf numFmtId="1" fontId="5" fillId="0" borderId="276" xfId="0" applyNumberFormat="1" applyFont="1" applyBorder="1" applyAlignment="1">
      <alignment horizontal="center" vertical="center" wrapText="1"/>
    </xf>
    <xf numFmtId="1" fontId="5" fillId="0" borderId="274" xfId="0" applyNumberFormat="1" applyFont="1" applyBorder="1" applyAlignment="1">
      <alignment horizontal="center" vertical="center"/>
    </xf>
    <xf numFmtId="1" fontId="5" fillId="0" borderId="277" xfId="0" applyNumberFormat="1" applyFont="1" applyBorder="1" applyAlignment="1">
      <alignment horizontal="center" vertical="center" wrapText="1"/>
    </xf>
    <xf numFmtId="1" fontId="5" fillId="0" borderId="277" xfId="0" applyNumberFormat="1" applyFont="1" applyBorder="1" applyAlignment="1">
      <alignment horizontal="center" wrapText="1"/>
    </xf>
    <xf numFmtId="1" fontId="5" fillId="0" borderId="276" xfId="0" applyNumberFormat="1" applyFont="1" applyBorder="1" applyAlignment="1">
      <alignment horizontal="center" vertical="center"/>
    </xf>
    <xf numFmtId="1" fontId="6" fillId="4" borderId="253" xfId="0" applyNumberFormat="1" applyFont="1" applyFill="1" applyBorder="1" applyAlignment="1">
      <alignment horizontal="center" vertical="center" wrapText="1"/>
    </xf>
    <xf numFmtId="1" fontId="6" fillId="4" borderId="276" xfId="0" applyNumberFormat="1" applyFont="1" applyFill="1" applyBorder="1" applyAlignment="1">
      <alignment horizontal="center" vertical="center" wrapText="1"/>
    </xf>
    <xf numFmtId="1" fontId="4" fillId="0" borderId="283" xfId="0" applyNumberFormat="1" applyFont="1" applyBorder="1" applyAlignment="1">
      <alignment horizontal="center" vertical="center" wrapText="1"/>
    </xf>
    <xf numFmtId="1" fontId="4" fillId="0" borderId="284" xfId="0" applyNumberFormat="1" applyFont="1" applyBorder="1" applyAlignment="1">
      <alignment horizontal="center" vertical="center" wrapText="1"/>
    </xf>
    <xf numFmtId="1" fontId="4" fillId="0" borderId="285" xfId="0" applyNumberFormat="1" applyFont="1" applyBorder="1" applyAlignment="1">
      <alignment horizontal="center" vertical="center" wrapText="1"/>
    </xf>
    <xf numFmtId="1" fontId="5" fillId="0" borderId="283" xfId="0" applyNumberFormat="1" applyFont="1" applyBorder="1" applyAlignment="1">
      <alignment horizontal="center" vertical="center"/>
    </xf>
    <xf numFmtId="1" fontId="5" fillId="0" borderId="284" xfId="0" applyNumberFormat="1" applyFont="1" applyBorder="1" applyAlignment="1">
      <alignment horizontal="center" vertical="center"/>
    </xf>
    <xf numFmtId="1" fontId="5" fillId="0" borderId="286" xfId="0" applyNumberFormat="1" applyFont="1" applyBorder="1" applyAlignment="1">
      <alignment horizontal="center" vertical="center"/>
    </xf>
    <xf numFmtId="1" fontId="5" fillId="4" borderId="312" xfId="0" applyNumberFormat="1" applyFont="1" applyFill="1" applyBorder="1" applyAlignment="1">
      <alignment horizontal="left" wrapText="1"/>
    </xf>
    <xf numFmtId="1" fontId="5" fillId="4" borderId="296" xfId="0" applyNumberFormat="1" applyFont="1" applyFill="1" applyBorder="1" applyAlignment="1">
      <alignment horizontal="left" wrapText="1"/>
    </xf>
    <xf numFmtId="1" fontId="5" fillId="0" borderId="283" xfId="0" applyNumberFormat="1" applyFont="1" applyBorder="1" applyAlignment="1">
      <alignment horizontal="center"/>
    </xf>
    <xf numFmtId="1" fontId="5" fillId="0" borderId="285" xfId="0" applyNumberFormat="1" applyFont="1" applyBorder="1" applyAlignment="1">
      <alignment horizontal="center"/>
    </xf>
    <xf numFmtId="1" fontId="5" fillId="0" borderId="283" xfId="0" applyNumberFormat="1" applyFont="1" applyBorder="1" applyAlignment="1">
      <alignment horizontal="left" vertical="center"/>
    </xf>
    <xf numFmtId="1" fontId="5" fillId="0" borderId="285" xfId="0" applyNumberFormat="1" applyFont="1" applyBorder="1" applyAlignment="1">
      <alignment horizontal="left" vertical="center"/>
    </xf>
    <xf numFmtId="1" fontId="5" fillId="0" borderId="306" xfId="0" applyNumberFormat="1" applyFont="1" applyBorder="1" applyAlignment="1">
      <alignment horizontal="center" vertical="center" wrapText="1"/>
    </xf>
    <xf numFmtId="1" fontId="5" fillId="0" borderId="297" xfId="0" applyNumberFormat="1" applyFont="1" applyBorder="1" applyAlignment="1">
      <alignment horizontal="left" vertical="center" wrapText="1"/>
    </xf>
    <xf numFmtId="1" fontId="5" fillId="0" borderId="283" xfId="0" applyNumberFormat="1" applyFont="1" applyBorder="1" applyAlignment="1">
      <alignment horizontal="center" vertical="center" wrapText="1"/>
    </xf>
    <xf numFmtId="1" fontId="5" fillId="0" borderId="284" xfId="0" applyNumberFormat="1" applyFont="1" applyBorder="1" applyAlignment="1">
      <alignment horizontal="center" vertical="center" wrapText="1"/>
    </xf>
    <xf numFmtId="1" fontId="5" fillId="0" borderId="285" xfId="0" applyNumberFormat="1" applyFont="1" applyBorder="1" applyAlignment="1">
      <alignment horizontal="center" vertical="center" wrapText="1"/>
    </xf>
    <xf numFmtId="1" fontId="5" fillId="0" borderId="306" xfId="0" applyNumberFormat="1" applyFont="1" applyBorder="1" applyAlignment="1">
      <alignment horizontal="center" vertical="center"/>
    </xf>
    <xf numFmtId="1" fontId="5" fillId="0" borderId="307" xfId="0" applyNumberFormat="1" applyFont="1" applyBorder="1" applyAlignment="1">
      <alignment horizontal="center" vertical="center" wrapText="1"/>
    </xf>
    <xf numFmtId="1" fontId="5" fillId="4" borderId="312" xfId="0" applyNumberFormat="1" applyFont="1" applyFill="1" applyBorder="1" applyAlignment="1">
      <alignment horizontal="left" vertical="center" wrapText="1"/>
    </xf>
    <xf numFmtId="1" fontId="5" fillId="4" borderId="296" xfId="0" applyNumberFormat="1" applyFont="1" applyFill="1" applyBorder="1" applyAlignment="1">
      <alignment horizontal="left" vertical="center" wrapText="1"/>
    </xf>
    <xf numFmtId="1" fontId="5" fillId="0" borderId="307" xfId="0" applyNumberFormat="1" applyFont="1" applyBorder="1" applyAlignment="1">
      <alignment horizontal="center" wrapText="1"/>
    </xf>
    <xf numFmtId="1" fontId="5" fillId="0" borderId="309" xfId="0" applyNumberFormat="1" applyFont="1" applyBorder="1" applyAlignment="1">
      <alignment horizontal="center" wrapText="1"/>
    </xf>
    <xf numFmtId="1" fontId="5" fillId="0" borderId="288" xfId="0" applyNumberFormat="1" applyFont="1" applyBorder="1" applyAlignment="1">
      <alignment horizontal="center" vertical="center" wrapText="1"/>
    </xf>
    <xf numFmtId="1" fontId="5" fillId="0" borderId="309" xfId="0" applyNumberFormat="1" applyFont="1" applyBorder="1" applyAlignment="1">
      <alignment horizontal="center" vertical="center" wrapText="1"/>
    </xf>
    <xf numFmtId="1" fontId="5" fillId="0" borderId="312" xfId="0" applyNumberFormat="1" applyFont="1" applyBorder="1" applyAlignment="1">
      <alignment horizontal="left" vertical="center"/>
    </xf>
    <xf numFmtId="1" fontId="5" fillId="0" borderId="310" xfId="0" applyNumberFormat="1" applyFont="1" applyBorder="1" applyAlignment="1">
      <alignment horizontal="left" vertical="center"/>
    </xf>
    <xf numFmtId="1" fontId="5" fillId="0" borderId="296" xfId="0" applyNumberFormat="1" applyFont="1" applyBorder="1" applyAlignment="1">
      <alignment horizontal="left" vertical="center"/>
    </xf>
    <xf numFmtId="1" fontId="5" fillId="0" borderId="312" xfId="0" applyNumberFormat="1" applyFont="1" applyBorder="1" applyAlignment="1">
      <alignment horizontal="left" vertical="center" wrapText="1"/>
    </xf>
    <xf numFmtId="1" fontId="5" fillId="0" borderId="310" xfId="0" applyNumberFormat="1" applyFont="1" applyBorder="1" applyAlignment="1">
      <alignment horizontal="left" vertical="center" wrapText="1"/>
    </xf>
    <xf numFmtId="1" fontId="5" fillId="0" borderId="296" xfId="0" applyNumberFormat="1" applyFont="1" applyBorder="1" applyAlignment="1">
      <alignment horizontal="left" vertical="center" wrapText="1"/>
    </xf>
    <xf numFmtId="1" fontId="5" fillId="0" borderId="285" xfId="0" applyNumberFormat="1" applyFont="1" applyBorder="1" applyAlignment="1">
      <alignment horizontal="center" vertical="center"/>
    </xf>
    <xf numFmtId="1" fontId="6" fillId="4" borderId="284" xfId="0" applyNumberFormat="1" applyFont="1" applyFill="1" applyBorder="1" applyAlignment="1">
      <alignment horizontal="center" vertical="center"/>
    </xf>
    <xf numFmtId="1" fontId="6" fillId="4" borderId="286" xfId="0" applyNumberFormat="1" applyFont="1" applyFill="1" applyBorder="1" applyAlignment="1">
      <alignment horizontal="center" vertical="center"/>
    </xf>
    <xf numFmtId="0" fontId="5" fillId="0" borderId="317" xfId="0" applyFont="1" applyBorder="1" applyAlignment="1">
      <alignment horizontal="center" vertical="center"/>
    </xf>
    <xf numFmtId="0" fontId="5" fillId="0" borderId="284" xfId="0" applyFont="1" applyBorder="1" applyAlignment="1">
      <alignment horizontal="center" vertical="center"/>
    </xf>
    <xf numFmtId="0" fontId="5" fillId="0" borderId="286" xfId="0" applyFont="1" applyBorder="1" applyAlignment="1">
      <alignment horizontal="center" vertical="center"/>
    </xf>
    <xf numFmtId="1" fontId="5" fillId="0" borderId="305" xfId="0" applyNumberFormat="1" applyFont="1" applyBorder="1" applyAlignment="1">
      <alignment horizontal="center" vertical="center" wrapText="1"/>
    </xf>
    <xf numFmtId="1" fontId="6" fillId="4" borderId="283" xfId="0" applyNumberFormat="1" applyFont="1" applyFill="1" applyBorder="1" applyAlignment="1">
      <alignment horizontal="center" vertical="center" wrapText="1"/>
    </xf>
    <xf numFmtId="1" fontId="6" fillId="4" borderId="284" xfId="0" applyNumberFormat="1" applyFont="1" applyFill="1" applyBorder="1" applyAlignment="1">
      <alignment horizontal="center" vertical="center" wrapText="1"/>
    </xf>
    <xf numFmtId="1" fontId="6" fillId="4" borderId="285" xfId="0" applyNumberFormat="1" applyFont="1" applyFill="1" applyBorder="1" applyAlignment="1">
      <alignment horizontal="center" vertical="center" wrapText="1"/>
    </xf>
    <xf numFmtId="1" fontId="5" fillId="0" borderId="320" xfId="0" applyNumberFormat="1" applyFont="1" applyBorder="1" applyAlignment="1">
      <alignment horizontal="center" vertical="center" wrapText="1"/>
    </xf>
    <xf numFmtId="0" fontId="5" fillId="0" borderId="306" xfId="0" applyFont="1" applyBorder="1" applyAlignment="1">
      <alignment horizontal="center" vertical="center"/>
    </xf>
    <xf numFmtId="1" fontId="5" fillId="0" borderId="286" xfId="0" applyNumberFormat="1" applyFont="1" applyBorder="1" applyAlignment="1">
      <alignment horizontal="center" vertical="center" wrapText="1"/>
    </xf>
    <xf numFmtId="1" fontId="4" fillId="0" borderId="321" xfId="0" applyNumberFormat="1" applyFont="1" applyBorder="1" applyAlignment="1">
      <alignment horizontal="center" vertical="center" wrapText="1"/>
    </xf>
    <xf numFmtId="1" fontId="5" fillId="0" borderId="321" xfId="0" applyNumberFormat="1" applyFont="1" applyBorder="1" applyAlignment="1">
      <alignment horizontal="center" vertical="center"/>
    </xf>
    <xf numFmtId="1" fontId="5" fillId="0" borderId="321" xfId="0" applyNumberFormat="1" applyFont="1" applyBorder="1" applyAlignment="1">
      <alignment horizontal="center"/>
    </xf>
    <xf numFmtId="1" fontId="5" fillId="0" borderId="321" xfId="0" applyNumberFormat="1" applyFont="1" applyBorder="1" applyAlignment="1">
      <alignment horizontal="left" vertical="center"/>
    </xf>
    <xf numFmtId="1" fontId="5" fillId="0" borderId="321" xfId="0" applyNumberFormat="1" applyFont="1" applyBorder="1" applyAlignment="1">
      <alignment horizontal="center" vertical="center" wrapText="1"/>
    </xf>
    <xf numFmtId="1" fontId="6" fillId="4" borderId="321" xfId="0" applyNumberFormat="1" applyFont="1" applyFill="1" applyBorder="1" applyAlignment="1">
      <alignment horizontal="center" vertical="center" wrapText="1"/>
    </xf>
    <xf numFmtId="1" fontId="4" fillId="0" borderId="331" xfId="0" applyNumberFormat="1" applyFont="1" applyBorder="1" applyAlignment="1">
      <alignment horizontal="center" vertical="center" wrapText="1"/>
    </xf>
    <xf numFmtId="1" fontId="4" fillId="0" borderId="332" xfId="0" applyNumberFormat="1" applyFont="1" applyBorder="1" applyAlignment="1">
      <alignment horizontal="center" vertical="center" wrapText="1"/>
    </xf>
    <xf numFmtId="1" fontId="4" fillId="0" borderId="333" xfId="0" applyNumberFormat="1" applyFont="1" applyBorder="1" applyAlignment="1">
      <alignment horizontal="center" vertical="center" wrapText="1"/>
    </xf>
    <xf numFmtId="1" fontId="5" fillId="0" borderId="331" xfId="0" applyNumberFormat="1" applyFont="1" applyBorder="1" applyAlignment="1">
      <alignment horizontal="center" vertical="center"/>
    </xf>
    <xf numFmtId="1" fontId="5" fillId="0" borderId="332" xfId="0" applyNumberFormat="1" applyFont="1" applyBorder="1" applyAlignment="1">
      <alignment horizontal="center" vertical="center"/>
    </xf>
    <xf numFmtId="1" fontId="5" fillId="0" borderId="334" xfId="0" applyNumberFormat="1" applyFont="1" applyBorder="1" applyAlignment="1">
      <alignment horizontal="center" vertical="center"/>
    </xf>
    <xf numFmtId="1" fontId="5" fillId="4" borderId="357" xfId="0" applyNumberFormat="1" applyFont="1" applyFill="1" applyBorder="1" applyAlignment="1">
      <alignment horizontal="left" wrapText="1"/>
    </xf>
    <xf numFmtId="1" fontId="5" fillId="4" borderId="344" xfId="0" applyNumberFormat="1" applyFont="1" applyFill="1" applyBorder="1" applyAlignment="1">
      <alignment horizontal="left" wrapText="1"/>
    </xf>
    <xf numFmtId="1" fontId="5" fillId="0" borderId="331" xfId="0" applyNumberFormat="1" applyFont="1" applyBorder="1" applyAlignment="1">
      <alignment horizontal="center"/>
    </xf>
    <xf numFmtId="1" fontId="5" fillId="0" borderId="333" xfId="0" applyNumberFormat="1" applyFont="1" applyBorder="1" applyAlignment="1">
      <alignment horizontal="center"/>
    </xf>
    <xf numFmtId="1" fontId="5" fillId="0" borderId="331" xfId="0" applyNumberFormat="1" applyFont="1" applyBorder="1" applyAlignment="1">
      <alignment horizontal="left" vertical="center"/>
    </xf>
    <xf numFmtId="1" fontId="5" fillId="0" borderId="333" xfId="0" applyNumberFormat="1" applyFont="1" applyBorder="1" applyAlignment="1">
      <alignment horizontal="left" vertical="center"/>
    </xf>
    <xf numFmtId="1" fontId="5" fillId="0" borderId="351" xfId="0" applyNumberFormat="1" applyFont="1" applyBorder="1" applyAlignment="1">
      <alignment horizontal="center" vertical="center" wrapText="1"/>
    </xf>
    <xf numFmtId="1" fontId="5" fillId="0" borderId="345" xfId="0" applyNumberFormat="1" applyFont="1" applyBorder="1" applyAlignment="1">
      <alignment horizontal="left" vertical="center" wrapText="1"/>
    </xf>
    <xf numFmtId="1" fontId="5" fillId="0" borderId="331" xfId="0" applyNumberFormat="1" applyFont="1" applyBorder="1" applyAlignment="1">
      <alignment horizontal="center" vertical="center" wrapText="1"/>
    </xf>
    <xf numFmtId="1" fontId="5" fillId="0" borderId="332" xfId="0" applyNumberFormat="1" applyFont="1" applyBorder="1" applyAlignment="1">
      <alignment horizontal="center" vertical="center" wrapText="1"/>
    </xf>
    <xf numFmtId="1" fontId="5" fillId="0" borderId="333" xfId="0" applyNumberFormat="1" applyFont="1" applyBorder="1" applyAlignment="1">
      <alignment horizontal="center" vertical="center" wrapText="1"/>
    </xf>
    <xf numFmtId="1" fontId="5" fillId="0" borderId="351" xfId="0" applyNumberFormat="1" applyFont="1" applyBorder="1" applyAlignment="1">
      <alignment horizontal="center" vertical="center"/>
    </xf>
    <xf numFmtId="1" fontId="5" fillId="0" borderId="352" xfId="0" applyNumberFormat="1" applyFont="1" applyBorder="1" applyAlignment="1">
      <alignment horizontal="center" vertical="center" wrapText="1"/>
    </xf>
    <xf numFmtId="1" fontId="5" fillId="4" borderId="357" xfId="0" applyNumberFormat="1" applyFont="1" applyFill="1" applyBorder="1" applyAlignment="1">
      <alignment horizontal="left" vertical="center" wrapText="1"/>
    </xf>
    <xf numFmtId="1" fontId="5" fillId="4" borderId="344" xfId="0" applyNumberFormat="1" applyFont="1" applyFill="1" applyBorder="1" applyAlignment="1">
      <alignment horizontal="left" vertical="center" wrapText="1"/>
    </xf>
    <xf numFmtId="1" fontId="5" fillId="0" borderId="352" xfId="0" applyNumberFormat="1" applyFont="1" applyBorder="1" applyAlignment="1">
      <alignment horizontal="center" wrapText="1"/>
    </xf>
    <xf numFmtId="1" fontId="5" fillId="0" borderId="354" xfId="0" applyNumberFormat="1" applyFont="1" applyBorder="1" applyAlignment="1">
      <alignment horizontal="center" wrapText="1"/>
    </xf>
    <xf numFmtId="1" fontId="5" fillId="0" borderId="336" xfId="0" applyNumberFormat="1" applyFont="1" applyBorder="1" applyAlignment="1">
      <alignment horizontal="center" vertical="center" wrapText="1"/>
    </xf>
    <xf numFmtId="1" fontId="5" fillId="0" borderId="354" xfId="0" applyNumberFormat="1" applyFont="1" applyBorder="1" applyAlignment="1">
      <alignment horizontal="center" vertical="center" wrapText="1"/>
    </xf>
    <xf numFmtId="1" fontId="5" fillId="0" borderId="357" xfId="0" applyNumberFormat="1" applyFont="1" applyBorder="1" applyAlignment="1">
      <alignment horizontal="left" vertical="center"/>
    </xf>
    <xf numFmtId="1" fontId="5" fillId="0" borderId="355" xfId="0" applyNumberFormat="1" applyFont="1" applyBorder="1" applyAlignment="1">
      <alignment horizontal="left" vertical="center"/>
    </xf>
    <xf numFmtId="1" fontId="5" fillId="0" borderId="344" xfId="0" applyNumberFormat="1" applyFont="1" applyBorder="1" applyAlignment="1">
      <alignment horizontal="left" vertical="center"/>
    </xf>
    <xf numFmtId="1" fontId="5" fillId="0" borderId="357" xfId="0" applyNumberFormat="1" applyFont="1" applyBorder="1" applyAlignment="1">
      <alignment horizontal="left" vertical="center" wrapText="1"/>
    </xf>
    <xf numFmtId="1" fontId="5" fillId="0" borderId="355" xfId="0" applyNumberFormat="1" applyFont="1" applyBorder="1" applyAlignment="1">
      <alignment horizontal="left" vertical="center" wrapText="1"/>
    </xf>
    <xf numFmtId="1" fontId="5" fillId="0" borderId="344" xfId="0" applyNumberFormat="1" applyFont="1" applyBorder="1" applyAlignment="1">
      <alignment horizontal="left" vertical="center" wrapText="1"/>
    </xf>
    <xf numFmtId="1" fontId="5" fillId="0" borderId="333" xfId="0" applyNumberFormat="1" applyFont="1" applyBorder="1" applyAlignment="1">
      <alignment horizontal="center" vertical="center"/>
    </xf>
    <xf numFmtId="1" fontId="6" fillId="4" borderId="332" xfId="0" applyNumberFormat="1" applyFont="1" applyFill="1" applyBorder="1" applyAlignment="1">
      <alignment horizontal="center" vertical="center"/>
    </xf>
    <xf numFmtId="1" fontId="6" fillId="4" borderId="334" xfId="0" applyNumberFormat="1" applyFont="1" applyFill="1" applyBorder="1" applyAlignment="1">
      <alignment horizontal="center" vertical="center"/>
    </xf>
    <xf numFmtId="0" fontId="5" fillId="0" borderId="363" xfId="0" applyFont="1" applyBorder="1" applyAlignment="1">
      <alignment horizontal="center" vertical="center"/>
    </xf>
    <xf numFmtId="0" fontId="5" fillId="0" borderId="332" xfId="0" applyFont="1" applyBorder="1" applyAlignment="1">
      <alignment horizontal="center" vertical="center"/>
    </xf>
    <xf numFmtId="0" fontId="5" fillId="0" borderId="334" xfId="0" applyFont="1" applyBorder="1" applyAlignment="1">
      <alignment horizontal="center" vertical="center"/>
    </xf>
    <xf numFmtId="1" fontId="5" fillId="0" borderId="350" xfId="0" applyNumberFormat="1" applyFont="1" applyBorder="1" applyAlignment="1">
      <alignment horizontal="center" vertical="center" wrapText="1"/>
    </xf>
    <xf numFmtId="1" fontId="6" fillId="4" borderId="331" xfId="0" applyNumberFormat="1" applyFont="1" applyFill="1" applyBorder="1" applyAlignment="1">
      <alignment horizontal="center" vertical="center" wrapText="1"/>
    </xf>
    <xf numFmtId="1" fontId="6" fillId="4" borderId="332" xfId="0" applyNumberFormat="1" applyFont="1" applyFill="1" applyBorder="1" applyAlignment="1">
      <alignment horizontal="center" vertical="center" wrapText="1"/>
    </xf>
    <xf numFmtId="1" fontId="6" fillId="4" borderId="333" xfId="0" applyNumberFormat="1" applyFont="1" applyFill="1" applyBorder="1" applyAlignment="1">
      <alignment horizontal="center" vertical="center" wrapText="1"/>
    </xf>
    <xf numFmtId="1" fontId="5" fillId="0" borderId="367" xfId="0" applyNumberFormat="1" applyFont="1" applyBorder="1" applyAlignment="1">
      <alignment horizontal="center" vertical="center" wrapText="1"/>
    </xf>
    <xf numFmtId="1" fontId="5" fillId="0" borderId="133" xfId="0" applyNumberFormat="1" applyFont="1" applyBorder="1" applyAlignment="1">
      <alignment horizontal="center" vertical="center" wrapText="1"/>
    </xf>
    <xf numFmtId="1" fontId="5" fillId="0" borderId="375" xfId="0" applyNumberFormat="1" applyFont="1" applyBorder="1" applyAlignment="1">
      <alignment horizontal="left" vertical="center" wrapText="1"/>
    </xf>
    <xf numFmtId="1" fontId="5" fillId="4" borderId="379" xfId="0" applyNumberFormat="1" applyFont="1" applyFill="1" applyBorder="1" applyAlignment="1">
      <alignment horizontal="left" vertical="center" wrapText="1"/>
    </xf>
    <xf numFmtId="1" fontId="5" fillId="4" borderId="370" xfId="0" applyNumberFormat="1" applyFont="1" applyFill="1" applyBorder="1" applyAlignment="1">
      <alignment horizontal="left" vertical="center" wrapText="1"/>
    </xf>
    <xf numFmtId="1" fontId="5" fillId="0" borderId="134" xfId="0" applyNumberFormat="1" applyFont="1" applyBorder="1" applyAlignment="1">
      <alignment horizontal="center" wrapText="1"/>
    </xf>
    <xf numFmtId="1" fontId="5" fillId="0" borderId="377" xfId="0" applyNumberFormat="1" applyFont="1" applyBorder="1" applyAlignment="1">
      <alignment horizontal="center" wrapText="1"/>
    </xf>
    <xf numFmtId="1" fontId="5" fillId="0" borderId="366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/>
    </xf>
    <xf numFmtId="1" fontId="5" fillId="0" borderId="334" xfId="0" applyNumberFormat="1" applyFont="1" applyBorder="1" applyAlignment="1">
      <alignment horizontal="center" vertical="center" wrapText="1"/>
    </xf>
    <xf numFmtId="1" fontId="4" fillId="0" borderId="382" xfId="0" applyNumberFormat="1" applyFont="1" applyBorder="1" applyAlignment="1">
      <alignment horizontal="center" vertical="center" wrapText="1"/>
    </xf>
    <xf numFmtId="1" fontId="4" fillId="0" borderId="383" xfId="0" applyNumberFormat="1" applyFont="1" applyBorder="1" applyAlignment="1">
      <alignment horizontal="center" vertical="center" wrapText="1"/>
    </xf>
    <xf numFmtId="1" fontId="4" fillId="0" borderId="384" xfId="0" applyNumberFormat="1" applyFont="1" applyBorder="1" applyAlignment="1">
      <alignment horizontal="center" vertical="center" wrapText="1"/>
    </xf>
    <xf numFmtId="1" fontId="5" fillId="0" borderId="382" xfId="0" applyNumberFormat="1" applyFont="1" applyBorder="1" applyAlignment="1">
      <alignment horizontal="center" vertical="center"/>
    </xf>
    <xf numFmtId="1" fontId="5" fillId="0" borderId="383" xfId="0" applyNumberFormat="1" applyFont="1" applyBorder="1" applyAlignment="1">
      <alignment horizontal="center" vertical="center"/>
    </xf>
    <xf numFmtId="1" fontId="5" fillId="0" borderId="385" xfId="0" applyNumberFormat="1" applyFont="1" applyBorder="1" applyAlignment="1">
      <alignment horizontal="center" vertical="center"/>
    </xf>
    <xf numFmtId="1" fontId="5" fillId="4" borderId="412" xfId="0" applyNumberFormat="1" applyFont="1" applyFill="1" applyBorder="1" applyAlignment="1">
      <alignment horizontal="left" wrapText="1"/>
    </xf>
    <xf numFmtId="1" fontId="5" fillId="4" borderId="395" xfId="0" applyNumberFormat="1" applyFont="1" applyFill="1" applyBorder="1" applyAlignment="1">
      <alignment horizontal="left" wrapText="1"/>
    </xf>
    <xf numFmtId="1" fontId="5" fillId="0" borderId="382" xfId="0" applyNumberFormat="1" applyFont="1" applyBorder="1" applyAlignment="1">
      <alignment horizontal="center"/>
    </xf>
    <xf numFmtId="1" fontId="5" fillId="0" borderId="384" xfId="0" applyNumberFormat="1" applyFont="1" applyBorder="1" applyAlignment="1">
      <alignment horizontal="center"/>
    </xf>
    <xf numFmtId="1" fontId="5" fillId="0" borderId="382" xfId="0" applyNumberFormat="1" applyFont="1" applyBorder="1" applyAlignment="1">
      <alignment horizontal="left" vertical="center"/>
    </xf>
    <xf numFmtId="1" fontId="5" fillId="0" borderId="384" xfId="0" applyNumberFormat="1" applyFont="1" applyBorder="1" applyAlignment="1">
      <alignment horizontal="left" vertical="center"/>
    </xf>
    <xf numFmtId="1" fontId="5" fillId="0" borderId="406" xfId="0" applyNumberFormat="1" applyFont="1" applyBorder="1" applyAlignment="1">
      <alignment horizontal="center" vertical="center" wrapText="1"/>
    </xf>
    <xf numFmtId="1" fontId="5" fillId="0" borderId="396" xfId="0" applyNumberFormat="1" applyFont="1" applyBorder="1" applyAlignment="1">
      <alignment horizontal="left" vertical="center" wrapText="1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06" xfId="0" applyNumberFormat="1" applyFont="1" applyBorder="1" applyAlignment="1">
      <alignment horizontal="center" vertical="center"/>
    </xf>
    <xf numFmtId="1" fontId="5" fillId="0" borderId="407" xfId="0" applyNumberFormat="1" applyFont="1" applyBorder="1" applyAlignment="1">
      <alignment horizontal="center" vertical="center" wrapText="1"/>
    </xf>
    <xf numFmtId="1" fontId="5" fillId="4" borderId="412" xfId="0" applyNumberFormat="1" applyFont="1" applyFill="1" applyBorder="1" applyAlignment="1">
      <alignment horizontal="left" vertical="center" wrapText="1"/>
    </xf>
    <xf numFmtId="1" fontId="5" fillId="4" borderId="395" xfId="0" applyNumberFormat="1" applyFont="1" applyFill="1" applyBorder="1" applyAlignment="1">
      <alignment horizontal="left" vertical="center" wrapText="1"/>
    </xf>
    <xf numFmtId="1" fontId="5" fillId="0" borderId="407" xfId="0" applyNumberFormat="1" applyFont="1" applyBorder="1" applyAlignment="1">
      <alignment horizontal="center" wrapText="1"/>
    </xf>
    <xf numFmtId="1" fontId="5" fillId="0" borderId="409" xfId="0" applyNumberFormat="1" applyFont="1" applyBorder="1" applyAlignment="1">
      <alignment horizontal="center" wrapText="1"/>
    </xf>
    <xf numFmtId="1" fontId="5" fillId="0" borderId="387" xfId="0" applyNumberFormat="1" applyFont="1" applyBorder="1" applyAlignment="1">
      <alignment horizontal="center" vertical="center" wrapText="1"/>
    </xf>
    <xf numFmtId="1" fontId="5" fillId="0" borderId="409" xfId="0" applyNumberFormat="1" applyFont="1" applyBorder="1" applyAlignment="1">
      <alignment horizontal="center" vertical="center" wrapText="1"/>
    </xf>
    <xf numFmtId="1" fontId="5" fillId="0" borderId="412" xfId="0" applyNumberFormat="1" applyFont="1" applyBorder="1" applyAlignment="1">
      <alignment horizontal="left" vertical="center"/>
    </xf>
    <xf numFmtId="1" fontId="5" fillId="0" borderId="410" xfId="0" applyNumberFormat="1" applyFont="1" applyBorder="1" applyAlignment="1">
      <alignment horizontal="left" vertical="center"/>
    </xf>
    <xf numFmtId="1" fontId="5" fillId="0" borderId="395" xfId="0" applyNumberFormat="1" applyFont="1" applyBorder="1" applyAlignment="1">
      <alignment horizontal="left" vertical="center"/>
    </xf>
    <xf numFmtId="1" fontId="5" fillId="0" borderId="412" xfId="0" applyNumberFormat="1" applyFont="1" applyBorder="1" applyAlignment="1">
      <alignment horizontal="left" vertical="center" wrapText="1"/>
    </xf>
    <xf numFmtId="1" fontId="5" fillId="0" borderId="410" xfId="0" applyNumberFormat="1" applyFont="1" applyBorder="1" applyAlignment="1">
      <alignment horizontal="left" vertical="center" wrapText="1"/>
    </xf>
    <xf numFmtId="1" fontId="5" fillId="0" borderId="395" xfId="0" applyNumberFormat="1" applyFont="1" applyBorder="1" applyAlignment="1">
      <alignment horizontal="left" vertical="center" wrapText="1"/>
    </xf>
    <xf numFmtId="1" fontId="5" fillId="0" borderId="384" xfId="0" applyNumberFormat="1" applyFont="1" applyBorder="1" applyAlignment="1">
      <alignment horizontal="center" vertical="center"/>
    </xf>
    <xf numFmtId="1" fontId="6" fillId="4" borderId="383" xfId="0" applyNumberFormat="1" applyFont="1" applyFill="1" applyBorder="1" applyAlignment="1">
      <alignment horizontal="center" vertical="center"/>
    </xf>
    <xf numFmtId="1" fontId="6" fillId="4" borderId="385" xfId="0" applyNumberFormat="1" applyFont="1" applyFill="1" applyBorder="1" applyAlignment="1">
      <alignment horizontal="center" vertical="center"/>
    </xf>
    <xf numFmtId="0" fontId="5" fillId="0" borderId="417" xfId="0" applyFont="1" applyBorder="1" applyAlignment="1">
      <alignment horizontal="center" vertical="center"/>
    </xf>
    <xf numFmtId="0" fontId="5" fillId="0" borderId="383" xfId="0" applyFont="1" applyBorder="1" applyAlignment="1">
      <alignment horizontal="center" vertical="center"/>
    </xf>
    <xf numFmtId="0" fontId="5" fillId="0" borderId="385" xfId="0" applyFont="1" applyBorder="1" applyAlignment="1">
      <alignment horizontal="center" vertical="center"/>
    </xf>
    <xf numFmtId="1" fontId="5" fillId="0" borderId="405" xfId="0" applyNumberFormat="1" applyFont="1" applyBorder="1" applyAlignment="1">
      <alignment horizontal="center" vertical="center" wrapText="1"/>
    </xf>
    <xf numFmtId="1" fontId="6" fillId="4" borderId="382" xfId="0" applyNumberFormat="1" applyFont="1" applyFill="1" applyBorder="1" applyAlignment="1">
      <alignment horizontal="center" vertical="center" wrapText="1"/>
    </xf>
    <xf numFmtId="1" fontId="6" fillId="4" borderId="383" xfId="0" applyNumberFormat="1" applyFont="1" applyFill="1" applyBorder="1" applyAlignment="1">
      <alignment horizontal="center" vertical="center" wrapText="1"/>
    </xf>
    <xf numFmtId="1" fontId="6" fillId="4" borderId="384" xfId="0" applyNumberFormat="1" applyFont="1" applyFill="1" applyBorder="1" applyAlignment="1">
      <alignment horizontal="center" vertical="center" wrapText="1"/>
    </xf>
    <xf numFmtId="1" fontId="5" fillId="0" borderId="420" xfId="0" applyNumberFormat="1" applyFont="1" applyBorder="1" applyAlignment="1">
      <alignment horizontal="center" vertical="center" wrapText="1"/>
    </xf>
    <xf numFmtId="0" fontId="5" fillId="0" borderId="406" xfId="0" applyFont="1" applyBorder="1" applyAlignment="1">
      <alignment horizontal="center" vertical="center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421" xfId="0" applyNumberFormat="1" applyFont="1" applyBorder="1" applyAlignment="1">
      <alignment horizontal="center" vertical="center" wrapText="1"/>
    </xf>
    <xf numFmtId="1" fontId="5" fillId="0" borderId="402" xfId="0" applyNumberFormat="1" applyFont="1" applyBorder="1" applyAlignment="1">
      <alignment horizontal="left" vertical="center" wrapText="1"/>
    </xf>
    <xf numFmtId="1" fontId="5" fillId="0" borderId="421" xfId="0" applyNumberFormat="1" applyFont="1" applyBorder="1" applyAlignment="1">
      <alignment horizontal="center" vertical="center"/>
    </xf>
    <xf numFmtId="0" fontId="5" fillId="0" borderId="421" xfId="0" applyFont="1" applyBorder="1" applyAlignment="1">
      <alignment horizontal="center" vertical="center"/>
    </xf>
    <xf numFmtId="1" fontId="5" fillId="0" borderId="425" xfId="0" applyNumberFormat="1" applyFont="1" applyBorder="1" applyAlignment="1">
      <alignment horizontal="center" vertical="center" wrapText="1"/>
    </xf>
    <xf numFmtId="1" fontId="5" fillId="0" borderId="425" xfId="0" applyNumberFormat="1" applyFont="1" applyBorder="1" applyAlignment="1">
      <alignment horizontal="center" vertical="center"/>
    </xf>
    <xf numFmtId="0" fontId="5" fillId="0" borderId="425" xfId="0" applyFont="1" applyBorder="1" applyAlignment="1">
      <alignment horizontal="center" vertical="center"/>
    </xf>
    <xf numFmtId="1" fontId="5" fillId="4" borderId="446" xfId="0" applyNumberFormat="1" applyFont="1" applyFill="1" applyBorder="1" applyAlignment="1">
      <alignment horizontal="left" wrapText="1"/>
    </xf>
    <xf numFmtId="1" fontId="5" fillId="4" borderId="433" xfId="0" applyNumberFormat="1" applyFont="1" applyFill="1" applyBorder="1" applyAlignment="1">
      <alignment horizontal="left" wrapText="1"/>
    </xf>
    <xf numFmtId="1" fontId="5" fillId="0" borderId="434" xfId="0" applyNumberFormat="1" applyFont="1" applyBorder="1" applyAlignment="1">
      <alignment horizontal="left" vertical="center" wrapText="1"/>
    </xf>
    <xf numFmtId="1" fontId="5" fillId="0" borderId="442" xfId="0" applyNumberFormat="1" applyFont="1" applyBorder="1" applyAlignment="1">
      <alignment horizontal="center" vertical="center" wrapText="1"/>
    </xf>
    <xf numFmtId="1" fontId="5" fillId="4" borderId="446" xfId="0" applyNumberFormat="1" applyFont="1" applyFill="1" applyBorder="1" applyAlignment="1">
      <alignment horizontal="left" vertical="center" wrapText="1"/>
    </xf>
    <xf numFmtId="1" fontId="5" fillId="4" borderId="433" xfId="0" applyNumberFormat="1" applyFont="1" applyFill="1" applyBorder="1" applyAlignment="1">
      <alignment horizontal="left" vertical="center" wrapText="1"/>
    </xf>
    <xf numFmtId="1" fontId="5" fillId="0" borderId="442" xfId="0" applyNumberFormat="1" applyFont="1" applyBorder="1" applyAlignment="1">
      <alignment horizontal="center" wrapText="1"/>
    </xf>
    <xf numFmtId="1" fontId="5" fillId="0" borderId="443" xfId="0" applyNumberFormat="1" applyFont="1" applyBorder="1" applyAlignment="1">
      <alignment horizontal="center" wrapText="1"/>
    </xf>
    <xf numFmtId="1" fontId="5" fillId="0" borderId="429" xfId="0" applyNumberFormat="1" applyFont="1" applyBorder="1" applyAlignment="1">
      <alignment horizontal="center" vertical="center" wrapText="1"/>
    </xf>
    <xf numFmtId="1" fontId="5" fillId="0" borderId="443" xfId="0" applyNumberFormat="1" applyFont="1" applyBorder="1" applyAlignment="1">
      <alignment horizontal="center" vertical="center" wrapText="1"/>
    </xf>
    <xf numFmtId="1" fontId="5" fillId="0" borderId="446" xfId="0" applyNumberFormat="1" applyFont="1" applyBorder="1" applyAlignment="1">
      <alignment horizontal="left" vertical="center"/>
    </xf>
    <xf numFmtId="1" fontId="5" fillId="0" borderId="444" xfId="0" applyNumberFormat="1" applyFont="1" applyBorder="1" applyAlignment="1">
      <alignment horizontal="left" vertical="center"/>
    </xf>
    <xf numFmtId="1" fontId="5" fillId="0" borderId="433" xfId="0" applyNumberFormat="1" applyFont="1" applyBorder="1" applyAlignment="1">
      <alignment horizontal="left" vertical="center"/>
    </xf>
    <xf numFmtId="1" fontId="5" fillId="0" borderId="446" xfId="0" applyNumberFormat="1" applyFont="1" applyBorder="1" applyAlignment="1">
      <alignment horizontal="left" vertical="center" wrapText="1"/>
    </xf>
    <xf numFmtId="1" fontId="5" fillId="0" borderId="444" xfId="0" applyNumberFormat="1" applyFont="1" applyBorder="1" applyAlignment="1">
      <alignment horizontal="left" vertical="center" wrapText="1"/>
    </xf>
    <xf numFmtId="1" fontId="5" fillId="0" borderId="433" xfId="0" applyNumberFormat="1" applyFont="1" applyBorder="1" applyAlignment="1">
      <alignment horizontal="left" vertical="center" wrapText="1"/>
    </xf>
    <xf numFmtId="0" fontId="5" fillId="0" borderId="449" xfId="0" applyFont="1" applyBorder="1" applyAlignment="1">
      <alignment horizontal="center" vertical="center"/>
    </xf>
    <xf numFmtId="1" fontId="5" fillId="0" borderId="454" xfId="0" applyNumberFormat="1" applyFont="1" applyBorder="1" applyAlignment="1">
      <alignment horizontal="center" vertical="center" wrapText="1"/>
    </xf>
    <xf numFmtId="1" fontId="5" fillId="0" borderId="454" xfId="0" applyNumberFormat="1" applyFont="1" applyBorder="1" applyAlignment="1">
      <alignment horizontal="center" vertical="center"/>
    </xf>
    <xf numFmtId="1" fontId="5" fillId="0" borderId="456" xfId="0" applyNumberFormat="1" applyFont="1" applyBorder="1" applyAlignment="1">
      <alignment horizontal="center" vertical="center" wrapText="1"/>
    </xf>
    <xf numFmtId="0" fontId="5" fillId="0" borderId="454" xfId="0" applyFont="1" applyBorder="1" applyAlignment="1">
      <alignment horizontal="center" vertical="center"/>
    </xf>
    <xf numFmtId="1" fontId="7" fillId="4" borderId="463" xfId="0" applyNumberFormat="1" applyFont="1" applyFill="1" applyBorder="1"/>
  </cellXfs>
  <cellStyles count="4">
    <cellStyle name="Celda de comprobación" xfId="1" builtinId="23"/>
    <cellStyle name="Normal" xfId="0" builtinId="0"/>
    <cellStyle name="Normal 2" xfId="2"/>
    <cellStyle name="Nota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RO/REM%20NUEVA%20VERS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FEBRERO/REM%20NUEVA%20VERS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RZO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D16" sqref="D1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",[1]NOMBRE!B2," - ","( ",[1]NOMBRE!C2,[1]NOMBRE!D2,[1]NOMBRE!E2,[1]NOMBRE!F2,[1]NOMBRE!G2," )")</f>
        <v>COMUNA:  - ( 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",[1]NOMBRE!B3," - ","( ",[1]NOMBRE!C3,[1]NOMBRE!D3,[1]NOMBRE!E3,[1]NOMBRE!F3,[1]NOMBRE!G3,[1]NOMBRE!H3," )")</f>
        <v>ESTABLECIMIENTO/ESTRATEGIA:  - ( 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",[1]NOMBRE!B6," - ","( ",[1]NOMBRE!C6,[1]NOMBRE!D6," )")</f>
        <v>MES:  - ( 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",[1]NOMBRE!B7)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x14ac:dyDescent="0.25">
      <c r="A9" s="1092" t="s">
        <v>3</v>
      </c>
      <c r="B9" s="1093"/>
      <c r="C9" s="1094"/>
      <c r="D9" s="1077" t="s">
        <v>4</v>
      </c>
      <c r="E9" s="1098" t="s">
        <v>5</v>
      </c>
      <c r="F9" s="1099"/>
      <c r="G9" s="1099"/>
      <c r="H9" s="1099"/>
      <c r="I9" s="1100"/>
      <c r="J9" s="1101" t="s">
        <v>6</v>
      </c>
      <c r="K9" s="1102"/>
      <c r="L9" s="1102"/>
      <c r="M9" s="1102"/>
      <c r="N9" s="1102"/>
      <c r="O9" s="1102"/>
      <c r="P9" s="1102"/>
      <c r="Q9" s="1102"/>
      <c r="R9" s="1102"/>
      <c r="S9" s="1102"/>
      <c r="T9" s="1102"/>
      <c r="U9" s="1102"/>
      <c r="V9" s="1102"/>
      <c r="W9" s="1102"/>
      <c r="X9" s="1102"/>
      <c r="Y9" s="1101" t="s">
        <v>7</v>
      </c>
      <c r="Z9" s="1102"/>
      <c r="AA9" s="1103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280" t="s">
        <v>13</v>
      </c>
      <c r="G10" s="280" t="s">
        <v>14</v>
      </c>
      <c r="H10" s="281" t="s">
        <v>15</v>
      </c>
      <c r="I10" s="282" t="s">
        <v>16</v>
      </c>
      <c r="J10" s="16" t="s">
        <v>16</v>
      </c>
      <c r="K10" s="280" t="s">
        <v>17</v>
      </c>
      <c r="L10" s="280" t="s">
        <v>18</v>
      </c>
      <c r="M10" s="280" t="s">
        <v>19</v>
      </c>
      <c r="N10" s="280" t="s">
        <v>20</v>
      </c>
      <c r="O10" s="280" t="s">
        <v>21</v>
      </c>
      <c r="P10" s="280" t="s">
        <v>22</v>
      </c>
      <c r="Q10" s="280" t="s">
        <v>23</v>
      </c>
      <c r="R10" s="280" t="s">
        <v>24</v>
      </c>
      <c r="S10" s="280" t="s">
        <v>25</v>
      </c>
      <c r="T10" s="280" t="s">
        <v>26</v>
      </c>
      <c r="U10" s="280" t="s">
        <v>27</v>
      </c>
      <c r="V10" s="280" t="s">
        <v>28</v>
      </c>
      <c r="W10" s="280" t="s">
        <v>29</v>
      </c>
      <c r="X10" s="283" t="s">
        <v>30</v>
      </c>
      <c r="Y10" s="284" t="s">
        <v>31</v>
      </c>
      <c r="Z10" s="285" t="s">
        <v>32</v>
      </c>
      <c r="AA10" s="286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x14ac:dyDescent="0.25">
      <c r="A11" s="1079" t="s">
        <v>34</v>
      </c>
      <c r="B11" s="1082" t="s">
        <v>35</v>
      </c>
      <c r="C11" s="1083"/>
      <c r="D11" s="17">
        <f>SUM(E11:G11)</f>
        <v>1145</v>
      </c>
      <c r="E11" s="18">
        <f>SUM(ENERO:DICIEMBRE!E11)</f>
        <v>721</v>
      </c>
      <c r="F11" s="18">
        <f>SUM(ENERO:DICIEMBRE!F11)</f>
        <v>203</v>
      </c>
      <c r="G11" s="18">
        <f>SUM(ENERO:DICIEMBRE!G11)</f>
        <v>221</v>
      </c>
      <c r="H11" s="18">
        <f>SUM(ENERO:DICIEMBRE!H11)</f>
        <v>0</v>
      </c>
      <c r="I11" s="18">
        <f>SUM(ENERO:DICIEMBRE!I11)</f>
        <v>0</v>
      </c>
      <c r="J11" s="18">
        <f>SUM(ENERO:DICIEMBRE!J11)</f>
        <v>0</v>
      </c>
      <c r="K11" s="18">
        <f>SUM(ENERO:DICIEMBRE!K11)</f>
        <v>0</v>
      </c>
      <c r="L11" s="18">
        <f>SUM(ENERO:DICIEMBRE!L11)</f>
        <v>0</v>
      </c>
      <c r="M11" s="18">
        <f>SUM(ENERO:DICIEMBRE!M11)</f>
        <v>0</v>
      </c>
      <c r="N11" s="18">
        <f>SUM(ENERO:DICIEMBRE!N11)</f>
        <v>0</v>
      </c>
      <c r="O11" s="18">
        <f>SUM(ENERO:DICIEMBRE!O11)</f>
        <v>0</v>
      </c>
      <c r="P11" s="18">
        <f>SUM(ENERO:DICIEMBRE!P11)</f>
        <v>0</v>
      </c>
      <c r="Q11" s="18">
        <f>SUM(ENERO:DICIEMBRE!Q11)</f>
        <v>0</v>
      </c>
      <c r="R11" s="18">
        <f>SUM(ENERO:DICIEMBRE!R11)</f>
        <v>0</v>
      </c>
      <c r="S11" s="18">
        <f>SUM(ENERO:DICIEMBRE!S11)</f>
        <v>0</v>
      </c>
      <c r="T11" s="18">
        <f>SUM(ENERO:DICIEMBRE!T11)</f>
        <v>0</v>
      </c>
      <c r="U11" s="18">
        <f>SUM(ENERO:DICIEMBRE!U11)</f>
        <v>0</v>
      </c>
      <c r="V11" s="18">
        <f>SUM(ENERO:DICIEMBRE!V11)</f>
        <v>0</v>
      </c>
      <c r="W11" s="18">
        <f>SUM(ENERO:DICIEMBRE!W11)</f>
        <v>0</v>
      </c>
      <c r="X11" s="18">
        <f>SUM(ENERO:DICIEMBRE!X11)</f>
        <v>0</v>
      </c>
      <c r="Y11" s="18">
        <f>SUM(ENERO:DICIEMBRE!Y11)</f>
        <v>0</v>
      </c>
      <c r="Z11" s="18">
        <f>SUM(ENERO:DICIEMBRE!Z11)</f>
        <v>0</v>
      </c>
      <c r="AA11" s="18">
        <f>SUM(ENERO:DICIEMBRE!AA11)</f>
        <v>0</v>
      </c>
      <c r="AB11" s="18">
        <f>SUM(ENERO:DICIEMBRE!AB11)</f>
        <v>0</v>
      </c>
      <c r="AC11" s="18">
        <f>SUM(ENERO:DICIEMBRE!AC11)</f>
        <v>2</v>
      </c>
      <c r="AD11" s="18">
        <f>SUM(ENERO:DICIEMBRE!AD11)</f>
        <v>1</v>
      </c>
      <c r="AE11" s="18">
        <f>SUM(ENERO:DICIEMBRE!AE11)</f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288" t="s">
        <v>37</v>
      </c>
      <c r="D12" s="289">
        <f t="shared" ref="D12:D23" si="0">SUM(E12:X12)</f>
        <v>870</v>
      </c>
      <c r="E12" s="18">
        <f>SUM(ENERO:DICIEMBRE!E12)</f>
        <v>357</v>
      </c>
      <c r="F12" s="18">
        <f>SUM(ENERO:DICIEMBRE!F12)</f>
        <v>97</v>
      </c>
      <c r="G12" s="18">
        <f>SUM(ENERO:DICIEMBRE!G12)</f>
        <v>142</v>
      </c>
      <c r="H12" s="18">
        <f>SUM(ENERO:DICIEMBRE!H12)</f>
        <v>85</v>
      </c>
      <c r="I12" s="18">
        <f>SUM(ENERO:DICIEMBRE!I12)</f>
        <v>104</v>
      </c>
      <c r="J12" s="18">
        <f>SUM(ENERO:DICIEMBRE!J12)</f>
        <v>0</v>
      </c>
      <c r="K12" s="18">
        <f>SUM(ENERO:DICIEMBRE!K12)</f>
        <v>1</v>
      </c>
      <c r="L12" s="18">
        <f>SUM(ENERO:DICIEMBRE!L12)</f>
        <v>3</v>
      </c>
      <c r="M12" s="18">
        <f>SUM(ENERO:DICIEMBRE!M12)</f>
        <v>16</v>
      </c>
      <c r="N12" s="18">
        <f>SUM(ENERO:DICIEMBRE!N12)</f>
        <v>13</v>
      </c>
      <c r="O12" s="18">
        <f>SUM(ENERO:DICIEMBRE!O12)</f>
        <v>10</v>
      </c>
      <c r="P12" s="18">
        <f>SUM(ENERO:DICIEMBRE!P12)</f>
        <v>4</v>
      </c>
      <c r="Q12" s="18">
        <f>SUM(ENERO:DICIEMBRE!Q12)</f>
        <v>2</v>
      </c>
      <c r="R12" s="18">
        <f>SUM(ENERO:DICIEMBRE!R12)</f>
        <v>6</v>
      </c>
      <c r="S12" s="18">
        <f>SUM(ENERO:DICIEMBRE!S12)</f>
        <v>10</v>
      </c>
      <c r="T12" s="18">
        <f>SUM(ENERO:DICIEMBRE!T12)</f>
        <v>4</v>
      </c>
      <c r="U12" s="18">
        <f>SUM(ENERO:DICIEMBRE!U12)</f>
        <v>5</v>
      </c>
      <c r="V12" s="18">
        <f>SUM(ENERO:DICIEMBRE!V12)</f>
        <v>5</v>
      </c>
      <c r="W12" s="18">
        <f>SUM(ENERO:DICIEMBRE!W12)</f>
        <v>6</v>
      </c>
      <c r="X12" s="18">
        <f>SUM(ENERO:DICIEMBRE!X12)</f>
        <v>0</v>
      </c>
      <c r="Y12" s="18">
        <f>SUM(ENERO:DICIEMBRE!Y12)</f>
        <v>0</v>
      </c>
      <c r="Z12" s="18">
        <f>SUM(ENERO:DICIEMBRE!Z12)</f>
        <v>0</v>
      </c>
      <c r="AA12" s="18">
        <f>SUM(ENERO:DICIEMBRE!AA12)</f>
        <v>0</v>
      </c>
      <c r="AB12" s="18">
        <f>SUM(ENERO:DICIEMBRE!AB12)</f>
        <v>0</v>
      </c>
      <c r="AC12" s="18">
        <f>SUM(ENERO:DICIEMBRE!AC12)</f>
        <v>0</v>
      </c>
      <c r="AD12" s="18">
        <f>SUM(ENERO:DICIEMBRE!AD12)</f>
        <v>0</v>
      </c>
      <c r="AE12" s="18">
        <f>SUM(ENERO:DICIEMBRE!AE12)</f>
        <v>0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/>
      </c>
      <c r="CD12" s="23" t="str">
        <f t="shared" si="1"/>
        <v/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25" t="s">
        <v>38</v>
      </c>
      <c r="D13" s="26">
        <f t="shared" si="0"/>
        <v>346</v>
      </c>
      <c r="E13" s="18">
        <f>SUM(ENERO:DICIEMBRE!E13)</f>
        <v>1</v>
      </c>
      <c r="F13" s="18">
        <f>SUM(ENERO:DICIEMBRE!F13)</f>
        <v>18</v>
      </c>
      <c r="G13" s="18">
        <f>SUM(ENERO:DICIEMBRE!G13)</f>
        <v>63</v>
      </c>
      <c r="H13" s="18">
        <f>SUM(ENERO:DICIEMBRE!H13)</f>
        <v>66</v>
      </c>
      <c r="I13" s="18">
        <f>SUM(ENERO:DICIEMBRE!I13)</f>
        <v>75</v>
      </c>
      <c r="J13" s="18">
        <f>SUM(ENERO:DICIEMBRE!J13)</f>
        <v>0</v>
      </c>
      <c r="K13" s="18">
        <f>SUM(ENERO:DICIEMBRE!K13)</f>
        <v>0</v>
      </c>
      <c r="L13" s="18">
        <f>SUM(ENERO:DICIEMBRE!L13)</f>
        <v>7</v>
      </c>
      <c r="M13" s="18">
        <f>SUM(ENERO:DICIEMBRE!M13)</f>
        <v>15</v>
      </c>
      <c r="N13" s="18">
        <f>SUM(ENERO:DICIEMBRE!N13)</f>
        <v>22</v>
      </c>
      <c r="O13" s="18">
        <f>SUM(ENERO:DICIEMBRE!O13)</f>
        <v>11</v>
      </c>
      <c r="P13" s="18">
        <f>SUM(ENERO:DICIEMBRE!P13)</f>
        <v>12</v>
      </c>
      <c r="Q13" s="18">
        <f>SUM(ENERO:DICIEMBRE!Q13)</f>
        <v>7</v>
      </c>
      <c r="R13" s="18">
        <f>SUM(ENERO:DICIEMBRE!R13)</f>
        <v>8</v>
      </c>
      <c r="S13" s="18">
        <f>SUM(ENERO:DICIEMBRE!S13)</f>
        <v>4</v>
      </c>
      <c r="T13" s="18">
        <f>SUM(ENERO:DICIEMBRE!T13)</f>
        <v>10</v>
      </c>
      <c r="U13" s="18">
        <f>SUM(ENERO:DICIEMBRE!U13)</f>
        <v>16</v>
      </c>
      <c r="V13" s="18">
        <f>SUM(ENERO:DICIEMBRE!V13)</f>
        <v>9</v>
      </c>
      <c r="W13" s="18">
        <f>SUM(ENERO:DICIEMBRE!W13)</f>
        <v>1</v>
      </c>
      <c r="X13" s="18">
        <f>SUM(ENERO:DICIEMBRE!X13)</f>
        <v>1</v>
      </c>
      <c r="Y13" s="18">
        <f>SUM(ENERO:DICIEMBRE!Y13)</f>
        <v>0</v>
      </c>
      <c r="Z13" s="18">
        <f>SUM(ENERO:DICIEMBRE!Z13)</f>
        <v>0</v>
      </c>
      <c r="AA13" s="18">
        <f>SUM(ENERO:DICIEMBRE!AA13)</f>
        <v>0</v>
      </c>
      <c r="AB13" s="18">
        <f>SUM(ENERO:DICIEMBRE!AB13)</f>
        <v>0</v>
      </c>
      <c r="AC13" s="18">
        <f>SUM(ENERO:DICIEMBRE!AC13)</f>
        <v>0</v>
      </c>
      <c r="AD13" s="18">
        <f>SUM(ENERO:DICIEMBRE!AD13)</f>
        <v>0</v>
      </c>
      <c r="AE13" s="18">
        <f>SUM(ENERO:DICIEMBRE!AE13)</f>
        <v>0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/>
      </c>
      <c r="CD13" s="23" t="str">
        <f t="shared" si="1"/>
        <v/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1029</v>
      </c>
      <c r="E14" s="18">
        <f>SUM(ENERO:DICIEMBRE!E14)</f>
        <v>922</v>
      </c>
      <c r="F14" s="18">
        <f>SUM(ENERO:DICIEMBRE!F14)</f>
        <v>32</v>
      </c>
      <c r="G14" s="18">
        <f>SUM(ENERO:DICIEMBRE!G14)</f>
        <v>11</v>
      </c>
      <c r="H14" s="18">
        <f>SUM(ENERO:DICIEMBRE!H14)</f>
        <v>7</v>
      </c>
      <c r="I14" s="18">
        <f>SUM(ENERO:DICIEMBRE!I14)</f>
        <v>5</v>
      </c>
      <c r="J14" s="18">
        <f>SUM(ENERO:DICIEMBRE!J14)</f>
        <v>0</v>
      </c>
      <c r="K14" s="18">
        <f>SUM(ENERO:DICIEMBRE!K14)</f>
        <v>3</v>
      </c>
      <c r="L14" s="18">
        <f>SUM(ENERO:DICIEMBRE!L14)</f>
        <v>0</v>
      </c>
      <c r="M14" s="18">
        <f>SUM(ENERO:DICIEMBRE!M14)</f>
        <v>3</v>
      </c>
      <c r="N14" s="18">
        <f>SUM(ENERO:DICIEMBRE!N14)</f>
        <v>0</v>
      </c>
      <c r="O14" s="18">
        <f>SUM(ENERO:DICIEMBRE!O14)</f>
        <v>1</v>
      </c>
      <c r="P14" s="18">
        <f>SUM(ENERO:DICIEMBRE!P14)</f>
        <v>1</v>
      </c>
      <c r="Q14" s="18">
        <f>SUM(ENERO:DICIEMBRE!Q14)</f>
        <v>3</v>
      </c>
      <c r="R14" s="18">
        <f>SUM(ENERO:DICIEMBRE!R14)</f>
        <v>1</v>
      </c>
      <c r="S14" s="18">
        <f>SUM(ENERO:DICIEMBRE!S14)</f>
        <v>4</v>
      </c>
      <c r="T14" s="18">
        <f>SUM(ENERO:DICIEMBRE!T14)</f>
        <v>5</v>
      </c>
      <c r="U14" s="18">
        <f>SUM(ENERO:DICIEMBRE!U14)</f>
        <v>8</v>
      </c>
      <c r="V14" s="18">
        <f>SUM(ENERO:DICIEMBRE!V14)</f>
        <v>3</v>
      </c>
      <c r="W14" s="18">
        <f>SUM(ENERO:DICIEMBRE!W14)</f>
        <v>10</v>
      </c>
      <c r="X14" s="18">
        <f>SUM(ENERO:DICIEMBRE!X14)</f>
        <v>10</v>
      </c>
      <c r="Y14" s="18">
        <f>SUM(ENERO:DICIEMBRE!Y14)</f>
        <v>0</v>
      </c>
      <c r="Z14" s="18">
        <f>SUM(ENERO:DICIEMBRE!Z14)</f>
        <v>0</v>
      </c>
      <c r="AA14" s="18">
        <f>SUM(ENERO:DICIEMBRE!AA14)</f>
        <v>0</v>
      </c>
      <c r="AB14" s="18">
        <f>SUM(ENERO:DICIEMBRE!AB14)</f>
        <v>0</v>
      </c>
      <c r="AC14" s="18">
        <f>SUM(ENERO:DICIEMBRE!AC14)</f>
        <v>0</v>
      </c>
      <c r="AD14" s="18">
        <f>SUM(ENERO:DICIEMBRE!AD14)</f>
        <v>0</v>
      </c>
      <c r="AE14" s="18">
        <f>SUM(ENERO:DICIEMBRE!AE14)</f>
        <v>0</v>
      </c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/>
      </c>
      <c r="CD14" s="23" t="str">
        <f t="shared" si="1"/>
        <v/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630</v>
      </c>
      <c r="E15" s="18">
        <f>SUM(ENERO:DICIEMBRE!E15)</f>
        <v>213</v>
      </c>
      <c r="F15" s="18">
        <f>SUM(ENERO:DICIEMBRE!F15)</f>
        <v>5</v>
      </c>
      <c r="G15" s="18">
        <f>SUM(ENERO:DICIEMBRE!G15)</f>
        <v>10</v>
      </c>
      <c r="H15" s="18">
        <f>SUM(ENERO:DICIEMBRE!H15)</f>
        <v>15</v>
      </c>
      <c r="I15" s="18">
        <f>SUM(ENERO:DICIEMBRE!I15)</f>
        <v>19</v>
      </c>
      <c r="J15" s="18">
        <f>SUM(ENERO:DICIEMBRE!J15)</f>
        <v>0</v>
      </c>
      <c r="K15" s="18">
        <f>SUM(ENERO:DICIEMBRE!K15)</f>
        <v>13</v>
      </c>
      <c r="L15" s="18">
        <f>SUM(ENERO:DICIEMBRE!L15)</f>
        <v>62</v>
      </c>
      <c r="M15" s="18">
        <f>SUM(ENERO:DICIEMBRE!M15)</f>
        <v>83</v>
      </c>
      <c r="N15" s="18">
        <f>SUM(ENERO:DICIEMBRE!N15)</f>
        <v>81</v>
      </c>
      <c r="O15" s="18">
        <f>SUM(ENERO:DICIEMBRE!O15)</f>
        <v>30</v>
      </c>
      <c r="P15" s="18">
        <f>SUM(ENERO:DICIEMBRE!P15)</f>
        <v>22</v>
      </c>
      <c r="Q15" s="18">
        <f>SUM(ENERO:DICIEMBRE!Q15)</f>
        <v>11</v>
      </c>
      <c r="R15" s="18">
        <f>SUM(ENERO:DICIEMBRE!R15)</f>
        <v>4</v>
      </c>
      <c r="S15" s="18">
        <f>SUM(ENERO:DICIEMBRE!S15)</f>
        <v>6</v>
      </c>
      <c r="T15" s="18">
        <f>SUM(ENERO:DICIEMBRE!T15)</f>
        <v>9</v>
      </c>
      <c r="U15" s="18">
        <f>SUM(ENERO:DICIEMBRE!U15)</f>
        <v>13</v>
      </c>
      <c r="V15" s="18">
        <f>SUM(ENERO:DICIEMBRE!V15)</f>
        <v>5</v>
      </c>
      <c r="W15" s="18">
        <f>SUM(ENERO:DICIEMBRE!W15)</f>
        <v>11</v>
      </c>
      <c r="X15" s="18">
        <f>SUM(ENERO:DICIEMBRE!X15)</f>
        <v>18</v>
      </c>
      <c r="Y15" s="18">
        <f>SUM(ENERO:DICIEMBRE!Y15)</f>
        <v>0</v>
      </c>
      <c r="Z15" s="18">
        <f>SUM(ENERO:DICIEMBRE!Z15)</f>
        <v>0</v>
      </c>
      <c r="AA15" s="18">
        <f>SUM(ENERO:DICIEMBRE!AA15)</f>
        <v>0</v>
      </c>
      <c r="AB15" s="18">
        <f>SUM(ENERO:DICIEMBRE!AB15)</f>
        <v>0</v>
      </c>
      <c r="AC15" s="18">
        <f>SUM(ENERO:DICIEMBRE!AC15)</f>
        <v>0</v>
      </c>
      <c r="AD15" s="18">
        <f>SUM(ENERO:DICIEMBRE!AD15)</f>
        <v>0</v>
      </c>
      <c r="AE15" s="18">
        <f>SUM(ENERO:DICIEMBRE!AE15)</f>
        <v>0</v>
      </c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/>
      </c>
      <c r="CD15" s="23" t="str">
        <f t="shared" si="1"/>
        <v/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1182</v>
      </c>
      <c r="E16" s="18">
        <f>SUM(ENERO:DICIEMBRE!E16)</f>
        <v>379</v>
      </c>
      <c r="F16" s="18">
        <f>SUM(ENERO:DICIEMBRE!F16)</f>
        <v>227</v>
      </c>
      <c r="G16" s="18">
        <f>SUM(ENERO:DICIEMBRE!G16)</f>
        <v>334</v>
      </c>
      <c r="H16" s="18">
        <f>SUM(ENERO:DICIEMBRE!H16)</f>
        <v>131</v>
      </c>
      <c r="I16" s="18">
        <f>SUM(ENERO:DICIEMBRE!I16)</f>
        <v>111</v>
      </c>
      <c r="J16" s="18">
        <f>SUM(ENERO:DICIEMBRE!J16)</f>
        <v>0</v>
      </c>
      <c r="K16" s="18">
        <f>SUM(ENERO:DICIEMBRE!K16)</f>
        <v>0</v>
      </c>
      <c r="L16" s="18">
        <f>SUM(ENERO:DICIEMBRE!L16)</f>
        <v>0</v>
      </c>
      <c r="M16" s="18">
        <f>SUM(ENERO:DICIEMBRE!M16)</f>
        <v>0</v>
      </c>
      <c r="N16" s="18">
        <f>SUM(ENERO:DICIEMBRE!N16)</f>
        <v>0</v>
      </c>
      <c r="O16" s="18">
        <f>SUM(ENERO:DICIEMBRE!O16)</f>
        <v>0</v>
      </c>
      <c r="P16" s="18">
        <f>SUM(ENERO:DICIEMBRE!P16)</f>
        <v>0</v>
      </c>
      <c r="Q16" s="18">
        <f>SUM(ENERO:DICIEMBRE!Q16)</f>
        <v>0</v>
      </c>
      <c r="R16" s="18">
        <f>SUM(ENERO:DICIEMBRE!R16)</f>
        <v>0</v>
      </c>
      <c r="S16" s="18">
        <f>SUM(ENERO:DICIEMBRE!S16)</f>
        <v>0</v>
      </c>
      <c r="T16" s="18">
        <f>SUM(ENERO:DICIEMBRE!T16)</f>
        <v>0</v>
      </c>
      <c r="U16" s="18">
        <f>SUM(ENERO:DICIEMBRE!U16)</f>
        <v>0</v>
      </c>
      <c r="V16" s="18">
        <f>SUM(ENERO:DICIEMBRE!V16)</f>
        <v>0</v>
      </c>
      <c r="W16" s="18">
        <f>SUM(ENERO:DICIEMBRE!W16)</f>
        <v>0</v>
      </c>
      <c r="X16" s="18">
        <f>SUM(ENERO:DICIEMBRE!X16)</f>
        <v>0</v>
      </c>
      <c r="Y16" s="18">
        <f>SUM(ENERO:DICIEMBRE!Y16)</f>
        <v>0</v>
      </c>
      <c r="Z16" s="18">
        <f>SUM(ENERO:DICIEMBRE!Z16)</f>
        <v>0</v>
      </c>
      <c r="AA16" s="18">
        <f>SUM(ENERO:DICIEMBRE!AA16)</f>
        <v>0</v>
      </c>
      <c r="AB16" s="18">
        <f>SUM(ENERO:DICIEMBRE!AB16)</f>
        <v>0</v>
      </c>
      <c r="AC16" s="18">
        <f>SUM(ENERO:DICIEMBRE!AC16)</f>
        <v>0</v>
      </c>
      <c r="AD16" s="18">
        <f>SUM(ENERO:DICIEMBRE!AD16)</f>
        <v>0</v>
      </c>
      <c r="AE16" s="18">
        <f>SUM(ENERO:DICIEMBRE!AE16)</f>
        <v>0</v>
      </c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/>
      </c>
      <c r="CD16" s="23" t="str">
        <f t="shared" si="1"/>
        <v/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1152</v>
      </c>
      <c r="E17" s="18">
        <f>SUM(ENERO:DICIEMBRE!E17)</f>
        <v>19</v>
      </c>
      <c r="F17" s="18">
        <f>SUM(ENERO:DICIEMBRE!F17)</f>
        <v>133</v>
      </c>
      <c r="G17" s="18">
        <f>SUM(ENERO:DICIEMBRE!G17)</f>
        <v>280</v>
      </c>
      <c r="H17" s="18">
        <f>SUM(ENERO:DICIEMBRE!H17)</f>
        <v>93</v>
      </c>
      <c r="I17" s="18">
        <f>SUM(ENERO:DICIEMBRE!I17)</f>
        <v>45</v>
      </c>
      <c r="J17" s="18">
        <f>SUM(ENERO:DICIEMBRE!J17)</f>
        <v>0</v>
      </c>
      <c r="K17" s="18">
        <f>SUM(ENERO:DICIEMBRE!K17)</f>
        <v>14</v>
      </c>
      <c r="L17" s="18">
        <f>SUM(ENERO:DICIEMBRE!L17)</f>
        <v>15</v>
      </c>
      <c r="M17" s="18">
        <f>SUM(ENERO:DICIEMBRE!M17)</f>
        <v>12</v>
      </c>
      <c r="N17" s="18">
        <f>SUM(ENERO:DICIEMBRE!N17)</f>
        <v>20</v>
      </c>
      <c r="O17" s="18">
        <f>SUM(ENERO:DICIEMBRE!O17)</f>
        <v>18</v>
      </c>
      <c r="P17" s="18">
        <f>SUM(ENERO:DICIEMBRE!P17)</f>
        <v>22</v>
      </c>
      <c r="Q17" s="18">
        <f>SUM(ENERO:DICIEMBRE!Q17)</f>
        <v>22</v>
      </c>
      <c r="R17" s="18">
        <f>SUM(ENERO:DICIEMBRE!R17)</f>
        <v>34</v>
      </c>
      <c r="S17" s="18">
        <f>SUM(ENERO:DICIEMBRE!S17)</f>
        <v>55</v>
      </c>
      <c r="T17" s="18">
        <f>SUM(ENERO:DICIEMBRE!T17)</f>
        <v>54</v>
      </c>
      <c r="U17" s="18">
        <f>SUM(ENERO:DICIEMBRE!U17)</f>
        <v>69</v>
      </c>
      <c r="V17" s="18">
        <f>SUM(ENERO:DICIEMBRE!V17)</f>
        <v>83</v>
      </c>
      <c r="W17" s="18">
        <f>SUM(ENERO:DICIEMBRE!W17)</f>
        <v>61</v>
      </c>
      <c r="X17" s="18">
        <f>SUM(ENERO:DICIEMBRE!X17)</f>
        <v>103</v>
      </c>
      <c r="Y17" s="18">
        <f>SUM(ENERO:DICIEMBRE!Y17)</f>
        <v>0</v>
      </c>
      <c r="Z17" s="18">
        <f>SUM(ENERO:DICIEMBRE!Z17)</f>
        <v>0</v>
      </c>
      <c r="AA17" s="18">
        <f>SUM(ENERO:DICIEMBRE!AA17)</f>
        <v>0</v>
      </c>
      <c r="AB17" s="18">
        <f>SUM(ENERO:DICIEMBRE!AB17)</f>
        <v>0</v>
      </c>
      <c r="AC17" s="18">
        <f>SUM(ENERO:DICIEMBRE!AC17)</f>
        <v>0</v>
      </c>
      <c r="AD17" s="18">
        <f>SUM(ENERO:DICIEMBRE!AD17)</f>
        <v>0</v>
      </c>
      <c r="AE17" s="18">
        <f>SUM(ENERO:DICIEMBRE!AE17)</f>
        <v>0</v>
      </c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/>
      </c>
      <c r="CD17" s="23" t="str">
        <f t="shared" si="1"/>
        <v/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405</v>
      </c>
      <c r="E18" s="18">
        <f>SUM(ENERO:DICIEMBRE!E18)</f>
        <v>0</v>
      </c>
      <c r="F18" s="18">
        <f>SUM(ENERO:DICIEMBRE!F18)</f>
        <v>131</v>
      </c>
      <c r="G18" s="18">
        <f>SUM(ENERO:DICIEMBRE!G18)</f>
        <v>199</v>
      </c>
      <c r="H18" s="18">
        <f>SUM(ENERO:DICIEMBRE!H18)</f>
        <v>67</v>
      </c>
      <c r="I18" s="18">
        <f>SUM(ENERO:DICIEMBRE!I18)</f>
        <v>8</v>
      </c>
      <c r="J18" s="18">
        <f>SUM(ENERO:DICIEMBRE!J18)</f>
        <v>0</v>
      </c>
      <c r="K18" s="18">
        <f>SUM(ENERO:DICIEMBRE!K18)</f>
        <v>0</v>
      </c>
      <c r="L18" s="18">
        <f>SUM(ENERO:DICIEMBRE!L18)</f>
        <v>0</v>
      </c>
      <c r="M18" s="18">
        <f>SUM(ENERO:DICIEMBRE!M18)</f>
        <v>0</v>
      </c>
      <c r="N18" s="18">
        <f>SUM(ENERO:DICIEMBRE!N18)</f>
        <v>0</v>
      </c>
      <c r="O18" s="18">
        <f>SUM(ENERO:DICIEMBRE!O18)</f>
        <v>0</v>
      </c>
      <c r="P18" s="18">
        <f>SUM(ENERO:DICIEMBRE!P18)</f>
        <v>0</v>
      </c>
      <c r="Q18" s="18">
        <f>SUM(ENERO:DICIEMBRE!Q18)</f>
        <v>0</v>
      </c>
      <c r="R18" s="18">
        <f>SUM(ENERO:DICIEMBRE!R18)</f>
        <v>0</v>
      </c>
      <c r="S18" s="18">
        <f>SUM(ENERO:DICIEMBRE!S18)</f>
        <v>0</v>
      </c>
      <c r="T18" s="18">
        <f>SUM(ENERO:DICIEMBRE!T18)</f>
        <v>0</v>
      </c>
      <c r="U18" s="18">
        <f>SUM(ENERO:DICIEMBRE!U18)</f>
        <v>0</v>
      </c>
      <c r="V18" s="18">
        <f>SUM(ENERO:DICIEMBRE!V18)</f>
        <v>0</v>
      </c>
      <c r="W18" s="18">
        <f>SUM(ENERO:DICIEMBRE!W18)</f>
        <v>0</v>
      </c>
      <c r="X18" s="18">
        <f>SUM(ENERO:DICIEMBRE!X18)</f>
        <v>0</v>
      </c>
      <c r="Y18" s="18">
        <f>SUM(ENERO:DICIEMBRE!Y18)</f>
        <v>0</v>
      </c>
      <c r="Z18" s="18">
        <f>SUM(ENERO:DICIEMBRE!Z18)</f>
        <v>0</v>
      </c>
      <c r="AA18" s="18">
        <f>SUM(ENERO:DICIEMBRE!AA18)</f>
        <v>0</v>
      </c>
      <c r="AB18" s="18">
        <f>SUM(ENERO:DICIEMBRE!AB18)</f>
        <v>0</v>
      </c>
      <c r="AC18" s="18">
        <f>SUM(ENERO:DICIEMBRE!AC18)</f>
        <v>0</v>
      </c>
      <c r="AD18" s="18">
        <f>SUM(ENERO:DICIEMBRE!AD18)</f>
        <v>0</v>
      </c>
      <c r="AE18" s="18">
        <f>SUM(ENERO:DICIEMBRE!AE18)</f>
        <v>0</v>
      </c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/>
      </c>
      <c r="CD18" s="23" t="str">
        <f t="shared" si="1"/>
        <v/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18">
        <f>SUM(ENERO:DICIEMBRE!E19)</f>
        <v>0</v>
      </c>
      <c r="F19" s="18">
        <f>SUM(ENERO:DICIEMBRE!F19)</f>
        <v>0</v>
      </c>
      <c r="G19" s="18">
        <f>SUM(ENERO:DICIEMBRE!G19)</f>
        <v>0</v>
      </c>
      <c r="H19" s="18">
        <f>SUM(ENERO:DICIEMBRE!H19)</f>
        <v>0</v>
      </c>
      <c r="I19" s="18">
        <f>SUM(ENERO:DICIEMBRE!I19)</f>
        <v>0</v>
      </c>
      <c r="J19" s="18">
        <f>SUM(ENERO:DICIEMBRE!J19)</f>
        <v>0</v>
      </c>
      <c r="K19" s="18">
        <f>SUM(ENERO:DICIEMBRE!K19)</f>
        <v>0</v>
      </c>
      <c r="L19" s="18">
        <f>SUM(ENERO:DICIEMBRE!L19)</f>
        <v>0</v>
      </c>
      <c r="M19" s="18">
        <f>SUM(ENERO:DICIEMBRE!M19)</f>
        <v>0</v>
      </c>
      <c r="N19" s="18">
        <f>SUM(ENERO:DICIEMBRE!N19)</f>
        <v>0</v>
      </c>
      <c r="O19" s="18">
        <f>SUM(ENERO:DICIEMBRE!O19)</f>
        <v>0</v>
      </c>
      <c r="P19" s="18">
        <f>SUM(ENERO:DICIEMBRE!P19)</f>
        <v>0</v>
      </c>
      <c r="Q19" s="18">
        <f>SUM(ENERO:DICIEMBRE!Q19)</f>
        <v>0</v>
      </c>
      <c r="R19" s="18">
        <f>SUM(ENERO:DICIEMBRE!R19)</f>
        <v>0</v>
      </c>
      <c r="S19" s="18">
        <f>SUM(ENERO:DICIEMBRE!S19)</f>
        <v>0</v>
      </c>
      <c r="T19" s="18">
        <f>SUM(ENERO:DICIEMBRE!T19)</f>
        <v>0</v>
      </c>
      <c r="U19" s="18">
        <f>SUM(ENERO:DICIEMBRE!U19)</f>
        <v>0</v>
      </c>
      <c r="V19" s="18">
        <f>SUM(ENERO:DICIEMBRE!V19)</f>
        <v>0</v>
      </c>
      <c r="W19" s="18">
        <f>SUM(ENERO:DICIEMBRE!W19)</f>
        <v>0</v>
      </c>
      <c r="X19" s="18">
        <f>SUM(ENERO:DICIEMBRE!X19)</f>
        <v>0</v>
      </c>
      <c r="Y19" s="18">
        <f>SUM(ENERO:DICIEMBRE!Y19)</f>
        <v>0</v>
      </c>
      <c r="Z19" s="18">
        <f>SUM(ENERO:DICIEMBRE!Z19)</f>
        <v>0</v>
      </c>
      <c r="AA19" s="18">
        <f>SUM(ENERO:DICIEMBRE!AA19)</f>
        <v>0</v>
      </c>
      <c r="AB19" s="18">
        <f>SUM(ENERO:DICIEMBRE!AB19)</f>
        <v>0</v>
      </c>
      <c r="AC19" s="18">
        <f>SUM(ENERO:DICIEMBRE!AC19)</f>
        <v>0</v>
      </c>
      <c r="AD19" s="18">
        <f>SUM(ENERO:DICIEMBRE!AD19)</f>
        <v>0</v>
      </c>
      <c r="AE19" s="18">
        <f>SUM(ENERO:DICIEMBRE!AE19)</f>
        <v>0</v>
      </c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x14ac:dyDescent="0.25">
      <c r="A20" s="1080"/>
      <c r="B20" s="1077" t="s">
        <v>45</v>
      </c>
      <c r="C20" s="322" t="s">
        <v>46</v>
      </c>
      <c r="D20" s="52">
        <f t="shared" si="0"/>
        <v>233</v>
      </c>
      <c r="E20" s="18">
        <f>SUM(ENERO:DICIEMBRE!E20)</f>
        <v>213</v>
      </c>
      <c r="F20" s="18">
        <f>SUM(ENERO:DICIEMBRE!F20)</f>
        <v>0</v>
      </c>
      <c r="G20" s="18">
        <f>SUM(ENERO:DICIEMBRE!G20)</f>
        <v>20</v>
      </c>
      <c r="H20" s="18">
        <f>SUM(ENERO:DICIEMBRE!H20)</f>
        <v>0</v>
      </c>
      <c r="I20" s="18">
        <f>SUM(ENERO:DICIEMBRE!I20)</f>
        <v>0</v>
      </c>
      <c r="J20" s="18">
        <f>SUM(ENERO:DICIEMBRE!J20)</f>
        <v>0</v>
      </c>
      <c r="K20" s="18">
        <f>SUM(ENERO:DICIEMBRE!K20)</f>
        <v>0</v>
      </c>
      <c r="L20" s="18">
        <f>SUM(ENERO:DICIEMBRE!L20)</f>
        <v>0</v>
      </c>
      <c r="M20" s="18">
        <f>SUM(ENERO:DICIEMBRE!M20)</f>
        <v>0</v>
      </c>
      <c r="N20" s="18">
        <f>SUM(ENERO:DICIEMBRE!N20)</f>
        <v>0</v>
      </c>
      <c r="O20" s="18">
        <f>SUM(ENERO:DICIEMBRE!O20)</f>
        <v>0</v>
      </c>
      <c r="P20" s="18">
        <f>SUM(ENERO:DICIEMBRE!P20)</f>
        <v>0</v>
      </c>
      <c r="Q20" s="18">
        <f>SUM(ENERO:DICIEMBRE!Q20)</f>
        <v>0</v>
      </c>
      <c r="R20" s="18">
        <f>SUM(ENERO:DICIEMBRE!R20)</f>
        <v>0</v>
      </c>
      <c r="S20" s="18">
        <f>SUM(ENERO:DICIEMBRE!S20)</f>
        <v>0</v>
      </c>
      <c r="T20" s="18">
        <f>SUM(ENERO:DICIEMBRE!T20)</f>
        <v>0</v>
      </c>
      <c r="U20" s="18">
        <f>SUM(ENERO:DICIEMBRE!U20)</f>
        <v>0</v>
      </c>
      <c r="V20" s="18">
        <f>SUM(ENERO:DICIEMBRE!V20)</f>
        <v>0</v>
      </c>
      <c r="W20" s="18">
        <f>SUM(ENERO:DICIEMBRE!W20)</f>
        <v>0</v>
      </c>
      <c r="X20" s="18">
        <f>SUM(ENERO:DICIEMBRE!X20)</f>
        <v>0</v>
      </c>
      <c r="Y20" s="18">
        <f>SUM(ENERO:DICIEMBRE!Y20)</f>
        <v>0</v>
      </c>
      <c r="Z20" s="18">
        <f>SUM(ENERO:DICIEMBRE!Z20)</f>
        <v>0</v>
      </c>
      <c r="AA20" s="18">
        <f>SUM(ENERO:DICIEMBRE!AA20)</f>
        <v>0</v>
      </c>
      <c r="AB20" s="18">
        <f>SUM(ENERO:DICIEMBRE!AB20)</f>
        <v>0</v>
      </c>
      <c r="AC20" s="18">
        <f>SUM(ENERO:DICIEMBRE!AC20)</f>
        <v>0</v>
      </c>
      <c r="AD20" s="18">
        <f>SUM(ENERO:DICIEMBRE!AD20)</f>
        <v>0</v>
      </c>
      <c r="AE20" s="18">
        <f>SUM(ENERO:DICIEMBRE!AE20)</f>
        <v>0</v>
      </c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50</v>
      </c>
      <c r="E21" s="18">
        <f>SUM(ENERO:DICIEMBRE!E21)</f>
        <v>32</v>
      </c>
      <c r="F21" s="18">
        <f>SUM(ENERO:DICIEMBRE!F21)</f>
        <v>0</v>
      </c>
      <c r="G21" s="18">
        <f>SUM(ENERO:DICIEMBRE!G21)</f>
        <v>18</v>
      </c>
      <c r="H21" s="18">
        <f>SUM(ENERO:DICIEMBRE!H21)</f>
        <v>0</v>
      </c>
      <c r="I21" s="18">
        <f>SUM(ENERO:DICIEMBRE!I21)</f>
        <v>0</v>
      </c>
      <c r="J21" s="18">
        <f>SUM(ENERO:DICIEMBRE!J21)</f>
        <v>0</v>
      </c>
      <c r="K21" s="18">
        <f>SUM(ENERO:DICIEMBRE!K21)</f>
        <v>0</v>
      </c>
      <c r="L21" s="18">
        <f>SUM(ENERO:DICIEMBRE!L21)</f>
        <v>0</v>
      </c>
      <c r="M21" s="18">
        <f>SUM(ENERO:DICIEMBRE!M21)</f>
        <v>0</v>
      </c>
      <c r="N21" s="18">
        <f>SUM(ENERO:DICIEMBRE!N21)</f>
        <v>0</v>
      </c>
      <c r="O21" s="18">
        <f>SUM(ENERO:DICIEMBRE!O21)</f>
        <v>0</v>
      </c>
      <c r="P21" s="18">
        <f>SUM(ENERO:DICIEMBRE!P21)</f>
        <v>0</v>
      </c>
      <c r="Q21" s="18">
        <f>SUM(ENERO:DICIEMBRE!Q21)</f>
        <v>0</v>
      </c>
      <c r="R21" s="18">
        <f>SUM(ENERO:DICIEMBRE!R21)</f>
        <v>0</v>
      </c>
      <c r="S21" s="18">
        <f>SUM(ENERO:DICIEMBRE!S21)</f>
        <v>0</v>
      </c>
      <c r="T21" s="18">
        <f>SUM(ENERO:DICIEMBRE!T21)</f>
        <v>0</v>
      </c>
      <c r="U21" s="18">
        <f>SUM(ENERO:DICIEMBRE!U21)</f>
        <v>0</v>
      </c>
      <c r="V21" s="18">
        <f>SUM(ENERO:DICIEMBRE!V21)</f>
        <v>0</v>
      </c>
      <c r="W21" s="18">
        <f>SUM(ENERO:DICIEMBRE!W21)</f>
        <v>0</v>
      </c>
      <c r="X21" s="18">
        <f>SUM(ENERO:DICIEMBRE!X21)</f>
        <v>0</v>
      </c>
      <c r="Y21" s="18">
        <f>SUM(ENERO:DICIEMBRE!Y21)</f>
        <v>0</v>
      </c>
      <c r="Z21" s="18">
        <f>SUM(ENERO:DICIEMBRE!Z21)</f>
        <v>0</v>
      </c>
      <c r="AA21" s="18">
        <f>SUM(ENERO:DICIEMBRE!AA21)</f>
        <v>0</v>
      </c>
      <c r="AB21" s="18">
        <f>SUM(ENERO:DICIEMBRE!AB21)</f>
        <v>0</v>
      </c>
      <c r="AC21" s="18">
        <f>SUM(ENERO:DICIEMBRE!AC21)</f>
        <v>0</v>
      </c>
      <c r="AD21" s="18">
        <f>SUM(ENERO:DICIEMBRE!AD21)</f>
        <v>0</v>
      </c>
      <c r="AE21" s="18">
        <f>SUM(ENERO:DICIEMBRE!AE21)</f>
        <v>0</v>
      </c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18">
        <f>SUM(ENERO:DICIEMBRE!E22)</f>
        <v>0</v>
      </c>
      <c r="F22" s="18">
        <f>SUM(ENERO:DICIEMBRE!F22)</f>
        <v>0</v>
      </c>
      <c r="G22" s="18">
        <f>SUM(ENERO:DICIEMBRE!G22)</f>
        <v>0</v>
      </c>
      <c r="H22" s="18">
        <f>SUM(ENERO:DICIEMBRE!H22)</f>
        <v>0</v>
      </c>
      <c r="I22" s="18">
        <f>SUM(ENERO:DICIEMBRE!I22)</f>
        <v>0</v>
      </c>
      <c r="J22" s="18">
        <f>SUM(ENERO:DICIEMBRE!J22)</f>
        <v>0</v>
      </c>
      <c r="K22" s="18">
        <f>SUM(ENERO:DICIEMBRE!K22)</f>
        <v>0</v>
      </c>
      <c r="L22" s="18">
        <f>SUM(ENERO:DICIEMBRE!L22)</f>
        <v>0</v>
      </c>
      <c r="M22" s="18">
        <f>SUM(ENERO:DICIEMBRE!M22)</f>
        <v>0</v>
      </c>
      <c r="N22" s="18">
        <f>SUM(ENERO:DICIEMBRE!N22)</f>
        <v>0</v>
      </c>
      <c r="O22" s="18">
        <f>SUM(ENERO:DICIEMBRE!O22)</f>
        <v>0</v>
      </c>
      <c r="P22" s="18">
        <f>SUM(ENERO:DICIEMBRE!P22)</f>
        <v>0</v>
      </c>
      <c r="Q22" s="18">
        <f>SUM(ENERO:DICIEMBRE!Q22)</f>
        <v>0</v>
      </c>
      <c r="R22" s="18">
        <f>SUM(ENERO:DICIEMBRE!R22)</f>
        <v>0</v>
      </c>
      <c r="S22" s="18">
        <f>SUM(ENERO:DICIEMBRE!S22)</f>
        <v>0</v>
      </c>
      <c r="T22" s="18">
        <f>SUM(ENERO:DICIEMBRE!T22)</f>
        <v>0</v>
      </c>
      <c r="U22" s="18">
        <f>SUM(ENERO:DICIEMBRE!U22)</f>
        <v>0</v>
      </c>
      <c r="V22" s="18">
        <f>SUM(ENERO:DICIEMBRE!V22)</f>
        <v>0</v>
      </c>
      <c r="W22" s="18">
        <f>SUM(ENERO:DICIEMBRE!W22)</f>
        <v>0</v>
      </c>
      <c r="X22" s="18">
        <f>SUM(ENERO:DICIEMBRE!X22)</f>
        <v>0</v>
      </c>
      <c r="Y22" s="18">
        <f>SUM(ENERO:DICIEMBRE!Y22)</f>
        <v>0</v>
      </c>
      <c r="Z22" s="18">
        <f>SUM(ENERO:DICIEMBRE!Z22)</f>
        <v>0</v>
      </c>
      <c r="AA22" s="18">
        <f>SUM(ENERO:DICIEMBRE!AA22)</f>
        <v>0</v>
      </c>
      <c r="AB22" s="18">
        <f>SUM(ENERO:DICIEMBRE!AB22)</f>
        <v>0</v>
      </c>
      <c r="AC22" s="18">
        <f>SUM(ENERO:DICIEMBRE!AC22)</f>
        <v>0</v>
      </c>
      <c r="AD22" s="18">
        <f>SUM(ENERO:DICIEMBRE!AD22)</f>
        <v>0</v>
      </c>
      <c r="AE22" s="18">
        <f>SUM(ENERO:DICIEMBRE!AE22)</f>
        <v>0</v>
      </c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18">
        <f>SUM(ENERO:DICIEMBRE!E23)</f>
        <v>0</v>
      </c>
      <c r="F23" s="18">
        <f>SUM(ENERO:DICIEMBRE!F23)</f>
        <v>0</v>
      </c>
      <c r="G23" s="18">
        <f>SUM(ENERO:DICIEMBRE!G23)</f>
        <v>0</v>
      </c>
      <c r="H23" s="18">
        <f>SUM(ENERO:DICIEMBRE!H23)</f>
        <v>0</v>
      </c>
      <c r="I23" s="18">
        <f>SUM(ENERO:DICIEMBRE!I23)</f>
        <v>0</v>
      </c>
      <c r="J23" s="18">
        <f>SUM(ENERO:DICIEMBRE!J23)</f>
        <v>0</v>
      </c>
      <c r="K23" s="18">
        <f>SUM(ENERO:DICIEMBRE!K23)</f>
        <v>0</v>
      </c>
      <c r="L23" s="18">
        <f>SUM(ENERO:DICIEMBRE!L23)</f>
        <v>0</v>
      </c>
      <c r="M23" s="18">
        <f>SUM(ENERO:DICIEMBRE!M23)</f>
        <v>0</v>
      </c>
      <c r="N23" s="18">
        <f>SUM(ENERO:DICIEMBRE!N23)</f>
        <v>0</v>
      </c>
      <c r="O23" s="18">
        <f>SUM(ENERO:DICIEMBRE!O23)</f>
        <v>0</v>
      </c>
      <c r="P23" s="18">
        <f>SUM(ENERO:DICIEMBRE!P23)</f>
        <v>0</v>
      </c>
      <c r="Q23" s="18">
        <f>SUM(ENERO:DICIEMBRE!Q23)</f>
        <v>0</v>
      </c>
      <c r="R23" s="18">
        <f>SUM(ENERO:DICIEMBRE!R23)</f>
        <v>0</v>
      </c>
      <c r="S23" s="18">
        <f>SUM(ENERO:DICIEMBRE!S23)</f>
        <v>0</v>
      </c>
      <c r="T23" s="18">
        <f>SUM(ENERO:DICIEMBRE!T23)</f>
        <v>0</v>
      </c>
      <c r="U23" s="18">
        <f>SUM(ENERO:DICIEMBRE!U23)</f>
        <v>0</v>
      </c>
      <c r="V23" s="18">
        <f>SUM(ENERO:DICIEMBRE!V23)</f>
        <v>0</v>
      </c>
      <c r="W23" s="18">
        <f>SUM(ENERO:DICIEMBRE!W23)</f>
        <v>0</v>
      </c>
      <c r="X23" s="18">
        <f>SUM(ENERO:DICIEMBRE!X23)</f>
        <v>0</v>
      </c>
      <c r="Y23" s="18">
        <f>SUM(ENERO:DICIEMBRE!Y23)</f>
        <v>0</v>
      </c>
      <c r="Z23" s="18">
        <f>SUM(ENERO:DICIEMBRE!Z23)</f>
        <v>0</v>
      </c>
      <c r="AA23" s="18">
        <f>SUM(ENERO:DICIEMBRE!AA23)</f>
        <v>0</v>
      </c>
      <c r="AB23" s="18">
        <f>SUM(ENERO:DICIEMBRE!AB23)</f>
        <v>0</v>
      </c>
      <c r="AC23" s="18">
        <f>SUM(ENERO:DICIEMBRE!AC23)</f>
        <v>0</v>
      </c>
      <c r="AD23" s="18">
        <f>SUM(ENERO:DICIEMBRE!AD23)</f>
        <v>0</v>
      </c>
      <c r="AE23" s="18">
        <f>SUM(ENERO:DICIEMBRE!AE23)</f>
        <v>0</v>
      </c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18">
        <f>SUM(ENERO:DICIEMBRE!E24)</f>
        <v>0</v>
      </c>
      <c r="F24" s="18">
        <f>SUM(ENERO:DICIEMBRE!F24)</f>
        <v>0</v>
      </c>
      <c r="G24" s="18">
        <f>SUM(ENERO:DICIEMBRE!G24)</f>
        <v>0</v>
      </c>
      <c r="H24" s="18">
        <f>SUM(ENERO:DICIEMBRE!H24)</f>
        <v>0</v>
      </c>
      <c r="I24" s="18">
        <f>SUM(ENERO:DICIEMBRE!I24)</f>
        <v>0</v>
      </c>
      <c r="J24" s="18">
        <f>SUM(ENERO:DICIEMBRE!J24)</f>
        <v>0</v>
      </c>
      <c r="K24" s="18">
        <f>SUM(ENERO:DICIEMBRE!K24)</f>
        <v>0</v>
      </c>
      <c r="L24" s="18">
        <f>SUM(ENERO:DICIEMBRE!L24)</f>
        <v>0</v>
      </c>
      <c r="M24" s="18">
        <f>SUM(ENERO:DICIEMBRE!M24)</f>
        <v>0</v>
      </c>
      <c r="N24" s="18">
        <f>SUM(ENERO:DICIEMBRE!N24)</f>
        <v>0</v>
      </c>
      <c r="O24" s="18">
        <f>SUM(ENERO:DICIEMBRE!O24)</f>
        <v>0</v>
      </c>
      <c r="P24" s="18">
        <f>SUM(ENERO:DICIEMBRE!P24)</f>
        <v>0</v>
      </c>
      <c r="Q24" s="18">
        <f>SUM(ENERO:DICIEMBRE!Q24)</f>
        <v>0</v>
      </c>
      <c r="R24" s="18">
        <f>SUM(ENERO:DICIEMBRE!R24)</f>
        <v>0</v>
      </c>
      <c r="S24" s="18">
        <f>SUM(ENERO:DICIEMBRE!S24)</f>
        <v>0</v>
      </c>
      <c r="T24" s="18">
        <f>SUM(ENERO:DICIEMBRE!T24)</f>
        <v>0</v>
      </c>
      <c r="U24" s="18">
        <f>SUM(ENERO:DICIEMBRE!U24)</f>
        <v>0</v>
      </c>
      <c r="V24" s="18">
        <f>SUM(ENERO:DICIEMBRE!V24)</f>
        <v>0</v>
      </c>
      <c r="W24" s="18">
        <f>SUM(ENERO:DICIEMBRE!W24)</f>
        <v>0</v>
      </c>
      <c r="X24" s="18">
        <f>SUM(ENERO:DICIEMBRE!X24)</f>
        <v>0</v>
      </c>
      <c r="Y24" s="18">
        <f>SUM(ENERO:DICIEMBRE!Y24)</f>
        <v>0</v>
      </c>
      <c r="Z24" s="18">
        <f>SUM(ENERO:DICIEMBRE!Z24)</f>
        <v>0</v>
      </c>
      <c r="AA24" s="18">
        <f>SUM(ENERO:DICIEMBRE!AA24)</f>
        <v>0</v>
      </c>
      <c r="AB24" s="18">
        <f>SUM(ENERO:DICIEMBRE!AB24)</f>
        <v>0</v>
      </c>
      <c r="AC24" s="18">
        <f>SUM(ENERO:DICIEMBRE!AC24)</f>
        <v>0</v>
      </c>
      <c r="AD24" s="18">
        <f>SUM(ENERO:DICIEMBRE!AD24)</f>
        <v>0</v>
      </c>
      <c r="AE24" s="18">
        <f>SUM(ENERO:DICIEMBRE!AE24)</f>
        <v>0</v>
      </c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x14ac:dyDescent="0.25">
      <c r="A25" s="1080"/>
      <c r="B25" s="1107" t="s">
        <v>51</v>
      </c>
      <c r="C25" s="1108"/>
      <c r="D25" s="26">
        <f>SUM(J25:S25)</f>
        <v>293</v>
      </c>
      <c r="E25" s="18">
        <f>SUM(ENERO:DICIEMBRE!E25)</f>
        <v>0</v>
      </c>
      <c r="F25" s="18">
        <f>SUM(ENERO:DICIEMBRE!F25)</f>
        <v>0</v>
      </c>
      <c r="G25" s="18">
        <f>SUM(ENERO:DICIEMBRE!G25)</f>
        <v>0</v>
      </c>
      <c r="H25" s="18">
        <f>SUM(ENERO:DICIEMBRE!H25)</f>
        <v>0</v>
      </c>
      <c r="I25" s="18">
        <f>SUM(ENERO:DICIEMBRE!I25)</f>
        <v>0</v>
      </c>
      <c r="J25" s="18">
        <f>SUM(ENERO:DICIEMBRE!J25)</f>
        <v>1</v>
      </c>
      <c r="K25" s="18">
        <f>SUM(ENERO:DICIEMBRE!K25)</f>
        <v>17</v>
      </c>
      <c r="L25" s="18">
        <f>SUM(ENERO:DICIEMBRE!L25)</f>
        <v>63</v>
      </c>
      <c r="M25" s="18">
        <f>SUM(ENERO:DICIEMBRE!M25)</f>
        <v>88</v>
      </c>
      <c r="N25" s="18">
        <f>SUM(ENERO:DICIEMBRE!N25)</f>
        <v>74</v>
      </c>
      <c r="O25" s="18">
        <f>SUM(ENERO:DICIEMBRE!O25)</f>
        <v>31</v>
      </c>
      <c r="P25" s="18">
        <f>SUM(ENERO:DICIEMBRE!P25)</f>
        <v>11</v>
      </c>
      <c r="Q25" s="18">
        <f>SUM(ENERO:DICIEMBRE!Q25)</f>
        <v>2</v>
      </c>
      <c r="R25" s="18">
        <f>SUM(ENERO:DICIEMBRE!R25)</f>
        <v>1</v>
      </c>
      <c r="S25" s="18">
        <f>SUM(ENERO:DICIEMBRE!S25)</f>
        <v>5</v>
      </c>
      <c r="T25" s="18">
        <f>SUM(ENERO:DICIEMBRE!T25)</f>
        <v>0</v>
      </c>
      <c r="U25" s="18">
        <f>SUM(ENERO:DICIEMBRE!U25)</f>
        <v>0</v>
      </c>
      <c r="V25" s="18">
        <f>SUM(ENERO:DICIEMBRE!V25)</f>
        <v>0</v>
      </c>
      <c r="W25" s="18">
        <f>SUM(ENERO:DICIEMBRE!W25)</f>
        <v>0</v>
      </c>
      <c r="X25" s="18">
        <f>SUM(ENERO:DICIEMBRE!X25)</f>
        <v>0</v>
      </c>
      <c r="Y25" s="18">
        <f>SUM(ENERO:DICIEMBRE!Y25)</f>
        <v>0</v>
      </c>
      <c r="Z25" s="18">
        <f>SUM(ENERO:DICIEMBRE!Z25)</f>
        <v>0</v>
      </c>
      <c r="AA25" s="18">
        <f>SUM(ENERO:DICIEMBRE!AA25)</f>
        <v>0</v>
      </c>
      <c r="AB25" s="18">
        <f>SUM(ENERO:DICIEMBRE!AB25)</f>
        <v>0</v>
      </c>
      <c r="AC25" s="18">
        <f>SUM(ENERO:DICIEMBRE!AC25)</f>
        <v>2</v>
      </c>
      <c r="AD25" s="18">
        <f>SUM(ENERO:DICIEMBRE!AD25)</f>
        <v>10</v>
      </c>
      <c r="AE25" s="18">
        <f>SUM(ENERO:DICIEMBRE!AE25)</f>
        <v>0</v>
      </c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/>
      </c>
      <c r="CD25" s="23" t="str">
        <f t="shared" si="1"/>
        <v/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x14ac:dyDescent="0.25">
      <c r="A26" s="1080"/>
      <c r="B26" s="1107" t="s">
        <v>52</v>
      </c>
      <c r="C26" s="1108"/>
      <c r="D26" s="82">
        <f>SUM(J26:S26)</f>
        <v>125</v>
      </c>
      <c r="E26" s="18">
        <f>SUM(ENERO:DICIEMBRE!E26)</f>
        <v>0</v>
      </c>
      <c r="F26" s="18">
        <f>SUM(ENERO:DICIEMBRE!F26)</f>
        <v>0</v>
      </c>
      <c r="G26" s="18">
        <f>SUM(ENERO:DICIEMBRE!G26)</f>
        <v>0</v>
      </c>
      <c r="H26" s="18">
        <f>SUM(ENERO:DICIEMBRE!H26)</f>
        <v>0</v>
      </c>
      <c r="I26" s="18">
        <f>SUM(ENERO:DICIEMBRE!I26)</f>
        <v>0</v>
      </c>
      <c r="J26" s="18">
        <f>SUM(ENERO:DICIEMBRE!J26)</f>
        <v>1</v>
      </c>
      <c r="K26" s="18">
        <f>SUM(ENERO:DICIEMBRE!K26)</f>
        <v>8</v>
      </c>
      <c r="L26" s="18">
        <f>SUM(ENERO:DICIEMBRE!L26)</f>
        <v>24</v>
      </c>
      <c r="M26" s="18">
        <f>SUM(ENERO:DICIEMBRE!M26)</f>
        <v>34</v>
      </c>
      <c r="N26" s="18">
        <f>SUM(ENERO:DICIEMBRE!N26)</f>
        <v>25</v>
      </c>
      <c r="O26" s="18">
        <f>SUM(ENERO:DICIEMBRE!O26)</f>
        <v>21</v>
      </c>
      <c r="P26" s="18">
        <f>SUM(ENERO:DICIEMBRE!P26)</f>
        <v>4</v>
      </c>
      <c r="Q26" s="18">
        <f>SUM(ENERO:DICIEMBRE!Q26)</f>
        <v>2</v>
      </c>
      <c r="R26" s="18">
        <f>SUM(ENERO:DICIEMBRE!R26)</f>
        <v>1</v>
      </c>
      <c r="S26" s="18">
        <f>SUM(ENERO:DICIEMBRE!S26)</f>
        <v>5</v>
      </c>
      <c r="T26" s="18">
        <f>SUM(ENERO:DICIEMBRE!T26)</f>
        <v>0</v>
      </c>
      <c r="U26" s="18">
        <f>SUM(ENERO:DICIEMBRE!U26)</f>
        <v>0</v>
      </c>
      <c r="V26" s="18">
        <f>SUM(ENERO:DICIEMBRE!V26)</f>
        <v>0</v>
      </c>
      <c r="W26" s="18">
        <f>SUM(ENERO:DICIEMBRE!W26)</f>
        <v>0</v>
      </c>
      <c r="X26" s="18">
        <f>SUM(ENERO:DICIEMBRE!X26)</f>
        <v>0</v>
      </c>
      <c r="Y26" s="18">
        <f>SUM(ENERO:DICIEMBRE!Y26)</f>
        <v>0</v>
      </c>
      <c r="Z26" s="18">
        <f>SUM(ENERO:DICIEMBRE!Z26)</f>
        <v>0</v>
      </c>
      <c r="AA26" s="18">
        <f>SUM(ENERO:DICIEMBRE!AA26)</f>
        <v>0</v>
      </c>
      <c r="AB26" s="18">
        <f>SUM(ENERO:DICIEMBRE!AB26)</f>
        <v>0</v>
      </c>
      <c r="AC26" s="18">
        <f>SUM(ENERO:DICIEMBRE!AC26)</f>
        <v>0</v>
      </c>
      <c r="AD26" s="18">
        <f>SUM(ENERO:DICIEMBRE!AD26)</f>
        <v>0</v>
      </c>
      <c r="AE26" s="18">
        <f>SUM(ENERO:DICIEMBRE!AE26)</f>
        <v>0</v>
      </c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/>
      </c>
      <c r="CD26" s="23" t="str">
        <f t="shared" si="1"/>
        <v/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18">
        <f>SUM(ENERO:DICIEMBRE!E27)</f>
        <v>0</v>
      </c>
      <c r="F27" s="18">
        <f>SUM(ENERO:DICIEMBRE!F27)</f>
        <v>0</v>
      </c>
      <c r="G27" s="18">
        <f>SUM(ENERO:DICIEMBRE!G27)</f>
        <v>0</v>
      </c>
      <c r="H27" s="18">
        <f>SUM(ENERO:DICIEMBRE!H27)</f>
        <v>0</v>
      </c>
      <c r="I27" s="18">
        <f>SUM(ENERO:DICIEMBRE!I27)</f>
        <v>0</v>
      </c>
      <c r="J27" s="18">
        <f>SUM(ENERO:DICIEMBRE!J27)</f>
        <v>0</v>
      </c>
      <c r="K27" s="18">
        <f>SUM(ENERO:DICIEMBRE!K27)</f>
        <v>0</v>
      </c>
      <c r="L27" s="18">
        <f>SUM(ENERO:DICIEMBRE!L27)</f>
        <v>0</v>
      </c>
      <c r="M27" s="18">
        <f>SUM(ENERO:DICIEMBRE!M27)</f>
        <v>0</v>
      </c>
      <c r="N27" s="18">
        <f>SUM(ENERO:DICIEMBRE!N27)</f>
        <v>0</v>
      </c>
      <c r="O27" s="18">
        <f>SUM(ENERO:DICIEMBRE!O27)</f>
        <v>0</v>
      </c>
      <c r="P27" s="18">
        <f>SUM(ENERO:DICIEMBRE!P27)</f>
        <v>0</v>
      </c>
      <c r="Q27" s="18">
        <f>SUM(ENERO:DICIEMBRE!Q27)</f>
        <v>0</v>
      </c>
      <c r="R27" s="18">
        <f>SUM(ENERO:DICIEMBRE!R27)</f>
        <v>0</v>
      </c>
      <c r="S27" s="18">
        <f>SUM(ENERO:DICIEMBRE!S27)</f>
        <v>0</v>
      </c>
      <c r="T27" s="18">
        <f>SUM(ENERO:DICIEMBRE!T27)</f>
        <v>0</v>
      </c>
      <c r="U27" s="18">
        <f>SUM(ENERO:DICIEMBRE!U27)</f>
        <v>0</v>
      </c>
      <c r="V27" s="18">
        <f>SUM(ENERO:DICIEMBRE!V27)</f>
        <v>0</v>
      </c>
      <c r="W27" s="18">
        <f>SUM(ENERO:DICIEMBRE!W27)</f>
        <v>0</v>
      </c>
      <c r="X27" s="18">
        <f>SUM(ENERO:DICIEMBRE!X27)</f>
        <v>0</v>
      </c>
      <c r="Y27" s="18">
        <f>SUM(ENERO:DICIEMBRE!Y27)</f>
        <v>0</v>
      </c>
      <c r="Z27" s="18">
        <f>SUM(ENERO:DICIEMBRE!Z27)</f>
        <v>0</v>
      </c>
      <c r="AA27" s="18">
        <f>SUM(ENERO:DICIEMBRE!AA27)</f>
        <v>0</v>
      </c>
      <c r="AB27" s="18">
        <f>SUM(ENERO:DICIEMBRE!AB27)</f>
        <v>0</v>
      </c>
      <c r="AC27" s="18">
        <f>SUM(ENERO:DICIEMBRE!AC27)</f>
        <v>0</v>
      </c>
      <c r="AD27" s="18">
        <f>SUM(ENERO:DICIEMBRE!AD27)</f>
        <v>0</v>
      </c>
      <c r="AE27" s="18">
        <f>SUM(ENERO:DICIEMBRE!AE27)</f>
        <v>0</v>
      </c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x14ac:dyDescent="0.25">
      <c r="A28" s="1080"/>
      <c r="B28" s="1077" t="s">
        <v>54</v>
      </c>
      <c r="C28" s="88" t="s">
        <v>55</v>
      </c>
      <c r="D28" s="17">
        <f>SUM(E28:F28)</f>
        <v>199</v>
      </c>
      <c r="E28" s="18">
        <f>SUM(ENERO:DICIEMBRE!E28)</f>
        <v>105</v>
      </c>
      <c r="F28" s="18">
        <f>SUM(ENERO:DICIEMBRE!F28)</f>
        <v>94</v>
      </c>
      <c r="G28" s="18">
        <f>SUM(ENERO:DICIEMBRE!G28)</f>
        <v>0</v>
      </c>
      <c r="H28" s="18">
        <f>SUM(ENERO:DICIEMBRE!H28)</f>
        <v>0</v>
      </c>
      <c r="I28" s="18">
        <f>SUM(ENERO:DICIEMBRE!I28)</f>
        <v>0</v>
      </c>
      <c r="J28" s="18">
        <f>SUM(ENERO:DICIEMBRE!J28)</f>
        <v>0</v>
      </c>
      <c r="K28" s="18">
        <f>SUM(ENERO:DICIEMBRE!K28)</f>
        <v>0</v>
      </c>
      <c r="L28" s="18">
        <f>SUM(ENERO:DICIEMBRE!L28)</f>
        <v>0</v>
      </c>
      <c r="M28" s="18">
        <f>SUM(ENERO:DICIEMBRE!M28)</f>
        <v>0</v>
      </c>
      <c r="N28" s="18">
        <f>SUM(ENERO:DICIEMBRE!N28)</f>
        <v>0</v>
      </c>
      <c r="O28" s="18">
        <f>SUM(ENERO:DICIEMBRE!O28)</f>
        <v>0</v>
      </c>
      <c r="P28" s="18">
        <f>SUM(ENERO:DICIEMBRE!P28)</f>
        <v>0</v>
      </c>
      <c r="Q28" s="18">
        <f>SUM(ENERO:DICIEMBRE!Q28)</f>
        <v>0</v>
      </c>
      <c r="R28" s="18">
        <f>SUM(ENERO:DICIEMBRE!R28)</f>
        <v>0</v>
      </c>
      <c r="S28" s="18">
        <f>SUM(ENERO:DICIEMBRE!S28)</f>
        <v>0</v>
      </c>
      <c r="T28" s="18">
        <f>SUM(ENERO:DICIEMBRE!T28)</f>
        <v>0</v>
      </c>
      <c r="U28" s="18">
        <f>SUM(ENERO:DICIEMBRE!U28)</f>
        <v>0</v>
      </c>
      <c r="V28" s="18">
        <f>SUM(ENERO:DICIEMBRE!V28)</f>
        <v>0</v>
      </c>
      <c r="W28" s="18">
        <f>SUM(ENERO:DICIEMBRE!W28)</f>
        <v>0</v>
      </c>
      <c r="X28" s="18">
        <f>SUM(ENERO:DICIEMBRE!X28)</f>
        <v>0</v>
      </c>
      <c r="Y28" s="18">
        <f>SUM(ENERO:DICIEMBRE!Y28)</f>
        <v>0</v>
      </c>
      <c r="Z28" s="18">
        <f>SUM(ENERO:DICIEMBRE!Z28)</f>
        <v>0</v>
      </c>
      <c r="AA28" s="18">
        <f>SUM(ENERO:DICIEMBRE!AA28)</f>
        <v>0</v>
      </c>
      <c r="AB28" s="18">
        <f>SUM(ENERO:DICIEMBRE!AB28)</f>
        <v>0</v>
      </c>
      <c r="AC28" s="18">
        <f>SUM(ENERO:DICIEMBRE!AC28)</f>
        <v>0</v>
      </c>
      <c r="AD28" s="18">
        <f>SUM(ENERO:DICIEMBRE!AD28)</f>
        <v>0</v>
      </c>
      <c r="AE28" s="18">
        <f>SUM(ENERO:DICIEMBRE!AE28)</f>
        <v>0</v>
      </c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/>
      </c>
      <c r="CD28" s="23" t="str">
        <f t="shared" si="1"/>
        <v/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93" t="s">
        <v>56</v>
      </c>
      <c r="D29" s="82">
        <f>SUM(E29:G29)</f>
        <v>704</v>
      </c>
      <c r="E29" s="18">
        <f>SUM(ENERO:DICIEMBRE!E29)</f>
        <v>426</v>
      </c>
      <c r="F29" s="18">
        <f>SUM(ENERO:DICIEMBRE!F29)</f>
        <v>137</v>
      </c>
      <c r="G29" s="18">
        <f>SUM(ENERO:DICIEMBRE!G29)</f>
        <v>141</v>
      </c>
      <c r="H29" s="18">
        <f>SUM(ENERO:DICIEMBRE!H29)</f>
        <v>0</v>
      </c>
      <c r="I29" s="18">
        <f>SUM(ENERO:DICIEMBRE!I29)</f>
        <v>0</v>
      </c>
      <c r="J29" s="18">
        <f>SUM(ENERO:DICIEMBRE!J29)</f>
        <v>0</v>
      </c>
      <c r="K29" s="18">
        <f>SUM(ENERO:DICIEMBRE!K29)</f>
        <v>0</v>
      </c>
      <c r="L29" s="18">
        <f>SUM(ENERO:DICIEMBRE!L29)</f>
        <v>0</v>
      </c>
      <c r="M29" s="18">
        <f>SUM(ENERO:DICIEMBRE!M29)</f>
        <v>0</v>
      </c>
      <c r="N29" s="18">
        <f>SUM(ENERO:DICIEMBRE!N29)</f>
        <v>0</v>
      </c>
      <c r="O29" s="18">
        <f>SUM(ENERO:DICIEMBRE!O29)</f>
        <v>0</v>
      </c>
      <c r="P29" s="18">
        <f>SUM(ENERO:DICIEMBRE!P29)</f>
        <v>0</v>
      </c>
      <c r="Q29" s="18">
        <f>SUM(ENERO:DICIEMBRE!Q29)</f>
        <v>0</v>
      </c>
      <c r="R29" s="18">
        <f>SUM(ENERO:DICIEMBRE!R29)</f>
        <v>0</v>
      </c>
      <c r="S29" s="18">
        <f>SUM(ENERO:DICIEMBRE!S29)</f>
        <v>0</v>
      </c>
      <c r="T29" s="18">
        <f>SUM(ENERO:DICIEMBRE!T29)</f>
        <v>0</v>
      </c>
      <c r="U29" s="18">
        <f>SUM(ENERO:DICIEMBRE!U29)</f>
        <v>0</v>
      </c>
      <c r="V29" s="18">
        <f>SUM(ENERO:DICIEMBRE!V29)</f>
        <v>0</v>
      </c>
      <c r="W29" s="18">
        <f>SUM(ENERO:DICIEMBRE!W29)</f>
        <v>0</v>
      </c>
      <c r="X29" s="18">
        <f>SUM(ENERO:DICIEMBRE!X29)</f>
        <v>0</v>
      </c>
      <c r="Y29" s="18">
        <f>SUM(ENERO:DICIEMBRE!Y29)</f>
        <v>0</v>
      </c>
      <c r="Z29" s="18">
        <f>SUM(ENERO:DICIEMBRE!Z29)</f>
        <v>0</v>
      </c>
      <c r="AA29" s="18">
        <f>SUM(ENERO:DICIEMBRE!AA29)</f>
        <v>0</v>
      </c>
      <c r="AB29" s="18">
        <f>SUM(ENERO:DICIEMBRE!AB29)</f>
        <v>0</v>
      </c>
      <c r="AC29" s="18">
        <f>SUM(ENERO:DICIEMBRE!AC29)</f>
        <v>0</v>
      </c>
      <c r="AD29" s="18">
        <f>SUM(ENERO:DICIEMBRE!AD29)</f>
        <v>0</v>
      </c>
      <c r="AE29" s="18">
        <f>SUM(ENERO:DICIEMBRE!AE29)</f>
        <v>0</v>
      </c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/>
      </c>
      <c r="CD29" s="23" t="str">
        <f t="shared" si="1"/>
        <v/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18</v>
      </c>
      <c r="E30" s="18">
        <f>SUM(ENERO:DICIEMBRE!E30)</f>
        <v>0</v>
      </c>
      <c r="F30" s="18">
        <f>SUM(ENERO:DICIEMBRE!F30)</f>
        <v>18</v>
      </c>
      <c r="G30" s="18">
        <f>SUM(ENERO:DICIEMBRE!G30)</f>
        <v>0</v>
      </c>
      <c r="H30" s="18">
        <f>SUM(ENERO:DICIEMBRE!H30)</f>
        <v>0</v>
      </c>
      <c r="I30" s="18">
        <f>SUM(ENERO:DICIEMBRE!I30)</f>
        <v>0</v>
      </c>
      <c r="J30" s="18">
        <f>SUM(ENERO:DICIEMBRE!J30)</f>
        <v>0</v>
      </c>
      <c r="K30" s="18">
        <f>SUM(ENERO:DICIEMBRE!K30)</f>
        <v>0</v>
      </c>
      <c r="L30" s="18">
        <f>SUM(ENERO:DICIEMBRE!L30)</f>
        <v>0</v>
      </c>
      <c r="M30" s="18">
        <f>SUM(ENERO:DICIEMBRE!M30)</f>
        <v>0</v>
      </c>
      <c r="N30" s="18">
        <f>SUM(ENERO:DICIEMBRE!N30)</f>
        <v>0</v>
      </c>
      <c r="O30" s="18">
        <f>SUM(ENERO:DICIEMBRE!O30)</f>
        <v>0</v>
      </c>
      <c r="P30" s="18">
        <f>SUM(ENERO:DICIEMBRE!P30)</f>
        <v>0</v>
      </c>
      <c r="Q30" s="18">
        <f>SUM(ENERO:DICIEMBRE!Q30)</f>
        <v>0</v>
      </c>
      <c r="R30" s="18">
        <f>SUM(ENERO:DICIEMBRE!R30)</f>
        <v>0</v>
      </c>
      <c r="S30" s="18">
        <f>SUM(ENERO:DICIEMBRE!S30)</f>
        <v>0</v>
      </c>
      <c r="T30" s="18">
        <f>SUM(ENERO:DICIEMBRE!T30)</f>
        <v>0</v>
      </c>
      <c r="U30" s="18">
        <f>SUM(ENERO:DICIEMBRE!U30)</f>
        <v>0</v>
      </c>
      <c r="V30" s="18">
        <f>SUM(ENERO:DICIEMBRE!V30)</f>
        <v>0</v>
      </c>
      <c r="W30" s="18">
        <f>SUM(ENERO:DICIEMBRE!W30)</f>
        <v>0</v>
      </c>
      <c r="X30" s="18">
        <f>SUM(ENERO:DICIEMBRE!X30)</f>
        <v>0</v>
      </c>
      <c r="Y30" s="18">
        <f>SUM(ENERO:DICIEMBRE!Y30)</f>
        <v>0</v>
      </c>
      <c r="Z30" s="18">
        <f>SUM(ENERO:DICIEMBRE!Z30)</f>
        <v>0</v>
      </c>
      <c r="AA30" s="18">
        <f>SUM(ENERO:DICIEMBRE!AA30)</f>
        <v>0</v>
      </c>
      <c r="AB30" s="18">
        <f>SUM(ENERO:DICIEMBRE!AB30)</f>
        <v>0</v>
      </c>
      <c r="AC30" s="18">
        <f>SUM(ENERO:DICIEMBRE!AC30)</f>
        <v>0</v>
      </c>
      <c r="AD30" s="18">
        <f>SUM(ENERO:DICIEMBRE!AD30)</f>
        <v>0</v>
      </c>
      <c r="AE30" s="18">
        <f>SUM(ENERO:DICIEMBRE!AE30)</f>
        <v>0</v>
      </c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288" t="s">
        <v>59</v>
      </c>
      <c r="D31" s="289">
        <f>SUM(E31:H31)</f>
        <v>104</v>
      </c>
      <c r="E31" s="18">
        <f>SUM(ENERO:DICIEMBRE!E31)</f>
        <v>89</v>
      </c>
      <c r="F31" s="18">
        <f>SUM(ENERO:DICIEMBRE!F31)</f>
        <v>15</v>
      </c>
      <c r="G31" s="18">
        <f>SUM(ENERO:DICIEMBRE!G31)</f>
        <v>0</v>
      </c>
      <c r="H31" s="18">
        <f>SUM(ENERO:DICIEMBRE!H31)</f>
        <v>0</v>
      </c>
      <c r="I31" s="18">
        <f>SUM(ENERO:DICIEMBRE!I31)</f>
        <v>0</v>
      </c>
      <c r="J31" s="18">
        <f>SUM(ENERO:DICIEMBRE!J31)</f>
        <v>0</v>
      </c>
      <c r="K31" s="18">
        <f>SUM(ENERO:DICIEMBRE!K31)</f>
        <v>0</v>
      </c>
      <c r="L31" s="18">
        <f>SUM(ENERO:DICIEMBRE!L31)</f>
        <v>0</v>
      </c>
      <c r="M31" s="18">
        <f>SUM(ENERO:DICIEMBRE!M31)</f>
        <v>0</v>
      </c>
      <c r="N31" s="18">
        <f>SUM(ENERO:DICIEMBRE!N31)</f>
        <v>0</v>
      </c>
      <c r="O31" s="18">
        <f>SUM(ENERO:DICIEMBRE!O31)</f>
        <v>0</v>
      </c>
      <c r="P31" s="18">
        <f>SUM(ENERO:DICIEMBRE!P31)</f>
        <v>0</v>
      </c>
      <c r="Q31" s="18">
        <f>SUM(ENERO:DICIEMBRE!Q31)</f>
        <v>0</v>
      </c>
      <c r="R31" s="18">
        <f>SUM(ENERO:DICIEMBRE!R31)</f>
        <v>0</v>
      </c>
      <c r="S31" s="18">
        <f>SUM(ENERO:DICIEMBRE!S31)</f>
        <v>0</v>
      </c>
      <c r="T31" s="18">
        <f>SUM(ENERO:DICIEMBRE!T31)</f>
        <v>0</v>
      </c>
      <c r="U31" s="18">
        <f>SUM(ENERO:DICIEMBRE!U31)</f>
        <v>0</v>
      </c>
      <c r="V31" s="18">
        <f>SUM(ENERO:DICIEMBRE!V31)</f>
        <v>0</v>
      </c>
      <c r="W31" s="18">
        <f>SUM(ENERO:DICIEMBRE!W31)</f>
        <v>0</v>
      </c>
      <c r="X31" s="18">
        <f>SUM(ENERO:DICIEMBRE!X31)</f>
        <v>0</v>
      </c>
      <c r="Y31" s="18">
        <f>SUM(ENERO:DICIEMBRE!Y31)</f>
        <v>0</v>
      </c>
      <c r="Z31" s="18">
        <f>SUM(ENERO:DICIEMBRE!Z31)</f>
        <v>0</v>
      </c>
      <c r="AA31" s="18">
        <f>SUM(ENERO:DICIEMBRE!AA31)</f>
        <v>0</v>
      </c>
      <c r="AB31" s="18">
        <f>SUM(ENERO:DICIEMBRE!AB31)</f>
        <v>0</v>
      </c>
      <c r="AC31" s="18">
        <f>SUM(ENERO:DICIEMBRE!AC31)</f>
        <v>0</v>
      </c>
      <c r="AD31" s="18">
        <f>SUM(ENERO:DICIEMBRE!AD31)</f>
        <v>0</v>
      </c>
      <c r="AE31" s="18">
        <f>SUM(ENERO:DICIEMBRE!AE31)</f>
        <v>0</v>
      </c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8">
        <f>SUM(ENERO:DICIEMBRE!E32)</f>
        <v>0</v>
      </c>
      <c r="F32" s="18">
        <f>SUM(ENERO:DICIEMBRE!F32)</f>
        <v>0</v>
      </c>
      <c r="G32" s="18">
        <f>SUM(ENERO:DICIEMBRE!G32)</f>
        <v>0</v>
      </c>
      <c r="H32" s="18">
        <f>SUM(ENERO:DICIEMBRE!H32)</f>
        <v>0</v>
      </c>
      <c r="I32" s="18">
        <f>SUM(ENERO:DICIEMBRE!I32)</f>
        <v>0</v>
      </c>
      <c r="J32" s="18">
        <f>SUM(ENERO:DICIEMBRE!J32)</f>
        <v>0</v>
      </c>
      <c r="K32" s="18">
        <f>SUM(ENERO:DICIEMBRE!K32)</f>
        <v>0</v>
      </c>
      <c r="L32" s="18">
        <f>SUM(ENERO:DICIEMBRE!L32)</f>
        <v>0</v>
      </c>
      <c r="M32" s="18">
        <f>SUM(ENERO:DICIEMBRE!M32)</f>
        <v>0</v>
      </c>
      <c r="N32" s="18">
        <f>SUM(ENERO:DICIEMBRE!N32)</f>
        <v>0</v>
      </c>
      <c r="O32" s="18">
        <f>SUM(ENERO:DICIEMBRE!O32)</f>
        <v>0</v>
      </c>
      <c r="P32" s="18">
        <f>SUM(ENERO:DICIEMBRE!P32)</f>
        <v>0</v>
      </c>
      <c r="Q32" s="18">
        <f>SUM(ENERO:DICIEMBRE!Q32)</f>
        <v>0</v>
      </c>
      <c r="R32" s="18">
        <f>SUM(ENERO:DICIEMBRE!R32)</f>
        <v>0</v>
      </c>
      <c r="S32" s="18">
        <f>SUM(ENERO:DICIEMBRE!S32)</f>
        <v>0</v>
      </c>
      <c r="T32" s="18">
        <f>SUM(ENERO:DICIEMBRE!T32)</f>
        <v>0</v>
      </c>
      <c r="U32" s="18">
        <f>SUM(ENERO:DICIEMBRE!U32)</f>
        <v>0</v>
      </c>
      <c r="V32" s="18">
        <f>SUM(ENERO:DICIEMBRE!V32)</f>
        <v>0</v>
      </c>
      <c r="W32" s="18">
        <f>SUM(ENERO:DICIEMBRE!W32)</f>
        <v>0</v>
      </c>
      <c r="X32" s="18">
        <f>SUM(ENERO:DICIEMBRE!X32)</f>
        <v>0</v>
      </c>
      <c r="Y32" s="18">
        <f>SUM(ENERO:DICIEMBRE!Y32)</f>
        <v>0</v>
      </c>
      <c r="Z32" s="18">
        <f>SUM(ENERO:DICIEMBRE!Z32)</f>
        <v>0</v>
      </c>
      <c r="AA32" s="18">
        <f>SUM(ENERO:DICIEMBRE!AA32)</f>
        <v>0</v>
      </c>
      <c r="AB32" s="18">
        <f>SUM(ENERO:DICIEMBRE!AB32)</f>
        <v>0</v>
      </c>
      <c r="AC32" s="18">
        <f>SUM(ENERO:DICIEMBRE!AC32)</f>
        <v>0</v>
      </c>
      <c r="AD32" s="18">
        <f>SUM(ENERO:DICIEMBRE!AD32)</f>
        <v>0</v>
      </c>
      <c r="AE32" s="18">
        <f>SUM(ENERO:DICIEMBRE!AE32)</f>
        <v>0</v>
      </c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18">
        <f>SUM(ENERO:DICIEMBRE!E33)</f>
        <v>0</v>
      </c>
      <c r="F33" s="18">
        <f>SUM(ENERO:DICIEMBRE!F33)</f>
        <v>0</v>
      </c>
      <c r="G33" s="18">
        <f>SUM(ENERO:DICIEMBRE!G33)</f>
        <v>0</v>
      </c>
      <c r="H33" s="18">
        <f>SUM(ENERO:DICIEMBRE!H33)</f>
        <v>0</v>
      </c>
      <c r="I33" s="18">
        <f>SUM(ENERO:DICIEMBRE!I33)</f>
        <v>0</v>
      </c>
      <c r="J33" s="18">
        <f>SUM(ENERO:DICIEMBRE!J33)</f>
        <v>0</v>
      </c>
      <c r="K33" s="18">
        <f>SUM(ENERO:DICIEMBRE!K33)</f>
        <v>0</v>
      </c>
      <c r="L33" s="18">
        <f>SUM(ENERO:DICIEMBRE!L33)</f>
        <v>0</v>
      </c>
      <c r="M33" s="18">
        <f>SUM(ENERO:DICIEMBRE!M33)</f>
        <v>0</v>
      </c>
      <c r="N33" s="18">
        <f>SUM(ENERO:DICIEMBRE!N33)</f>
        <v>0</v>
      </c>
      <c r="O33" s="18">
        <f>SUM(ENERO:DICIEMBRE!O33)</f>
        <v>0</v>
      </c>
      <c r="P33" s="18">
        <f>SUM(ENERO:DICIEMBRE!P33)</f>
        <v>0</v>
      </c>
      <c r="Q33" s="18">
        <f>SUM(ENERO:DICIEMBRE!Q33)</f>
        <v>0</v>
      </c>
      <c r="R33" s="18">
        <f>SUM(ENERO:DICIEMBRE!R33)</f>
        <v>0</v>
      </c>
      <c r="S33" s="18">
        <f>SUM(ENERO:DICIEMBRE!S33)</f>
        <v>0</v>
      </c>
      <c r="T33" s="18">
        <f>SUM(ENERO:DICIEMBRE!T33)</f>
        <v>0</v>
      </c>
      <c r="U33" s="18">
        <f>SUM(ENERO:DICIEMBRE!U33)</f>
        <v>0</v>
      </c>
      <c r="V33" s="18">
        <f>SUM(ENERO:DICIEMBRE!V33)</f>
        <v>0</v>
      </c>
      <c r="W33" s="18">
        <f>SUM(ENERO:DICIEMBRE!W33)</f>
        <v>0</v>
      </c>
      <c r="X33" s="18">
        <f>SUM(ENERO:DICIEMBRE!X33)</f>
        <v>0</v>
      </c>
      <c r="Y33" s="18">
        <f>SUM(ENERO:DICIEMBRE!Y33)</f>
        <v>0</v>
      </c>
      <c r="Z33" s="18">
        <f>SUM(ENERO:DICIEMBRE!Z33)</f>
        <v>0</v>
      </c>
      <c r="AA33" s="18">
        <f>SUM(ENERO:DICIEMBRE!AA33)</f>
        <v>0</v>
      </c>
      <c r="AB33" s="18">
        <f>SUM(ENERO:DICIEMBRE!AB33)</f>
        <v>0</v>
      </c>
      <c r="AC33" s="18">
        <f>SUM(ENERO:DICIEMBRE!AC33)</f>
        <v>0</v>
      </c>
      <c r="AD33" s="18">
        <f>SUM(ENERO:DICIEMBRE!AD33)</f>
        <v>0</v>
      </c>
      <c r="AE33" s="18">
        <f>SUM(ENERO:DICIEMBRE!AE33)</f>
        <v>0</v>
      </c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116" t="s">
        <v>61</v>
      </c>
      <c r="C34" s="1117"/>
      <c r="D34" s="291">
        <f>SUM(E34:X34)</f>
        <v>1397</v>
      </c>
      <c r="E34" s="18">
        <f>SUM(ENERO:DICIEMBRE!E34)</f>
        <v>1272</v>
      </c>
      <c r="F34" s="18">
        <f>SUM(ENERO:DICIEMBRE!F34)</f>
        <v>5</v>
      </c>
      <c r="G34" s="18">
        <f>SUM(ENERO:DICIEMBRE!G34)</f>
        <v>0</v>
      </c>
      <c r="H34" s="18">
        <f>SUM(ENERO:DICIEMBRE!H34)</f>
        <v>0</v>
      </c>
      <c r="I34" s="18">
        <f>SUM(ENERO:DICIEMBRE!I34)</f>
        <v>0</v>
      </c>
      <c r="J34" s="18">
        <f>SUM(ENERO:DICIEMBRE!J34)</f>
        <v>0</v>
      </c>
      <c r="K34" s="18">
        <f>SUM(ENERO:DICIEMBRE!K34)</f>
        <v>7</v>
      </c>
      <c r="L34" s="18">
        <f>SUM(ENERO:DICIEMBRE!L34)</f>
        <v>28</v>
      </c>
      <c r="M34" s="18">
        <f>SUM(ENERO:DICIEMBRE!M34)</f>
        <v>45</v>
      </c>
      <c r="N34" s="18">
        <f>SUM(ENERO:DICIEMBRE!N34)</f>
        <v>32</v>
      </c>
      <c r="O34" s="18">
        <f>SUM(ENERO:DICIEMBRE!O34)</f>
        <v>6</v>
      </c>
      <c r="P34" s="18">
        <f>SUM(ENERO:DICIEMBRE!P34)</f>
        <v>2</v>
      </c>
      <c r="Q34" s="18">
        <f>SUM(ENERO:DICIEMBRE!Q34)</f>
        <v>0</v>
      </c>
      <c r="R34" s="18">
        <f>SUM(ENERO:DICIEMBRE!R34)</f>
        <v>0</v>
      </c>
      <c r="S34" s="18">
        <f>SUM(ENERO:DICIEMBRE!S34)</f>
        <v>0</v>
      </c>
      <c r="T34" s="18">
        <f>SUM(ENERO:DICIEMBRE!T34)</f>
        <v>0</v>
      </c>
      <c r="U34" s="18">
        <f>SUM(ENERO:DICIEMBRE!U34)</f>
        <v>0</v>
      </c>
      <c r="V34" s="18">
        <f>SUM(ENERO:DICIEMBRE!V34)</f>
        <v>0</v>
      </c>
      <c r="W34" s="18">
        <f>SUM(ENERO:DICIEMBRE!W34)</f>
        <v>0</v>
      </c>
      <c r="X34" s="18">
        <f>SUM(ENERO:DICIEMBRE!X34)</f>
        <v>0</v>
      </c>
      <c r="Y34" s="18">
        <f>SUM(ENERO:DICIEMBRE!Y34)</f>
        <v>0</v>
      </c>
      <c r="Z34" s="18">
        <f>SUM(ENERO:DICIEMBRE!Z34)</f>
        <v>0</v>
      </c>
      <c r="AA34" s="18">
        <f>SUM(ENERO:DICIEMBRE!AA34)</f>
        <v>0</v>
      </c>
      <c r="AB34" s="18">
        <f>SUM(ENERO:DICIEMBRE!AB34)</f>
        <v>0</v>
      </c>
      <c r="AC34" s="18">
        <f>SUM(ENERO:DICIEMBRE!AC34)</f>
        <v>0</v>
      </c>
      <c r="AD34" s="18">
        <f>SUM(ENERO:DICIEMBRE!AD34)</f>
        <v>11</v>
      </c>
      <c r="AE34" s="18">
        <f>SUM(ENERO:DICIEMBRE!AE34)</f>
        <v>0</v>
      </c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/>
      </c>
      <c r="CD34" s="23" t="str">
        <f t="shared" si="1"/>
        <v/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x14ac:dyDescent="0.25">
      <c r="A35" s="1080"/>
      <c r="B35" s="1078" t="s">
        <v>62</v>
      </c>
      <c r="C35" s="111" t="s">
        <v>63</v>
      </c>
      <c r="D35" s="52">
        <f>SUM(E35:X35)</f>
        <v>60</v>
      </c>
      <c r="E35" s="18">
        <f>SUM(ENERO:DICIEMBRE!E35)</f>
        <v>0</v>
      </c>
      <c r="F35" s="18">
        <f>SUM(ENERO:DICIEMBRE!F35)</f>
        <v>0</v>
      </c>
      <c r="G35" s="18">
        <f>SUM(ENERO:DICIEMBRE!G35)</f>
        <v>0</v>
      </c>
      <c r="H35" s="18">
        <f>SUM(ENERO:DICIEMBRE!H35)</f>
        <v>0</v>
      </c>
      <c r="I35" s="18">
        <f>SUM(ENERO:DICIEMBRE!I35)</f>
        <v>0</v>
      </c>
      <c r="J35" s="18">
        <f>SUM(ENERO:DICIEMBRE!J35)</f>
        <v>60</v>
      </c>
      <c r="K35" s="18">
        <f>SUM(ENERO:DICIEMBRE!K35)</f>
        <v>0</v>
      </c>
      <c r="L35" s="18">
        <f>SUM(ENERO:DICIEMBRE!L35)</f>
        <v>0</v>
      </c>
      <c r="M35" s="18">
        <f>SUM(ENERO:DICIEMBRE!M35)</f>
        <v>0</v>
      </c>
      <c r="N35" s="18">
        <f>SUM(ENERO:DICIEMBRE!N35)</f>
        <v>0</v>
      </c>
      <c r="O35" s="18">
        <f>SUM(ENERO:DICIEMBRE!O35)</f>
        <v>0</v>
      </c>
      <c r="P35" s="18">
        <f>SUM(ENERO:DICIEMBRE!P35)</f>
        <v>0</v>
      </c>
      <c r="Q35" s="18">
        <f>SUM(ENERO:DICIEMBRE!Q35)</f>
        <v>0</v>
      </c>
      <c r="R35" s="18">
        <f>SUM(ENERO:DICIEMBRE!R35)</f>
        <v>0</v>
      </c>
      <c r="S35" s="18">
        <f>SUM(ENERO:DICIEMBRE!S35)</f>
        <v>0</v>
      </c>
      <c r="T35" s="18">
        <f>SUM(ENERO:DICIEMBRE!T35)</f>
        <v>0</v>
      </c>
      <c r="U35" s="18">
        <f>SUM(ENERO:DICIEMBRE!U35)</f>
        <v>0</v>
      </c>
      <c r="V35" s="18">
        <f>SUM(ENERO:DICIEMBRE!V35)</f>
        <v>0</v>
      </c>
      <c r="W35" s="18">
        <f>SUM(ENERO:DICIEMBRE!W35)</f>
        <v>0</v>
      </c>
      <c r="X35" s="18">
        <f>SUM(ENERO:DICIEMBRE!X35)</f>
        <v>0</v>
      </c>
      <c r="Y35" s="18">
        <f>SUM(ENERO:DICIEMBRE!Y35)</f>
        <v>0</v>
      </c>
      <c r="Z35" s="18">
        <f>SUM(ENERO:DICIEMBRE!Z35)</f>
        <v>0</v>
      </c>
      <c r="AA35" s="18">
        <f>SUM(ENERO:DICIEMBRE!AA35)</f>
        <v>0</v>
      </c>
      <c r="AB35" s="18">
        <f>SUM(ENERO:DICIEMBRE!AB35)</f>
        <v>0</v>
      </c>
      <c r="AC35" s="18">
        <f>SUM(ENERO:DICIEMBRE!AC35)</f>
        <v>0</v>
      </c>
      <c r="AD35" s="18">
        <f>SUM(ENERO:DICIEMBRE!AD35)</f>
        <v>0</v>
      </c>
      <c r="AE35" s="18">
        <f>SUM(ENERO:DICIEMBRE!AE35)</f>
        <v>0</v>
      </c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118"/>
      <c r="C36" s="42" t="s">
        <v>64</v>
      </c>
      <c r="D36" s="26">
        <f>SUM(E36:X36)</f>
        <v>30</v>
      </c>
      <c r="E36" s="18">
        <f>SUM(ENERO:DICIEMBRE!E36)</f>
        <v>0</v>
      </c>
      <c r="F36" s="18">
        <f>SUM(ENERO:DICIEMBRE!F36)</f>
        <v>0</v>
      </c>
      <c r="G36" s="18">
        <f>SUM(ENERO:DICIEMBRE!G36)</f>
        <v>0</v>
      </c>
      <c r="H36" s="18">
        <f>SUM(ENERO:DICIEMBRE!H36)</f>
        <v>0</v>
      </c>
      <c r="I36" s="18">
        <f>SUM(ENERO:DICIEMBRE!I36)</f>
        <v>30</v>
      </c>
      <c r="J36" s="18">
        <f>SUM(ENERO:DICIEMBRE!J36)</f>
        <v>0</v>
      </c>
      <c r="K36" s="18">
        <f>SUM(ENERO:DICIEMBRE!K36)</f>
        <v>0</v>
      </c>
      <c r="L36" s="18">
        <f>SUM(ENERO:DICIEMBRE!L36)</f>
        <v>0</v>
      </c>
      <c r="M36" s="18">
        <f>SUM(ENERO:DICIEMBRE!M36)</f>
        <v>0</v>
      </c>
      <c r="N36" s="18">
        <f>SUM(ENERO:DICIEMBRE!N36)</f>
        <v>0</v>
      </c>
      <c r="O36" s="18">
        <f>SUM(ENERO:DICIEMBRE!O36)</f>
        <v>0</v>
      </c>
      <c r="P36" s="18">
        <f>SUM(ENERO:DICIEMBRE!P36)</f>
        <v>0</v>
      </c>
      <c r="Q36" s="18">
        <f>SUM(ENERO:DICIEMBRE!Q36)</f>
        <v>0</v>
      </c>
      <c r="R36" s="18">
        <f>SUM(ENERO:DICIEMBRE!R36)</f>
        <v>0</v>
      </c>
      <c r="S36" s="18">
        <f>SUM(ENERO:DICIEMBRE!S36)</f>
        <v>0</v>
      </c>
      <c r="T36" s="18">
        <f>SUM(ENERO:DICIEMBRE!T36)</f>
        <v>0</v>
      </c>
      <c r="U36" s="18">
        <f>SUM(ENERO:DICIEMBRE!U36)</f>
        <v>0</v>
      </c>
      <c r="V36" s="18">
        <f>SUM(ENERO:DICIEMBRE!V36)</f>
        <v>0</v>
      </c>
      <c r="W36" s="18">
        <f>SUM(ENERO:DICIEMBRE!W36)</f>
        <v>0</v>
      </c>
      <c r="X36" s="18">
        <f>SUM(ENERO:DICIEMBRE!X36)</f>
        <v>0</v>
      </c>
      <c r="Y36" s="18">
        <f>SUM(ENERO:DICIEMBRE!Y36)</f>
        <v>0</v>
      </c>
      <c r="Z36" s="18">
        <f>SUM(ENERO:DICIEMBRE!Z36)</f>
        <v>0</v>
      </c>
      <c r="AA36" s="18">
        <f>SUM(ENERO:DICIEMBRE!AA36)</f>
        <v>0</v>
      </c>
      <c r="AB36" s="18">
        <f>SUM(ENERO:DICIEMBRE!AB36)</f>
        <v>0</v>
      </c>
      <c r="AC36" s="18">
        <f>SUM(ENERO:DICIEMBRE!AC36)</f>
        <v>0</v>
      </c>
      <c r="AD36" s="18">
        <f>SUM(ENERO:DICIEMBRE!AD36)</f>
        <v>0</v>
      </c>
      <c r="AE36" s="18">
        <f>SUM(ENERO:DICIEMBRE!AE36)</f>
        <v>0</v>
      </c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x14ac:dyDescent="0.25">
      <c r="A37" s="1080"/>
      <c r="B37" s="1119" t="s">
        <v>65</v>
      </c>
      <c r="C37" s="1119"/>
      <c r="D37" s="26">
        <f>SUM(E37:X37)</f>
        <v>157</v>
      </c>
      <c r="E37" s="18">
        <f>SUM(ENERO:DICIEMBRE!E37)</f>
        <v>0</v>
      </c>
      <c r="F37" s="18">
        <f>SUM(ENERO:DICIEMBRE!F37)</f>
        <v>0</v>
      </c>
      <c r="G37" s="18">
        <f>SUM(ENERO:DICIEMBRE!G37)</f>
        <v>3</v>
      </c>
      <c r="H37" s="18">
        <f>SUM(ENERO:DICIEMBRE!H37)</f>
        <v>56</v>
      </c>
      <c r="I37" s="18">
        <f>SUM(ENERO:DICIEMBRE!I37)</f>
        <v>98</v>
      </c>
      <c r="J37" s="18">
        <f>SUM(ENERO:DICIEMBRE!J37)</f>
        <v>0</v>
      </c>
      <c r="K37" s="18">
        <f>SUM(ENERO:DICIEMBRE!K37)</f>
        <v>0</v>
      </c>
      <c r="L37" s="18">
        <f>SUM(ENERO:DICIEMBRE!L37)</f>
        <v>0</v>
      </c>
      <c r="M37" s="18">
        <f>SUM(ENERO:DICIEMBRE!M37)</f>
        <v>0</v>
      </c>
      <c r="N37" s="18">
        <f>SUM(ENERO:DICIEMBRE!N37)</f>
        <v>0</v>
      </c>
      <c r="O37" s="18">
        <f>SUM(ENERO:DICIEMBRE!O37)</f>
        <v>0</v>
      </c>
      <c r="P37" s="18">
        <f>SUM(ENERO:DICIEMBRE!P37)</f>
        <v>0</v>
      </c>
      <c r="Q37" s="18">
        <f>SUM(ENERO:DICIEMBRE!Q37)</f>
        <v>0</v>
      </c>
      <c r="R37" s="18">
        <f>SUM(ENERO:DICIEMBRE!R37)</f>
        <v>0</v>
      </c>
      <c r="S37" s="18">
        <f>SUM(ENERO:DICIEMBRE!S37)</f>
        <v>0</v>
      </c>
      <c r="T37" s="18">
        <f>SUM(ENERO:DICIEMBRE!T37)</f>
        <v>0</v>
      </c>
      <c r="U37" s="18">
        <f>SUM(ENERO:DICIEMBRE!U37)</f>
        <v>0</v>
      </c>
      <c r="V37" s="18">
        <f>SUM(ENERO:DICIEMBRE!V37)</f>
        <v>0</v>
      </c>
      <c r="W37" s="18">
        <f>SUM(ENERO:DICIEMBRE!W37)</f>
        <v>0</v>
      </c>
      <c r="X37" s="18">
        <f>SUM(ENERO:DICIEMBRE!X37)</f>
        <v>0</v>
      </c>
      <c r="Y37" s="18">
        <f>SUM(ENERO:DICIEMBRE!Y37)</f>
        <v>0</v>
      </c>
      <c r="Z37" s="18">
        <f>SUM(ENERO:DICIEMBRE!Z37)</f>
        <v>0</v>
      </c>
      <c r="AA37" s="18">
        <f>SUM(ENERO:DICIEMBRE!AA37)</f>
        <v>0</v>
      </c>
      <c r="AB37" s="18">
        <f>SUM(ENERO:DICIEMBRE!AB37)</f>
        <v>0</v>
      </c>
      <c r="AC37" s="18">
        <f>SUM(ENERO:DICIEMBRE!AC37)</f>
        <v>0</v>
      </c>
      <c r="AD37" s="18">
        <f>SUM(ENERO:DICIEMBRE!AD37)</f>
        <v>0</v>
      </c>
      <c r="AE37" s="18">
        <f>SUM(ENERO:DICIEMBRE!AE37)</f>
        <v>0</v>
      </c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/>
      </c>
      <c r="CD37" s="23" t="str">
        <f t="shared" si="1"/>
        <v/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40</v>
      </c>
      <c r="E38" s="18">
        <f>SUM(ENERO:DICIEMBRE!E38)</f>
        <v>0</v>
      </c>
      <c r="F38" s="18">
        <f>SUM(ENERO:DICIEMBRE!F38)</f>
        <v>0</v>
      </c>
      <c r="G38" s="18">
        <f>SUM(ENERO:DICIEMBRE!G38)</f>
        <v>0</v>
      </c>
      <c r="H38" s="18">
        <f>SUM(ENERO:DICIEMBRE!H38)</f>
        <v>0</v>
      </c>
      <c r="I38" s="18">
        <f>SUM(ENERO:DICIEMBRE!I38)</f>
        <v>40</v>
      </c>
      <c r="J38" s="18">
        <f>SUM(ENERO:DICIEMBRE!J38)</f>
        <v>0</v>
      </c>
      <c r="K38" s="18">
        <f>SUM(ENERO:DICIEMBRE!K38)</f>
        <v>0</v>
      </c>
      <c r="L38" s="18">
        <f>SUM(ENERO:DICIEMBRE!L38)</f>
        <v>0</v>
      </c>
      <c r="M38" s="18">
        <f>SUM(ENERO:DICIEMBRE!M38)</f>
        <v>0</v>
      </c>
      <c r="N38" s="18">
        <f>SUM(ENERO:DICIEMBRE!N38)</f>
        <v>0</v>
      </c>
      <c r="O38" s="18">
        <f>SUM(ENERO:DICIEMBRE!O38)</f>
        <v>0</v>
      </c>
      <c r="P38" s="18">
        <f>SUM(ENERO:DICIEMBRE!P38)</f>
        <v>0</v>
      </c>
      <c r="Q38" s="18">
        <f>SUM(ENERO:DICIEMBRE!Q38)</f>
        <v>0</v>
      </c>
      <c r="R38" s="18">
        <f>SUM(ENERO:DICIEMBRE!R38)</f>
        <v>0</v>
      </c>
      <c r="S38" s="18">
        <f>SUM(ENERO:DICIEMBRE!S38)</f>
        <v>0</v>
      </c>
      <c r="T38" s="18">
        <f>SUM(ENERO:DICIEMBRE!T38)</f>
        <v>0</v>
      </c>
      <c r="U38" s="18">
        <f>SUM(ENERO:DICIEMBRE!U38)</f>
        <v>0</v>
      </c>
      <c r="V38" s="18">
        <f>SUM(ENERO:DICIEMBRE!V38)</f>
        <v>0</v>
      </c>
      <c r="W38" s="18">
        <f>SUM(ENERO:DICIEMBRE!W38)</f>
        <v>0</v>
      </c>
      <c r="X38" s="18">
        <f>SUM(ENERO:DICIEMBRE!X38)</f>
        <v>0</v>
      </c>
      <c r="Y38" s="18">
        <f>SUM(ENERO:DICIEMBRE!Y38)</f>
        <v>0</v>
      </c>
      <c r="Z38" s="18">
        <f>SUM(ENERO:DICIEMBRE!Z38)</f>
        <v>0</v>
      </c>
      <c r="AA38" s="18">
        <f>SUM(ENERO:DICIEMBRE!AA38)</f>
        <v>0</v>
      </c>
      <c r="AB38" s="18">
        <f>SUM(ENERO:DICIEMBRE!AB38)</f>
        <v>0</v>
      </c>
      <c r="AC38" s="18">
        <f>SUM(ENERO:DICIEMBRE!AC38)</f>
        <v>0</v>
      </c>
      <c r="AD38" s="18">
        <f>SUM(ENERO:DICIEMBRE!AD38)</f>
        <v>0</v>
      </c>
      <c r="AE38" s="18">
        <f>SUM(ENERO:DICIEMBRE!AE38)</f>
        <v>0</v>
      </c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x14ac:dyDescent="0.25">
      <c r="A39" s="1080"/>
      <c r="B39" s="1107" t="s">
        <v>67</v>
      </c>
      <c r="C39" s="1108"/>
      <c r="D39" s="36">
        <f>SUM(J39:S39)</f>
        <v>0</v>
      </c>
      <c r="E39" s="18">
        <f>SUM(ENERO:DICIEMBRE!E39)</f>
        <v>0</v>
      </c>
      <c r="F39" s="18">
        <f>SUM(ENERO:DICIEMBRE!F39)</f>
        <v>0</v>
      </c>
      <c r="G39" s="18">
        <f>SUM(ENERO:DICIEMBRE!G39)</f>
        <v>0</v>
      </c>
      <c r="H39" s="18">
        <f>SUM(ENERO:DICIEMBRE!H39)</f>
        <v>0</v>
      </c>
      <c r="I39" s="18">
        <f>SUM(ENERO:DICIEMBRE!I39)</f>
        <v>0</v>
      </c>
      <c r="J39" s="18">
        <f>SUM(ENERO:DICIEMBRE!J39)</f>
        <v>0</v>
      </c>
      <c r="K39" s="18">
        <f>SUM(ENERO:DICIEMBRE!K39)</f>
        <v>0</v>
      </c>
      <c r="L39" s="18">
        <f>SUM(ENERO:DICIEMBRE!L39)</f>
        <v>0</v>
      </c>
      <c r="M39" s="18">
        <f>SUM(ENERO:DICIEMBRE!M39)</f>
        <v>0</v>
      </c>
      <c r="N39" s="18">
        <f>SUM(ENERO:DICIEMBRE!N39)</f>
        <v>0</v>
      </c>
      <c r="O39" s="18">
        <f>SUM(ENERO:DICIEMBRE!O39)</f>
        <v>0</v>
      </c>
      <c r="P39" s="18">
        <f>SUM(ENERO:DICIEMBRE!P39)</f>
        <v>0</v>
      </c>
      <c r="Q39" s="18">
        <f>SUM(ENERO:DICIEMBRE!Q39)</f>
        <v>0</v>
      </c>
      <c r="R39" s="18">
        <f>SUM(ENERO:DICIEMBRE!R39)</f>
        <v>0</v>
      </c>
      <c r="S39" s="18">
        <f>SUM(ENERO:DICIEMBRE!S39)</f>
        <v>0</v>
      </c>
      <c r="T39" s="18">
        <f>SUM(ENERO:DICIEMBRE!T39)</f>
        <v>0</v>
      </c>
      <c r="U39" s="18">
        <f>SUM(ENERO:DICIEMBRE!U39)</f>
        <v>0</v>
      </c>
      <c r="V39" s="18">
        <f>SUM(ENERO:DICIEMBRE!V39)</f>
        <v>0</v>
      </c>
      <c r="W39" s="18">
        <f>SUM(ENERO:DICIEMBRE!W39)</f>
        <v>0</v>
      </c>
      <c r="X39" s="18">
        <f>SUM(ENERO:DICIEMBRE!X39)</f>
        <v>0</v>
      </c>
      <c r="Y39" s="18">
        <f>SUM(ENERO:DICIEMBRE!Y39)</f>
        <v>0</v>
      </c>
      <c r="Z39" s="18">
        <f>SUM(ENERO:DICIEMBRE!Z39)</f>
        <v>0</v>
      </c>
      <c r="AA39" s="18">
        <f>SUM(ENERO:DICIEMBRE!AA39)</f>
        <v>0</v>
      </c>
      <c r="AB39" s="18">
        <f>SUM(ENERO:DICIEMBRE!AB39)</f>
        <v>0</v>
      </c>
      <c r="AC39" s="18">
        <f>SUM(ENERO:DICIEMBRE!AC39)</f>
        <v>0</v>
      </c>
      <c r="AD39" s="18">
        <f>SUM(ENERO:DICIEMBRE!AD39)</f>
        <v>0</v>
      </c>
      <c r="AE39" s="18">
        <f>SUM(ENERO:DICIEMBRE!AE39)</f>
        <v>0</v>
      </c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3768</v>
      </c>
      <c r="E40" s="18">
        <f>SUM(ENERO:DICIEMBRE!E40)</f>
        <v>2059</v>
      </c>
      <c r="F40" s="18">
        <f>SUM(ENERO:DICIEMBRE!F40)</f>
        <v>13</v>
      </c>
      <c r="G40" s="18">
        <f>SUM(ENERO:DICIEMBRE!G40)</f>
        <v>69</v>
      </c>
      <c r="H40" s="18">
        <f>SUM(ENERO:DICIEMBRE!H40)</f>
        <v>53</v>
      </c>
      <c r="I40" s="18">
        <f>SUM(ENERO:DICIEMBRE!I40)</f>
        <v>19</v>
      </c>
      <c r="J40" s="18">
        <f>SUM(ENERO:DICIEMBRE!J40)</f>
        <v>4</v>
      </c>
      <c r="K40" s="18">
        <f>SUM(ENERO:DICIEMBRE!K40)</f>
        <v>28</v>
      </c>
      <c r="L40" s="18">
        <f>SUM(ENERO:DICIEMBRE!L40)</f>
        <v>44</v>
      </c>
      <c r="M40" s="18">
        <f>SUM(ENERO:DICIEMBRE!M40)</f>
        <v>30</v>
      </c>
      <c r="N40" s="18">
        <f>SUM(ENERO:DICIEMBRE!N40)</f>
        <v>34</v>
      </c>
      <c r="O40" s="18">
        <f>SUM(ENERO:DICIEMBRE!O40)</f>
        <v>33</v>
      </c>
      <c r="P40" s="18">
        <f>SUM(ENERO:DICIEMBRE!P40)</f>
        <v>42</v>
      </c>
      <c r="Q40" s="18">
        <f>SUM(ENERO:DICIEMBRE!Q40)</f>
        <v>62</v>
      </c>
      <c r="R40" s="18">
        <f>SUM(ENERO:DICIEMBRE!R40)</f>
        <v>64</v>
      </c>
      <c r="S40" s="18">
        <f>SUM(ENERO:DICIEMBRE!S40)</f>
        <v>158</v>
      </c>
      <c r="T40" s="18">
        <f>SUM(ENERO:DICIEMBRE!T40)</f>
        <v>128</v>
      </c>
      <c r="U40" s="18">
        <f>SUM(ENERO:DICIEMBRE!U40)</f>
        <v>170</v>
      </c>
      <c r="V40" s="18">
        <f>SUM(ENERO:DICIEMBRE!V40)</f>
        <v>218</v>
      </c>
      <c r="W40" s="18">
        <f>SUM(ENERO:DICIEMBRE!W40)</f>
        <v>168</v>
      </c>
      <c r="X40" s="18">
        <f>SUM(ENERO:DICIEMBRE!X40)</f>
        <v>372</v>
      </c>
      <c r="Y40" s="18">
        <f>SUM(ENERO:DICIEMBRE!Y40)</f>
        <v>0</v>
      </c>
      <c r="Z40" s="18">
        <f>SUM(ENERO:DICIEMBRE!Z40)</f>
        <v>0</v>
      </c>
      <c r="AA40" s="18">
        <f>SUM(ENERO:DICIEMBRE!AA40)</f>
        <v>0</v>
      </c>
      <c r="AB40" s="18">
        <f>SUM(ENERO:DICIEMBRE!AB40)</f>
        <v>0</v>
      </c>
      <c r="AC40" s="18">
        <f>SUM(ENERO:DICIEMBRE!AC40)</f>
        <v>0</v>
      </c>
      <c r="AD40" s="18">
        <f>SUM(ENERO:DICIEMBRE!AD40)</f>
        <v>0</v>
      </c>
      <c r="AE40" s="18">
        <f>SUM(ENERO:DICIEMBRE!AE40)</f>
        <v>0</v>
      </c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/>
      </c>
      <c r="CD40" s="23" t="str">
        <f t="shared" si="1"/>
        <v/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x14ac:dyDescent="0.25">
      <c r="A41" s="1080"/>
      <c r="B41" s="1077" t="s">
        <v>69</v>
      </c>
      <c r="C41" s="295" t="s">
        <v>70</v>
      </c>
      <c r="D41" s="289">
        <f>SUM(U41:X41)</f>
        <v>0</v>
      </c>
      <c r="E41" s="18">
        <f>SUM(ENERO:DICIEMBRE!E41)</f>
        <v>0</v>
      </c>
      <c r="F41" s="18">
        <f>SUM(ENERO:DICIEMBRE!F41)</f>
        <v>0</v>
      </c>
      <c r="G41" s="18">
        <f>SUM(ENERO:DICIEMBRE!G41)</f>
        <v>0</v>
      </c>
      <c r="H41" s="18">
        <f>SUM(ENERO:DICIEMBRE!H41)</f>
        <v>0</v>
      </c>
      <c r="I41" s="18">
        <f>SUM(ENERO:DICIEMBRE!I41)</f>
        <v>0</v>
      </c>
      <c r="J41" s="18">
        <f>SUM(ENERO:DICIEMBRE!J41)</f>
        <v>0</v>
      </c>
      <c r="K41" s="18">
        <f>SUM(ENERO:DICIEMBRE!K41)</f>
        <v>0</v>
      </c>
      <c r="L41" s="18">
        <f>SUM(ENERO:DICIEMBRE!L41)</f>
        <v>0</v>
      </c>
      <c r="M41" s="18">
        <f>SUM(ENERO:DICIEMBRE!M41)</f>
        <v>0</v>
      </c>
      <c r="N41" s="18">
        <f>SUM(ENERO:DICIEMBRE!N41)</f>
        <v>0</v>
      </c>
      <c r="O41" s="18">
        <f>SUM(ENERO:DICIEMBRE!O41)</f>
        <v>0</v>
      </c>
      <c r="P41" s="18">
        <f>SUM(ENERO:DICIEMBRE!P41)</f>
        <v>0</v>
      </c>
      <c r="Q41" s="18">
        <f>SUM(ENERO:DICIEMBRE!Q41)</f>
        <v>0</v>
      </c>
      <c r="R41" s="18">
        <f>SUM(ENERO:DICIEMBRE!R41)</f>
        <v>0</v>
      </c>
      <c r="S41" s="18">
        <f>SUM(ENERO:DICIEMBRE!S41)</f>
        <v>0</v>
      </c>
      <c r="T41" s="18">
        <f>SUM(ENERO:DICIEMBRE!T41)</f>
        <v>0</v>
      </c>
      <c r="U41" s="18">
        <f>SUM(ENERO:DICIEMBRE!U41)</f>
        <v>0</v>
      </c>
      <c r="V41" s="18">
        <f>SUM(ENERO:DICIEMBRE!V41)</f>
        <v>0</v>
      </c>
      <c r="W41" s="18">
        <f>SUM(ENERO:DICIEMBRE!W41)</f>
        <v>0</v>
      </c>
      <c r="X41" s="18">
        <f>SUM(ENERO:DICIEMBRE!X41)</f>
        <v>0</v>
      </c>
      <c r="Y41" s="18">
        <f>SUM(ENERO:DICIEMBRE!Y41)</f>
        <v>0</v>
      </c>
      <c r="Z41" s="18">
        <f>SUM(ENERO:DICIEMBRE!Z41)</f>
        <v>0</v>
      </c>
      <c r="AA41" s="18">
        <f>SUM(ENERO:DICIEMBRE!AA41)</f>
        <v>0</v>
      </c>
      <c r="AB41" s="18">
        <f>SUM(ENERO:DICIEMBRE!AB41)</f>
        <v>0</v>
      </c>
      <c r="AC41" s="18">
        <f>SUM(ENERO:DICIEMBRE!AC41)</f>
        <v>0</v>
      </c>
      <c r="AD41" s="18">
        <f>SUM(ENERO:DICIEMBRE!AD41)</f>
        <v>0</v>
      </c>
      <c r="AE41" s="18">
        <f>SUM(ENERO:DICIEMBRE!AE41)</f>
        <v>0</v>
      </c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323</v>
      </c>
      <c r="E42" s="18">
        <f>SUM(ENERO:DICIEMBRE!E42)</f>
        <v>0</v>
      </c>
      <c r="F42" s="18">
        <f>SUM(ENERO:DICIEMBRE!F42)</f>
        <v>0</v>
      </c>
      <c r="G42" s="18">
        <f>SUM(ENERO:DICIEMBRE!G42)</f>
        <v>0</v>
      </c>
      <c r="H42" s="18">
        <f>SUM(ENERO:DICIEMBRE!H42)</f>
        <v>0</v>
      </c>
      <c r="I42" s="18">
        <f>SUM(ENERO:DICIEMBRE!I42)</f>
        <v>0</v>
      </c>
      <c r="J42" s="18">
        <f>SUM(ENERO:DICIEMBRE!J42)</f>
        <v>0</v>
      </c>
      <c r="K42" s="18">
        <f>SUM(ENERO:DICIEMBRE!K42)</f>
        <v>0</v>
      </c>
      <c r="L42" s="18">
        <f>SUM(ENERO:DICIEMBRE!L42)</f>
        <v>0</v>
      </c>
      <c r="M42" s="18">
        <f>SUM(ENERO:DICIEMBRE!M42)</f>
        <v>0</v>
      </c>
      <c r="N42" s="18">
        <f>SUM(ENERO:DICIEMBRE!N42)</f>
        <v>0</v>
      </c>
      <c r="O42" s="18">
        <f>SUM(ENERO:DICIEMBRE!O42)</f>
        <v>0</v>
      </c>
      <c r="P42" s="18">
        <f>SUM(ENERO:DICIEMBRE!P42)</f>
        <v>0</v>
      </c>
      <c r="Q42" s="18">
        <f>SUM(ENERO:DICIEMBRE!Q42)</f>
        <v>0</v>
      </c>
      <c r="R42" s="18">
        <f>SUM(ENERO:DICIEMBRE!R42)</f>
        <v>0</v>
      </c>
      <c r="S42" s="18">
        <f>SUM(ENERO:DICIEMBRE!S42)</f>
        <v>0</v>
      </c>
      <c r="T42" s="18">
        <f>SUM(ENERO:DICIEMBRE!T42)</f>
        <v>0</v>
      </c>
      <c r="U42" s="18">
        <f>SUM(ENERO:DICIEMBRE!U42)</f>
        <v>69</v>
      </c>
      <c r="V42" s="18">
        <f>SUM(ENERO:DICIEMBRE!V42)</f>
        <v>90</v>
      </c>
      <c r="W42" s="18">
        <f>SUM(ENERO:DICIEMBRE!W42)</f>
        <v>61</v>
      </c>
      <c r="X42" s="18">
        <f>SUM(ENERO:DICIEMBRE!X42)</f>
        <v>103</v>
      </c>
      <c r="Y42" s="18">
        <f>SUM(ENERO:DICIEMBRE!Y42)</f>
        <v>0</v>
      </c>
      <c r="Z42" s="18">
        <f>SUM(ENERO:DICIEMBRE!Z42)</f>
        <v>0</v>
      </c>
      <c r="AA42" s="18">
        <f>SUM(ENERO:DICIEMBRE!AA42)</f>
        <v>0</v>
      </c>
      <c r="AB42" s="18">
        <f>SUM(ENERO:DICIEMBRE!AB42)</f>
        <v>0</v>
      </c>
      <c r="AC42" s="18">
        <f>SUM(ENERO:DICIEMBRE!AC42)</f>
        <v>0</v>
      </c>
      <c r="AD42" s="18">
        <f>SUM(ENERO:DICIEMBRE!AD42)</f>
        <v>0</v>
      </c>
      <c r="AE42" s="18">
        <f>SUM(ENERO:DICIEMBRE!AE42)</f>
        <v>0</v>
      </c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/>
      </c>
      <c r="CD42" s="23" t="str">
        <f t="shared" si="1"/>
        <v/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18">
        <f>SUM(ENERO:DICIEMBRE!E43)</f>
        <v>0</v>
      </c>
      <c r="F43" s="18">
        <f>SUM(ENERO:DICIEMBRE!F43)</f>
        <v>0</v>
      </c>
      <c r="G43" s="18">
        <f>SUM(ENERO:DICIEMBRE!G43)</f>
        <v>0</v>
      </c>
      <c r="H43" s="18">
        <f>SUM(ENERO:DICIEMBRE!H43)</f>
        <v>0</v>
      </c>
      <c r="I43" s="18">
        <f>SUM(ENERO:DICIEMBRE!I43)</f>
        <v>0</v>
      </c>
      <c r="J43" s="18">
        <f>SUM(ENERO:DICIEMBRE!J43)</f>
        <v>0</v>
      </c>
      <c r="K43" s="18">
        <f>SUM(ENERO:DICIEMBRE!K43)</f>
        <v>0</v>
      </c>
      <c r="L43" s="18">
        <f>SUM(ENERO:DICIEMBRE!L43)</f>
        <v>0</v>
      </c>
      <c r="M43" s="18">
        <f>SUM(ENERO:DICIEMBRE!M43)</f>
        <v>0</v>
      </c>
      <c r="N43" s="18">
        <f>SUM(ENERO:DICIEMBRE!N43)</f>
        <v>0</v>
      </c>
      <c r="O43" s="18">
        <f>SUM(ENERO:DICIEMBRE!O43)</f>
        <v>0</v>
      </c>
      <c r="P43" s="18">
        <f>SUM(ENERO:DICIEMBRE!P43)</f>
        <v>0</v>
      </c>
      <c r="Q43" s="18">
        <f>SUM(ENERO:DICIEMBRE!Q43)</f>
        <v>0</v>
      </c>
      <c r="R43" s="18">
        <f>SUM(ENERO:DICIEMBRE!R43)</f>
        <v>0</v>
      </c>
      <c r="S43" s="18">
        <f>SUM(ENERO:DICIEMBRE!S43)</f>
        <v>0</v>
      </c>
      <c r="T43" s="18">
        <f>SUM(ENERO:DICIEMBRE!T43)</f>
        <v>0</v>
      </c>
      <c r="U43" s="18">
        <f>SUM(ENERO:DICIEMBRE!U43)</f>
        <v>0</v>
      </c>
      <c r="V43" s="18">
        <f>SUM(ENERO:DICIEMBRE!V43)</f>
        <v>0</v>
      </c>
      <c r="W43" s="18">
        <f>SUM(ENERO:DICIEMBRE!W43)</f>
        <v>0</v>
      </c>
      <c r="X43" s="18">
        <f>SUM(ENERO:DICIEMBRE!X43)</f>
        <v>0</v>
      </c>
      <c r="Y43" s="18">
        <f>SUM(ENERO:DICIEMBRE!Y43)</f>
        <v>0</v>
      </c>
      <c r="Z43" s="18">
        <f>SUM(ENERO:DICIEMBRE!Z43)</f>
        <v>0</v>
      </c>
      <c r="AA43" s="18">
        <f>SUM(ENERO:DICIEMBRE!AA43)</f>
        <v>0</v>
      </c>
      <c r="AB43" s="18">
        <f>SUM(ENERO:DICIEMBRE!AB43)</f>
        <v>0</v>
      </c>
      <c r="AC43" s="18">
        <f>SUM(ENERO:DICIEMBRE!AC43)</f>
        <v>0</v>
      </c>
      <c r="AD43" s="18">
        <f>SUM(ENERO:DICIEMBRE!AD43)</f>
        <v>0</v>
      </c>
      <c r="AE43" s="18">
        <f>SUM(ENERO:DICIEMBRE!AE43)</f>
        <v>0</v>
      </c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316</v>
      </c>
      <c r="E44" s="18">
        <f>SUM(ENERO:DICIEMBRE!E44)</f>
        <v>0</v>
      </c>
      <c r="F44" s="18">
        <f>SUM(ENERO:DICIEMBRE!F44)</f>
        <v>0</v>
      </c>
      <c r="G44" s="18">
        <f>SUM(ENERO:DICIEMBRE!G44)</f>
        <v>0</v>
      </c>
      <c r="H44" s="18">
        <f>SUM(ENERO:DICIEMBRE!H44)</f>
        <v>0</v>
      </c>
      <c r="I44" s="18">
        <f>SUM(ENERO:DICIEMBRE!I44)</f>
        <v>0</v>
      </c>
      <c r="J44" s="18">
        <f>SUM(ENERO:DICIEMBRE!J44)</f>
        <v>0</v>
      </c>
      <c r="K44" s="18">
        <f>SUM(ENERO:DICIEMBRE!K44)</f>
        <v>0</v>
      </c>
      <c r="L44" s="18">
        <f>SUM(ENERO:DICIEMBRE!L44)</f>
        <v>0</v>
      </c>
      <c r="M44" s="18">
        <f>SUM(ENERO:DICIEMBRE!M44)</f>
        <v>0</v>
      </c>
      <c r="N44" s="18">
        <f>SUM(ENERO:DICIEMBRE!N44)</f>
        <v>0</v>
      </c>
      <c r="O44" s="18">
        <f>SUM(ENERO:DICIEMBRE!O44)</f>
        <v>0</v>
      </c>
      <c r="P44" s="18">
        <f>SUM(ENERO:DICIEMBRE!P44)</f>
        <v>0</v>
      </c>
      <c r="Q44" s="18">
        <f>SUM(ENERO:DICIEMBRE!Q44)</f>
        <v>0</v>
      </c>
      <c r="R44" s="18">
        <f>SUM(ENERO:DICIEMBRE!R44)</f>
        <v>0</v>
      </c>
      <c r="S44" s="18">
        <f>SUM(ENERO:DICIEMBRE!S44)</f>
        <v>0</v>
      </c>
      <c r="T44" s="18">
        <f>SUM(ENERO:DICIEMBRE!T44)</f>
        <v>0</v>
      </c>
      <c r="U44" s="18">
        <f>SUM(ENERO:DICIEMBRE!U44)</f>
        <v>69</v>
      </c>
      <c r="V44" s="18">
        <f>SUM(ENERO:DICIEMBRE!V44)</f>
        <v>83</v>
      </c>
      <c r="W44" s="18">
        <f>SUM(ENERO:DICIEMBRE!W44)</f>
        <v>61</v>
      </c>
      <c r="X44" s="18">
        <f>SUM(ENERO:DICIEMBRE!X44)</f>
        <v>103</v>
      </c>
      <c r="Y44" s="18">
        <f>SUM(ENERO:DICIEMBRE!Y44)</f>
        <v>0</v>
      </c>
      <c r="Z44" s="18">
        <f>SUM(ENERO:DICIEMBRE!Z44)</f>
        <v>0</v>
      </c>
      <c r="AA44" s="18">
        <f>SUM(ENERO:DICIEMBRE!AA44)</f>
        <v>0</v>
      </c>
      <c r="AB44" s="18">
        <f>SUM(ENERO:DICIEMBRE!AB44)</f>
        <v>0</v>
      </c>
      <c r="AC44" s="18">
        <f>SUM(ENERO:DICIEMBRE!AC44)</f>
        <v>0</v>
      </c>
      <c r="AD44" s="18">
        <f>SUM(ENERO:DICIEMBRE!AD44)</f>
        <v>0</v>
      </c>
      <c r="AE44" s="18">
        <f>SUM(ENERO:DICIEMBRE!AE44)</f>
        <v>0</v>
      </c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/>
      </c>
      <c r="CD44" s="23" t="str">
        <f t="shared" si="1"/>
        <v/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316</v>
      </c>
      <c r="E45" s="18">
        <f>SUM(ENERO:DICIEMBRE!E45)</f>
        <v>0</v>
      </c>
      <c r="F45" s="18">
        <f>SUM(ENERO:DICIEMBRE!F45)</f>
        <v>0</v>
      </c>
      <c r="G45" s="18">
        <f>SUM(ENERO:DICIEMBRE!G45)</f>
        <v>0</v>
      </c>
      <c r="H45" s="18">
        <f>SUM(ENERO:DICIEMBRE!H45)</f>
        <v>0</v>
      </c>
      <c r="I45" s="18">
        <f>SUM(ENERO:DICIEMBRE!I45)</f>
        <v>0</v>
      </c>
      <c r="J45" s="18">
        <f>SUM(ENERO:DICIEMBRE!J45)</f>
        <v>0</v>
      </c>
      <c r="K45" s="18">
        <f>SUM(ENERO:DICIEMBRE!K45)</f>
        <v>0</v>
      </c>
      <c r="L45" s="18">
        <f>SUM(ENERO:DICIEMBRE!L45)</f>
        <v>0</v>
      </c>
      <c r="M45" s="18">
        <f>SUM(ENERO:DICIEMBRE!M45)</f>
        <v>0</v>
      </c>
      <c r="N45" s="18">
        <f>SUM(ENERO:DICIEMBRE!N45)</f>
        <v>0</v>
      </c>
      <c r="O45" s="18">
        <f>SUM(ENERO:DICIEMBRE!O45)</f>
        <v>0</v>
      </c>
      <c r="P45" s="18">
        <f>SUM(ENERO:DICIEMBRE!P45)</f>
        <v>0</v>
      </c>
      <c r="Q45" s="18">
        <f>SUM(ENERO:DICIEMBRE!Q45)</f>
        <v>0</v>
      </c>
      <c r="R45" s="18">
        <f>SUM(ENERO:DICIEMBRE!R45)</f>
        <v>0</v>
      </c>
      <c r="S45" s="18">
        <f>SUM(ENERO:DICIEMBRE!S45)</f>
        <v>0</v>
      </c>
      <c r="T45" s="18">
        <f>SUM(ENERO:DICIEMBRE!T45)</f>
        <v>0</v>
      </c>
      <c r="U45" s="18">
        <f>SUM(ENERO:DICIEMBRE!U45)</f>
        <v>69</v>
      </c>
      <c r="V45" s="18">
        <f>SUM(ENERO:DICIEMBRE!V45)</f>
        <v>83</v>
      </c>
      <c r="W45" s="18">
        <f>SUM(ENERO:DICIEMBRE!W45)</f>
        <v>61</v>
      </c>
      <c r="X45" s="18">
        <f>SUM(ENERO:DICIEMBRE!X45)</f>
        <v>103</v>
      </c>
      <c r="Y45" s="18">
        <f>SUM(ENERO:DICIEMBRE!Y45)</f>
        <v>0</v>
      </c>
      <c r="Z45" s="18">
        <f>SUM(ENERO:DICIEMBRE!Z45)</f>
        <v>0</v>
      </c>
      <c r="AA45" s="18">
        <f>SUM(ENERO:DICIEMBRE!AA45)</f>
        <v>0</v>
      </c>
      <c r="AB45" s="18">
        <f>SUM(ENERO:DICIEMBRE!AB45)</f>
        <v>0</v>
      </c>
      <c r="AC45" s="18">
        <f>SUM(ENERO:DICIEMBRE!AC45)</f>
        <v>0</v>
      </c>
      <c r="AD45" s="18">
        <f>SUM(ENERO:DICIEMBRE!AD45)</f>
        <v>0</v>
      </c>
      <c r="AE45" s="18">
        <f>SUM(ENERO:DICIEMBRE!AE45)</f>
        <v>0</v>
      </c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/>
      </c>
      <c r="CD45" s="23" t="str">
        <f t="shared" si="1"/>
        <v/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x14ac:dyDescent="0.25">
      <c r="A46" s="1080"/>
      <c r="B46" s="1110" t="s">
        <v>75</v>
      </c>
      <c r="C46" s="1111"/>
      <c r="D46" s="289">
        <f>SUM(E46:X46)</f>
        <v>876</v>
      </c>
      <c r="E46" s="18">
        <f>SUM(ENERO:DICIEMBRE!E46)</f>
        <v>103</v>
      </c>
      <c r="F46" s="18">
        <f>SUM(ENERO:DICIEMBRE!F46)</f>
        <v>196</v>
      </c>
      <c r="G46" s="18">
        <f>SUM(ENERO:DICIEMBRE!G46)</f>
        <v>216</v>
      </c>
      <c r="H46" s="18">
        <f>SUM(ENERO:DICIEMBRE!H46)</f>
        <v>207</v>
      </c>
      <c r="I46" s="18">
        <f>SUM(ENERO:DICIEMBRE!I46)</f>
        <v>154</v>
      </c>
      <c r="J46" s="18">
        <f>SUM(ENERO:DICIEMBRE!J46)</f>
        <v>0</v>
      </c>
      <c r="K46" s="18">
        <f>SUM(ENERO:DICIEMBRE!K46)</f>
        <v>0</v>
      </c>
      <c r="L46" s="18">
        <f>SUM(ENERO:DICIEMBRE!L46)</f>
        <v>0</v>
      </c>
      <c r="M46" s="18">
        <f>SUM(ENERO:DICIEMBRE!M46)</f>
        <v>0</v>
      </c>
      <c r="N46" s="18">
        <f>SUM(ENERO:DICIEMBRE!N46)</f>
        <v>0</v>
      </c>
      <c r="O46" s="18">
        <f>SUM(ENERO:DICIEMBRE!O46)</f>
        <v>0</v>
      </c>
      <c r="P46" s="18">
        <f>SUM(ENERO:DICIEMBRE!P46)</f>
        <v>0</v>
      </c>
      <c r="Q46" s="18">
        <f>SUM(ENERO:DICIEMBRE!Q46)</f>
        <v>0</v>
      </c>
      <c r="R46" s="18">
        <f>SUM(ENERO:DICIEMBRE!R46)</f>
        <v>0</v>
      </c>
      <c r="S46" s="18">
        <f>SUM(ENERO:DICIEMBRE!S46)</f>
        <v>0</v>
      </c>
      <c r="T46" s="18">
        <f>SUM(ENERO:DICIEMBRE!T46)</f>
        <v>0</v>
      </c>
      <c r="U46" s="18">
        <f>SUM(ENERO:DICIEMBRE!U46)</f>
        <v>0</v>
      </c>
      <c r="V46" s="18">
        <f>SUM(ENERO:DICIEMBRE!V46)</f>
        <v>0</v>
      </c>
      <c r="W46" s="18">
        <f>SUM(ENERO:DICIEMBRE!W46)</f>
        <v>0</v>
      </c>
      <c r="X46" s="18">
        <f>SUM(ENERO:DICIEMBRE!X46)</f>
        <v>0</v>
      </c>
      <c r="Y46" s="18">
        <f>SUM(ENERO:DICIEMBRE!Y46)</f>
        <v>0</v>
      </c>
      <c r="Z46" s="18">
        <f>SUM(ENERO:DICIEMBRE!Z46)</f>
        <v>0</v>
      </c>
      <c r="AA46" s="18">
        <f>SUM(ENERO:DICIEMBRE!AA46)</f>
        <v>0</v>
      </c>
      <c r="AB46" s="18">
        <f>SUM(ENERO:DICIEMBRE!AB46)</f>
        <v>0</v>
      </c>
      <c r="AC46" s="18">
        <f>SUM(ENERO:DICIEMBRE!AC46)</f>
        <v>0</v>
      </c>
      <c r="AD46" s="18">
        <f>SUM(ENERO:DICIEMBRE!AD46)</f>
        <v>0</v>
      </c>
      <c r="AE46" s="18">
        <f>SUM(ENERO:DICIEMBRE!AE46)</f>
        <v>0</v>
      </c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/>
      </c>
      <c r="CD46" s="23" t="str">
        <f t="shared" si="1"/>
        <v/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x14ac:dyDescent="0.25">
      <c r="A47" s="1080"/>
      <c r="B47" s="1112" t="s">
        <v>76</v>
      </c>
      <c r="C47" s="1113"/>
      <c r="D47" s="43">
        <f>SUM(E47:X47)</f>
        <v>12</v>
      </c>
      <c r="E47" s="18">
        <f>SUM(ENERO:DICIEMBRE!E47)</f>
        <v>0</v>
      </c>
      <c r="F47" s="18">
        <f>SUM(ENERO:DICIEMBRE!F47)</f>
        <v>4</v>
      </c>
      <c r="G47" s="18">
        <f>SUM(ENERO:DICIEMBRE!G47)</f>
        <v>0</v>
      </c>
      <c r="H47" s="18">
        <f>SUM(ENERO:DICIEMBRE!H47)</f>
        <v>5</v>
      </c>
      <c r="I47" s="18">
        <f>SUM(ENERO:DICIEMBRE!I47)</f>
        <v>3</v>
      </c>
      <c r="J47" s="18">
        <f>SUM(ENERO:DICIEMBRE!J47)</f>
        <v>0</v>
      </c>
      <c r="K47" s="18">
        <f>SUM(ENERO:DICIEMBRE!K47)</f>
        <v>0</v>
      </c>
      <c r="L47" s="18">
        <f>SUM(ENERO:DICIEMBRE!L47)</f>
        <v>0</v>
      </c>
      <c r="M47" s="18">
        <f>SUM(ENERO:DICIEMBRE!M47)</f>
        <v>0</v>
      </c>
      <c r="N47" s="18">
        <f>SUM(ENERO:DICIEMBRE!N47)</f>
        <v>0</v>
      </c>
      <c r="O47" s="18">
        <f>SUM(ENERO:DICIEMBRE!O47)</f>
        <v>0</v>
      </c>
      <c r="P47" s="18">
        <f>SUM(ENERO:DICIEMBRE!P47)</f>
        <v>0</v>
      </c>
      <c r="Q47" s="18">
        <f>SUM(ENERO:DICIEMBRE!Q47)</f>
        <v>0</v>
      </c>
      <c r="R47" s="18">
        <f>SUM(ENERO:DICIEMBRE!R47)</f>
        <v>0</v>
      </c>
      <c r="S47" s="18">
        <f>SUM(ENERO:DICIEMBRE!S47)</f>
        <v>0</v>
      </c>
      <c r="T47" s="18">
        <f>SUM(ENERO:DICIEMBRE!T47)</f>
        <v>0</v>
      </c>
      <c r="U47" s="18">
        <f>SUM(ENERO:DICIEMBRE!U47)</f>
        <v>0</v>
      </c>
      <c r="V47" s="18">
        <f>SUM(ENERO:DICIEMBRE!V47)</f>
        <v>0</v>
      </c>
      <c r="W47" s="18">
        <f>SUM(ENERO:DICIEMBRE!W47)</f>
        <v>0</v>
      </c>
      <c r="X47" s="18">
        <f>SUM(ENERO:DICIEMBRE!X47)</f>
        <v>0</v>
      </c>
      <c r="Y47" s="18">
        <f>SUM(ENERO:DICIEMBRE!Y47)</f>
        <v>0</v>
      </c>
      <c r="Z47" s="18">
        <f>SUM(ENERO:DICIEMBRE!Z47)</f>
        <v>0</v>
      </c>
      <c r="AA47" s="18">
        <f>SUM(ENERO:DICIEMBRE!AA47)</f>
        <v>0</v>
      </c>
      <c r="AB47" s="18">
        <f>SUM(ENERO:DICIEMBRE!AB47)</f>
        <v>0</v>
      </c>
      <c r="AC47" s="18">
        <f>SUM(ENERO:DICIEMBRE!AC47)</f>
        <v>0</v>
      </c>
      <c r="AD47" s="18">
        <f>SUM(ENERO:DICIEMBRE!AD47)</f>
        <v>0</v>
      </c>
      <c r="AE47" s="18">
        <f>SUM(ENERO:DICIEMBRE!AE47)</f>
        <v>0</v>
      </c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114" t="s">
        <v>4</v>
      </c>
      <c r="C48" s="1115"/>
      <c r="D48" s="291">
        <f>SUM(E48:X48)</f>
        <v>15780</v>
      </c>
      <c r="E48" s="298">
        <f>SUM(E11:E47)</f>
        <v>6911</v>
      </c>
      <c r="F48" s="299">
        <f t="shared" ref="F48:AA48" si="2">SUM(F11:F47)</f>
        <v>1328</v>
      </c>
      <c r="G48" s="299">
        <f t="shared" si="2"/>
        <v>1727</v>
      </c>
      <c r="H48" s="299">
        <f t="shared" si="2"/>
        <v>785</v>
      </c>
      <c r="I48" s="300">
        <f t="shared" si="2"/>
        <v>711</v>
      </c>
      <c r="J48" s="301">
        <f t="shared" si="2"/>
        <v>66</v>
      </c>
      <c r="K48" s="299">
        <f t="shared" si="2"/>
        <v>91</v>
      </c>
      <c r="L48" s="299">
        <f t="shared" si="2"/>
        <v>246</v>
      </c>
      <c r="M48" s="302">
        <f t="shared" si="2"/>
        <v>326</v>
      </c>
      <c r="N48" s="302">
        <f t="shared" si="2"/>
        <v>301</v>
      </c>
      <c r="O48" s="302">
        <f t="shared" si="2"/>
        <v>161</v>
      </c>
      <c r="P48" s="302">
        <f t="shared" si="2"/>
        <v>120</v>
      </c>
      <c r="Q48" s="302">
        <f t="shared" si="2"/>
        <v>111</v>
      </c>
      <c r="R48" s="302">
        <f t="shared" si="2"/>
        <v>119</v>
      </c>
      <c r="S48" s="302">
        <f t="shared" si="2"/>
        <v>247</v>
      </c>
      <c r="T48" s="302">
        <f t="shared" si="2"/>
        <v>210</v>
      </c>
      <c r="U48" s="302">
        <f t="shared" si="2"/>
        <v>488</v>
      </c>
      <c r="V48" s="302">
        <f t="shared" si="2"/>
        <v>579</v>
      </c>
      <c r="W48" s="302">
        <f>SUM(W11:W47)</f>
        <v>440</v>
      </c>
      <c r="X48" s="302">
        <f t="shared" si="2"/>
        <v>813</v>
      </c>
      <c r="Y48" s="303">
        <f>SUM(Y11:Y47)</f>
        <v>0</v>
      </c>
      <c r="Z48" s="299">
        <f t="shared" si="2"/>
        <v>0</v>
      </c>
      <c r="AA48" s="299">
        <f t="shared" si="2"/>
        <v>0</v>
      </c>
      <c r="AB48" s="300">
        <f>SUM(AB11:AB47)</f>
        <v>0</v>
      </c>
      <c r="AC48" s="300">
        <f>SUM(AC11:AC47)</f>
        <v>4</v>
      </c>
      <c r="AD48" s="300">
        <f>SUM(AD11:AD47)</f>
        <v>22</v>
      </c>
      <c r="AE48" s="30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120" t="s">
        <v>3</v>
      </c>
      <c r="B50" s="1121"/>
      <c r="C50" s="1122"/>
      <c r="D50" s="304" t="s">
        <v>4</v>
      </c>
      <c r="E50" s="15" t="s">
        <v>78</v>
      </c>
      <c r="F50" s="281" t="s">
        <v>79</v>
      </c>
      <c r="G50" s="281" t="s">
        <v>80</v>
      </c>
      <c r="H50" s="286" t="s">
        <v>81</v>
      </c>
      <c r="I50" s="305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x14ac:dyDescent="0.25">
      <c r="A51" s="1079" t="s">
        <v>34</v>
      </c>
      <c r="B51" s="1082" t="s">
        <v>35</v>
      </c>
      <c r="C51" s="1083"/>
      <c r="D51" s="17">
        <f>SUM(E51:H51)</f>
        <v>2314</v>
      </c>
      <c r="E51" s="18">
        <f>SUM(ENERO:DICIEMBRE!E51)</f>
        <v>1209</v>
      </c>
      <c r="F51" s="18">
        <f>SUM(ENERO:DICIEMBRE!F51)</f>
        <v>172</v>
      </c>
      <c r="G51" s="18">
        <f>SUM(ENERO:DICIEMBRE!G51)</f>
        <v>280</v>
      </c>
      <c r="H51" s="18">
        <f>SUM(ENERO:DICIEMBRE!H51)</f>
        <v>653</v>
      </c>
      <c r="I51" s="18">
        <f>SUM(ENERO:DICIEMBRE!I51)</f>
        <v>0</v>
      </c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288" t="s">
        <v>37</v>
      </c>
      <c r="D52" s="17">
        <f t="shared" ref="D52:D82" si="4">SUM(E52:H52)</f>
        <v>1993</v>
      </c>
      <c r="E52" s="18">
        <f>SUM(ENERO:DICIEMBRE!E52)</f>
        <v>960</v>
      </c>
      <c r="F52" s="18">
        <f>SUM(ENERO:DICIEMBRE!F52)</f>
        <v>281</v>
      </c>
      <c r="G52" s="18">
        <f>SUM(ENERO:DICIEMBRE!G52)</f>
        <v>104</v>
      </c>
      <c r="H52" s="18">
        <f>SUM(ENERO:DICIEMBRE!H52)</f>
        <v>648</v>
      </c>
      <c r="I52" s="18">
        <f>SUM(ENERO:DICIEMBRE!I52)</f>
        <v>0</v>
      </c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25" t="s">
        <v>38</v>
      </c>
      <c r="D53" s="82">
        <f t="shared" si="4"/>
        <v>390</v>
      </c>
      <c r="E53" s="18">
        <f>SUM(ENERO:DICIEMBRE!E53)</f>
        <v>119</v>
      </c>
      <c r="F53" s="18">
        <f>SUM(ENERO:DICIEMBRE!F53)</f>
        <v>188</v>
      </c>
      <c r="G53" s="18">
        <f>SUM(ENERO:DICIEMBRE!G53)</f>
        <v>49</v>
      </c>
      <c r="H53" s="18">
        <f>SUM(ENERO:DICIEMBRE!H53)</f>
        <v>34</v>
      </c>
      <c r="I53" s="18">
        <f>SUM(ENERO:DICIEMBRE!I53)</f>
        <v>0</v>
      </c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25" t="s">
        <v>39</v>
      </c>
      <c r="D54" s="26">
        <f t="shared" si="4"/>
        <v>1255</v>
      </c>
      <c r="E54" s="18">
        <f>SUM(ENERO:DICIEMBRE!E54)</f>
        <v>699</v>
      </c>
      <c r="F54" s="18">
        <f>SUM(ENERO:DICIEMBRE!F54)</f>
        <v>77</v>
      </c>
      <c r="G54" s="18">
        <f>SUM(ENERO:DICIEMBRE!G54)</f>
        <v>11</v>
      </c>
      <c r="H54" s="18">
        <f>SUM(ENERO:DICIEMBRE!H54)</f>
        <v>468</v>
      </c>
      <c r="I54" s="18">
        <f>SUM(ENERO:DICIEMBRE!I54)</f>
        <v>0</v>
      </c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955</v>
      </c>
      <c r="E55" s="18">
        <f>SUM(ENERO:DICIEMBRE!E55)</f>
        <v>203</v>
      </c>
      <c r="F55" s="18">
        <f>SUM(ENERO:DICIEMBRE!F55)</f>
        <v>552</v>
      </c>
      <c r="G55" s="18">
        <f>SUM(ENERO:DICIEMBRE!G55)</f>
        <v>5</v>
      </c>
      <c r="H55" s="18">
        <f>SUM(ENERO:DICIEMBRE!H55)</f>
        <v>195</v>
      </c>
      <c r="I55" s="18">
        <f>SUM(ENERO:DICIEMBRE!I55)</f>
        <v>0</v>
      </c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1977</v>
      </c>
      <c r="E56" s="18">
        <f>SUM(ENERO:DICIEMBRE!E56)</f>
        <v>1034</v>
      </c>
      <c r="F56" s="18">
        <f>SUM(ENERO:DICIEMBRE!F56)</f>
        <v>300</v>
      </c>
      <c r="G56" s="18">
        <f>SUM(ENERO:DICIEMBRE!G56)</f>
        <v>160</v>
      </c>
      <c r="H56" s="18">
        <f>SUM(ENERO:DICIEMBRE!H56)</f>
        <v>483</v>
      </c>
      <c r="I56" s="18">
        <f>SUM(ENERO:DICIEMBRE!I56)</f>
        <v>0</v>
      </c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1417</v>
      </c>
      <c r="E57" s="18">
        <f>SUM(ENERO:DICIEMBRE!E57)</f>
        <v>1068</v>
      </c>
      <c r="F57" s="18">
        <f>SUM(ENERO:DICIEMBRE!F57)</f>
        <v>82</v>
      </c>
      <c r="G57" s="18">
        <f>SUM(ENERO:DICIEMBRE!G57)</f>
        <v>62</v>
      </c>
      <c r="H57" s="18">
        <f>SUM(ENERO:DICIEMBRE!H57)</f>
        <v>205</v>
      </c>
      <c r="I57" s="18">
        <f>SUM(ENERO:DICIEMBRE!I57)</f>
        <v>0</v>
      </c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540</v>
      </c>
      <c r="E58" s="18">
        <f>SUM(ENERO:DICIEMBRE!E58)</f>
        <v>331</v>
      </c>
      <c r="F58" s="18">
        <f>SUM(ENERO:DICIEMBRE!F58)</f>
        <v>40</v>
      </c>
      <c r="G58" s="18">
        <f>SUM(ENERO:DICIEMBRE!G58)</f>
        <v>33</v>
      </c>
      <c r="H58" s="18">
        <f>SUM(ENERO:DICIEMBRE!H58)</f>
        <v>136</v>
      </c>
      <c r="I58" s="18">
        <f>SUM(ENERO:DICIEMBRE!I58)</f>
        <v>0</v>
      </c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18">
        <f>SUM(ENERO:DICIEMBRE!E59)</f>
        <v>0</v>
      </c>
      <c r="F59" s="18">
        <f>SUM(ENERO:DICIEMBRE!F59)</f>
        <v>0</v>
      </c>
      <c r="G59" s="18">
        <f>SUM(ENERO:DICIEMBRE!G59)</f>
        <v>0</v>
      </c>
      <c r="H59" s="18">
        <f>SUM(ENERO:DICIEMBRE!H59)</f>
        <v>0</v>
      </c>
      <c r="I59" s="18">
        <f>SUM(ENERO:DICIEMBRE!I59)</f>
        <v>0</v>
      </c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588</v>
      </c>
      <c r="E60" s="18">
        <f>SUM(ENERO:DICIEMBRE!E60)</f>
        <v>381</v>
      </c>
      <c r="F60" s="18">
        <f>SUM(ENERO:DICIEMBRE!F60)</f>
        <v>70</v>
      </c>
      <c r="G60" s="18">
        <f>SUM(ENERO:DICIEMBRE!G60)</f>
        <v>13</v>
      </c>
      <c r="H60" s="18">
        <f>SUM(ENERO:DICIEMBRE!H60)</f>
        <v>124</v>
      </c>
      <c r="I60" s="18">
        <f>SUM(ENERO:DICIEMBRE!I60)</f>
        <v>0</v>
      </c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8">
        <f>SUM(ENERO:DICIEMBRE!E61)</f>
        <v>0</v>
      </c>
      <c r="F61" s="18">
        <f>SUM(ENERO:DICIEMBRE!F61)</f>
        <v>0</v>
      </c>
      <c r="G61" s="18">
        <f>SUM(ENERO:DICIEMBRE!G61)</f>
        <v>0</v>
      </c>
      <c r="H61" s="18">
        <f>SUM(ENERO:DICIEMBRE!H61)</f>
        <v>0</v>
      </c>
      <c r="I61" s="18">
        <f>SUM(ENERO:DICIEMBRE!I61)</f>
        <v>0</v>
      </c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x14ac:dyDescent="0.25">
      <c r="A62" s="1080"/>
      <c r="B62" s="1107" t="s">
        <v>51</v>
      </c>
      <c r="C62" s="1108"/>
      <c r="D62" s="82">
        <f t="shared" si="4"/>
        <v>337</v>
      </c>
      <c r="E62" s="18">
        <f>SUM(ENERO:DICIEMBRE!E62)</f>
        <v>306</v>
      </c>
      <c r="F62" s="18">
        <f>SUM(ENERO:DICIEMBRE!F62)</f>
        <v>31</v>
      </c>
      <c r="G62" s="18">
        <f>SUM(ENERO:DICIEMBRE!G62)</f>
        <v>0</v>
      </c>
      <c r="H62" s="18">
        <f>SUM(ENERO:DICIEMBRE!H62)</f>
        <v>0</v>
      </c>
      <c r="I62" s="18">
        <f>SUM(ENERO:DICIEMBRE!I62)</f>
        <v>0</v>
      </c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x14ac:dyDescent="0.25">
      <c r="A63" s="1080"/>
      <c r="B63" s="1107" t="s">
        <v>52</v>
      </c>
      <c r="C63" s="1108"/>
      <c r="D63" s="82">
        <f>SUM(E63:H63)</f>
        <v>46</v>
      </c>
      <c r="E63" s="18">
        <f>SUM(ENERO:DICIEMBRE!E63)</f>
        <v>24</v>
      </c>
      <c r="F63" s="18">
        <f>SUM(ENERO:DICIEMBRE!F63)</f>
        <v>22</v>
      </c>
      <c r="G63" s="18">
        <f>SUM(ENERO:DICIEMBRE!G63)</f>
        <v>0</v>
      </c>
      <c r="H63" s="18">
        <f>SUM(ENERO:DICIEMBRE!H63)</f>
        <v>0</v>
      </c>
      <c r="I63" s="18">
        <f>SUM(ENERO:DICIEMBRE!I63)</f>
        <v>0</v>
      </c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8">
        <f>SUM(ENERO:DICIEMBRE!E64)</f>
        <v>0</v>
      </c>
      <c r="F64" s="18">
        <f>SUM(ENERO:DICIEMBRE!F64)</f>
        <v>0</v>
      </c>
      <c r="G64" s="18">
        <f>SUM(ENERO:DICIEMBRE!G64)</f>
        <v>0</v>
      </c>
      <c r="H64" s="18">
        <f>SUM(ENERO:DICIEMBRE!H64)</f>
        <v>0</v>
      </c>
      <c r="I64" s="18">
        <f>SUM(ENERO:DICIEMBRE!I64)</f>
        <v>0</v>
      </c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x14ac:dyDescent="0.25">
      <c r="A65" s="1080"/>
      <c r="B65" s="1077" t="s">
        <v>54</v>
      </c>
      <c r="C65" s="88" t="s">
        <v>55</v>
      </c>
      <c r="D65" s="289">
        <f t="shared" si="4"/>
        <v>546</v>
      </c>
      <c r="E65" s="18">
        <f>SUM(ENERO:DICIEMBRE!E65)</f>
        <v>286</v>
      </c>
      <c r="F65" s="18">
        <f>SUM(ENERO:DICIEMBRE!F65)</f>
        <v>57</v>
      </c>
      <c r="G65" s="18">
        <f>SUM(ENERO:DICIEMBRE!G65)</f>
        <v>71</v>
      </c>
      <c r="H65" s="18">
        <f>SUM(ENERO:DICIEMBRE!H65)</f>
        <v>132</v>
      </c>
      <c r="I65" s="18">
        <f>SUM(ENERO:DICIEMBRE!I65)</f>
        <v>0</v>
      </c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93" t="s">
        <v>56</v>
      </c>
      <c r="D66" s="26">
        <f t="shared" si="4"/>
        <v>962</v>
      </c>
      <c r="E66" s="18">
        <f>SUM(ENERO:DICIEMBRE!E66)</f>
        <v>543</v>
      </c>
      <c r="F66" s="18">
        <f>SUM(ENERO:DICIEMBRE!F66)</f>
        <v>29</v>
      </c>
      <c r="G66" s="18">
        <f>SUM(ENERO:DICIEMBRE!G66)</f>
        <v>22</v>
      </c>
      <c r="H66" s="18">
        <f>SUM(ENERO:DICIEMBRE!H66)</f>
        <v>368</v>
      </c>
      <c r="I66" s="18">
        <f>SUM(ENERO:DICIEMBRE!I66)</f>
        <v>0</v>
      </c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15</v>
      </c>
      <c r="E67" s="18">
        <f>SUM(ENERO:DICIEMBRE!E67)</f>
        <v>15</v>
      </c>
      <c r="F67" s="18">
        <f>SUM(ENERO:DICIEMBRE!F67)</f>
        <v>0</v>
      </c>
      <c r="G67" s="18">
        <f>SUM(ENERO:DICIEMBRE!G67)</f>
        <v>0</v>
      </c>
      <c r="H67" s="18">
        <f>SUM(ENERO:DICIEMBRE!H67)</f>
        <v>0</v>
      </c>
      <c r="I67" s="18">
        <f>SUM(ENERO:DICIEMBRE!I67)</f>
        <v>0</v>
      </c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288" t="s">
        <v>59</v>
      </c>
      <c r="D68" s="17">
        <f t="shared" si="4"/>
        <v>109</v>
      </c>
      <c r="E68" s="18">
        <f>SUM(ENERO:DICIEMBRE!E68)</f>
        <v>104</v>
      </c>
      <c r="F68" s="18">
        <f>SUM(ENERO:DICIEMBRE!F68)</f>
        <v>2</v>
      </c>
      <c r="G68" s="18">
        <f>SUM(ENERO:DICIEMBRE!G68)</f>
        <v>0</v>
      </c>
      <c r="H68" s="18">
        <f>SUM(ENERO:DICIEMBRE!H68)</f>
        <v>3</v>
      </c>
      <c r="I68" s="18">
        <f>SUM(ENERO:DICIEMBRE!I68)</f>
        <v>0</v>
      </c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18">
        <f>SUM(ENERO:DICIEMBRE!E69)</f>
        <v>0</v>
      </c>
      <c r="F69" s="18">
        <f>SUM(ENERO:DICIEMBRE!F69)</f>
        <v>0</v>
      </c>
      <c r="G69" s="18">
        <f>SUM(ENERO:DICIEMBRE!G69)</f>
        <v>0</v>
      </c>
      <c r="H69" s="18">
        <f>SUM(ENERO:DICIEMBRE!H69)</f>
        <v>0</v>
      </c>
      <c r="I69" s="18">
        <f>SUM(ENERO:DICIEMBRE!I69)</f>
        <v>0</v>
      </c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18">
        <f>SUM(ENERO:DICIEMBRE!E70)</f>
        <v>0</v>
      </c>
      <c r="F70" s="18">
        <f>SUM(ENERO:DICIEMBRE!F70)</f>
        <v>0</v>
      </c>
      <c r="G70" s="18">
        <f>SUM(ENERO:DICIEMBRE!G70)</f>
        <v>0</v>
      </c>
      <c r="H70" s="18">
        <f>SUM(ENERO:DICIEMBRE!H70)</f>
        <v>0</v>
      </c>
      <c r="I70" s="18">
        <f>SUM(ENERO:DICIEMBRE!I70)</f>
        <v>0</v>
      </c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291">
        <f t="shared" si="4"/>
        <v>1687</v>
      </c>
      <c r="E71" s="18">
        <f>SUM(ENERO:DICIEMBRE!E71)</f>
        <v>1281</v>
      </c>
      <c r="F71" s="18">
        <f>SUM(ENERO:DICIEMBRE!F71)</f>
        <v>55</v>
      </c>
      <c r="G71" s="18">
        <f>SUM(ENERO:DICIEMBRE!G71)</f>
        <v>30</v>
      </c>
      <c r="H71" s="18">
        <f>SUM(ENERO:DICIEMBRE!H71)</f>
        <v>321</v>
      </c>
      <c r="I71" s="18">
        <f>SUM(ENERO:DICIEMBRE!I71)</f>
        <v>0</v>
      </c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x14ac:dyDescent="0.25">
      <c r="A72" s="1080"/>
      <c r="B72" s="1118" t="s">
        <v>62</v>
      </c>
      <c r="C72" s="310" t="s">
        <v>63</v>
      </c>
      <c r="D72" s="36">
        <f t="shared" si="4"/>
        <v>32</v>
      </c>
      <c r="E72" s="18">
        <f>SUM(ENERO:DICIEMBRE!E72)</f>
        <v>32</v>
      </c>
      <c r="F72" s="18">
        <f>SUM(ENERO:DICIEMBRE!F72)</f>
        <v>0</v>
      </c>
      <c r="G72" s="18">
        <f>SUM(ENERO:DICIEMBRE!G72)</f>
        <v>0</v>
      </c>
      <c r="H72" s="18">
        <f>SUM(ENERO:DICIEMBRE!H72)</f>
        <v>0</v>
      </c>
      <c r="I72" s="18">
        <f>SUM(ENERO:DICIEMBRE!I72)</f>
        <v>0</v>
      </c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118"/>
      <c r="C73" s="310" t="s">
        <v>64</v>
      </c>
      <c r="D73" s="82">
        <f t="shared" si="4"/>
        <v>30</v>
      </c>
      <c r="E73" s="18">
        <f>SUM(ENERO:DICIEMBRE!E73)</f>
        <v>30</v>
      </c>
      <c r="F73" s="18">
        <f>SUM(ENERO:DICIEMBRE!F73)</f>
        <v>0</v>
      </c>
      <c r="G73" s="18">
        <f>SUM(ENERO:DICIEMBRE!G73)</f>
        <v>0</v>
      </c>
      <c r="H73" s="18">
        <f>SUM(ENERO:DICIEMBRE!H73)</f>
        <v>0</v>
      </c>
      <c r="I73" s="18">
        <f>SUM(ENERO:DICIEMBRE!I73)</f>
        <v>0</v>
      </c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x14ac:dyDescent="0.25">
      <c r="A74" s="1080"/>
      <c r="B74" s="1119" t="s">
        <v>65</v>
      </c>
      <c r="C74" s="1119"/>
      <c r="D74" s="82">
        <f t="shared" si="4"/>
        <v>218</v>
      </c>
      <c r="E74" s="18">
        <f>SUM(ENERO:DICIEMBRE!E74)</f>
        <v>125</v>
      </c>
      <c r="F74" s="18">
        <f>SUM(ENERO:DICIEMBRE!F74)</f>
        <v>20</v>
      </c>
      <c r="G74" s="18">
        <f>SUM(ENERO:DICIEMBRE!G74)</f>
        <v>20</v>
      </c>
      <c r="H74" s="18">
        <f>SUM(ENERO:DICIEMBRE!H74)</f>
        <v>53</v>
      </c>
      <c r="I74" s="18">
        <f>SUM(ENERO:DICIEMBRE!I74)</f>
        <v>0</v>
      </c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39</v>
      </c>
      <c r="E75" s="18">
        <f>SUM(ENERO:DICIEMBRE!E75)</f>
        <v>34</v>
      </c>
      <c r="F75" s="18">
        <f>SUM(ENERO:DICIEMBRE!F75)</f>
        <v>0</v>
      </c>
      <c r="G75" s="18">
        <f>SUM(ENERO:DICIEMBRE!G75)</f>
        <v>0</v>
      </c>
      <c r="H75" s="18">
        <f>SUM(ENERO:DICIEMBRE!H75)</f>
        <v>5</v>
      </c>
      <c r="I75" s="18">
        <f>SUM(ENERO:DICIEMBRE!I75)</f>
        <v>0</v>
      </c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x14ac:dyDescent="0.25">
      <c r="A76" s="1080"/>
      <c r="B76" s="1107" t="s">
        <v>67</v>
      </c>
      <c r="C76" s="1108"/>
      <c r="D76" s="82">
        <f t="shared" si="4"/>
        <v>0</v>
      </c>
      <c r="E76" s="18">
        <f>SUM(ENERO:DICIEMBRE!E76)</f>
        <v>0</v>
      </c>
      <c r="F76" s="18">
        <f>SUM(ENERO:DICIEMBRE!F76)</f>
        <v>0</v>
      </c>
      <c r="G76" s="18">
        <f>SUM(ENERO:DICIEMBRE!G76)</f>
        <v>0</v>
      </c>
      <c r="H76" s="18">
        <f>SUM(ENERO:DICIEMBRE!H76)</f>
        <v>0</v>
      </c>
      <c r="I76" s="18">
        <f>SUM(ENERO:DICIEMBRE!I76)</f>
        <v>0</v>
      </c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11141</v>
      </c>
      <c r="E77" s="18">
        <f>SUM(ENERO:DICIEMBRE!E77)</f>
        <v>5134</v>
      </c>
      <c r="F77" s="18">
        <f>SUM(ENERO:DICIEMBRE!F77)</f>
        <v>1659</v>
      </c>
      <c r="G77" s="18">
        <f>SUM(ENERO:DICIEMBRE!G77)</f>
        <v>1988</v>
      </c>
      <c r="H77" s="18">
        <f>SUM(ENERO:DICIEMBRE!H77)</f>
        <v>2360</v>
      </c>
      <c r="I77" s="18">
        <f>SUM(ENERO:DICIEMBRE!I77)</f>
        <v>0</v>
      </c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x14ac:dyDescent="0.25">
      <c r="A78" s="1080"/>
      <c r="B78" s="1077" t="s">
        <v>69</v>
      </c>
      <c r="C78" s="295" t="s">
        <v>70</v>
      </c>
      <c r="D78" s="17">
        <f t="shared" si="4"/>
        <v>0</v>
      </c>
      <c r="E78" s="18">
        <f>SUM(ENERO:DICIEMBRE!E78)</f>
        <v>0</v>
      </c>
      <c r="F78" s="18">
        <f>SUM(ENERO:DICIEMBRE!F78)</f>
        <v>0</v>
      </c>
      <c r="G78" s="18">
        <f>SUM(ENERO:DICIEMBRE!G78)</f>
        <v>0</v>
      </c>
      <c r="H78" s="18">
        <f>SUM(ENERO:DICIEMBRE!H78)</f>
        <v>0</v>
      </c>
      <c r="I78" s="18">
        <f>SUM(ENERO:DICIEMBRE!I78)</f>
        <v>0</v>
      </c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369</v>
      </c>
      <c r="E79" s="18">
        <f>SUM(ENERO:DICIEMBRE!E79)</f>
        <v>369</v>
      </c>
      <c r="F79" s="18">
        <f>SUM(ENERO:DICIEMBRE!F79)</f>
        <v>0</v>
      </c>
      <c r="G79" s="18">
        <f>SUM(ENERO:DICIEMBRE!G79)</f>
        <v>0</v>
      </c>
      <c r="H79" s="18">
        <f>SUM(ENERO:DICIEMBRE!H79)</f>
        <v>0</v>
      </c>
      <c r="I79" s="18">
        <f>SUM(ENERO:DICIEMBRE!I79)</f>
        <v>0</v>
      </c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8">
        <f>SUM(ENERO:DICIEMBRE!E80)</f>
        <v>0</v>
      </c>
      <c r="F80" s="18">
        <f>SUM(ENERO:DICIEMBRE!F80)</f>
        <v>0</v>
      </c>
      <c r="G80" s="18">
        <f>SUM(ENERO:DICIEMBRE!G80)</f>
        <v>0</v>
      </c>
      <c r="H80" s="18">
        <f>SUM(ENERO:DICIEMBRE!H80)</f>
        <v>0</v>
      </c>
      <c r="I80" s="18">
        <f>SUM(ENERO:DICIEMBRE!I80)</f>
        <v>0</v>
      </c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376</v>
      </c>
      <c r="E81" s="18">
        <f>SUM(ENERO:DICIEMBRE!E81)</f>
        <v>376</v>
      </c>
      <c r="F81" s="18">
        <f>SUM(ENERO:DICIEMBRE!F81)</f>
        <v>0</v>
      </c>
      <c r="G81" s="18">
        <f>SUM(ENERO:DICIEMBRE!G81)</f>
        <v>0</v>
      </c>
      <c r="H81" s="18">
        <f>SUM(ENERO:DICIEMBRE!H81)</f>
        <v>0</v>
      </c>
      <c r="I81" s="18">
        <f>SUM(ENERO:DICIEMBRE!I81)</f>
        <v>0</v>
      </c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376</v>
      </c>
      <c r="E82" s="18">
        <f>SUM(ENERO:DICIEMBRE!E82)</f>
        <v>376</v>
      </c>
      <c r="F82" s="18">
        <f>SUM(ENERO:DICIEMBRE!F82)</f>
        <v>0</v>
      </c>
      <c r="G82" s="18">
        <f>SUM(ENERO:DICIEMBRE!G82)</f>
        <v>0</v>
      </c>
      <c r="H82" s="18">
        <f>SUM(ENERO:DICIEMBRE!H82)</f>
        <v>0</v>
      </c>
      <c r="I82" s="18">
        <f>SUM(ENERO:DICIEMBRE!I82)</f>
        <v>0</v>
      </c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x14ac:dyDescent="0.25">
      <c r="A83" s="1080"/>
      <c r="B83" s="1134" t="s">
        <v>75</v>
      </c>
      <c r="C83" s="1135"/>
      <c r="D83" s="289">
        <f>SUM(E83:H83)</f>
        <v>988</v>
      </c>
      <c r="E83" s="18">
        <f>SUM(ENERO:DICIEMBRE!E83)</f>
        <v>653</v>
      </c>
      <c r="F83" s="18">
        <f>SUM(ENERO:DICIEMBRE!F83)</f>
        <v>32</v>
      </c>
      <c r="G83" s="18">
        <f>SUM(ENERO:DICIEMBRE!G83)</f>
        <v>11</v>
      </c>
      <c r="H83" s="18">
        <f>SUM(ENERO:DICIEMBRE!H83)</f>
        <v>292</v>
      </c>
      <c r="I83" s="18">
        <f>SUM(ENERO:DICIEMBRE!I83)</f>
        <v>0</v>
      </c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x14ac:dyDescent="0.25">
      <c r="A84" s="1080"/>
      <c r="B84" s="1112" t="s">
        <v>76</v>
      </c>
      <c r="C84" s="1113"/>
      <c r="D84" s="43">
        <f>SUM(E84:H84)</f>
        <v>28</v>
      </c>
      <c r="E84" s="18">
        <f>SUM(ENERO:DICIEMBRE!E84)</f>
        <v>22</v>
      </c>
      <c r="F84" s="18">
        <f>SUM(ENERO:DICIEMBRE!F84)</f>
        <v>1</v>
      </c>
      <c r="G84" s="18">
        <f>SUM(ENERO:DICIEMBRE!G84)</f>
        <v>4</v>
      </c>
      <c r="H84" s="18">
        <f>SUM(ENERO:DICIEMBRE!H84)</f>
        <v>1</v>
      </c>
      <c r="I84" s="18">
        <f>SUM(ENERO:DICIEMBRE!I84)</f>
        <v>0</v>
      </c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136" t="s">
        <v>4</v>
      </c>
      <c r="C85" s="1137"/>
      <c r="D85" s="291">
        <f>SUM(E85:H85)</f>
        <v>28728</v>
      </c>
      <c r="E85" s="298">
        <f>SUM(E51:E84)</f>
        <v>15714</v>
      </c>
      <c r="F85" s="301">
        <f>SUM(F51:F84)</f>
        <v>3670</v>
      </c>
      <c r="G85" s="301">
        <f>SUM(G51:G84)</f>
        <v>2863</v>
      </c>
      <c r="H85" s="312">
        <f>SUM(H51:H84)</f>
        <v>6481</v>
      </c>
      <c r="I85" s="31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133" t="s">
        <v>84</v>
      </c>
      <c r="B87" s="1138"/>
      <c r="C87" s="1139"/>
      <c r="D87" s="304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8">
        <f>SUM(ENERO:DICIEMBRE!D88)</f>
        <v>0</v>
      </c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8">
        <f>SUM(ENERO:DICIEMBRE!D89)</f>
        <v>0</v>
      </c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8">
        <f>SUM(ENERO:DICIEMBRE!D90)</f>
        <v>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314" t="s">
        <v>89</v>
      </c>
      <c r="B91" s="314"/>
      <c r="C91" s="315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x14ac:dyDescent="0.25">
      <c r="A92" s="1132" t="s">
        <v>90</v>
      </c>
      <c r="B92" s="1132"/>
      <c r="C92" s="1132"/>
      <c r="D92" s="1133" t="s">
        <v>91</v>
      </c>
      <c r="E92" s="1122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132"/>
      <c r="B93" s="1132"/>
      <c r="C93" s="1132"/>
      <c r="D93" s="1133"/>
      <c r="E93" s="1122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x14ac:dyDescent="0.25">
      <c r="A94" s="1149" t="s">
        <v>93</v>
      </c>
      <c r="B94" s="1150"/>
      <c r="C94" s="1151"/>
      <c r="D94" s="18">
        <f>SUM(ENERO:DICIEMBRE!D94)</f>
        <v>0</v>
      </c>
      <c r="E94" s="18">
        <f>SUM(ENERO:DICIEMBRE!E94)</f>
        <v>0</v>
      </c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8">
        <f>SUM(ENERO:DICIEMBRE!D95)</f>
        <v>0</v>
      </c>
      <c r="E95" s="18">
        <f>SUM(ENERO:DICIEMBRE!E95)</f>
        <v>0</v>
      </c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8">
        <f>SUM(ENERO:DICIEMBRE!D96)</f>
        <v>0</v>
      </c>
      <c r="E96" s="18">
        <f>SUM(ENERO:DICIEMBRE!E96)</f>
        <v>0</v>
      </c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314" t="s">
        <v>96</v>
      </c>
      <c r="B97" s="314"/>
      <c r="C97" s="315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x14ac:dyDescent="0.25">
      <c r="A98" s="1132" t="s">
        <v>90</v>
      </c>
      <c r="B98" s="1132"/>
      <c r="C98" s="1132"/>
      <c r="D98" s="1118" t="s">
        <v>91</v>
      </c>
      <c r="E98" s="1122" t="s">
        <v>97</v>
      </c>
      <c r="F98" s="1098" t="s">
        <v>5</v>
      </c>
      <c r="G98" s="1100"/>
      <c r="H98" s="1164" t="s">
        <v>98</v>
      </c>
      <c r="I98" s="1164"/>
      <c r="J98" s="1164"/>
      <c r="K98" s="1164"/>
      <c r="L98" s="1164"/>
      <c r="M98" s="1164"/>
      <c r="N98" s="1164"/>
      <c r="O98" s="1164"/>
      <c r="P98" s="1164"/>
      <c r="Q98" s="1164"/>
      <c r="R98" s="1164"/>
      <c r="S98" s="1164"/>
      <c r="T98" s="1164"/>
      <c r="U98" s="1165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132"/>
      <c r="B99" s="1132"/>
      <c r="C99" s="1132"/>
      <c r="D99" s="1118"/>
      <c r="E99" s="1122"/>
      <c r="F99" s="316" t="s">
        <v>12</v>
      </c>
      <c r="G99" s="282" t="s">
        <v>13</v>
      </c>
      <c r="H99" s="317" t="s">
        <v>101</v>
      </c>
      <c r="I99" s="281" t="s">
        <v>102</v>
      </c>
      <c r="J99" s="318" t="s">
        <v>103</v>
      </c>
      <c r="K99" s="318" t="s">
        <v>16</v>
      </c>
      <c r="L99" s="318" t="s">
        <v>17</v>
      </c>
      <c r="M99" s="318" t="s">
        <v>18</v>
      </c>
      <c r="N99" s="318" t="s">
        <v>19</v>
      </c>
      <c r="O99" s="318" t="s">
        <v>20</v>
      </c>
      <c r="P99" s="318" t="s">
        <v>21</v>
      </c>
      <c r="Q99" s="318" t="s">
        <v>22</v>
      </c>
      <c r="R99" s="318" t="s">
        <v>23</v>
      </c>
      <c r="S99" s="318" t="s">
        <v>24</v>
      </c>
      <c r="T99" s="318" t="s">
        <v>25</v>
      </c>
      <c r="U99" s="319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143" t="s">
        <v>104</v>
      </c>
      <c r="B100" s="1144"/>
      <c r="C100" s="1145"/>
      <c r="D100" s="18">
        <f>SUM(ENERO:DICIEMBRE!D100)</f>
        <v>0</v>
      </c>
      <c r="E100" s="320">
        <f>+F100+G100+H100+I100+J100+K100+L100+M100+N100+O100+P100+Q100+R100+S100+T100+U100</f>
        <v>0</v>
      </c>
      <c r="F100" s="18">
        <f>SUM(ENERO:DICIEMBRE!F100)</f>
        <v>0</v>
      </c>
      <c r="G100" s="18">
        <f>SUM(ENERO:DICIEMBRE!G100)</f>
        <v>0</v>
      </c>
      <c r="H100" s="18">
        <f>SUM(ENERO:DICIEMBRE!H100)</f>
        <v>0</v>
      </c>
      <c r="I100" s="18">
        <f>SUM(ENERO:DICIEMBRE!I100)</f>
        <v>0</v>
      </c>
      <c r="J100" s="18">
        <f>SUM(ENERO:DICIEMBRE!J100)</f>
        <v>0</v>
      </c>
      <c r="K100" s="18">
        <f>SUM(ENERO:DICIEMBRE!K100)</f>
        <v>0</v>
      </c>
      <c r="L100" s="18">
        <f>SUM(ENERO:DICIEMBRE!L100)</f>
        <v>0</v>
      </c>
      <c r="M100" s="18">
        <f>SUM(ENERO:DICIEMBRE!M100)</f>
        <v>0</v>
      </c>
      <c r="N100" s="18">
        <f>SUM(ENERO:DICIEMBRE!N100)</f>
        <v>0</v>
      </c>
      <c r="O100" s="18">
        <f>SUM(ENERO:DICIEMBRE!O100)</f>
        <v>0</v>
      </c>
      <c r="P100" s="18">
        <f>SUM(ENERO:DICIEMBRE!P100)</f>
        <v>0</v>
      </c>
      <c r="Q100" s="18">
        <f>SUM(ENERO:DICIEMBRE!Q100)</f>
        <v>0</v>
      </c>
      <c r="R100" s="18">
        <f>SUM(ENERO:DICIEMBRE!R100)</f>
        <v>0</v>
      </c>
      <c r="S100" s="18">
        <f>SUM(ENERO:DICIEMBRE!S100)</f>
        <v>0</v>
      </c>
      <c r="T100" s="18">
        <f>SUM(ENERO:DICIEMBRE!T100)</f>
        <v>0</v>
      </c>
      <c r="U100" s="18">
        <f>SUM(ENERO:DICIEMBRE!U100)</f>
        <v>0</v>
      </c>
      <c r="V100" s="18">
        <f>SUM(ENERO:DICIEMBRE!V100)</f>
        <v>0</v>
      </c>
      <c r="W100" s="18">
        <f>SUM(ENERO:DICIEMBRE!W100)</f>
        <v>0</v>
      </c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8">
        <f>SUM(ENERO:DICIEMBRE!D101)</f>
        <v>0</v>
      </c>
      <c r="E101" s="154">
        <f>+F101+G101+H101+I101+J101+K101+L101+M101+N101+O101+P101+Q101+R101+S101+T101+U101</f>
        <v>0</v>
      </c>
      <c r="F101" s="18">
        <f>SUM(ENERO:DICIEMBRE!F101)</f>
        <v>0</v>
      </c>
      <c r="G101" s="18">
        <f>SUM(ENERO:DICIEMBRE!G101)</f>
        <v>0</v>
      </c>
      <c r="H101" s="18">
        <f>SUM(ENERO:DICIEMBRE!H101)</f>
        <v>0</v>
      </c>
      <c r="I101" s="18">
        <f>SUM(ENERO:DICIEMBRE!I101)</f>
        <v>0</v>
      </c>
      <c r="J101" s="18">
        <f>SUM(ENERO:DICIEMBRE!J101)</f>
        <v>0</v>
      </c>
      <c r="K101" s="18">
        <f>SUM(ENERO:DICIEMBRE!K101)</f>
        <v>0</v>
      </c>
      <c r="L101" s="18">
        <f>SUM(ENERO:DICIEMBRE!L101)</f>
        <v>0</v>
      </c>
      <c r="M101" s="18">
        <f>SUM(ENERO:DICIEMBRE!M101)</f>
        <v>0</v>
      </c>
      <c r="N101" s="18">
        <f>SUM(ENERO:DICIEMBRE!N101)</f>
        <v>0</v>
      </c>
      <c r="O101" s="18">
        <f>SUM(ENERO:DICIEMBRE!O101)</f>
        <v>0</v>
      </c>
      <c r="P101" s="18">
        <f>SUM(ENERO:DICIEMBRE!P101)</f>
        <v>0</v>
      </c>
      <c r="Q101" s="18">
        <f>SUM(ENERO:DICIEMBRE!Q101)</f>
        <v>0</v>
      </c>
      <c r="R101" s="18">
        <f>SUM(ENERO:DICIEMBRE!R101)</f>
        <v>0</v>
      </c>
      <c r="S101" s="18">
        <f>SUM(ENERO:DICIEMBRE!S101)</f>
        <v>0</v>
      </c>
      <c r="T101" s="18">
        <f>SUM(ENERO:DICIEMBRE!T101)</f>
        <v>0</v>
      </c>
      <c r="U101" s="18">
        <f>SUM(ENERO:DICIEMBRE!U101)</f>
        <v>0</v>
      </c>
      <c r="V101" s="18">
        <f>SUM(ENERO:DICIEMBRE!V101)</f>
        <v>0</v>
      </c>
      <c r="W101" s="18">
        <f>SUM(ENERO:DICIEMBRE!W101)</f>
        <v>0</v>
      </c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8">
        <f>SUM(ENERO:DICIEMBRE!D102)</f>
        <v>0</v>
      </c>
      <c r="E102" s="160">
        <f>+F102+G102+H102+I102+J102+K102+L102+M102+N102+O102+P102+Q102+R102+S102+T102+U102</f>
        <v>0</v>
      </c>
      <c r="F102" s="18">
        <f>SUM(ENERO:DICIEMBRE!F102)</f>
        <v>0</v>
      </c>
      <c r="G102" s="18">
        <f>SUM(ENERO:DICIEMBRE!G102)</f>
        <v>0</v>
      </c>
      <c r="H102" s="18">
        <f>SUM(ENERO:DICIEMBRE!H102)</f>
        <v>0</v>
      </c>
      <c r="I102" s="18">
        <f>SUM(ENERO:DICIEMBRE!I102)</f>
        <v>0</v>
      </c>
      <c r="J102" s="18">
        <f>SUM(ENERO:DICIEMBRE!J102)</f>
        <v>0</v>
      </c>
      <c r="K102" s="18">
        <f>SUM(ENERO:DICIEMBRE!K102)</f>
        <v>0</v>
      </c>
      <c r="L102" s="18">
        <f>SUM(ENERO:DICIEMBRE!L102)</f>
        <v>0</v>
      </c>
      <c r="M102" s="18">
        <f>SUM(ENERO:DICIEMBRE!M102)</f>
        <v>0</v>
      </c>
      <c r="N102" s="18">
        <f>SUM(ENERO:DICIEMBRE!N102)</f>
        <v>0</v>
      </c>
      <c r="O102" s="18">
        <f>SUM(ENERO:DICIEMBRE!O102)</f>
        <v>0</v>
      </c>
      <c r="P102" s="18">
        <f>SUM(ENERO:DICIEMBRE!P102)</f>
        <v>0</v>
      </c>
      <c r="Q102" s="18">
        <f>SUM(ENERO:DICIEMBRE!Q102)</f>
        <v>0</v>
      </c>
      <c r="R102" s="18">
        <f>SUM(ENERO:DICIEMBRE!R102)</f>
        <v>0</v>
      </c>
      <c r="S102" s="18">
        <f>SUM(ENERO:DICIEMBRE!S102)</f>
        <v>0</v>
      </c>
      <c r="T102" s="18">
        <f>SUM(ENERO:DICIEMBRE!T102)</f>
        <v>0</v>
      </c>
      <c r="U102" s="18">
        <f>SUM(ENERO:DICIEMBRE!U102)</f>
        <v>0</v>
      </c>
      <c r="V102" s="18">
        <f>SUM(ENERO:DICIEMBRE!V102)</f>
        <v>0</v>
      </c>
      <c r="W102" s="18">
        <f>SUM(ENERO:DICIEMBRE!W102)</f>
        <v>0</v>
      </c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314" t="s">
        <v>107</v>
      </c>
      <c r="B103" s="315"/>
      <c r="C103" s="315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x14ac:dyDescent="0.25">
      <c r="A104" s="1155" t="s">
        <v>108</v>
      </c>
      <c r="B104" s="1155"/>
      <c r="C104" s="1156"/>
      <c r="D104" s="1118" t="s">
        <v>109</v>
      </c>
      <c r="E104" s="1092" t="s">
        <v>98</v>
      </c>
      <c r="F104" s="1093"/>
      <c r="G104" s="1093"/>
      <c r="H104" s="1093"/>
      <c r="I104" s="1093"/>
      <c r="J104" s="1159"/>
      <c r="K104" s="1102" t="s">
        <v>110</v>
      </c>
      <c r="L104" s="1160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118"/>
      <c r="E105" s="316" t="s">
        <v>111</v>
      </c>
      <c r="F105" s="317" t="s">
        <v>112</v>
      </c>
      <c r="G105" s="281" t="s">
        <v>113</v>
      </c>
      <c r="H105" s="281" t="s">
        <v>114</v>
      </c>
      <c r="I105" s="285" t="s">
        <v>115</v>
      </c>
      <c r="J105" s="286" t="s">
        <v>116</v>
      </c>
      <c r="K105" s="317" t="s">
        <v>117</v>
      </c>
      <c r="L105" s="321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x14ac:dyDescent="0.25">
      <c r="A106" s="1161" t="s">
        <v>119</v>
      </c>
      <c r="B106" s="1094"/>
      <c r="C106" s="322" t="s">
        <v>120</v>
      </c>
      <c r="D106" s="167">
        <f>SUM(E106:J106)</f>
        <v>0</v>
      </c>
      <c r="E106" s="18">
        <f>SUM(ENERO:DICIEMBRE!E106)</f>
        <v>0</v>
      </c>
      <c r="F106" s="18">
        <f>SUM(ENERO:DICIEMBRE!F106)</f>
        <v>0</v>
      </c>
      <c r="G106" s="18">
        <f>SUM(ENERO:DICIEMBRE!G106)</f>
        <v>0</v>
      </c>
      <c r="H106" s="18">
        <f>SUM(ENERO:DICIEMBRE!H106)</f>
        <v>0</v>
      </c>
      <c r="I106" s="18">
        <f>SUM(ENERO:DICIEMBRE!I106)</f>
        <v>0</v>
      </c>
      <c r="J106" s="18">
        <f>SUM(ENERO:DICIEMBRE!J106)</f>
        <v>0</v>
      </c>
      <c r="K106" s="18">
        <f>SUM(ENERO:DICIEMBRE!K106)</f>
        <v>0</v>
      </c>
      <c r="L106" s="18">
        <f>SUM(ENERO:DICIEMBRE!L106)</f>
        <v>0</v>
      </c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18">
        <f>SUM(ENERO:DICIEMBRE!E107)</f>
        <v>0</v>
      </c>
      <c r="F107" s="18">
        <f>SUM(ENERO:DICIEMBRE!F107)</f>
        <v>0</v>
      </c>
      <c r="G107" s="18">
        <f>SUM(ENERO:DICIEMBRE!G107)</f>
        <v>0</v>
      </c>
      <c r="H107" s="18">
        <f>SUM(ENERO:DICIEMBRE!H107)</f>
        <v>0</v>
      </c>
      <c r="I107" s="18">
        <f>SUM(ENERO:DICIEMBRE!I107)</f>
        <v>0</v>
      </c>
      <c r="J107" s="18">
        <f>SUM(ENERO:DICIEMBRE!J107)</f>
        <v>0</v>
      </c>
      <c r="K107" s="18">
        <f>SUM(ENERO:DICIEMBRE!K107)</f>
        <v>0</v>
      </c>
      <c r="L107" s="18">
        <f>SUM(ENERO:DICIEMBRE!L107)</f>
        <v>0</v>
      </c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18">
        <f>SUM(ENERO:DICIEMBRE!E108)</f>
        <v>0</v>
      </c>
      <c r="F108" s="18">
        <f>SUM(ENERO:DICIEMBRE!F108)</f>
        <v>0</v>
      </c>
      <c r="G108" s="18">
        <f>SUM(ENERO:DICIEMBRE!G108)</f>
        <v>0</v>
      </c>
      <c r="H108" s="18">
        <f>SUM(ENERO:DICIEMBRE!H108)</f>
        <v>0</v>
      </c>
      <c r="I108" s="18">
        <f>SUM(ENERO:DICIEMBRE!I108)</f>
        <v>0</v>
      </c>
      <c r="J108" s="18">
        <f>SUM(ENERO:DICIEMBRE!J108)</f>
        <v>0</v>
      </c>
      <c r="K108" s="18">
        <f>SUM(ENERO:DICIEMBRE!K108)</f>
        <v>0</v>
      </c>
      <c r="L108" s="18">
        <f>SUM(ENERO:DICIEMBRE!L108)</f>
        <v>0</v>
      </c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x14ac:dyDescent="0.25">
      <c r="A109" s="1161" t="s">
        <v>123</v>
      </c>
      <c r="B109" s="1094"/>
      <c r="C109" s="322" t="s">
        <v>120</v>
      </c>
      <c r="D109" s="171">
        <f t="shared" si="8"/>
        <v>0</v>
      </c>
      <c r="E109" s="18">
        <f>SUM(ENERO:DICIEMBRE!E109)</f>
        <v>0</v>
      </c>
      <c r="F109" s="18">
        <f>SUM(ENERO:DICIEMBRE!F109)</f>
        <v>0</v>
      </c>
      <c r="G109" s="18">
        <f>SUM(ENERO:DICIEMBRE!G109)</f>
        <v>0</v>
      </c>
      <c r="H109" s="18">
        <f>SUM(ENERO:DICIEMBRE!H109)</f>
        <v>0</v>
      </c>
      <c r="I109" s="18">
        <f>SUM(ENERO:DICIEMBRE!I109)</f>
        <v>0</v>
      </c>
      <c r="J109" s="18">
        <f>SUM(ENERO:DICIEMBRE!J109)</f>
        <v>0</v>
      </c>
      <c r="K109" s="18">
        <f>SUM(ENERO:DICIEMBRE!K109)</f>
        <v>0</v>
      </c>
      <c r="L109" s="18">
        <f>SUM(ENERO:DICIEMBRE!L109)</f>
        <v>0</v>
      </c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8">
        <f>SUM(ENERO:DICIEMBRE!E110)</f>
        <v>0</v>
      </c>
      <c r="F110" s="18">
        <f>SUM(ENERO:DICIEMBRE!F110)</f>
        <v>0</v>
      </c>
      <c r="G110" s="18">
        <f>SUM(ENERO:DICIEMBRE!G110)</f>
        <v>0</v>
      </c>
      <c r="H110" s="18">
        <f>SUM(ENERO:DICIEMBRE!H110)</f>
        <v>0</v>
      </c>
      <c r="I110" s="18">
        <f>SUM(ENERO:DICIEMBRE!I110)</f>
        <v>0</v>
      </c>
      <c r="J110" s="18">
        <f>SUM(ENERO:DICIEMBRE!J110)</f>
        <v>0</v>
      </c>
      <c r="K110" s="18">
        <f>SUM(ENERO:DICIEMBRE!K110)</f>
        <v>0</v>
      </c>
      <c r="L110" s="18">
        <f>SUM(ENERO:DICIEMBRE!L110)</f>
        <v>0</v>
      </c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8">
        <f>SUM(ENERO:DICIEMBRE!E111)</f>
        <v>0</v>
      </c>
      <c r="F111" s="18">
        <f>SUM(ENERO:DICIEMBRE!F111)</f>
        <v>0</v>
      </c>
      <c r="G111" s="18">
        <f>SUM(ENERO:DICIEMBRE!G111)</f>
        <v>0</v>
      </c>
      <c r="H111" s="18">
        <f>SUM(ENERO:DICIEMBRE!H111)</f>
        <v>0</v>
      </c>
      <c r="I111" s="18">
        <f>SUM(ENERO:DICIEMBRE!I111)</f>
        <v>0</v>
      </c>
      <c r="J111" s="18">
        <f>SUM(ENERO:DICIEMBRE!J111)</f>
        <v>0</v>
      </c>
      <c r="K111" s="18">
        <f>SUM(ENERO:DICIEMBRE!K111)</f>
        <v>0</v>
      </c>
      <c r="L111" s="18">
        <f>SUM(ENERO:DICIEMBRE!L111)</f>
        <v>0</v>
      </c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x14ac:dyDescent="0.25">
      <c r="A112" s="1161" t="s">
        <v>124</v>
      </c>
      <c r="B112" s="1109"/>
      <c r="C112" s="322" t="s">
        <v>120</v>
      </c>
      <c r="D112" s="171">
        <f t="shared" si="8"/>
        <v>0</v>
      </c>
      <c r="E112" s="18">
        <f>SUM(ENERO:DICIEMBRE!E112)</f>
        <v>0</v>
      </c>
      <c r="F112" s="18">
        <f>SUM(ENERO:DICIEMBRE!F112)</f>
        <v>0</v>
      </c>
      <c r="G112" s="18">
        <f>SUM(ENERO:DICIEMBRE!G112)</f>
        <v>0</v>
      </c>
      <c r="H112" s="18">
        <f>SUM(ENERO:DICIEMBRE!H112)</f>
        <v>0</v>
      </c>
      <c r="I112" s="18">
        <f>SUM(ENERO:DICIEMBRE!I112)</f>
        <v>0</v>
      </c>
      <c r="J112" s="18">
        <f>SUM(ENERO:DICIEMBRE!J112)</f>
        <v>0</v>
      </c>
      <c r="K112" s="18">
        <f>SUM(ENERO:DICIEMBRE!K112)</f>
        <v>0</v>
      </c>
      <c r="L112" s="18">
        <f>SUM(ENERO:DICIEMBRE!L112)</f>
        <v>0</v>
      </c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18">
        <f>SUM(ENERO:DICIEMBRE!E113)</f>
        <v>0</v>
      </c>
      <c r="F113" s="18">
        <f>SUM(ENERO:DICIEMBRE!F113)</f>
        <v>0</v>
      </c>
      <c r="G113" s="18">
        <f>SUM(ENERO:DICIEMBRE!G113)</f>
        <v>0</v>
      </c>
      <c r="H113" s="18">
        <f>SUM(ENERO:DICIEMBRE!H113)</f>
        <v>0</v>
      </c>
      <c r="I113" s="18">
        <f>SUM(ENERO:DICIEMBRE!I113)</f>
        <v>0</v>
      </c>
      <c r="J113" s="18">
        <f>SUM(ENERO:DICIEMBRE!J113)</f>
        <v>0</v>
      </c>
      <c r="K113" s="18">
        <f>SUM(ENERO:DICIEMBRE!K113)</f>
        <v>0</v>
      </c>
      <c r="L113" s="18">
        <f>SUM(ENERO:DICIEMBRE!L113)</f>
        <v>0</v>
      </c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18">
        <f>SUM(ENERO:DICIEMBRE!E114)</f>
        <v>0</v>
      </c>
      <c r="F114" s="18">
        <f>SUM(ENERO:DICIEMBRE!F114)</f>
        <v>0</v>
      </c>
      <c r="G114" s="18">
        <f>SUM(ENERO:DICIEMBRE!G114)</f>
        <v>0</v>
      </c>
      <c r="H114" s="18">
        <f>SUM(ENERO:DICIEMBRE!H114)</f>
        <v>0</v>
      </c>
      <c r="I114" s="18">
        <f>SUM(ENERO:DICIEMBRE!I114)</f>
        <v>0</v>
      </c>
      <c r="J114" s="18">
        <f>SUM(ENERO:DICIEMBRE!J114)</f>
        <v>0</v>
      </c>
      <c r="K114" s="18">
        <f>SUM(ENERO:DICIEMBRE!K114)</f>
        <v>0</v>
      </c>
      <c r="L114" s="18">
        <f>SUM(ENERO:DICIEMBRE!L114)</f>
        <v>0</v>
      </c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314" t="s">
        <v>125</v>
      </c>
      <c r="B115" s="314"/>
      <c r="C115" s="314"/>
      <c r="D115" s="314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176" t="s">
        <v>126</v>
      </c>
      <c r="B116" s="323" t="s">
        <v>127</v>
      </c>
      <c r="C116" s="177" t="s">
        <v>128</v>
      </c>
      <c r="D116" s="178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324" t="s">
        <v>130</v>
      </c>
      <c r="B117" s="18">
        <f>SUM(ENERO:DICIEMBRE!B117)</f>
        <v>0</v>
      </c>
      <c r="C117" s="18">
        <f>SUM(ENERO:DICIEMBRE!C117)</f>
        <v>0</v>
      </c>
      <c r="D117" s="18">
        <f>SUM(ENERO:DICIEMBRE!D117)</f>
        <v>0</v>
      </c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314" t="s">
        <v>131</v>
      </c>
      <c r="B118" s="314"/>
      <c r="C118" s="314"/>
      <c r="D118" s="314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120" t="s">
        <v>132</v>
      </c>
      <c r="C119" s="1121"/>
      <c r="D119" s="1121"/>
      <c r="E119" s="1121"/>
      <c r="F119" s="1121"/>
      <c r="G119" s="1121"/>
      <c r="H119" s="1121"/>
      <c r="I119" s="1122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325" t="s">
        <v>133</v>
      </c>
      <c r="C120" s="304" t="s">
        <v>134</v>
      </c>
      <c r="D120" s="304" t="s">
        <v>135</v>
      </c>
      <c r="E120" s="304" t="s">
        <v>136</v>
      </c>
      <c r="F120" s="304" t="s">
        <v>137</v>
      </c>
      <c r="G120" s="304" t="s">
        <v>138</v>
      </c>
      <c r="H120" s="304" t="s">
        <v>139</v>
      </c>
      <c r="I120" s="304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326" t="s">
        <v>141</v>
      </c>
      <c r="B121" s="327">
        <f>SUM(C121:I121)</f>
        <v>0</v>
      </c>
      <c r="C121" s="18">
        <f>SUM(ENERO:DICIEMBRE!C121)</f>
        <v>0</v>
      </c>
      <c r="D121" s="18">
        <f>SUM(ENERO:DICIEMBRE!D121)</f>
        <v>0</v>
      </c>
      <c r="E121" s="18">
        <f>SUM(ENERO:DICIEMBRE!E121)</f>
        <v>0</v>
      </c>
      <c r="F121" s="18">
        <f>SUM(ENERO:DICIEMBRE!F121)</f>
        <v>0</v>
      </c>
      <c r="G121" s="18">
        <f>SUM(ENERO:DICIEMBRE!G121)</f>
        <v>0</v>
      </c>
      <c r="H121" s="18">
        <f>SUM(ENERO:DICIEMBRE!H121)</f>
        <v>0</v>
      </c>
      <c r="I121" s="18">
        <f>SUM(ENERO:DICIEMBRE!I121)</f>
        <v>0</v>
      </c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">
        <f>SUM(ENERO:DICIEMBRE!C122)</f>
        <v>0</v>
      </c>
      <c r="D122" s="18">
        <f>SUM(ENERO:DICIEMBRE!D122)</f>
        <v>0</v>
      </c>
      <c r="E122" s="18">
        <f>SUM(ENERO:DICIEMBRE!E122)</f>
        <v>0</v>
      </c>
      <c r="F122" s="18">
        <f>SUM(ENERO:DICIEMBRE!F122)</f>
        <v>0</v>
      </c>
      <c r="G122" s="18">
        <f>SUM(ENERO:DICIEMBRE!G122)</f>
        <v>0</v>
      </c>
      <c r="H122" s="18">
        <f>SUM(ENERO:DICIEMBRE!H122)</f>
        <v>0</v>
      </c>
      <c r="I122" s="18">
        <f>SUM(ENERO:DICIEMBRE!I122)</f>
        <v>0</v>
      </c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314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188" t="s">
        <v>145</v>
      </c>
      <c r="D124" s="1189"/>
      <c r="E124" s="1189"/>
      <c r="F124" s="1189"/>
      <c r="G124" s="1189"/>
      <c r="H124" s="1189"/>
      <c r="I124" s="1189"/>
      <c r="J124" s="1189"/>
      <c r="K124" s="1189"/>
      <c r="L124" s="1189"/>
      <c r="M124" s="1190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316" t="s">
        <v>146</v>
      </c>
      <c r="D125" s="281" t="s">
        <v>147</v>
      </c>
      <c r="E125" s="281" t="s">
        <v>148</v>
      </c>
      <c r="F125" s="281" t="s">
        <v>149</v>
      </c>
      <c r="G125" s="281" t="s">
        <v>150</v>
      </c>
      <c r="H125" s="281" t="s">
        <v>151</v>
      </c>
      <c r="I125" s="281" t="s">
        <v>152</v>
      </c>
      <c r="J125" s="281" t="s">
        <v>153</v>
      </c>
      <c r="K125" s="281" t="s">
        <v>154</v>
      </c>
      <c r="L125" s="281" t="s">
        <v>155</v>
      </c>
      <c r="M125" s="321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326" t="s">
        <v>157</v>
      </c>
      <c r="B126" s="327">
        <f>SUM(C126:M126)</f>
        <v>0</v>
      </c>
      <c r="C126" s="18">
        <f>SUM(ENERO:DICIEMBRE!C126)</f>
        <v>0</v>
      </c>
      <c r="D126" s="18">
        <f>SUM(ENERO:DICIEMBRE!D126)</f>
        <v>0</v>
      </c>
      <c r="E126" s="18">
        <f>SUM(ENERO:DICIEMBRE!E126)</f>
        <v>0</v>
      </c>
      <c r="F126" s="18">
        <f>SUM(ENERO:DICIEMBRE!F126)</f>
        <v>0</v>
      </c>
      <c r="G126" s="18">
        <f>SUM(ENERO:DICIEMBRE!G126)</f>
        <v>0</v>
      </c>
      <c r="H126" s="18">
        <f>SUM(ENERO:DICIEMBRE!H126)</f>
        <v>0</v>
      </c>
      <c r="I126" s="18">
        <f>SUM(ENERO:DICIEMBRE!I126)</f>
        <v>0</v>
      </c>
      <c r="J126" s="18">
        <f>SUM(ENERO:DICIEMBRE!J126)</f>
        <v>0</v>
      </c>
      <c r="K126" s="18">
        <f>SUM(ENERO:DICIEMBRE!K126)</f>
        <v>0</v>
      </c>
      <c r="L126" s="18">
        <f>SUM(ENERO:DICIEMBRE!L126)</f>
        <v>0</v>
      </c>
      <c r="M126" s="18">
        <f>SUM(ENERO:DICIEMBRE!M126)</f>
        <v>0</v>
      </c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18">
        <f>SUM(ENERO:DICIEMBRE!C127)</f>
        <v>0</v>
      </c>
      <c r="D127" s="18">
        <f>SUM(ENERO:DICIEMBRE!D127)</f>
        <v>0</v>
      </c>
      <c r="E127" s="18">
        <f>SUM(ENERO:DICIEMBRE!E127)</f>
        <v>0</v>
      </c>
      <c r="F127" s="18">
        <f>SUM(ENERO:DICIEMBRE!F127)</f>
        <v>0</v>
      </c>
      <c r="G127" s="18">
        <f>SUM(ENERO:DICIEMBRE!G127)</f>
        <v>0</v>
      </c>
      <c r="H127" s="18">
        <f>SUM(ENERO:DICIEMBRE!H127)</f>
        <v>0</v>
      </c>
      <c r="I127" s="18">
        <f>SUM(ENERO:DICIEMBRE!I127)</f>
        <v>0</v>
      </c>
      <c r="J127" s="18">
        <f>SUM(ENERO:DICIEMBRE!J127)</f>
        <v>0</v>
      </c>
      <c r="K127" s="18">
        <f>SUM(ENERO:DICIEMBRE!K127)</f>
        <v>0</v>
      </c>
      <c r="L127" s="18">
        <f>SUM(ENERO:DICIEMBRE!L127)</f>
        <v>0</v>
      </c>
      <c r="M127" s="18">
        <f>SUM(ENERO:DICIEMBRE!M127)</f>
        <v>0</v>
      </c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314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x14ac:dyDescent="0.25">
      <c r="A129" s="1094" t="s">
        <v>126</v>
      </c>
      <c r="B129" s="1166" t="s">
        <v>160</v>
      </c>
      <c r="C129" s="1168" t="s">
        <v>161</v>
      </c>
      <c r="D129" s="1169"/>
      <c r="E129" s="1169"/>
      <c r="F129" s="1170"/>
      <c r="G129" s="1171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284" t="s">
        <v>162</v>
      </c>
      <c r="D130" s="281" t="s">
        <v>163</v>
      </c>
      <c r="E130" s="281" t="s">
        <v>164</v>
      </c>
      <c r="F130" s="286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326" t="s">
        <v>166</v>
      </c>
      <c r="B131" s="18">
        <f>SUM(ENERO:DICIEMBRE!B131)</f>
        <v>0</v>
      </c>
      <c r="C131" s="18">
        <f>SUM(ENERO:DICIEMBRE!C131)</f>
        <v>0</v>
      </c>
      <c r="D131" s="18">
        <f>SUM(ENERO:DICIEMBRE!D131)</f>
        <v>0</v>
      </c>
      <c r="E131" s="18">
        <f>SUM(ENERO:DICIEMBRE!E131)</f>
        <v>0</v>
      </c>
      <c r="F131" s="18">
        <f>SUM(ENERO:DICIEMBRE!F131)</f>
        <v>0</v>
      </c>
      <c r="G131" s="18">
        <f>SUM(ENERO:DICIEMBRE!G131)</f>
        <v>0</v>
      </c>
      <c r="H131" s="18">
        <f>SUM(ENERO:DICIEMBRE!H131)</f>
        <v>0</v>
      </c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">
        <f>SUM(ENERO:DICIEMBRE!B132)</f>
        <v>0</v>
      </c>
      <c r="C132" s="18">
        <f>SUM(ENERO:DICIEMBRE!C132)</f>
        <v>0</v>
      </c>
      <c r="D132" s="18">
        <f>SUM(ENERO:DICIEMBRE!D132)</f>
        <v>0</v>
      </c>
      <c r="E132" s="18">
        <f>SUM(ENERO:DICIEMBRE!E132)</f>
        <v>0</v>
      </c>
      <c r="F132" s="18">
        <f>SUM(ENERO:DICIEMBRE!F132)</f>
        <v>0</v>
      </c>
      <c r="G132" s="18">
        <f>SUM(ENERO:DICIEMBRE!G132)</f>
        <v>0</v>
      </c>
      <c r="H132" s="18">
        <f>SUM(ENERO:DICIEMBRE!H132)</f>
        <v>0</v>
      </c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120" t="s">
        <v>3</v>
      </c>
      <c r="B153" s="1121"/>
      <c r="C153" s="1122"/>
      <c r="D153" s="304" t="s">
        <v>4</v>
      </c>
      <c r="E153" s="15" t="s">
        <v>185</v>
      </c>
      <c r="F153" s="281" t="s">
        <v>186</v>
      </c>
      <c r="G153" s="281" t="s">
        <v>187</v>
      </c>
      <c r="H153" s="286" t="s">
        <v>188</v>
      </c>
      <c r="I153" s="305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287"/>
      <c r="G154" s="287"/>
      <c r="H154" s="306"/>
      <c r="I154" s="307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328" t="s">
        <v>37</v>
      </c>
      <c r="D155" s="17">
        <f t="shared" ref="D155:D183" si="15">SUM(E155:H155)</f>
        <v>0</v>
      </c>
      <c r="E155" s="290"/>
      <c r="F155" s="265"/>
      <c r="G155" s="265"/>
      <c r="H155" s="296"/>
      <c r="I155" s="308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25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25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x14ac:dyDescent="0.25">
      <c r="A168" s="1080"/>
      <c r="B168" s="1077" t="s">
        <v>54</v>
      </c>
      <c r="C168" s="88" t="s">
        <v>55</v>
      </c>
      <c r="D168" s="289">
        <f t="shared" si="15"/>
        <v>0</v>
      </c>
      <c r="E168" s="297"/>
      <c r="F168" s="265"/>
      <c r="G168" s="265"/>
      <c r="H168" s="296"/>
      <c r="I168" s="308"/>
    </row>
    <row r="169" spans="1:9" s="7" customFormat="1" x14ac:dyDescent="0.25">
      <c r="A169" s="1080"/>
      <c r="B169" s="1106"/>
      <c r="C169" s="93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288" t="s">
        <v>59</v>
      </c>
      <c r="D171" s="17">
        <f t="shared" si="15"/>
        <v>0</v>
      </c>
      <c r="E171" s="290"/>
      <c r="F171" s="265"/>
      <c r="G171" s="265"/>
      <c r="H171" s="296"/>
      <c r="I171" s="308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291">
        <f t="shared" si="15"/>
        <v>0</v>
      </c>
      <c r="E174" s="292"/>
      <c r="F174" s="293"/>
      <c r="G174" s="293"/>
      <c r="H174" s="294"/>
      <c r="I174" s="309"/>
    </row>
    <row r="175" spans="1:9" s="7" customFormat="1" x14ac:dyDescent="0.25">
      <c r="A175" s="1080"/>
      <c r="B175" s="1118" t="s">
        <v>62</v>
      </c>
      <c r="C175" s="310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118"/>
      <c r="C176" s="310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x14ac:dyDescent="0.25">
      <c r="A177" s="1080"/>
      <c r="B177" s="1119" t="s">
        <v>65</v>
      </c>
      <c r="C177" s="1119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x14ac:dyDescent="0.25">
      <c r="A181" s="1080"/>
      <c r="B181" s="1077" t="s">
        <v>69</v>
      </c>
      <c r="C181" s="295" t="s">
        <v>70</v>
      </c>
      <c r="D181" s="17">
        <f t="shared" si="15"/>
        <v>0</v>
      </c>
      <c r="E181" s="290"/>
      <c r="F181" s="265"/>
      <c r="G181" s="265"/>
      <c r="H181" s="296"/>
      <c r="I181" s="308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x14ac:dyDescent="0.25">
      <c r="A184" s="1080"/>
      <c r="B184" s="1134" t="s">
        <v>75</v>
      </c>
      <c r="C184" s="1135"/>
      <c r="D184" s="289">
        <f>SUM(E184:H184)</f>
        <v>0</v>
      </c>
      <c r="E184" s="290"/>
      <c r="F184" s="265"/>
      <c r="G184" s="265"/>
      <c r="H184" s="311"/>
      <c r="I184" s="308"/>
    </row>
    <row r="185" spans="1:104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136" t="s">
        <v>4</v>
      </c>
      <c r="C186" s="1137"/>
      <c r="D186" s="291">
        <f>SUM(E186:H186)</f>
        <v>0</v>
      </c>
      <c r="E186" s="298">
        <f>SUM(E154:E185)</f>
        <v>0</v>
      </c>
      <c r="F186" s="301">
        <f>SUM(F154:F185)</f>
        <v>0</v>
      </c>
      <c r="G186" s="301">
        <f>SUM(G154:G185)</f>
        <v>0</v>
      </c>
      <c r="H186" s="312">
        <f>SUM(H154:H185)</f>
        <v>0</v>
      </c>
      <c r="I186" s="31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314"/>
      <c r="G187" s="314" t="s">
        <v>191</v>
      </c>
      <c r="H187" s="329"/>
      <c r="I187" s="329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200" t="s">
        <v>192</v>
      </c>
      <c r="B188" s="1084" t="s">
        <v>193</v>
      </c>
      <c r="C188" s="1201" t="s">
        <v>4</v>
      </c>
      <c r="D188" s="1201"/>
      <c r="E188" s="1109"/>
      <c r="F188" s="1120" t="s">
        <v>194</v>
      </c>
      <c r="G188" s="1121"/>
      <c r="H188" s="1121"/>
      <c r="I188" s="1121"/>
      <c r="J188" s="1121"/>
      <c r="K188" s="1121"/>
      <c r="L188" s="1121"/>
      <c r="M188" s="1121"/>
      <c r="N188" s="1121"/>
      <c r="O188" s="1121"/>
      <c r="P188" s="1121"/>
      <c r="Q188" s="1121"/>
      <c r="R188" s="1121"/>
      <c r="S188" s="1121"/>
      <c r="T188" s="1121"/>
      <c r="U188" s="1121"/>
      <c r="V188" s="1121"/>
      <c r="W188" s="1121"/>
      <c r="X188" s="1121"/>
      <c r="Y188" s="1121"/>
      <c r="Z188" s="1121"/>
      <c r="AA188" s="1121"/>
      <c r="AB188" s="1121"/>
      <c r="AC188" s="1121"/>
      <c r="AD188" s="1121"/>
      <c r="AE188" s="1121"/>
      <c r="AF188" s="1121"/>
      <c r="AG188" s="1203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200"/>
      <c r="B189" s="1085"/>
      <c r="C189" s="1202"/>
      <c r="D189" s="1202"/>
      <c r="E189" s="1184"/>
      <c r="F189" s="1120" t="s">
        <v>17</v>
      </c>
      <c r="G189" s="1122"/>
      <c r="H189" s="1101" t="s">
        <v>196</v>
      </c>
      <c r="I189" s="1160"/>
      <c r="J189" s="1101" t="s">
        <v>19</v>
      </c>
      <c r="K189" s="1160"/>
      <c r="L189" s="1101" t="s">
        <v>20</v>
      </c>
      <c r="M189" s="1160"/>
      <c r="N189" s="1101" t="s">
        <v>21</v>
      </c>
      <c r="O189" s="1160"/>
      <c r="P189" s="1101" t="s">
        <v>22</v>
      </c>
      <c r="Q189" s="1160"/>
      <c r="R189" s="1101" t="s">
        <v>23</v>
      </c>
      <c r="S189" s="1160"/>
      <c r="T189" s="1101" t="s">
        <v>24</v>
      </c>
      <c r="U189" s="1160"/>
      <c r="V189" s="1101" t="s">
        <v>25</v>
      </c>
      <c r="W189" s="1160"/>
      <c r="X189" s="1101" t="s">
        <v>26</v>
      </c>
      <c r="Y189" s="1160"/>
      <c r="Z189" s="1101" t="s">
        <v>27</v>
      </c>
      <c r="AA189" s="1160"/>
      <c r="AB189" s="1101" t="s">
        <v>28</v>
      </c>
      <c r="AC189" s="1160"/>
      <c r="AD189" s="1101" t="s">
        <v>29</v>
      </c>
      <c r="AE189" s="1160"/>
      <c r="AF189" s="1101" t="s">
        <v>30</v>
      </c>
      <c r="AG189" s="1103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200"/>
      <c r="B190" s="1086"/>
      <c r="C190" s="330" t="s">
        <v>197</v>
      </c>
      <c r="D190" s="317" t="s">
        <v>117</v>
      </c>
      <c r="E190" s="321" t="s">
        <v>118</v>
      </c>
      <c r="F190" s="316" t="s">
        <v>117</v>
      </c>
      <c r="G190" s="321" t="s">
        <v>118</v>
      </c>
      <c r="H190" s="316" t="s">
        <v>117</v>
      </c>
      <c r="I190" s="321" t="s">
        <v>118</v>
      </c>
      <c r="J190" s="316" t="s">
        <v>117</v>
      </c>
      <c r="K190" s="321" t="s">
        <v>118</v>
      </c>
      <c r="L190" s="316" t="s">
        <v>117</v>
      </c>
      <c r="M190" s="321" t="s">
        <v>118</v>
      </c>
      <c r="N190" s="316" t="s">
        <v>117</v>
      </c>
      <c r="O190" s="321" t="s">
        <v>118</v>
      </c>
      <c r="P190" s="316" t="s">
        <v>117</v>
      </c>
      <c r="Q190" s="321" t="s">
        <v>118</v>
      </c>
      <c r="R190" s="316" t="s">
        <v>117</v>
      </c>
      <c r="S190" s="321" t="s">
        <v>118</v>
      </c>
      <c r="T190" s="316" t="s">
        <v>117</v>
      </c>
      <c r="U190" s="321" t="s">
        <v>118</v>
      </c>
      <c r="V190" s="316" t="s">
        <v>117</v>
      </c>
      <c r="W190" s="321" t="s">
        <v>118</v>
      </c>
      <c r="X190" s="316" t="s">
        <v>117</v>
      </c>
      <c r="Y190" s="321" t="s">
        <v>118</v>
      </c>
      <c r="Z190" s="316" t="s">
        <v>117</v>
      </c>
      <c r="AA190" s="321" t="s">
        <v>118</v>
      </c>
      <c r="AB190" s="316" t="s">
        <v>117</v>
      </c>
      <c r="AC190" s="321" t="s">
        <v>118</v>
      </c>
      <c r="AD190" s="316" t="s">
        <v>117</v>
      </c>
      <c r="AE190" s="321" t="s">
        <v>118</v>
      </c>
      <c r="AF190" s="316" t="s">
        <v>117</v>
      </c>
      <c r="AG190" s="331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197" t="s">
        <v>198</v>
      </c>
      <c r="B191" s="332" t="s">
        <v>199</v>
      </c>
      <c r="C191" s="333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334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334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334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248" t="s">
        <v>205</v>
      </c>
      <c r="B197" s="249" t="s">
        <v>206</v>
      </c>
      <c r="C197" s="335">
        <f t="shared" si="16"/>
        <v>0</v>
      </c>
      <c r="D197" s="336">
        <f t="shared" si="22"/>
        <v>0</v>
      </c>
      <c r="E197" s="337">
        <f t="shared" si="22"/>
        <v>0</v>
      </c>
      <c r="F197" s="338"/>
      <c r="G197" s="339"/>
      <c r="H197" s="338"/>
      <c r="I197" s="339"/>
      <c r="J197" s="338"/>
      <c r="K197" s="339"/>
      <c r="L197" s="338"/>
      <c r="M197" s="339"/>
      <c r="N197" s="338"/>
      <c r="O197" s="339"/>
      <c r="P197" s="338"/>
      <c r="Q197" s="339"/>
      <c r="R197" s="338"/>
      <c r="S197" s="339"/>
      <c r="T197" s="338"/>
      <c r="U197" s="339"/>
      <c r="V197" s="338"/>
      <c r="W197" s="339"/>
      <c r="X197" s="338"/>
      <c r="Y197" s="339"/>
      <c r="Z197" s="338"/>
      <c r="AA197" s="339"/>
      <c r="AB197" s="338"/>
      <c r="AC197" s="339"/>
      <c r="AD197" s="338"/>
      <c r="AE197" s="339"/>
      <c r="AF197" s="338"/>
      <c r="AG197" s="340"/>
      <c r="AH197" s="341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44508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F103:M123 AC1:XFD8 B193:E197 AC11:AE48 AC9 B24:B41 C153:C165 J152:P187 I129:P132 B129:C130 D125:M127 A197 C167:C192 D153:I187 D188:E192 AH192:XFD197 A198:XFD1048576 A1:A127 F188:F197 G189:AG197 AH188:XFD190 AH191:CH191 CJ191:XFD191 Q129:XFD187 AC49:XFD127 CA9:XFD48 A153:A191 B153:B192 Z10:AA10 AB1:AB127 E1:Y10 E11:AA47 N103:W127 X48:AA127 F48:W102 B46:B124 C64:C127 D1:D123 E48:E123 B126:B127 A129:A132 B131:H132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",[10]NOMBRE!B2," - ","( ",[10]NOMBRE!C2,[10]NOMBRE!D2,[10]NOMBRE!E2,[10]NOMBRE!F2,[10]NOMBRE!G2,"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",[10]NOMBRE!B6," - ","( ",[10]NOMBRE!C6,[10]NOMBRE!D6," )")</f>
        <v>MES: SEPTIEMBRE - ( 09 )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",[10]NOMBRE!B7)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077" t="s">
        <v>4</v>
      </c>
      <c r="E9" s="1411" t="s">
        <v>5</v>
      </c>
      <c r="F9" s="1412"/>
      <c r="G9" s="1412"/>
      <c r="H9" s="1412"/>
      <c r="I9" s="1413"/>
      <c r="J9" s="1414" t="s">
        <v>6</v>
      </c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4" t="s">
        <v>7</v>
      </c>
      <c r="Z9" s="1415"/>
      <c r="AA9" s="1416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824" t="s">
        <v>13</v>
      </c>
      <c r="G10" s="824" t="s">
        <v>14</v>
      </c>
      <c r="H10" s="932" t="s">
        <v>15</v>
      </c>
      <c r="I10" s="826" t="s">
        <v>16</v>
      </c>
      <c r="J10" s="16" t="s">
        <v>16</v>
      </c>
      <c r="K10" s="824" t="s">
        <v>17</v>
      </c>
      <c r="L10" s="824" t="s">
        <v>18</v>
      </c>
      <c r="M10" s="824" t="s">
        <v>19</v>
      </c>
      <c r="N10" s="824" t="s">
        <v>20</v>
      </c>
      <c r="O10" s="824" t="s">
        <v>21</v>
      </c>
      <c r="P10" s="824" t="s">
        <v>22</v>
      </c>
      <c r="Q10" s="824" t="s">
        <v>23</v>
      </c>
      <c r="R10" s="824" t="s">
        <v>24</v>
      </c>
      <c r="S10" s="824" t="s">
        <v>25</v>
      </c>
      <c r="T10" s="824" t="s">
        <v>26</v>
      </c>
      <c r="U10" s="824" t="s">
        <v>27</v>
      </c>
      <c r="V10" s="824" t="s">
        <v>28</v>
      </c>
      <c r="W10" s="824" t="s">
        <v>29</v>
      </c>
      <c r="X10" s="827" t="s">
        <v>30</v>
      </c>
      <c r="Y10" s="828" t="s">
        <v>31</v>
      </c>
      <c r="Z10" s="929" t="s">
        <v>32</v>
      </c>
      <c r="AA10" s="830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079" t="s">
        <v>34</v>
      </c>
      <c r="B11" s="1082" t="s">
        <v>35</v>
      </c>
      <c r="C11" s="1083"/>
      <c r="D11" s="17">
        <f>SUM(E11:G11)</f>
        <v>44</v>
      </c>
      <c r="E11" s="18">
        <v>10</v>
      </c>
      <c r="F11" s="831">
        <v>19</v>
      </c>
      <c r="G11" s="831">
        <v>15</v>
      </c>
      <c r="H11" s="19"/>
      <c r="I11" s="832"/>
      <c r="J11" s="19"/>
      <c r="K11" s="833"/>
      <c r="L11" s="833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833"/>
      <c r="AA11" s="836"/>
      <c r="AB11" s="20"/>
      <c r="AC11" s="837">
        <v>1</v>
      </c>
      <c r="AD11" s="837">
        <v>1</v>
      </c>
      <c r="AE11" s="837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838" t="s">
        <v>37</v>
      </c>
      <c r="D12" s="934">
        <f t="shared" ref="D12:D23" si="0">SUM(E12:X12)</f>
        <v>62</v>
      </c>
      <c r="E12" s="840">
        <v>5</v>
      </c>
      <c r="F12" s="473">
        <v>3</v>
      </c>
      <c r="G12" s="473">
        <v>15</v>
      </c>
      <c r="H12" s="473">
        <v>15</v>
      </c>
      <c r="I12" s="842">
        <v>20</v>
      </c>
      <c r="J12" s="473"/>
      <c r="K12" s="473"/>
      <c r="L12" s="473"/>
      <c r="M12" s="473"/>
      <c r="N12" s="473"/>
      <c r="O12" s="473"/>
      <c r="P12" s="473"/>
      <c r="Q12" s="473"/>
      <c r="R12" s="473">
        <v>2</v>
      </c>
      <c r="S12" s="473"/>
      <c r="T12" s="473">
        <v>1</v>
      </c>
      <c r="U12" s="473"/>
      <c r="V12" s="473">
        <v>1</v>
      </c>
      <c r="W12" s="473"/>
      <c r="X12" s="843"/>
      <c r="Y12" s="844"/>
      <c r="Z12" s="477"/>
      <c r="AA12" s="846"/>
      <c r="AB12" s="837"/>
      <c r="AC12" s="837"/>
      <c r="AD12" s="837"/>
      <c r="AE12" s="837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924" t="s">
        <v>38</v>
      </c>
      <c r="D13" s="26">
        <f t="shared" si="0"/>
        <v>10</v>
      </c>
      <c r="E13" s="27"/>
      <c r="F13" s="28"/>
      <c r="G13" s="28"/>
      <c r="H13" s="28"/>
      <c r="I13" s="29"/>
      <c r="J13" s="28"/>
      <c r="K13" s="28"/>
      <c r="L13" s="28">
        <v>2</v>
      </c>
      <c r="M13" s="28">
        <v>2</v>
      </c>
      <c r="N13" s="28"/>
      <c r="O13" s="28"/>
      <c r="P13" s="28"/>
      <c r="Q13" s="28">
        <v>1</v>
      </c>
      <c r="R13" s="28">
        <v>1</v>
      </c>
      <c r="S13" s="28"/>
      <c r="T13" s="28">
        <v>1</v>
      </c>
      <c r="U13" s="28">
        <v>3</v>
      </c>
      <c r="V13" s="28"/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19</v>
      </c>
      <c r="E14" s="37">
        <v>10</v>
      </c>
      <c r="F14" s="38">
        <v>2</v>
      </c>
      <c r="G14" s="38"/>
      <c r="H14" s="38"/>
      <c r="I14" s="39"/>
      <c r="J14" s="38"/>
      <c r="K14" s="38"/>
      <c r="L14" s="38"/>
      <c r="M14" s="38">
        <v>2</v>
      </c>
      <c r="N14" s="38"/>
      <c r="O14" s="38"/>
      <c r="P14" s="38"/>
      <c r="Q14" s="38">
        <v>1</v>
      </c>
      <c r="R14" s="38"/>
      <c r="S14" s="38">
        <v>2</v>
      </c>
      <c r="T14" s="38"/>
      <c r="U14" s="38">
        <v>2</v>
      </c>
      <c r="V14" s="38"/>
      <c r="W14" s="38"/>
      <c r="X14" s="30"/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58</v>
      </c>
      <c r="E15" s="44">
        <v>13</v>
      </c>
      <c r="F15" s="45"/>
      <c r="G15" s="45">
        <v>3</v>
      </c>
      <c r="H15" s="45">
        <v>5</v>
      </c>
      <c r="I15" s="46">
        <v>2</v>
      </c>
      <c r="J15" s="45"/>
      <c r="K15" s="45">
        <v>1</v>
      </c>
      <c r="L15" s="45">
        <v>8</v>
      </c>
      <c r="M15" s="45">
        <v>8</v>
      </c>
      <c r="N15" s="45">
        <v>7</v>
      </c>
      <c r="O15" s="45">
        <v>4</v>
      </c>
      <c r="P15" s="45">
        <v>1</v>
      </c>
      <c r="Q15" s="45"/>
      <c r="R15" s="45"/>
      <c r="S15" s="45"/>
      <c r="T15" s="45">
        <v>1</v>
      </c>
      <c r="U15" s="45">
        <v>2</v>
      </c>
      <c r="V15" s="45">
        <v>1</v>
      </c>
      <c r="W15" s="45">
        <v>2</v>
      </c>
      <c r="X15" s="47"/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119</v>
      </c>
      <c r="E16" s="27">
        <v>10</v>
      </c>
      <c r="F16" s="28">
        <v>19</v>
      </c>
      <c r="G16" s="28">
        <v>33</v>
      </c>
      <c r="H16" s="28">
        <v>17</v>
      </c>
      <c r="I16" s="34">
        <v>40</v>
      </c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71</v>
      </c>
      <c r="E17" s="37">
        <v>2</v>
      </c>
      <c r="F17" s="38">
        <v>15</v>
      </c>
      <c r="G17" s="38">
        <v>25</v>
      </c>
      <c r="H17" s="38">
        <v>7</v>
      </c>
      <c r="I17" s="41">
        <v>5</v>
      </c>
      <c r="J17" s="59"/>
      <c r="K17" s="38">
        <v>3</v>
      </c>
      <c r="L17" s="38">
        <v>3</v>
      </c>
      <c r="M17" s="60"/>
      <c r="N17" s="60">
        <v>1</v>
      </c>
      <c r="O17" s="60"/>
      <c r="P17" s="60"/>
      <c r="Q17" s="60"/>
      <c r="R17" s="60"/>
      <c r="S17" s="60">
        <v>2</v>
      </c>
      <c r="T17" s="60"/>
      <c r="U17" s="60">
        <v>2</v>
      </c>
      <c r="V17" s="60">
        <v>1</v>
      </c>
      <c r="W17" s="60">
        <v>2</v>
      </c>
      <c r="X17" s="60">
        <v>3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38</v>
      </c>
      <c r="E18" s="37"/>
      <c r="F18" s="38">
        <v>10</v>
      </c>
      <c r="G18" s="38">
        <v>25</v>
      </c>
      <c r="H18" s="38">
        <v>3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077" t="s">
        <v>45</v>
      </c>
      <c r="C20" s="847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12</v>
      </c>
      <c r="E25" s="78"/>
      <c r="F25" s="79"/>
      <c r="G25" s="79"/>
      <c r="H25" s="79"/>
      <c r="I25" s="80"/>
      <c r="J25" s="59"/>
      <c r="K25" s="38">
        <v>1</v>
      </c>
      <c r="L25" s="38">
        <v>1</v>
      </c>
      <c r="M25" s="38">
        <v>1</v>
      </c>
      <c r="N25" s="38">
        <v>4</v>
      </c>
      <c r="O25" s="38">
        <v>3</v>
      </c>
      <c r="P25" s="38"/>
      <c r="Q25" s="38"/>
      <c r="R25" s="38"/>
      <c r="S25" s="38">
        <v>2</v>
      </c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12</v>
      </c>
      <c r="E26" s="78"/>
      <c r="F26" s="79"/>
      <c r="G26" s="79"/>
      <c r="H26" s="79"/>
      <c r="I26" s="80"/>
      <c r="J26" s="59"/>
      <c r="K26" s="83">
        <v>1</v>
      </c>
      <c r="L26" s="83">
        <v>1</v>
      </c>
      <c r="M26" s="83">
        <v>1</v>
      </c>
      <c r="N26" s="83">
        <v>4</v>
      </c>
      <c r="O26" s="83">
        <v>3</v>
      </c>
      <c r="P26" s="83"/>
      <c r="Q26" s="83"/>
      <c r="R26" s="83"/>
      <c r="S26" s="83">
        <v>2</v>
      </c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077" t="s">
        <v>54</v>
      </c>
      <c r="C28" s="88" t="s">
        <v>55</v>
      </c>
      <c r="D28" s="17">
        <f>SUM(E28:F28)</f>
        <v>11</v>
      </c>
      <c r="E28" s="27"/>
      <c r="F28" s="28">
        <v>11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848"/>
      <c r="AC28" s="837"/>
      <c r="AD28" s="837"/>
      <c r="AE28" s="837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925" t="s">
        <v>56</v>
      </c>
      <c r="D29" s="82">
        <f>SUM(E29:G29)</f>
        <v>42</v>
      </c>
      <c r="E29" s="37">
        <v>7</v>
      </c>
      <c r="F29" s="38">
        <v>15</v>
      </c>
      <c r="G29" s="28">
        <v>20</v>
      </c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838" t="s">
        <v>59</v>
      </c>
      <c r="D31" s="934">
        <f>SUM(E31:H31)</f>
        <v>0</v>
      </c>
      <c r="E31" s="840"/>
      <c r="F31" s="473"/>
      <c r="G31" s="473"/>
      <c r="H31" s="473"/>
      <c r="I31" s="849"/>
      <c r="J31" s="850"/>
      <c r="K31" s="482"/>
      <c r="L31" s="48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3"/>
      <c r="Z31" s="833"/>
      <c r="AA31" s="836"/>
      <c r="AB31" s="837"/>
      <c r="AC31" s="837"/>
      <c r="AD31" s="837"/>
      <c r="AE31" s="837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421" t="s">
        <v>61</v>
      </c>
      <c r="C34" s="1422"/>
      <c r="D34" s="961">
        <f>SUM(E34:X34)</f>
        <v>139</v>
      </c>
      <c r="E34" s="855">
        <v>139</v>
      </c>
      <c r="F34" s="856"/>
      <c r="G34" s="856"/>
      <c r="H34" s="856"/>
      <c r="I34" s="857"/>
      <c r="J34" s="858"/>
      <c r="K34" s="856"/>
      <c r="L34" s="856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60"/>
      <c r="Z34" s="856"/>
      <c r="AA34" s="861"/>
      <c r="AB34" s="857"/>
      <c r="AC34" s="857"/>
      <c r="AD34" s="857"/>
      <c r="AE34" s="8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459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456" t="s">
        <v>65</v>
      </c>
      <c r="C37" s="1456"/>
      <c r="D37" s="26">
        <f>SUM(E37:X37)</f>
        <v>25</v>
      </c>
      <c r="E37" s="37"/>
      <c r="F37" s="38"/>
      <c r="G37" s="38"/>
      <c r="H37" s="38">
        <v>10</v>
      </c>
      <c r="I37" s="41">
        <v>15</v>
      </c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5</v>
      </c>
      <c r="E38" s="37"/>
      <c r="F38" s="38"/>
      <c r="G38" s="38"/>
      <c r="H38" s="38"/>
      <c r="I38" s="41">
        <v>5</v>
      </c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>* No olvide digitar el campo Migrantes (Digite 0 si no tiene)</v>
      </c>
      <c r="CD38" s="23" t="str">
        <f t="shared" si="1"/>
        <v>* No olvide digitar el campo Espacios Amigables/ Adolescentes (Digite 0 si no tiene)</v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252</v>
      </c>
      <c r="E40" s="112">
        <v>159</v>
      </c>
      <c r="F40" s="83"/>
      <c r="G40" s="83"/>
      <c r="H40" s="83"/>
      <c r="I40" s="113"/>
      <c r="J40" s="114">
        <v>1</v>
      </c>
      <c r="K40" s="83">
        <v>5</v>
      </c>
      <c r="L40" s="83">
        <v>8</v>
      </c>
      <c r="M40" s="115">
        <v>2</v>
      </c>
      <c r="N40" s="115">
        <v>1</v>
      </c>
      <c r="O40" s="115">
        <v>0</v>
      </c>
      <c r="P40" s="115">
        <v>2</v>
      </c>
      <c r="Q40" s="115">
        <v>1</v>
      </c>
      <c r="R40" s="115">
        <v>1</v>
      </c>
      <c r="S40" s="115">
        <v>8</v>
      </c>
      <c r="T40" s="115">
        <v>6</v>
      </c>
      <c r="U40" s="115">
        <v>8</v>
      </c>
      <c r="V40" s="115">
        <v>9</v>
      </c>
      <c r="W40" s="115">
        <v>11</v>
      </c>
      <c r="X40" s="115">
        <v>30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077" t="s">
        <v>69</v>
      </c>
      <c r="C41" s="862" t="s">
        <v>70</v>
      </c>
      <c r="D41" s="934">
        <f>SUM(U41:X41)</f>
        <v>0</v>
      </c>
      <c r="E41" s="863"/>
      <c r="F41" s="482"/>
      <c r="G41" s="482"/>
      <c r="H41" s="482"/>
      <c r="I41" s="849"/>
      <c r="J41" s="850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864"/>
      <c r="V41" s="864"/>
      <c r="W41" s="864"/>
      <c r="X41" s="864"/>
      <c r="Y41" s="865"/>
      <c r="Z41" s="482"/>
      <c r="AA41" s="866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8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2</v>
      </c>
      <c r="V42" s="60">
        <v>1</v>
      </c>
      <c r="W42" s="60">
        <v>2</v>
      </c>
      <c r="X42" s="60">
        <v>3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8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2</v>
      </c>
      <c r="V44" s="125">
        <v>1</v>
      </c>
      <c r="W44" s="125">
        <v>2</v>
      </c>
      <c r="X44" s="125">
        <v>3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8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2</v>
      </c>
      <c r="V45" s="125">
        <v>1</v>
      </c>
      <c r="W45" s="125">
        <v>2</v>
      </c>
      <c r="X45" s="125">
        <v>3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417" t="s">
        <v>75</v>
      </c>
      <c r="C46" s="1418"/>
      <c r="D46" s="934">
        <f>SUM(E46:X46)</f>
        <v>120</v>
      </c>
      <c r="E46" s="840">
        <v>10</v>
      </c>
      <c r="F46" s="473">
        <v>19</v>
      </c>
      <c r="G46" s="473">
        <v>33</v>
      </c>
      <c r="H46" s="473">
        <v>17</v>
      </c>
      <c r="I46" s="837">
        <v>41</v>
      </c>
      <c r="J46" s="867"/>
      <c r="K46" s="473"/>
      <c r="L46" s="473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5"/>
      <c r="Z46" s="482"/>
      <c r="AA46" s="866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419" t="s">
        <v>4</v>
      </c>
      <c r="C48" s="1420"/>
      <c r="D48" s="961">
        <f>SUM(E48:X48)</f>
        <v>1063</v>
      </c>
      <c r="E48" s="868">
        <f>SUM(E11:E47)</f>
        <v>365</v>
      </c>
      <c r="F48" s="869">
        <f t="shared" ref="F48:AA48" si="2">SUM(F11:F47)</f>
        <v>113</v>
      </c>
      <c r="G48" s="869">
        <f t="shared" si="2"/>
        <v>169</v>
      </c>
      <c r="H48" s="869">
        <f t="shared" si="2"/>
        <v>74</v>
      </c>
      <c r="I48" s="870">
        <f t="shared" si="2"/>
        <v>128</v>
      </c>
      <c r="J48" s="871">
        <f t="shared" si="2"/>
        <v>1</v>
      </c>
      <c r="K48" s="869">
        <f t="shared" si="2"/>
        <v>11</v>
      </c>
      <c r="L48" s="869">
        <f t="shared" si="2"/>
        <v>23</v>
      </c>
      <c r="M48" s="872">
        <f t="shared" si="2"/>
        <v>16</v>
      </c>
      <c r="N48" s="872">
        <f t="shared" si="2"/>
        <v>17</v>
      </c>
      <c r="O48" s="872">
        <f t="shared" si="2"/>
        <v>10</v>
      </c>
      <c r="P48" s="872">
        <f t="shared" si="2"/>
        <v>3</v>
      </c>
      <c r="Q48" s="872">
        <f t="shared" si="2"/>
        <v>3</v>
      </c>
      <c r="R48" s="872">
        <f t="shared" si="2"/>
        <v>4</v>
      </c>
      <c r="S48" s="872">
        <f t="shared" si="2"/>
        <v>16</v>
      </c>
      <c r="T48" s="872">
        <f t="shared" si="2"/>
        <v>9</v>
      </c>
      <c r="U48" s="872">
        <f t="shared" si="2"/>
        <v>23</v>
      </c>
      <c r="V48" s="872">
        <f t="shared" si="2"/>
        <v>15</v>
      </c>
      <c r="W48" s="872">
        <f>SUM(W11:W47)</f>
        <v>21</v>
      </c>
      <c r="X48" s="872">
        <f t="shared" si="2"/>
        <v>42</v>
      </c>
      <c r="Y48" s="873">
        <f>SUM(Y11:Y47)</f>
        <v>0</v>
      </c>
      <c r="Z48" s="869">
        <f t="shared" si="2"/>
        <v>0</v>
      </c>
      <c r="AA48" s="869">
        <f t="shared" si="2"/>
        <v>0</v>
      </c>
      <c r="AB48" s="870">
        <f>SUM(AB11:AB47)</f>
        <v>0</v>
      </c>
      <c r="AC48" s="870">
        <f>SUM(AC11:AC47)</f>
        <v>1</v>
      </c>
      <c r="AD48" s="870">
        <f>SUM(AD11:AD47)</f>
        <v>1</v>
      </c>
      <c r="AE48" s="87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425" t="s">
        <v>3</v>
      </c>
      <c r="B50" s="1426"/>
      <c r="C50" s="1427"/>
      <c r="D50" s="962" t="s">
        <v>4</v>
      </c>
      <c r="E50" s="15" t="s">
        <v>78</v>
      </c>
      <c r="F50" s="932" t="s">
        <v>79</v>
      </c>
      <c r="G50" s="932" t="s">
        <v>80</v>
      </c>
      <c r="H50" s="830" t="s">
        <v>81</v>
      </c>
      <c r="I50" s="876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079" t="s">
        <v>34</v>
      </c>
      <c r="B51" s="1082" t="s">
        <v>35</v>
      </c>
      <c r="C51" s="1083"/>
      <c r="D51" s="17">
        <f>SUM(E51:H51)</f>
        <v>297</v>
      </c>
      <c r="E51" s="18">
        <v>211</v>
      </c>
      <c r="F51" s="831"/>
      <c r="G51" s="831"/>
      <c r="H51" s="877">
        <v>86</v>
      </c>
      <c r="I51" s="87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838" t="s">
        <v>37</v>
      </c>
      <c r="D52" s="17">
        <f t="shared" ref="D52:D82" si="4">SUM(E52:H52)</f>
        <v>84</v>
      </c>
      <c r="E52" s="840">
        <v>50</v>
      </c>
      <c r="F52" s="473">
        <v>4</v>
      </c>
      <c r="G52" s="473"/>
      <c r="H52" s="864">
        <v>30</v>
      </c>
      <c r="I52" s="848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924" t="s">
        <v>38</v>
      </c>
      <c r="D53" s="82">
        <f t="shared" si="4"/>
        <v>18</v>
      </c>
      <c r="E53" s="37">
        <v>12</v>
      </c>
      <c r="F53" s="38">
        <v>6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924" t="s">
        <v>39</v>
      </c>
      <c r="D54" s="26">
        <f t="shared" si="4"/>
        <v>167</v>
      </c>
      <c r="E54" s="37">
        <v>110</v>
      </c>
      <c r="F54" s="38">
        <v>7</v>
      </c>
      <c r="G54" s="38"/>
      <c r="H54" s="60">
        <v>50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47</v>
      </c>
      <c r="E55" s="44"/>
      <c r="F55" s="45">
        <v>47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134</v>
      </c>
      <c r="E56" s="27">
        <v>85</v>
      </c>
      <c r="F56" s="28"/>
      <c r="G56" s="28"/>
      <c r="H56" s="54">
        <v>49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74</v>
      </c>
      <c r="E57" s="37">
        <v>67</v>
      </c>
      <c r="F57" s="38"/>
      <c r="G57" s="38"/>
      <c r="H57" s="60">
        <v>7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40</v>
      </c>
      <c r="E58" s="37">
        <v>30</v>
      </c>
      <c r="F58" s="38"/>
      <c r="G58" s="38"/>
      <c r="H58" s="60">
        <v>10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74</v>
      </c>
      <c r="E60" s="37">
        <v>57</v>
      </c>
      <c r="F60" s="38"/>
      <c r="G60" s="38"/>
      <c r="H60" s="60">
        <v>17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4</v>
      </c>
      <c r="E62" s="112"/>
      <c r="F62" s="83">
        <v>4</v>
      </c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4</v>
      </c>
      <c r="E63" s="112"/>
      <c r="F63" s="83">
        <v>4</v>
      </c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077" t="s">
        <v>54</v>
      </c>
      <c r="C65" s="88" t="s">
        <v>55</v>
      </c>
      <c r="D65" s="934">
        <f t="shared" si="4"/>
        <v>12</v>
      </c>
      <c r="E65" s="867">
        <v>9</v>
      </c>
      <c r="F65" s="473"/>
      <c r="G65" s="473"/>
      <c r="H65" s="864">
        <v>3</v>
      </c>
      <c r="I65" s="848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925" t="s">
        <v>56</v>
      </c>
      <c r="D66" s="26">
        <f t="shared" si="4"/>
        <v>25</v>
      </c>
      <c r="E66" s="59">
        <v>15</v>
      </c>
      <c r="F66" s="38"/>
      <c r="G66" s="38"/>
      <c r="H66" s="60">
        <v>10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838" t="s">
        <v>59</v>
      </c>
      <c r="D68" s="17">
        <f t="shared" si="4"/>
        <v>0</v>
      </c>
      <c r="E68" s="840"/>
      <c r="F68" s="473"/>
      <c r="G68" s="473"/>
      <c r="H68" s="864"/>
      <c r="I68" s="848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961">
        <f t="shared" si="4"/>
        <v>139</v>
      </c>
      <c r="E71" s="855">
        <v>139</v>
      </c>
      <c r="F71" s="856"/>
      <c r="G71" s="856"/>
      <c r="H71" s="859"/>
      <c r="I71" s="879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459" t="s">
        <v>62</v>
      </c>
      <c r="C72" s="963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459"/>
      <c r="C73" s="963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456" t="s">
        <v>65</v>
      </c>
      <c r="C74" s="1456"/>
      <c r="D74" s="82">
        <f t="shared" si="4"/>
        <v>14</v>
      </c>
      <c r="E74" s="37">
        <v>10</v>
      </c>
      <c r="F74" s="38"/>
      <c r="G74" s="38"/>
      <c r="H74" s="60">
        <v>4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3</v>
      </c>
      <c r="E75" s="37">
        <v>2</v>
      </c>
      <c r="F75" s="38"/>
      <c r="G75" s="38"/>
      <c r="H75" s="60">
        <v>1</v>
      </c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1351</v>
      </c>
      <c r="E77" s="112">
        <v>513</v>
      </c>
      <c r="F77" s="83">
        <v>236</v>
      </c>
      <c r="G77" s="83">
        <v>271</v>
      </c>
      <c r="H77" s="115">
        <v>331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077" t="s">
        <v>69</v>
      </c>
      <c r="C78" s="862" t="s">
        <v>70</v>
      </c>
      <c r="D78" s="17">
        <f t="shared" si="4"/>
        <v>0</v>
      </c>
      <c r="E78" s="840"/>
      <c r="F78" s="473"/>
      <c r="G78" s="473"/>
      <c r="H78" s="864"/>
      <c r="I78" s="848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8</v>
      </c>
      <c r="E79" s="37">
        <v>8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8</v>
      </c>
      <c r="E81" s="112">
        <v>8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8</v>
      </c>
      <c r="E82" s="112">
        <v>8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430" t="s">
        <v>75</v>
      </c>
      <c r="C83" s="1431"/>
      <c r="D83" s="934">
        <f>SUM(E83:H83)</f>
        <v>172</v>
      </c>
      <c r="E83" s="840">
        <v>122</v>
      </c>
      <c r="F83" s="473"/>
      <c r="G83" s="473"/>
      <c r="H83" s="881">
        <v>50</v>
      </c>
      <c r="I83" s="848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432" t="s">
        <v>4</v>
      </c>
      <c r="C85" s="1433"/>
      <c r="D85" s="961">
        <f>SUM(E85:H85)</f>
        <v>2683</v>
      </c>
      <c r="E85" s="868">
        <f>SUM(E51:E84)</f>
        <v>1456</v>
      </c>
      <c r="F85" s="871">
        <f>SUM(F51:F84)</f>
        <v>308</v>
      </c>
      <c r="G85" s="871">
        <f>SUM(G51:G84)</f>
        <v>271</v>
      </c>
      <c r="H85" s="882">
        <f>SUM(H51:H84)</f>
        <v>648</v>
      </c>
      <c r="I85" s="88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429" t="s">
        <v>84</v>
      </c>
      <c r="B87" s="1434"/>
      <c r="C87" s="1435"/>
      <c r="D87" s="962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885" t="s">
        <v>89</v>
      </c>
      <c r="B91" s="885"/>
      <c r="C91" s="88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460" t="s">
        <v>90</v>
      </c>
      <c r="B92" s="1460"/>
      <c r="C92" s="1460"/>
      <c r="D92" s="1429" t="s">
        <v>91</v>
      </c>
      <c r="E92" s="142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460"/>
      <c r="B93" s="1460"/>
      <c r="C93" s="1460"/>
      <c r="D93" s="1429"/>
      <c r="E93" s="142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439" t="s">
        <v>93</v>
      </c>
      <c r="B94" s="1440"/>
      <c r="C94" s="1441"/>
      <c r="D94" s="887"/>
      <c r="E94" s="888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885" t="s">
        <v>96</v>
      </c>
      <c r="B97" s="885"/>
      <c r="C97" s="88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460" t="s">
        <v>90</v>
      </c>
      <c r="B98" s="1460"/>
      <c r="C98" s="1460"/>
      <c r="D98" s="1459" t="s">
        <v>91</v>
      </c>
      <c r="E98" s="1427" t="s">
        <v>97</v>
      </c>
      <c r="F98" s="1411" t="s">
        <v>5</v>
      </c>
      <c r="G98" s="1413"/>
      <c r="H98" s="1443" t="s">
        <v>98</v>
      </c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4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460"/>
      <c r="B99" s="1460"/>
      <c r="C99" s="1460"/>
      <c r="D99" s="1459"/>
      <c r="E99" s="1427"/>
      <c r="F99" s="931" t="s">
        <v>12</v>
      </c>
      <c r="G99" s="826" t="s">
        <v>13</v>
      </c>
      <c r="H99" s="890" t="s">
        <v>101</v>
      </c>
      <c r="I99" s="932" t="s">
        <v>102</v>
      </c>
      <c r="J99" s="891" t="s">
        <v>103</v>
      </c>
      <c r="K99" s="891" t="s">
        <v>16</v>
      </c>
      <c r="L99" s="891" t="s">
        <v>17</v>
      </c>
      <c r="M99" s="891" t="s">
        <v>18</v>
      </c>
      <c r="N99" s="891" t="s">
        <v>19</v>
      </c>
      <c r="O99" s="891" t="s">
        <v>20</v>
      </c>
      <c r="P99" s="891" t="s">
        <v>21</v>
      </c>
      <c r="Q99" s="891" t="s">
        <v>22</v>
      </c>
      <c r="R99" s="891" t="s">
        <v>23</v>
      </c>
      <c r="S99" s="891" t="s">
        <v>24</v>
      </c>
      <c r="T99" s="891" t="s">
        <v>25</v>
      </c>
      <c r="U99" s="892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436" t="s">
        <v>104</v>
      </c>
      <c r="B100" s="1437"/>
      <c r="C100" s="1438"/>
      <c r="D100" s="938"/>
      <c r="E100" s="894">
        <f>+F100+G100+H100+I100+J100+K100+L100+M100+N100+O100+P100+Q100+R100+S100+T100+U100</f>
        <v>0</v>
      </c>
      <c r="F100" s="887"/>
      <c r="G100" s="895"/>
      <c r="H100" s="896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898"/>
      <c r="V100" s="895"/>
      <c r="W100" s="888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885" t="s">
        <v>107</v>
      </c>
      <c r="B103" s="886"/>
      <c r="C103" s="88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459" t="s">
        <v>109</v>
      </c>
      <c r="E104" s="1092" t="s">
        <v>98</v>
      </c>
      <c r="F104" s="1093"/>
      <c r="G104" s="1093"/>
      <c r="H104" s="1093"/>
      <c r="I104" s="1093"/>
      <c r="J104" s="1159"/>
      <c r="K104" s="1415" t="s">
        <v>110</v>
      </c>
      <c r="L104" s="144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459"/>
      <c r="E105" s="931" t="s">
        <v>111</v>
      </c>
      <c r="F105" s="890" t="s">
        <v>112</v>
      </c>
      <c r="G105" s="932" t="s">
        <v>113</v>
      </c>
      <c r="H105" s="932" t="s">
        <v>114</v>
      </c>
      <c r="I105" s="929" t="s">
        <v>115</v>
      </c>
      <c r="J105" s="830" t="s">
        <v>116</v>
      </c>
      <c r="K105" s="890" t="s">
        <v>117</v>
      </c>
      <c r="L105" s="930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847" t="s">
        <v>120</v>
      </c>
      <c r="D106" s="167">
        <f>SUM(E106:J106)</f>
        <v>0</v>
      </c>
      <c r="E106" s="840"/>
      <c r="F106" s="867"/>
      <c r="G106" s="473"/>
      <c r="H106" s="473"/>
      <c r="I106" s="473"/>
      <c r="J106" s="901"/>
      <c r="K106" s="867"/>
      <c r="L106" s="837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847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847" t="s">
        <v>120</v>
      </c>
      <c r="D112" s="171">
        <f t="shared" si="8"/>
        <v>0</v>
      </c>
      <c r="E112" s="840"/>
      <c r="F112" s="867"/>
      <c r="G112" s="473"/>
      <c r="H112" s="473"/>
      <c r="I112" s="473"/>
      <c r="J112" s="901"/>
      <c r="K112" s="867"/>
      <c r="L112" s="837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885" t="s">
        <v>125</v>
      </c>
      <c r="B115" s="885"/>
      <c r="C115" s="885"/>
      <c r="D115" s="88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923" t="s">
        <v>126</v>
      </c>
      <c r="B116" s="964" t="s">
        <v>127</v>
      </c>
      <c r="C116" s="926" t="s">
        <v>128</v>
      </c>
      <c r="D116" s="922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965" t="s">
        <v>130</v>
      </c>
      <c r="B117" s="966"/>
      <c r="C117" s="858"/>
      <c r="D117" s="967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885" t="s">
        <v>131</v>
      </c>
      <c r="B118" s="885"/>
      <c r="C118" s="885"/>
      <c r="D118" s="88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425" t="s">
        <v>132</v>
      </c>
      <c r="C119" s="1426"/>
      <c r="D119" s="1426"/>
      <c r="E119" s="1426"/>
      <c r="F119" s="1426"/>
      <c r="G119" s="1426"/>
      <c r="H119" s="1426"/>
      <c r="I119" s="142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928" t="s">
        <v>133</v>
      </c>
      <c r="C120" s="962" t="s">
        <v>134</v>
      </c>
      <c r="D120" s="962" t="s">
        <v>135</v>
      </c>
      <c r="E120" s="962" t="s">
        <v>136</v>
      </c>
      <c r="F120" s="962" t="s">
        <v>137</v>
      </c>
      <c r="G120" s="962" t="s">
        <v>138</v>
      </c>
      <c r="H120" s="962" t="s">
        <v>139</v>
      </c>
      <c r="I120" s="962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943" t="s">
        <v>141</v>
      </c>
      <c r="B121" s="944">
        <f>SUM(C121:I121)</f>
        <v>0</v>
      </c>
      <c r="C121" s="909"/>
      <c r="D121" s="909"/>
      <c r="E121" s="909"/>
      <c r="F121" s="909"/>
      <c r="G121" s="909"/>
      <c r="H121" s="909"/>
      <c r="I121" s="945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88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449" t="s">
        <v>145</v>
      </c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1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931" t="s">
        <v>146</v>
      </c>
      <c r="D125" s="932" t="s">
        <v>147</v>
      </c>
      <c r="E125" s="932" t="s">
        <v>148</v>
      </c>
      <c r="F125" s="932" t="s">
        <v>149</v>
      </c>
      <c r="G125" s="932" t="s">
        <v>150</v>
      </c>
      <c r="H125" s="932" t="s">
        <v>151</v>
      </c>
      <c r="I125" s="932" t="s">
        <v>152</v>
      </c>
      <c r="J125" s="932" t="s">
        <v>153</v>
      </c>
      <c r="K125" s="932" t="s">
        <v>154</v>
      </c>
      <c r="L125" s="932" t="s">
        <v>155</v>
      </c>
      <c r="M125" s="930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943" t="s">
        <v>157</v>
      </c>
      <c r="B126" s="944">
        <f>SUM(C126:M126)</f>
        <v>0</v>
      </c>
      <c r="C126" s="840"/>
      <c r="D126" s="473"/>
      <c r="E126" s="473"/>
      <c r="F126" s="473"/>
      <c r="G126" s="473"/>
      <c r="H126" s="473"/>
      <c r="I126" s="473"/>
      <c r="J126" s="473"/>
      <c r="K126" s="473"/>
      <c r="L126" s="473"/>
      <c r="M126" s="837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88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445" t="s">
        <v>161</v>
      </c>
      <c r="D129" s="1446"/>
      <c r="E129" s="1446"/>
      <c r="F129" s="1447"/>
      <c r="G129" s="1448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828" t="s">
        <v>162</v>
      </c>
      <c r="D130" s="932" t="s">
        <v>163</v>
      </c>
      <c r="E130" s="932" t="s">
        <v>164</v>
      </c>
      <c r="F130" s="830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943" t="s">
        <v>166</v>
      </c>
      <c r="B131" s="911"/>
      <c r="C131" s="912"/>
      <c r="D131" s="473"/>
      <c r="E131" s="473"/>
      <c r="F131" s="843"/>
      <c r="G131" s="867"/>
      <c r="H131" s="842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25" t="s">
        <v>3</v>
      </c>
      <c r="B153" s="1426"/>
      <c r="C153" s="1427"/>
      <c r="D153" s="962" t="s">
        <v>4</v>
      </c>
      <c r="E153" s="15" t="s">
        <v>185</v>
      </c>
      <c r="F153" s="932" t="s">
        <v>186</v>
      </c>
      <c r="G153" s="932" t="s">
        <v>187</v>
      </c>
      <c r="H153" s="830" t="s">
        <v>188</v>
      </c>
      <c r="I153" s="876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831"/>
      <c r="G154" s="831"/>
      <c r="H154" s="877"/>
      <c r="I154" s="87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913" t="s">
        <v>37</v>
      </c>
      <c r="D155" s="17">
        <f t="shared" ref="D155:D183" si="15">SUM(E155:H155)</f>
        <v>0</v>
      </c>
      <c r="E155" s="840"/>
      <c r="F155" s="473"/>
      <c r="G155" s="473"/>
      <c r="H155" s="864"/>
      <c r="I155" s="848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924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924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077" t="s">
        <v>54</v>
      </c>
      <c r="C168" s="88" t="s">
        <v>55</v>
      </c>
      <c r="D168" s="934">
        <f t="shared" si="15"/>
        <v>0</v>
      </c>
      <c r="E168" s="867"/>
      <c r="F168" s="473"/>
      <c r="G168" s="473"/>
      <c r="H168" s="864"/>
      <c r="I168" s="848"/>
    </row>
    <row r="169" spans="1:9" s="7" customFormat="1" x14ac:dyDescent="0.25">
      <c r="A169" s="1080"/>
      <c r="B169" s="1106"/>
      <c r="C169" s="925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838" t="s">
        <v>59</v>
      </c>
      <c r="D171" s="17">
        <f t="shared" si="15"/>
        <v>0</v>
      </c>
      <c r="E171" s="840"/>
      <c r="F171" s="473"/>
      <c r="G171" s="473"/>
      <c r="H171" s="864"/>
      <c r="I171" s="848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961">
        <f t="shared" si="15"/>
        <v>0</v>
      </c>
      <c r="E174" s="855"/>
      <c r="F174" s="856"/>
      <c r="G174" s="856"/>
      <c r="H174" s="859"/>
      <c r="I174" s="879"/>
    </row>
    <row r="175" spans="1:9" s="7" customFormat="1" ht="15" customHeight="1" x14ac:dyDescent="0.25">
      <c r="A175" s="1080"/>
      <c r="B175" s="1459" t="s">
        <v>62</v>
      </c>
      <c r="C175" s="963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59"/>
      <c r="C176" s="963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56" t="s">
        <v>65</v>
      </c>
      <c r="C177" s="1456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077" t="s">
        <v>69</v>
      </c>
      <c r="C181" s="862" t="s">
        <v>70</v>
      </c>
      <c r="D181" s="17">
        <f t="shared" si="15"/>
        <v>0</v>
      </c>
      <c r="E181" s="840"/>
      <c r="F181" s="473"/>
      <c r="G181" s="473"/>
      <c r="H181" s="864"/>
      <c r="I181" s="848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30" t="s">
        <v>75</v>
      </c>
      <c r="C184" s="1431"/>
      <c r="D184" s="934">
        <f>SUM(E184:H184)</f>
        <v>0</v>
      </c>
      <c r="E184" s="840"/>
      <c r="F184" s="473"/>
      <c r="G184" s="473"/>
      <c r="H184" s="881"/>
      <c r="I184" s="848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32" t="s">
        <v>4</v>
      </c>
      <c r="C186" s="1433"/>
      <c r="D186" s="961">
        <f>SUM(E186:H186)</f>
        <v>0</v>
      </c>
      <c r="E186" s="868">
        <f>SUM(E154:E185)</f>
        <v>0</v>
      </c>
      <c r="F186" s="871">
        <f>SUM(F154:F185)</f>
        <v>0</v>
      </c>
      <c r="G186" s="871">
        <f>SUM(G154:G185)</f>
        <v>0</v>
      </c>
      <c r="H186" s="882">
        <f>SUM(H154:H185)</f>
        <v>0</v>
      </c>
      <c r="I186" s="88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885"/>
      <c r="G187" s="885" t="s">
        <v>191</v>
      </c>
      <c r="H187" s="914"/>
      <c r="I187" s="9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61" t="s">
        <v>192</v>
      </c>
      <c r="B188" s="1084" t="s">
        <v>193</v>
      </c>
      <c r="C188" s="1201" t="s">
        <v>4</v>
      </c>
      <c r="D188" s="1201"/>
      <c r="E188" s="1109"/>
      <c r="F188" s="1425" t="s">
        <v>194</v>
      </c>
      <c r="G188" s="1426"/>
      <c r="H188" s="1426"/>
      <c r="I188" s="1426"/>
      <c r="J188" s="1426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6"/>
      <c r="U188" s="1426"/>
      <c r="V188" s="1426"/>
      <c r="W188" s="1426"/>
      <c r="X188" s="1426"/>
      <c r="Y188" s="1426"/>
      <c r="Z188" s="1426"/>
      <c r="AA188" s="1426"/>
      <c r="AB188" s="1426"/>
      <c r="AC188" s="1426"/>
      <c r="AD188" s="1426"/>
      <c r="AE188" s="1426"/>
      <c r="AF188" s="1426"/>
      <c r="AG188" s="1454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61"/>
      <c r="B189" s="1085"/>
      <c r="C189" s="1202"/>
      <c r="D189" s="1202"/>
      <c r="E189" s="1184"/>
      <c r="F189" s="1425" t="s">
        <v>17</v>
      </c>
      <c r="G189" s="1427"/>
      <c r="H189" s="1414" t="s">
        <v>196</v>
      </c>
      <c r="I189" s="1442"/>
      <c r="J189" s="1414" t="s">
        <v>19</v>
      </c>
      <c r="K189" s="1442"/>
      <c r="L189" s="1414" t="s">
        <v>20</v>
      </c>
      <c r="M189" s="1442"/>
      <c r="N189" s="1414" t="s">
        <v>21</v>
      </c>
      <c r="O189" s="1442"/>
      <c r="P189" s="1414" t="s">
        <v>22</v>
      </c>
      <c r="Q189" s="1442"/>
      <c r="R189" s="1414" t="s">
        <v>23</v>
      </c>
      <c r="S189" s="1442"/>
      <c r="T189" s="1414" t="s">
        <v>24</v>
      </c>
      <c r="U189" s="1442"/>
      <c r="V189" s="1414" t="s">
        <v>25</v>
      </c>
      <c r="W189" s="1442"/>
      <c r="X189" s="1414" t="s">
        <v>26</v>
      </c>
      <c r="Y189" s="1442"/>
      <c r="Z189" s="1414" t="s">
        <v>27</v>
      </c>
      <c r="AA189" s="1442"/>
      <c r="AB189" s="1414" t="s">
        <v>28</v>
      </c>
      <c r="AC189" s="1442"/>
      <c r="AD189" s="1414" t="s">
        <v>29</v>
      </c>
      <c r="AE189" s="1442"/>
      <c r="AF189" s="1414" t="s">
        <v>30</v>
      </c>
      <c r="AG189" s="1416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61"/>
      <c r="B190" s="1086"/>
      <c r="C190" s="968" t="s">
        <v>197</v>
      </c>
      <c r="D190" s="890" t="s">
        <v>117</v>
      </c>
      <c r="E190" s="930" t="s">
        <v>118</v>
      </c>
      <c r="F190" s="931" t="s">
        <v>117</v>
      </c>
      <c r="G190" s="930" t="s">
        <v>118</v>
      </c>
      <c r="H190" s="931" t="s">
        <v>117</v>
      </c>
      <c r="I190" s="930" t="s">
        <v>118</v>
      </c>
      <c r="J190" s="931" t="s">
        <v>117</v>
      </c>
      <c r="K190" s="930" t="s">
        <v>118</v>
      </c>
      <c r="L190" s="931" t="s">
        <v>117</v>
      </c>
      <c r="M190" s="930" t="s">
        <v>118</v>
      </c>
      <c r="N190" s="931" t="s">
        <v>117</v>
      </c>
      <c r="O190" s="930" t="s">
        <v>118</v>
      </c>
      <c r="P190" s="931" t="s">
        <v>117</v>
      </c>
      <c r="Q190" s="930" t="s">
        <v>118</v>
      </c>
      <c r="R190" s="931" t="s">
        <v>117</v>
      </c>
      <c r="S190" s="930" t="s">
        <v>118</v>
      </c>
      <c r="T190" s="931" t="s">
        <v>117</v>
      </c>
      <c r="U190" s="930" t="s">
        <v>118</v>
      </c>
      <c r="V190" s="931" t="s">
        <v>117</v>
      </c>
      <c r="W190" s="930" t="s">
        <v>118</v>
      </c>
      <c r="X190" s="931" t="s">
        <v>117</v>
      </c>
      <c r="Y190" s="930" t="s">
        <v>118</v>
      </c>
      <c r="Z190" s="931" t="s">
        <v>117</v>
      </c>
      <c r="AA190" s="930" t="s">
        <v>118</v>
      </c>
      <c r="AB190" s="931" t="s">
        <v>117</v>
      </c>
      <c r="AC190" s="930" t="s">
        <v>118</v>
      </c>
      <c r="AD190" s="931" t="s">
        <v>117</v>
      </c>
      <c r="AE190" s="930" t="s">
        <v>118</v>
      </c>
      <c r="AF190" s="931" t="s">
        <v>117</v>
      </c>
      <c r="AG190" s="933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52" t="s">
        <v>198</v>
      </c>
      <c r="B191" s="947" t="s">
        <v>199</v>
      </c>
      <c r="C191" s="969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970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970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970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927" t="s">
        <v>205</v>
      </c>
      <c r="B197" s="249" t="s">
        <v>206</v>
      </c>
      <c r="C197" s="971">
        <f t="shared" si="16"/>
        <v>0</v>
      </c>
      <c r="D197" s="919">
        <f t="shared" si="22"/>
        <v>0</v>
      </c>
      <c r="E197" s="920">
        <f t="shared" si="22"/>
        <v>0</v>
      </c>
      <c r="F197" s="855"/>
      <c r="G197" s="921"/>
      <c r="H197" s="855"/>
      <c r="I197" s="921"/>
      <c r="J197" s="855"/>
      <c r="K197" s="921"/>
      <c r="L197" s="855"/>
      <c r="M197" s="921"/>
      <c r="N197" s="855"/>
      <c r="O197" s="921"/>
      <c r="P197" s="855"/>
      <c r="Q197" s="921"/>
      <c r="R197" s="855"/>
      <c r="S197" s="921"/>
      <c r="T197" s="855"/>
      <c r="U197" s="921"/>
      <c r="V197" s="855"/>
      <c r="W197" s="921"/>
      <c r="X197" s="855"/>
      <c r="Y197" s="921"/>
      <c r="Z197" s="855"/>
      <c r="AA197" s="921"/>
      <c r="AB197" s="855"/>
      <c r="AC197" s="921"/>
      <c r="AD197" s="855"/>
      <c r="AE197" s="921"/>
      <c r="AF197" s="855"/>
      <c r="AG197" s="861"/>
      <c r="AH197" s="85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3746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",[11]NOMBRE!B2," - ","( ",[11]NOMBRE!C2,[11]NOMBRE!D2,[11]NOMBRE!E2,[11]NOMBRE!F2,[11]NOMBRE!G2,"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",[11]NOMBRE!B6," - ","( ",[11]NOMBRE!C6,[11]NOMBRE!D6," )")</f>
        <v>MES: OCTUBRE - ( 10 )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",[11]NOMBRE!B7)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256" t="s">
        <v>4</v>
      </c>
      <c r="E9" s="1411" t="s">
        <v>5</v>
      </c>
      <c r="F9" s="1412"/>
      <c r="G9" s="1412"/>
      <c r="H9" s="1412"/>
      <c r="I9" s="1413"/>
      <c r="J9" s="1414" t="s">
        <v>6</v>
      </c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4" t="s">
        <v>7</v>
      </c>
      <c r="Z9" s="1415"/>
      <c r="AA9" s="1416"/>
      <c r="AB9" s="1109" t="s">
        <v>8</v>
      </c>
      <c r="AC9" s="1256" t="s">
        <v>9</v>
      </c>
      <c r="AD9" s="1256" t="s">
        <v>10</v>
      </c>
      <c r="AE9" s="1256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824" t="s">
        <v>13</v>
      </c>
      <c r="G10" s="824" t="s">
        <v>14</v>
      </c>
      <c r="H10" s="984" t="s">
        <v>15</v>
      </c>
      <c r="I10" s="985" t="s">
        <v>16</v>
      </c>
      <c r="J10" s="16" t="s">
        <v>16</v>
      </c>
      <c r="K10" s="824" t="s">
        <v>17</v>
      </c>
      <c r="L10" s="824" t="s">
        <v>18</v>
      </c>
      <c r="M10" s="824" t="s">
        <v>19</v>
      </c>
      <c r="N10" s="824" t="s">
        <v>20</v>
      </c>
      <c r="O10" s="824" t="s">
        <v>21</v>
      </c>
      <c r="P10" s="824" t="s">
        <v>22</v>
      </c>
      <c r="Q10" s="824" t="s">
        <v>23</v>
      </c>
      <c r="R10" s="824" t="s">
        <v>24</v>
      </c>
      <c r="S10" s="824" t="s">
        <v>25</v>
      </c>
      <c r="T10" s="824" t="s">
        <v>26</v>
      </c>
      <c r="U10" s="824" t="s">
        <v>27</v>
      </c>
      <c r="V10" s="824" t="s">
        <v>28</v>
      </c>
      <c r="W10" s="824" t="s">
        <v>29</v>
      </c>
      <c r="X10" s="827" t="s">
        <v>30</v>
      </c>
      <c r="Y10" s="986" t="s">
        <v>31</v>
      </c>
      <c r="Z10" s="958" t="s">
        <v>32</v>
      </c>
      <c r="AA10" s="987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297" t="s">
        <v>34</v>
      </c>
      <c r="B11" s="1082" t="s">
        <v>35</v>
      </c>
      <c r="C11" s="1083"/>
      <c r="D11" s="566">
        <f>SUM(E11:G11)</f>
        <v>50</v>
      </c>
      <c r="E11" s="18">
        <v>35</v>
      </c>
      <c r="F11" s="831">
        <v>5</v>
      </c>
      <c r="G11" s="831">
        <v>10</v>
      </c>
      <c r="H11" s="19"/>
      <c r="I11" s="832"/>
      <c r="J11" s="19"/>
      <c r="K11" s="833"/>
      <c r="L11" s="833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833"/>
      <c r="AA11" s="836"/>
      <c r="AB11" s="20"/>
      <c r="AC11" s="988">
        <v>0</v>
      </c>
      <c r="AD11" s="988">
        <v>0</v>
      </c>
      <c r="AE11" s="988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298" t="s">
        <v>36</v>
      </c>
      <c r="C12" s="989" t="s">
        <v>37</v>
      </c>
      <c r="D12" s="990">
        <f t="shared" ref="D12:D23" si="0">SUM(E12:X12)</f>
        <v>42</v>
      </c>
      <c r="E12" s="991"/>
      <c r="F12" s="992">
        <v>7</v>
      </c>
      <c r="G12" s="992">
        <v>13</v>
      </c>
      <c r="H12" s="992">
        <v>8</v>
      </c>
      <c r="I12" s="993">
        <v>5</v>
      </c>
      <c r="J12" s="992"/>
      <c r="K12" s="992"/>
      <c r="L12" s="992">
        <v>1</v>
      </c>
      <c r="M12" s="992">
        <v>1</v>
      </c>
      <c r="N12" s="992">
        <v>2</v>
      </c>
      <c r="O12" s="992">
        <v>2</v>
      </c>
      <c r="P12" s="992">
        <v>1</v>
      </c>
      <c r="Q12" s="992"/>
      <c r="R12" s="992"/>
      <c r="S12" s="992">
        <v>1</v>
      </c>
      <c r="T12" s="992"/>
      <c r="U12" s="992"/>
      <c r="V12" s="992">
        <v>1</v>
      </c>
      <c r="W12" s="992"/>
      <c r="X12" s="994"/>
      <c r="Y12" s="995"/>
      <c r="Z12" s="996"/>
      <c r="AA12" s="997"/>
      <c r="AB12" s="988"/>
      <c r="AC12" s="988"/>
      <c r="AD12" s="988"/>
      <c r="AE12" s="988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956" t="s">
        <v>38</v>
      </c>
      <c r="D13" s="26">
        <f t="shared" si="0"/>
        <v>15</v>
      </c>
      <c r="E13" s="27"/>
      <c r="F13" s="28"/>
      <c r="G13" s="28"/>
      <c r="H13" s="28"/>
      <c r="I13" s="29">
        <v>1</v>
      </c>
      <c r="J13" s="28"/>
      <c r="K13" s="28"/>
      <c r="L13" s="28">
        <v>2</v>
      </c>
      <c r="M13" s="28"/>
      <c r="N13" s="28">
        <v>2</v>
      </c>
      <c r="O13" s="28">
        <v>1</v>
      </c>
      <c r="P13" s="28"/>
      <c r="Q13" s="28">
        <v>1</v>
      </c>
      <c r="R13" s="28">
        <v>1</v>
      </c>
      <c r="S13" s="28">
        <v>1</v>
      </c>
      <c r="T13" s="28">
        <v>1</v>
      </c>
      <c r="U13" s="28">
        <v>4</v>
      </c>
      <c r="V13" s="28">
        <v>1</v>
      </c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5</v>
      </c>
      <c r="E14" s="37">
        <v>1</v>
      </c>
      <c r="F14" s="38"/>
      <c r="G14" s="38"/>
      <c r="H14" s="38">
        <v>1</v>
      </c>
      <c r="I14" s="39"/>
      <c r="J14" s="38"/>
      <c r="K14" s="38"/>
      <c r="L14" s="38"/>
      <c r="M14" s="38"/>
      <c r="N14" s="38"/>
      <c r="O14" s="38"/>
      <c r="P14" s="38"/>
      <c r="Q14" s="38"/>
      <c r="R14" s="38">
        <v>1</v>
      </c>
      <c r="S14" s="38"/>
      <c r="T14" s="38"/>
      <c r="U14" s="38">
        <v>1</v>
      </c>
      <c r="V14" s="38"/>
      <c r="W14" s="38">
        <v>1</v>
      </c>
      <c r="X14" s="30"/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48</v>
      </c>
      <c r="E15" s="44">
        <v>10</v>
      </c>
      <c r="F15" s="45"/>
      <c r="G15" s="45">
        <v>1</v>
      </c>
      <c r="H15" s="45">
        <v>5</v>
      </c>
      <c r="I15" s="46">
        <v>4</v>
      </c>
      <c r="J15" s="45"/>
      <c r="K15" s="45"/>
      <c r="L15" s="45">
        <v>2</v>
      </c>
      <c r="M15" s="45">
        <v>6</v>
      </c>
      <c r="N15" s="45">
        <v>6</v>
      </c>
      <c r="O15" s="45">
        <v>4</v>
      </c>
      <c r="P15" s="45">
        <v>2</v>
      </c>
      <c r="Q15" s="45"/>
      <c r="R15" s="45"/>
      <c r="S15" s="45"/>
      <c r="T15" s="45">
        <v>2</v>
      </c>
      <c r="U15" s="45">
        <v>3</v>
      </c>
      <c r="V15" s="45">
        <v>1</v>
      </c>
      <c r="W15" s="45">
        <v>1</v>
      </c>
      <c r="X15" s="47">
        <v>1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48</v>
      </c>
      <c r="E16" s="27">
        <v>25</v>
      </c>
      <c r="F16" s="28">
        <v>12</v>
      </c>
      <c r="G16" s="28">
        <v>9</v>
      </c>
      <c r="H16" s="28">
        <v>2</v>
      </c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53</v>
      </c>
      <c r="E17" s="37"/>
      <c r="F17" s="38">
        <v>4</v>
      </c>
      <c r="G17" s="38">
        <v>30</v>
      </c>
      <c r="H17" s="38">
        <v>8</v>
      </c>
      <c r="I17" s="41"/>
      <c r="J17" s="59">
        <v>0</v>
      </c>
      <c r="K17" s="38">
        <v>0</v>
      </c>
      <c r="L17" s="38">
        <v>0</v>
      </c>
      <c r="M17" s="60">
        <v>0</v>
      </c>
      <c r="N17" s="60">
        <v>1</v>
      </c>
      <c r="O17" s="60">
        <v>1</v>
      </c>
      <c r="P17" s="60">
        <v>0</v>
      </c>
      <c r="Q17" s="60">
        <v>1</v>
      </c>
      <c r="R17" s="60">
        <v>2</v>
      </c>
      <c r="S17" s="60">
        <v>0</v>
      </c>
      <c r="T17" s="60">
        <v>0</v>
      </c>
      <c r="U17" s="60">
        <v>1</v>
      </c>
      <c r="V17" s="60">
        <v>2</v>
      </c>
      <c r="W17" s="60">
        <v>2</v>
      </c>
      <c r="X17" s="60">
        <v>1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28</v>
      </c>
      <c r="E18" s="37"/>
      <c r="F18" s="38"/>
      <c r="G18" s="38">
        <v>11</v>
      </c>
      <c r="H18" s="38">
        <v>17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998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6</v>
      </c>
      <c r="E25" s="78"/>
      <c r="F25" s="79"/>
      <c r="G25" s="79"/>
      <c r="H25" s="79"/>
      <c r="I25" s="80"/>
      <c r="J25" s="59">
        <v>1</v>
      </c>
      <c r="K25" s="38"/>
      <c r="L25" s="38">
        <v>2</v>
      </c>
      <c r="M25" s="38">
        <v>1</v>
      </c>
      <c r="N25" s="38">
        <v>2</v>
      </c>
      <c r="O25" s="38"/>
      <c r="P25" s="38"/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6</v>
      </c>
      <c r="E26" s="78"/>
      <c r="F26" s="79"/>
      <c r="G26" s="79"/>
      <c r="H26" s="79"/>
      <c r="I26" s="80"/>
      <c r="J26" s="59">
        <v>1</v>
      </c>
      <c r="K26" s="83"/>
      <c r="L26" s="83">
        <v>2</v>
      </c>
      <c r="M26" s="83">
        <v>1</v>
      </c>
      <c r="N26" s="83">
        <v>2</v>
      </c>
      <c r="O26" s="83"/>
      <c r="P26" s="83"/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256" t="s">
        <v>54</v>
      </c>
      <c r="C28" s="88" t="s">
        <v>55</v>
      </c>
      <c r="D28" s="566">
        <f>SUM(E28:F28)</f>
        <v>15</v>
      </c>
      <c r="E28" s="27"/>
      <c r="F28" s="28">
        <v>15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999"/>
      <c r="AC28" s="988"/>
      <c r="AD28" s="988"/>
      <c r="AE28" s="988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954" t="s">
        <v>56</v>
      </c>
      <c r="D29" s="82">
        <f>SUM(E29:G29)</f>
        <v>14</v>
      </c>
      <c r="E29" s="37">
        <v>4</v>
      </c>
      <c r="F29" s="38">
        <v>10</v>
      </c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256" t="s">
        <v>58</v>
      </c>
      <c r="C31" s="989" t="s">
        <v>59</v>
      </c>
      <c r="D31" s="990">
        <f>SUM(E31:H31)</f>
        <v>0</v>
      </c>
      <c r="E31" s="991"/>
      <c r="F31" s="992"/>
      <c r="G31" s="992"/>
      <c r="H31" s="992"/>
      <c r="I31" s="1000"/>
      <c r="J31" s="1001"/>
      <c r="K31" s="1002"/>
      <c r="L31" s="1002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3"/>
      <c r="Y31" s="853"/>
      <c r="Z31" s="833"/>
      <c r="AA31" s="836"/>
      <c r="AB31" s="988"/>
      <c r="AC31" s="988"/>
      <c r="AD31" s="988"/>
      <c r="AE31" s="988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421" t="s">
        <v>61</v>
      </c>
      <c r="C34" s="1422"/>
      <c r="D34" s="961">
        <f>SUM(E34:X34)</f>
        <v>60</v>
      </c>
      <c r="E34" s="1004"/>
      <c r="F34" s="1005"/>
      <c r="G34" s="1005"/>
      <c r="H34" s="1005"/>
      <c r="I34" s="857"/>
      <c r="J34" s="858"/>
      <c r="K34" s="1005">
        <v>3</v>
      </c>
      <c r="L34" s="1005">
        <v>14</v>
      </c>
      <c r="M34" s="1006">
        <v>22</v>
      </c>
      <c r="N34" s="1006">
        <v>15</v>
      </c>
      <c r="O34" s="1006">
        <v>4</v>
      </c>
      <c r="P34" s="1006">
        <v>2</v>
      </c>
      <c r="Q34" s="1006"/>
      <c r="R34" s="1006"/>
      <c r="S34" s="1006"/>
      <c r="T34" s="1006"/>
      <c r="U34" s="1006"/>
      <c r="V34" s="1006"/>
      <c r="W34" s="1006"/>
      <c r="X34" s="1006"/>
      <c r="Y34" s="1007"/>
      <c r="Z34" s="1005"/>
      <c r="AA34" s="1008"/>
      <c r="AB34" s="857"/>
      <c r="AC34" s="857"/>
      <c r="AD34" s="857">
        <v>5</v>
      </c>
      <c r="AE34" s="8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/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459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464" t="s">
        <v>65</v>
      </c>
      <c r="C37" s="1464"/>
      <c r="D37" s="26">
        <f>SUM(E37:X37)</f>
        <v>0</v>
      </c>
      <c r="E37" s="37"/>
      <c r="F37" s="38"/>
      <c r="G37" s="38"/>
      <c r="H37" s="38"/>
      <c r="I37" s="41"/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/>
      </c>
      <c r="CD37" s="23" t="str">
        <f t="shared" si="1"/>
        <v/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315</v>
      </c>
      <c r="E40" s="112">
        <v>157</v>
      </c>
      <c r="F40" s="83">
        <v>0</v>
      </c>
      <c r="G40" s="83">
        <v>14</v>
      </c>
      <c r="H40" s="83">
        <v>31</v>
      </c>
      <c r="I40" s="113">
        <v>14</v>
      </c>
      <c r="J40" s="114">
        <v>0</v>
      </c>
      <c r="K40" s="83">
        <v>2</v>
      </c>
      <c r="L40" s="83">
        <v>0</v>
      </c>
      <c r="M40" s="115">
        <v>2</v>
      </c>
      <c r="N40" s="115">
        <v>2</v>
      </c>
      <c r="O40" s="115">
        <v>2</v>
      </c>
      <c r="P40" s="115">
        <v>2</v>
      </c>
      <c r="Q40" s="115">
        <v>4</v>
      </c>
      <c r="R40" s="115">
        <v>4</v>
      </c>
      <c r="S40" s="115">
        <v>3</v>
      </c>
      <c r="T40" s="115">
        <v>9</v>
      </c>
      <c r="U40" s="115">
        <v>12</v>
      </c>
      <c r="V40" s="115">
        <v>12</v>
      </c>
      <c r="W40" s="115">
        <v>19</v>
      </c>
      <c r="X40" s="115">
        <v>26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256" t="s">
        <v>69</v>
      </c>
      <c r="C41" s="1009" t="s">
        <v>70</v>
      </c>
      <c r="D41" s="990">
        <f>SUM(U41:X41)</f>
        <v>0</v>
      </c>
      <c r="E41" s="1010"/>
      <c r="F41" s="1002"/>
      <c r="G41" s="1002"/>
      <c r="H41" s="1002"/>
      <c r="I41" s="1000"/>
      <c r="J41" s="1001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11"/>
      <c r="V41" s="1011"/>
      <c r="W41" s="1011"/>
      <c r="X41" s="1011"/>
      <c r="Y41" s="1012"/>
      <c r="Z41" s="1002"/>
      <c r="AA41" s="1013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6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1</v>
      </c>
      <c r="V42" s="60">
        <v>2</v>
      </c>
      <c r="W42" s="60">
        <v>2</v>
      </c>
      <c r="X42" s="60">
        <v>1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6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1</v>
      </c>
      <c r="V44" s="125">
        <v>2</v>
      </c>
      <c r="W44" s="125">
        <v>2</v>
      </c>
      <c r="X44" s="125">
        <v>1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6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1</v>
      </c>
      <c r="V45" s="125">
        <v>2</v>
      </c>
      <c r="W45" s="125">
        <v>2</v>
      </c>
      <c r="X45" s="125">
        <v>1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462" t="s">
        <v>75</v>
      </c>
      <c r="C46" s="1463"/>
      <c r="D46" s="990">
        <f>SUM(E46:X46)</f>
        <v>46</v>
      </c>
      <c r="E46" s="991">
        <v>5</v>
      </c>
      <c r="F46" s="992">
        <v>10</v>
      </c>
      <c r="G46" s="992">
        <v>8</v>
      </c>
      <c r="H46" s="992">
        <v>13</v>
      </c>
      <c r="I46" s="988">
        <v>10</v>
      </c>
      <c r="J46" s="1014"/>
      <c r="K46" s="992"/>
      <c r="L46" s="992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2"/>
      <c r="Z46" s="1002"/>
      <c r="AA46" s="1013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419" t="s">
        <v>4</v>
      </c>
      <c r="C48" s="1420"/>
      <c r="D48" s="961">
        <f>SUM(E48:X48)</f>
        <v>769</v>
      </c>
      <c r="E48" s="1015">
        <f>SUM(E11:E47)</f>
        <v>237</v>
      </c>
      <c r="F48" s="1016">
        <f t="shared" ref="F48:AA48" si="2">SUM(F11:F47)</f>
        <v>63</v>
      </c>
      <c r="G48" s="1016">
        <f t="shared" si="2"/>
        <v>96</v>
      </c>
      <c r="H48" s="1016">
        <f t="shared" si="2"/>
        <v>85</v>
      </c>
      <c r="I48" s="870">
        <f t="shared" si="2"/>
        <v>34</v>
      </c>
      <c r="J48" s="871">
        <f t="shared" si="2"/>
        <v>2</v>
      </c>
      <c r="K48" s="1016">
        <f t="shared" si="2"/>
        <v>5</v>
      </c>
      <c r="L48" s="1016">
        <f t="shared" si="2"/>
        <v>23</v>
      </c>
      <c r="M48" s="1017">
        <f t="shared" si="2"/>
        <v>33</v>
      </c>
      <c r="N48" s="1017">
        <f t="shared" si="2"/>
        <v>32</v>
      </c>
      <c r="O48" s="1017">
        <f t="shared" si="2"/>
        <v>14</v>
      </c>
      <c r="P48" s="1017">
        <f t="shared" si="2"/>
        <v>7</v>
      </c>
      <c r="Q48" s="1017">
        <f t="shared" si="2"/>
        <v>6</v>
      </c>
      <c r="R48" s="1017">
        <f t="shared" si="2"/>
        <v>8</v>
      </c>
      <c r="S48" s="1017">
        <f t="shared" si="2"/>
        <v>5</v>
      </c>
      <c r="T48" s="1017">
        <f t="shared" si="2"/>
        <v>12</v>
      </c>
      <c r="U48" s="1017">
        <f t="shared" si="2"/>
        <v>24</v>
      </c>
      <c r="V48" s="1017">
        <f t="shared" si="2"/>
        <v>23</v>
      </c>
      <c r="W48" s="1017">
        <f>SUM(W11:W47)</f>
        <v>29</v>
      </c>
      <c r="X48" s="1017">
        <f t="shared" si="2"/>
        <v>31</v>
      </c>
      <c r="Y48" s="1018">
        <f>SUM(Y11:Y47)</f>
        <v>0</v>
      </c>
      <c r="Z48" s="1016">
        <f t="shared" si="2"/>
        <v>0</v>
      </c>
      <c r="AA48" s="1016">
        <f t="shared" si="2"/>
        <v>0</v>
      </c>
      <c r="AB48" s="870">
        <f>SUM(AB11:AB47)</f>
        <v>0</v>
      </c>
      <c r="AC48" s="870">
        <f>SUM(AC11:AC47)</f>
        <v>0</v>
      </c>
      <c r="AD48" s="870">
        <f>SUM(AD11:AD47)</f>
        <v>5</v>
      </c>
      <c r="AE48" s="87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425" t="s">
        <v>3</v>
      </c>
      <c r="B50" s="1426"/>
      <c r="C50" s="1427"/>
      <c r="D50" s="962" t="s">
        <v>4</v>
      </c>
      <c r="E50" s="15" t="s">
        <v>78</v>
      </c>
      <c r="F50" s="984" t="s">
        <v>79</v>
      </c>
      <c r="G50" s="984" t="s">
        <v>80</v>
      </c>
      <c r="H50" s="987" t="s">
        <v>81</v>
      </c>
      <c r="I50" s="1019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297" t="s">
        <v>34</v>
      </c>
      <c r="B51" s="1082" t="s">
        <v>35</v>
      </c>
      <c r="C51" s="1083"/>
      <c r="D51" s="566">
        <f>SUM(E51:H51)</f>
        <v>10</v>
      </c>
      <c r="E51" s="18">
        <v>8</v>
      </c>
      <c r="F51" s="831"/>
      <c r="G51" s="831"/>
      <c r="H51" s="877">
        <v>2</v>
      </c>
      <c r="I51" s="87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298" t="s">
        <v>36</v>
      </c>
      <c r="C52" s="989" t="s">
        <v>37</v>
      </c>
      <c r="D52" s="566">
        <f t="shared" ref="D52:D82" si="4">SUM(E52:H52)</f>
        <v>31</v>
      </c>
      <c r="E52" s="991">
        <v>15</v>
      </c>
      <c r="F52" s="992">
        <v>9</v>
      </c>
      <c r="G52" s="992"/>
      <c r="H52" s="1011">
        <v>7</v>
      </c>
      <c r="I52" s="999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956" t="s">
        <v>38</v>
      </c>
      <c r="D53" s="82">
        <f t="shared" si="4"/>
        <v>11</v>
      </c>
      <c r="E53" s="37"/>
      <c r="F53" s="38">
        <v>11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956" t="s">
        <v>39</v>
      </c>
      <c r="D54" s="26">
        <f t="shared" si="4"/>
        <v>5</v>
      </c>
      <c r="E54" s="37">
        <v>1</v>
      </c>
      <c r="F54" s="38">
        <v>4</v>
      </c>
      <c r="G54" s="38"/>
      <c r="H54" s="60"/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45</v>
      </c>
      <c r="E55" s="44"/>
      <c r="F55" s="45">
        <v>45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30</v>
      </c>
      <c r="E56" s="27">
        <v>20</v>
      </c>
      <c r="F56" s="28"/>
      <c r="G56" s="28"/>
      <c r="H56" s="54">
        <v>10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46</v>
      </c>
      <c r="E57" s="37">
        <v>36</v>
      </c>
      <c r="F57" s="38"/>
      <c r="G57" s="38"/>
      <c r="H57" s="60">
        <v>10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18</v>
      </c>
      <c r="E58" s="37">
        <v>13</v>
      </c>
      <c r="F58" s="38"/>
      <c r="G58" s="38"/>
      <c r="H58" s="60">
        <v>5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0</v>
      </c>
      <c r="E60" s="37"/>
      <c r="F60" s="38"/>
      <c r="G60" s="38"/>
      <c r="H60" s="60"/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10</v>
      </c>
      <c r="E62" s="112"/>
      <c r="F62" s="83">
        <v>10</v>
      </c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2</v>
      </c>
      <c r="E63" s="112"/>
      <c r="F63" s="83">
        <v>2</v>
      </c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256" t="s">
        <v>54</v>
      </c>
      <c r="C65" s="88" t="s">
        <v>55</v>
      </c>
      <c r="D65" s="990">
        <f t="shared" si="4"/>
        <v>9</v>
      </c>
      <c r="E65" s="1014">
        <v>7</v>
      </c>
      <c r="F65" s="992"/>
      <c r="G65" s="992"/>
      <c r="H65" s="1011">
        <v>2</v>
      </c>
      <c r="I65" s="999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954" t="s">
        <v>56</v>
      </c>
      <c r="D66" s="26">
        <f t="shared" si="4"/>
        <v>12</v>
      </c>
      <c r="E66" s="59">
        <v>11</v>
      </c>
      <c r="F66" s="38"/>
      <c r="G66" s="38"/>
      <c r="H66" s="60">
        <v>1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256" t="s">
        <v>58</v>
      </c>
      <c r="C68" s="989" t="s">
        <v>59</v>
      </c>
      <c r="D68" s="566">
        <f t="shared" si="4"/>
        <v>0</v>
      </c>
      <c r="E68" s="991"/>
      <c r="F68" s="992"/>
      <c r="G68" s="992"/>
      <c r="H68" s="1011"/>
      <c r="I68" s="999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961">
        <f t="shared" si="4"/>
        <v>52</v>
      </c>
      <c r="E71" s="1004">
        <v>52</v>
      </c>
      <c r="F71" s="1005"/>
      <c r="G71" s="1005"/>
      <c r="H71" s="1006"/>
      <c r="I71" s="1020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459" t="s">
        <v>62</v>
      </c>
      <c r="C72" s="963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459"/>
      <c r="C73" s="963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464" t="s">
        <v>65</v>
      </c>
      <c r="C74" s="1464"/>
      <c r="D74" s="82">
        <f t="shared" si="4"/>
        <v>0</v>
      </c>
      <c r="E74" s="37"/>
      <c r="F74" s="38"/>
      <c r="G74" s="38"/>
      <c r="H74" s="60"/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1483</v>
      </c>
      <c r="E77" s="112">
        <v>629</v>
      </c>
      <c r="F77" s="83">
        <v>221</v>
      </c>
      <c r="G77" s="83">
        <v>316</v>
      </c>
      <c r="H77" s="115">
        <v>317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256" t="s">
        <v>69</v>
      </c>
      <c r="C78" s="1009" t="s">
        <v>70</v>
      </c>
      <c r="D78" s="566">
        <f t="shared" si="4"/>
        <v>0</v>
      </c>
      <c r="E78" s="991"/>
      <c r="F78" s="992"/>
      <c r="G78" s="992"/>
      <c r="H78" s="1011"/>
      <c r="I78" s="999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6</v>
      </c>
      <c r="E79" s="37">
        <v>6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6</v>
      </c>
      <c r="E81" s="112">
        <v>6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6</v>
      </c>
      <c r="E82" s="112">
        <v>6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466" t="s">
        <v>75</v>
      </c>
      <c r="C83" s="1467"/>
      <c r="D83" s="990">
        <f>SUM(E83:H83)</f>
        <v>83</v>
      </c>
      <c r="E83" s="991">
        <v>47</v>
      </c>
      <c r="F83" s="992"/>
      <c r="G83" s="992"/>
      <c r="H83" s="1021">
        <v>36</v>
      </c>
      <c r="I83" s="999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468" t="s">
        <v>4</v>
      </c>
      <c r="C85" s="1469"/>
      <c r="D85" s="961">
        <f>SUM(E85:H85)</f>
        <v>1865</v>
      </c>
      <c r="E85" s="1015">
        <f>SUM(E51:E84)</f>
        <v>857</v>
      </c>
      <c r="F85" s="871">
        <f>SUM(F51:F84)</f>
        <v>302</v>
      </c>
      <c r="G85" s="871">
        <f>SUM(G51:G84)</f>
        <v>316</v>
      </c>
      <c r="H85" s="882">
        <f>SUM(H51:H84)</f>
        <v>390</v>
      </c>
      <c r="I85" s="1022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465" t="s">
        <v>84</v>
      </c>
      <c r="B87" s="1470"/>
      <c r="C87" s="1471"/>
      <c r="D87" s="962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885" t="s">
        <v>89</v>
      </c>
      <c r="B91" s="885"/>
      <c r="C91" s="88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460" t="s">
        <v>90</v>
      </c>
      <c r="B92" s="1460"/>
      <c r="C92" s="1460"/>
      <c r="D92" s="1465" t="s">
        <v>91</v>
      </c>
      <c r="E92" s="142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460"/>
      <c r="B93" s="1460"/>
      <c r="C93" s="1460"/>
      <c r="D93" s="1465"/>
      <c r="E93" s="142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475" t="s">
        <v>93</v>
      </c>
      <c r="B94" s="1476"/>
      <c r="C94" s="1477"/>
      <c r="D94" s="1023"/>
      <c r="E94" s="1024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885" t="s">
        <v>96</v>
      </c>
      <c r="B97" s="885"/>
      <c r="C97" s="88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460" t="s">
        <v>90</v>
      </c>
      <c r="B98" s="1460"/>
      <c r="C98" s="1460"/>
      <c r="D98" s="1459" t="s">
        <v>91</v>
      </c>
      <c r="E98" s="1427" t="s">
        <v>97</v>
      </c>
      <c r="F98" s="1411" t="s">
        <v>5</v>
      </c>
      <c r="G98" s="1413"/>
      <c r="H98" s="1443" t="s">
        <v>98</v>
      </c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4"/>
      <c r="V98" s="1093" t="s">
        <v>99</v>
      </c>
      <c r="W98" s="1298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460"/>
      <c r="B99" s="1460"/>
      <c r="C99" s="1460"/>
      <c r="D99" s="1459"/>
      <c r="E99" s="1427"/>
      <c r="F99" s="1025" t="s">
        <v>12</v>
      </c>
      <c r="G99" s="985" t="s">
        <v>13</v>
      </c>
      <c r="H99" s="890" t="s">
        <v>101</v>
      </c>
      <c r="I99" s="984" t="s">
        <v>102</v>
      </c>
      <c r="J99" s="1026" t="s">
        <v>103</v>
      </c>
      <c r="K99" s="1026" t="s">
        <v>16</v>
      </c>
      <c r="L99" s="1026" t="s">
        <v>17</v>
      </c>
      <c r="M99" s="1026" t="s">
        <v>18</v>
      </c>
      <c r="N99" s="1026" t="s">
        <v>19</v>
      </c>
      <c r="O99" s="1026" t="s">
        <v>20</v>
      </c>
      <c r="P99" s="1026" t="s">
        <v>21</v>
      </c>
      <c r="Q99" s="1026" t="s">
        <v>22</v>
      </c>
      <c r="R99" s="1026" t="s">
        <v>23</v>
      </c>
      <c r="S99" s="1026" t="s">
        <v>24</v>
      </c>
      <c r="T99" s="1026" t="s">
        <v>25</v>
      </c>
      <c r="U99" s="1027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472" t="s">
        <v>104</v>
      </c>
      <c r="B100" s="1473"/>
      <c r="C100" s="1474"/>
      <c r="D100" s="1028"/>
      <c r="E100" s="1029">
        <f>+F100+G100+H100+I100+J100+K100+L100+M100+N100+O100+P100+Q100+R100+S100+T100+U100</f>
        <v>0</v>
      </c>
      <c r="F100" s="1023"/>
      <c r="G100" s="1030"/>
      <c r="H100" s="1031"/>
      <c r="I100" s="1032"/>
      <c r="J100" s="1032"/>
      <c r="K100" s="1032"/>
      <c r="L100" s="1032"/>
      <c r="M100" s="1032"/>
      <c r="N100" s="1032"/>
      <c r="O100" s="1032"/>
      <c r="P100" s="1032"/>
      <c r="Q100" s="1032"/>
      <c r="R100" s="1032"/>
      <c r="S100" s="1032"/>
      <c r="T100" s="1032"/>
      <c r="U100" s="1033"/>
      <c r="V100" s="1030"/>
      <c r="W100" s="1024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885" t="s">
        <v>107</v>
      </c>
      <c r="B103" s="886"/>
      <c r="C103" s="88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459" t="s">
        <v>109</v>
      </c>
      <c r="E104" s="1092" t="s">
        <v>98</v>
      </c>
      <c r="F104" s="1093"/>
      <c r="G104" s="1093"/>
      <c r="H104" s="1093"/>
      <c r="I104" s="1093"/>
      <c r="J104" s="1159"/>
      <c r="K104" s="1415" t="s">
        <v>110</v>
      </c>
      <c r="L104" s="144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459"/>
      <c r="E105" s="1025" t="s">
        <v>111</v>
      </c>
      <c r="F105" s="890" t="s">
        <v>112</v>
      </c>
      <c r="G105" s="984" t="s">
        <v>113</v>
      </c>
      <c r="H105" s="984" t="s">
        <v>114</v>
      </c>
      <c r="I105" s="958" t="s">
        <v>115</v>
      </c>
      <c r="J105" s="987" t="s">
        <v>116</v>
      </c>
      <c r="K105" s="890" t="s">
        <v>117</v>
      </c>
      <c r="L105" s="960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998" t="s">
        <v>120</v>
      </c>
      <c r="D106" s="167">
        <f>SUM(E106:J106)</f>
        <v>0</v>
      </c>
      <c r="E106" s="991"/>
      <c r="F106" s="1014"/>
      <c r="G106" s="992"/>
      <c r="H106" s="992"/>
      <c r="I106" s="992"/>
      <c r="J106" s="1034"/>
      <c r="K106" s="1014"/>
      <c r="L106" s="988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998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998" t="s">
        <v>120</v>
      </c>
      <c r="D112" s="171">
        <f t="shared" si="8"/>
        <v>0</v>
      </c>
      <c r="E112" s="991"/>
      <c r="F112" s="1014"/>
      <c r="G112" s="992"/>
      <c r="H112" s="992"/>
      <c r="I112" s="992"/>
      <c r="J112" s="1034"/>
      <c r="K112" s="1014"/>
      <c r="L112" s="988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885" t="s">
        <v>125</v>
      </c>
      <c r="B115" s="885"/>
      <c r="C115" s="885"/>
      <c r="D115" s="88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952" t="s">
        <v>126</v>
      </c>
      <c r="B116" s="964" t="s">
        <v>127</v>
      </c>
      <c r="C116" s="953" t="s">
        <v>128</v>
      </c>
      <c r="D116" s="955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965" t="s">
        <v>130</v>
      </c>
      <c r="B117" s="966"/>
      <c r="C117" s="858"/>
      <c r="D117" s="967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885" t="s">
        <v>131</v>
      </c>
      <c r="B118" s="885"/>
      <c r="C118" s="885"/>
      <c r="D118" s="88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308" t="s">
        <v>126</v>
      </c>
      <c r="B119" s="1425" t="s">
        <v>132</v>
      </c>
      <c r="C119" s="1426"/>
      <c r="D119" s="1426"/>
      <c r="E119" s="1426"/>
      <c r="F119" s="1426"/>
      <c r="G119" s="1426"/>
      <c r="H119" s="1426"/>
      <c r="I119" s="142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957" t="s">
        <v>133</v>
      </c>
      <c r="C120" s="962" t="s">
        <v>134</v>
      </c>
      <c r="D120" s="962" t="s">
        <v>135</v>
      </c>
      <c r="E120" s="962" t="s">
        <v>136</v>
      </c>
      <c r="F120" s="962" t="s">
        <v>137</v>
      </c>
      <c r="G120" s="962" t="s">
        <v>138</v>
      </c>
      <c r="H120" s="962" t="s">
        <v>139</v>
      </c>
      <c r="I120" s="962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1035" t="s">
        <v>141</v>
      </c>
      <c r="B121" s="1036">
        <f>SUM(C121:I121)</f>
        <v>0</v>
      </c>
      <c r="C121" s="1037"/>
      <c r="D121" s="1037"/>
      <c r="E121" s="1037"/>
      <c r="F121" s="1037"/>
      <c r="G121" s="1037"/>
      <c r="H121" s="1037"/>
      <c r="I121" s="1038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88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308" t="s">
        <v>126</v>
      </c>
      <c r="B124" s="1256" t="s">
        <v>144</v>
      </c>
      <c r="C124" s="1449" t="s">
        <v>145</v>
      </c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1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1025" t="s">
        <v>146</v>
      </c>
      <c r="D125" s="984" t="s">
        <v>147</v>
      </c>
      <c r="E125" s="984" t="s">
        <v>148</v>
      </c>
      <c r="F125" s="984" t="s">
        <v>149</v>
      </c>
      <c r="G125" s="984" t="s">
        <v>150</v>
      </c>
      <c r="H125" s="984" t="s">
        <v>151</v>
      </c>
      <c r="I125" s="984" t="s">
        <v>152</v>
      </c>
      <c r="J125" s="984" t="s">
        <v>153</v>
      </c>
      <c r="K125" s="984" t="s">
        <v>154</v>
      </c>
      <c r="L125" s="984" t="s">
        <v>155</v>
      </c>
      <c r="M125" s="960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1035" t="s">
        <v>157</v>
      </c>
      <c r="B126" s="1036">
        <f>SUM(C126:M126)</f>
        <v>0</v>
      </c>
      <c r="C126" s="991"/>
      <c r="D126" s="992"/>
      <c r="E126" s="992"/>
      <c r="F126" s="992"/>
      <c r="G126" s="992"/>
      <c r="H126" s="992"/>
      <c r="I126" s="992"/>
      <c r="J126" s="992"/>
      <c r="K126" s="992"/>
      <c r="L126" s="992"/>
      <c r="M126" s="988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88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478" t="s">
        <v>161</v>
      </c>
      <c r="D129" s="1446"/>
      <c r="E129" s="1446"/>
      <c r="F129" s="1447"/>
      <c r="G129" s="1448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986" t="s">
        <v>162</v>
      </c>
      <c r="D130" s="984" t="s">
        <v>163</v>
      </c>
      <c r="E130" s="984" t="s">
        <v>164</v>
      </c>
      <c r="F130" s="987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1035" t="s">
        <v>166</v>
      </c>
      <c r="B131" s="1039"/>
      <c r="C131" s="1040"/>
      <c r="D131" s="992"/>
      <c r="E131" s="992"/>
      <c r="F131" s="994"/>
      <c r="G131" s="1014"/>
      <c r="H131" s="993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25" t="s">
        <v>3</v>
      </c>
      <c r="B153" s="1426"/>
      <c r="C153" s="1427"/>
      <c r="D153" s="962" t="s">
        <v>4</v>
      </c>
      <c r="E153" s="15" t="s">
        <v>185</v>
      </c>
      <c r="F153" s="984" t="s">
        <v>186</v>
      </c>
      <c r="G153" s="984" t="s">
        <v>187</v>
      </c>
      <c r="H153" s="987" t="s">
        <v>188</v>
      </c>
      <c r="I153" s="1019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297" t="s">
        <v>34</v>
      </c>
      <c r="B154" s="1082" t="s">
        <v>35</v>
      </c>
      <c r="C154" s="1083"/>
      <c r="D154" s="566">
        <f>SUM(E154:H154)</f>
        <v>0</v>
      </c>
      <c r="E154" s="18"/>
      <c r="F154" s="831"/>
      <c r="G154" s="831"/>
      <c r="H154" s="877"/>
      <c r="I154" s="87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298" t="s">
        <v>36</v>
      </c>
      <c r="C155" s="1041" t="s">
        <v>37</v>
      </c>
      <c r="D155" s="566">
        <f t="shared" ref="D155:D183" si="15">SUM(E155:H155)</f>
        <v>0</v>
      </c>
      <c r="E155" s="991"/>
      <c r="F155" s="803"/>
      <c r="G155" s="803"/>
      <c r="H155" s="1011"/>
      <c r="I155" s="999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956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956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256" t="s">
        <v>54</v>
      </c>
      <c r="C168" s="88" t="s">
        <v>55</v>
      </c>
      <c r="D168" s="990">
        <f t="shared" si="15"/>
        <v>0</v>
      </c>
      <c r="E168" s="1014"/>
      <c r="F168" s="803"/>
      <c r="G168" s="803"/>
      <c r="H168" s="1011"/>
      <c r="I168" s="999"/>
    </row>
    <row r="169" spans="1:9" s="7" customFormat="1" x14ac:dyDescent="0.25">
      <c r="A169" s="1080"/>
      <c r="B169" s="1106"/>
      <c r="C169" s="954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256" t="s">
        <v>58</v>
      </c>
      <c r="C171" s="989" t="s">
        <v>59</v>
      </c>
      <c r="D171" s="566">
        <f t="shared" si="15"/>
        <v>0</v>
      </c>
      <c r="E171" s="991"/>
      <c r="F171" s="803"/>
      <c r="G171" s="803"/>
      <c r="H171" s="1011"/>
      <c r="I171" s="999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961">
        <f t="shared" si="15"/>
        <v>0</v>
      </c>
      <c r="E174" s="1004"/>
      <c r="F174" s="1005"/>
      <c r="G174" s="1005"/>
      <c r="H174" s="1006"/>
      <c r="I174" s="1020"/>
    </row>
    <row r="175" spans="1:9" s="7" customFormat="1" ht="15" customHeight="1" x14ac:dyDescent="0.25">
      <c r="A175" s="1080"/>
      <c r="B175" s="1459" t="s">
        <v>62</v>
      </c>
      <c r="C175" s="963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59"/>
      <c r="C176" s="963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64" t="s">
        <v>65</v>
      </c>
      <c r="C177" s="1464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256" t="s">
        <v>69</v>
      </c>
      <c r="C181" s="1009" t="s">
        <v>70</v>
      </c>
      <c r="D181" s="566">
        <f t="shared" si="15"/>
        <v>0</v>
      </c>
      <c r="E181" s="991"/>
      <c r="F181" s="803"/>
      <c r="G181" s="803"/>
      <c r="H181" s="1011"/>
      <c r="I181" s="999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66" t="s">
        <v>75</v>
      </c>
      <c r="C184" s="1467"/>
      <c r="D184" s="990">
        <f>SUM(E184:H184)</f>
        <v>0</v>
      </c>
      <c r="E184" s="991"/>
      <c r="F184" s="803"/>
      <c r="G184" s="803"/>
      <c r="H184" s="1021"/>
      <c r="I184" s="999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68" t="s">
        <v>4</v>
      </c>
      <c r="C186" s="1469"/>
      <c r="D186" s="961">
        <f>SUM(E186:H186)</f>
        <v>0</v>
      </c>
      <c r="E186" s="1015">
        <f>SUM(E154:E185)</f>
        <v>0</v>
      </c>
      <c r="F186" s="871">
        <f>SUM(F154:F185)</f>
        <v>0</v>
      </c>
      <c r="G186" s="871">
        <f>SUM(G154:G185)</f>
        <v>0</v>
      </c>
      <c r="H186" s="882">
        <f>SUM(H154:H185)</f>
        <v>0</v>
      </c>
      <c r="I186" s="1022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885"/>
      <c r="G187" s="885" t="s">
        <v>191</v>
      </c>
      <c r="H187" s="914"/>
      <c r="I187" s="9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61" t="s">
        <v>192</v>
      </c>
      <c r="B188" s="1298" t="s">
        <v>193</v>
      </c>
      <c r="C188" s="1201" t="s">
        <v>4</v>
      </c>
      <c r="D188" s="1201"/>
      <c r="E188" s="1109"/>
      <c r="F188" s="1425" t="s">
        <v>194</v>
      </c>
      <c r="G188" s="1426"/>
      <c r="H188" s="1426"/>
      <c r="I188" s="1426"/>
      <c r="J188" s="1426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6"/>
      <c r="U188" s="1426"/>
      <c r="V188" s="1426"/>
      <c r="W188" s="1426"/>
      <c r="X188" s="1426"/>
      <c r="Y188" s="1426"/>
      <c r="Z188" s="1426"/>
      <c r="AA188" s="1426"/>
      <c r="AB188" s="1426"/>
      <c r="AC188" s="1426"/>
      <c r="AD188" s="1426"/>
      <c r="AE188" s="1426"/>
      <c r="AF188" s="1426"/>
      <c r="AG188" s="1454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61"/>
      <c r="B189" s="1085"/>
      <c r="C189" s="1202"/>
      <c r="D189" s="1202"/>
      <c r="E189" s="1184"/>
      <c r="F189" s="1425" t="s">
        <v>17</v>
      </c>
      <c r="G189" s="1427"/>
      <c r="H189" s="1414" t="s">
        <v>196</v>
      </c>
      <c r="I189" s="1442"/>
      <c r="J189" s="1414" t="s">
        <v>19</v>
      </c>
      <c r="K189" s="1442"/>
      <c r="L189" s="1414" t="s">
        <v>20</v>
      </c>
      <c r="M189" s="1442"/>
      <c r="N189" s="1414" t="s">
        <v>21</v>
      </c>
      <c r="O189" s="1442"/>
      <c r="P189" s="1414" t="s">
        <v>22</v>
      </c>
      <c r="Q189" s="1442"/>
      <c r="R189" s="1414" t="s">
        <v>23</v>
      </c>
      <c r="S189" s="1442"/>
      <c r="T189" s="1414" t="s">
        <v>24</v>
      </c>
      <c r="U189" s="1442"/>
      <c r="V189" s="1414" t="s">
        <v>25</v>
      </c>
      <c r="W189" s="1442"/>
      <c r="X189" s="1414" t="s">
        <v>26</v>
      </c>
      <c r="Y189" s="1442"/>
      <c r="Z189" s="1414" t="s">
        <v>27</v>
      </c>
      <c r="AA189" s="1442"/>
      <c r="AB189" s="1414" t="s">
        <v>28</v>
      </c>
      <c r="AC189" s="1442"/>
      <c r="AD189" s="1414" t="s">
        <v>29</v>
      </c>
      <c r="AE189" s="1442"/>
      <c r="AF189" s="1414" t="s">
        <v>30</v>
      </c>
      <c r="AG189" s="1416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61"/>
      <c r="B190" s="1086"/>
      <c r="C190" s="968" t="s">
        <v>197</v>
      </c>
      <c r="D190" s="890" t="s">
        <v>117</v>
      </c>
      <c r="E190" s="960" t="s">
        <v>118</v>
      </c>
      <c r="F190" s="1025" t="s">
        <v>117</v>
      </c>
      <c r="G190" s="960" t="s">
        <v>118</v>
      </c>
      <c r="H190" s="1025" t="s">
        <v>117</v>
      </c>
      <c r="I190" s="960" t="s">
        <v>118</v>
      </c>
      <c r="J190" s="1025" t="s">
        <v>117</v>
      </c>
      <c r="K190" s="960" t="s">
        <v>118</v>
      </c>
      <c r="L190" s="1025" t="s">
        <v>117</v>
      </c>
      <c r="M190" s="960" t="s">
        <v>118</v>
      </c>
      <c r="N190" s="1025" t="s">
        <v>117</v>
      </c>
      <c r="O190" s="960" t="s">
        <v>118</v>
      </c>
      <c r="P190" s="1025" t="s">
        <v>117</v>
      </c>
      <c r="Q190" s="960" t="s">
        <v>118</v>
      </c>
      <c r="R190" s="1025" t="s">
        <v>117</v>
      </c>
      <c r="S190" s="960" t="s">
        <v>118</v>
      </c>
      <c r="T190" s="1025" t="s">
        <v>117</v>
      </c>
      <c r="U190" s="960" t="s">
        <v>118</v>
      </c>
      <c r="V190" s="1025" t="s">
        <v>117</v>
      </c>
      <c r="W190" s="960" t="s">
        <v>118</v>
      </c>
      <c r="X190" s="1025" t="s">
        <v>117</v>
      </c>
      <c r="Y190" s="960" t="s">
        <v>118</v>
      </c>
      <c r="Z190" s="1025" t="s">
        <v>117</v>
      </c>
      <c r="AA190" s="960" t="s">
        <v>118</v>
      </c>
      <c r="AB190" s="1025" t="s">
        <v>117</v>
      </c>
      <c r="AC190" s="960" t="s">
        <v>118</v>
      </c>
      <c r="AD190" s="1025" t="s">
        <v>117</v>
      </c>
      <c r="AE190" s="960" t="s">
        <v>118</v>
      </c>
      <c r="AF190" s="1025" t="s">
        <v>117</v>
      </c>
      <c r="AG190" s="959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52" t="s">
        <v>198</v>
      </c>
      <c r="B191" s="1042" t="s">
        <v>199</v>
      </c>
      <c r="C191" s="1043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1044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1044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1044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951" t="s">
        <v>205</v>
      </c>
      <c r="B197" s="249" t="s">
        <v>206</v>
      </c>
      <c r="C197" s="971">
        <f t="shared" si="16"/>
        <v>0</v>
      </c>
      <c r="D197" s="919">
        <f t="shared" si="22"/>
        <v>0</v>
      </c>
      <c r="E197" s="920">
        <f t="shared" si="22"/>
        <v>0</v>
      </c>
      <c r="F197" s="1004"/>
      <c r="G197" s="1045"/>
      <c r="H197" s="1004"/>
      <c r="I197" s="1045"/>
      <c r="J197" s="1004"/>
      <c r="K197" s="1045"/>
      <c r="L197" s="1004"/>
      <c r="M197" s="1045"/>
      <c r="N197" s="1004"/>
      <c r="O197" s="1045"/>
      <c r="P197" s="1004"/>
      <c r="Q197" s="1045"/>
      <c r="R197" s="1004"/>
      <c r="S197" s="1045"/>
      <c r="T197" s="1004"/>
      <c r="U197" s="1045"/>
      <c r="V197" s="1004"/>
      <c r="W197" s="1045"/>
      <c r="X197" s="1004"/>
      <c r="Y197" s="1045"/>
      <c r="Z197" s="1004"/>
      <c r="AA197" s="1045"/>
      <c r="AB197" s="1004"/>
      <c r="AC197" s="1045"/>
      <c r="AD197" s="1004"/>
      <c r="AE197" s="1045"/>
      <c r="AF197" s="1004"/>
      <c r="AG197" s="1008"/>
      <c r="AH197" s="85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2634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",[12]NOMBRE!B2," - ","( ",[12]NOMBRE!C2,[12]NOMBRE!D2,[12]NOMBRE!E2,[12]NOMBRE!F2,[12]NOMBRE!G2,"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",[12]NOMBRE!B6," - ","( ",[12]NOMBRE!C6,[12]NOMBRE!D6," )")</f>
        <v>MES: NOVIEMBRE - ( 11 )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",[12]NOMBRE!B7)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256" t="s">
        <v>4</v>
      </c>
      <c r="E9" s="1411" t="s">
        <v>5</v>
      </c>
      <c r="F9" s="1412"/>
      <c r="G9" s="1412"/>
      <c r="H9" s="1412"/>
      <c r="I9" s="1413"/>
      <c r="J9" s="1414" t="s">
        <v>6</v>
      </c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4" t="s">
        <v>7</v>
      </c>
      <c r="Z9" s="1415"/>
      <c r="AA9" s="1416"/>
      <c r="AB9" s="1109" t="s">
        <v>8</v>
      </c>
      <c r="AC9" s="1256" t="s">
        <v>9</v>
      </c>
      <c r="AD9" s="1256" t="s">
        <v>10</v>
      </c>
      <c r="AE9" s="1256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060" t="s">
        <v>12</v>
      </c>
      <c r="F10" s="824" t="s">
        <v>13</v>
      </c>
      <c r="G10" s="824" t="s">
        <v>14</v>
      </c>
      <c r="H10" s="982" t="s">
        <v>15</v>
      </c>
      <c r="I10" s="826" t="s">
        <v>16</v>
      </c>
      <c r="J10" s="16" t="s">
        <v>16</v>
      </c>
      <c r="K10" s="824" t="s">
        <v>17</v>
      </c>
      <c r="L10" s="824" t="s">
        <v>18</v>
      </c>
      <c r="M10" s="824" t="s">
        <v>19</v>
      </c>
      <c r="N10" s="824" t="s">
        <v>20</v>
      </c>
      <c r="O10" s="824" t="s">
        <v>21</v>
      </c>
      <c r="P10" s="824" t="s">
        <v>22</v>
      </c>
      <c r="Q10" s="824" t="s">
        <v>23</v>
      </c>
      <c r="R10" s="824" t="s">
        <v>24</v>
      </c>
      <c r="S10" s="824" t="s">
        <v>25</v>
      </c>
      <c r="T10" s="824" t="s">
        <v>26</v>
      </c>
      <c r="U10" s="824" t="s">
        <v>27</v>
      </c>
      <c r="V10" s="824" t="s">
        <v>28</v>
      </c>
      <c r="W10" s="824" t="s">
        <v>29</v>
      </c>
      <c r="X10" s="827" t="s">
        <v>30</v>
      </c>
      <c r="Y10" s="828" t="s">
        <v>31</v>
      </c>
      <c r="Z10" s="979" t="s">
        <v>32</v>
      </c>
      <c r="AA10" s="830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297" t="s">
        <v>34</v>
      </c>
      <c r="B11" s="1082" t="s">
        <v>35</v>
      </c>
      <c r="C11" s="1083"/>
      <c r="D11" s="566">
        <f>SUM(E11:G11)</f>
        <v>44</v>
      </c>
      <c r="E11" s="1061">
        <v>10</v>
      </c>
      <c r="F11" s="831">
        <v>19</v>
      </c>
      <c r="G11" s="831">
        <v>15</v>
      </c>
      <c r="H11" s="19"/>
      <c r="I11" s="832"/>
      <c r="J11" s="19"/>
      <c r="K11" s="833"/>
      <c r="L11" s="833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833"/>
      <c r="AA11" s="836"/>
      <c r="AB11" s="20"/>
      <c r="AC11" s="837"/>
      <c r="AD11" s="837"/>
      <c r="AE11" s="837"/>
      <c r="AF11" s="21" t="str">
        <f>CA11&amp;CB11&amp;CC11&amp;CD11</f>
        <v>* No olvide digitar el campo Migrantes (Digite 0 si no tiene)* No olvide digitar el campo Espacios Amigables/ Adolescentes (Digite 0 si no tiene)</v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>* No olvide digitar el campo Migrantes (Digite 0 si no tiene)</v>
      </c>
      <c r="CD11" s="23" t="str">
        <f>IF(AND($D11&lt;&gt;0,AE11=""),"* No olvide digitar el campo "&amp;AE$9&amp;" (Digite 0 si no tiene)","")</f>
        <v>* No olvide digitar el campo Espacios Amigables/ Adolescentes (Digite 0 si no tiene)</v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298" t="s">
        <v>36</v>
      </c>
      <c r="C12" s="838" t="s">
        <v>37</v>
      </c>
      <c r="D12" s="934">
        <f t="shared" ref="D12:D23" si="0">SUM(E12:X12)</f>
        <v>77</v>
      </c>
      <c r="E12" s="991">
        <v>5</v>
      </c>
      <c r="F12" s="992">
        <v>3</v>
      </c>
      <c r="G12" s="992">
        <v>24</v>
      </c>
      <c r="H12" s="992">
        <v>15</v>
      </c>
      <c r="I12" s="993">
        <v>20</v>
      </c>
      <c r="J12" s="992"/>
      <c r="K12" s="992"/>
      <c r="L12" s="992"/>
      <c r="M12" s="992">
        <v>3</v>
      </c>
      <c r="N12" s="992">
        <v>2</v>
      </c>
      <c r="O12" s="992">
        <v>3</v>
      </c>
      <c r="P12" s="992"/>
      <c r="Q12" s="992"/>
      <c r="R12" s="992"/>
      <c r="S12" s="992">
        <v>1</v>
      </c>
      <c r="T12" s="992"/>
      <c r="U12" s="992"/>
      <c r="V12" s="992">
        <v>1</v>
      </c>
      <c r="W12" s="992"/>
      <c r="X12" s="994"/>
      <c r="Y12" s="844"/>
      <c r="Z12" s="996"/>
      <c r="AA12" s="997"/>
      <c r="AB12" s="837"/>
      <c r="AC12" s="837"/>
      <c r="AD12" s="837"/>
      <c r="AE12" s="837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974" t="s">
        <v>38</v>
      </c>
      <c r="D13" s="26">
        <f t="shared" si="0"/>
        <v>13</v>
      </c>
      <c r="E13" s="27"/>
      <c r="F13" s="28"/>
      <c r="G13" s="28"/>
      <c r="H13" s="28"/>
      <c r="I13" s="29"/>
      <c r="J13" s="28"/>
      <c r="K13" s="28"/>
      <c r="L13" s="28"/>
      <c r="M13" s="28">
        <v>3</v>
      </c>
      <c r="N13" s="28">
        <v>2</v>
      </c>
      <c r="O13" s="28">
        <v>1</v>
      </c>
      <c r="P13" s="28">
        <v>1</v>
      </c>
      <c r="Q13" s="28"/>
      <c r="R13" s="28">
        <v>2</v>
      </c>
      <c r="S13" s="28"/>
      <c r="T13" s="28">
        <v>1</v>
      </c>
      <c r="U13" s="28">
        <v>2</v>
      </c>
      <c r="V13" s="28">
        <v>1</v>
      </c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15</v>
      </c>
      <c r="E14" s="37">
        <v>10</v>
      </c>
      <c r="F14" s="38">
        <v>2</v>
      </c>
      <c r="G14" s="38"/>
      <c r="H14" s="38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1</v>
      </c>
      <c r="X14" s="30">
        <v>2</v>
      </c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44</v>
      </c>
      <c r="E15" s="44">
        <v>23</v>
      </c>
      <c r="F15" s="45"/>
      <c r="G15" s="45"/>
      <c r="H15" s="45"/>
      <c r="I15" s="46"/>
      <c r="J15" s="45"/>
      <c r="K15" s="45"/>
      <c r="L15" s="45">
        <v>2</v>
      </c>
      <c r="M15" s="45">
        <v>4</v>
      </c>
      <c r="N15" s="45">
        <v>4</v>
      </c>
      <c r="O15" s="45">
        <v>3</v>
      </c>
      <c r="P15" s="45"/>
      <c r="Q15" s="45">
        <v>1</v>
      </c>
      <c r="R15" s="45">
        <v>1</v>
      </c>
      <c r="S15" s="45"/>
      <c r="T15" s="45">
        <v>2</v>
      </c>
      <c r="U15" s="45"/>
      <c r="V15" s="45"/>
      <c r="W15" s="45">
        <v>1</v>
      </c>
      <c r="X15" s="47">
        <v>3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119</v>
      </c>
      <c r="E16" s="27">
        <v>10</v>
      </c>
      <c r="F16" s="28">
        <v>19</v>
      </c>
      <c r="G16" s="28">
        <v>33</v>
      </c>
      <c r="H16" s="28">
        <v>17</v>
      </c>
      <c r="I16" s="34">
        <v>40</v>
      </c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81</v>
      </c>
      <c r="E17" s="37">
        <v>2</v>
      </c>
      <c r="F17" s="38">
        <v>15</v>
      </c>
      <c r="G17" s="38">
        <v>25</v>
      </c>
      <c r="H17" s="38">
        <v>7</v>
      </c>
      <c r="I17" s="41">
        <v>5</v>
      </c>
      <c r="J17" s="59">
        <v>0</v>
      </c>
      <c r="K17" s="38">
        <v>0</v>
      </c>
      <c r="L17" s="38">
        <v>1</v>
      </c>
      <c r="M17" s="60">
        <v>0</v>
      </c>
      <c r="N17" s="60">
        <v>0</v>
      </c>
      <c r="O17" s="60">
        <v>0</v>
      </c>
      <c r="P17" s="60">
        <v>3</v>
      </c>
      <c r="Q17" s="60">
        <v>2</v>
      </c>
      <c r="R17" s="60">
        <v>1</v>
      </c>
      <c r="S17" s="60">
        <v>2</v>
      </c>
      <c r="T17" s="60">
        <v>4</v>
      </c>
      <c r="U17" s="60">
        <v>2</v>
      </c>
      <c r="V17" s="60">
        <v>3</v>
      </c>
      <c r="W17" s="60">
        <v>2</v>
      </c>
      <c r="X17" s="60">
        <v>7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38</v>
      </c>
      <c r="E18" s="37"/>
      <c r="F18" s="38">
        <v>10</v>
      </c>
      <c r="G18" s="38">
        <v>25</v>
      </c>
      <c r="H18" s="38">
        <v>3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847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60</v>
      </c>
      <c r="E25" s="78"/>
      <c r="F25" s="79"/>
      <c r="G25" s="79"/>
      <c r="H25" s="79"/>
      <c r="I25" s="80"/>
      <c r="J25" s="59"/>
      <c r="K25" s="38">
        <v>4</v>
      </c>
      <c r="L25" s="38">
        <v>14</v>
      </c>
      <c r="M25" s="38">
        <v>23</v>
      </c>
      <c r="N25" s="38">
        <v>17</v>
      </c>
      <c r="O25" s="38">
        <v>2</v>
      </c>
      <c r="P25" s="38">
        <v>0</v>
      </c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0</v>
      </c>
      <c r="E26" s="78"/>
      <c r="F26" s="79"/>
      <c r="G26" s="79"/>
      <c r="H26" s="79"/>
      <c r="I26" s="80"/>
      <c r="J26" s="59"/>
      <c r="K26" s="83"/>
      <c r="L26" s="83"/>
      <c r="M26" s="83"/>
      <c r="N26" s="83"/>
      <c r="O26" s="83"/>
      <c r="P26" s="83"/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/>
      </c>
      <c r="CD26" s="23" t="str">
        <f t="shared" si="1"/>
        <v/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256" t="s">
        <v>54</v>
      </c>
      <c r="C28" s="88" t="s">
        <v>55</v>
      </c>
      <c r="D28" s="566">
        <f>SUM(E28:F28)</f>
        <v>11</v>
      </c>
      <c r="E28" s="27"/>
      <c r="F28" s="28">
        <v>11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999"/>
      <c r="AC28" s="837"/>
      <c r="AD28" s="837"/>
      <c r="AE28" s="837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975" t="s">
        <v>56</v>
      </c>
      <c r="D29" s="82">
        <f>SUM(E29:G29)</f>
        <v>42</v>
      </c>
      <c r="E29" s="37">
        <v>7</v>
      </c>
      <c r="F29" s="38">
        <v>15</v>
      </c>
      <c r="G29" s="28">
        <v>20</v>
      </c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256" t="s">
        <v>58</v>
      </c>
      <c r="C31" s="838" t="s">
        <v>59</v>
      </c>
      <c r="D31" s="934">
        <f>SUM(E31:H31)</f>
        <v>0</v>
      </c>
      <c r="E31" s="991"/>
      <c r="F31" s="992"/>
      <c r="G31" s="992"/>
      <c r="H31" s="992"/>
      <c r="I31" s="849"/>
      <c r="J31" s="850"/>
      <c r="K31" s="1002"/>
      <c r="L31" s="1002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3"/>
      <c r="Y31" s="853"/>
      <c r="Z31" s="833"/>
      <c r="AA31" s="836"/>
      <c r="AB31" s="837"/>
      <c r="AC31" s="837"/>
      <c r="AD31" s="837"/>
      <c r="AE31" s="837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421" t="s">
        <v>61</v>
      </c>
      <c r="C34" s="1422"/>
      <c r="D34" s="1062">
        <f>SUM(E34:X34)</f>
        <v>60</v>
      </c>
      <c r="E34" s="855"/>
      <c r="F34" s="856"/>
      <c r="G34" s="856"/>
      <c r="H34" s="856"/>
      <c r="I34" s="857"/>
      <c r="J34" s="858"/>
      <c r="K34" s="856">
        <v>4</v>
      </c>
      <c r="L34" s="856">
        <v>14</v>
      </c>
      <c r="M34" s="859">
        <v>23</v>
      </c>
      <c r="N34" s="859">
        <v>17</v>
      </c>
      <c r="O34" s="859">
        <v>2</v>
      </c>
      <c r="P34" s="859">
        <v>0</v>
      </c>
      <c r="Q34" s="859"/>
      <c r="R34" s="859"/>
      <c r="S34" s="859"/>
      <c r="T34" s="859"/>
      <c r="U34" s="859"/>
      <c r="V34" s="859"/>
      <c r="W34" s="859"/>
      <c r="X34" s="859"/>
      <c r="Y34" s="860"/>
      <c r="Z34" s="856"/>
      <c r="AA34" s="861"/>
      <c r="AB34" s="857"/>
      <c r="AC34" s="857">
        <v>0</v>
      </c>
      <c r="AD34" s="857">
        <v>6</v>
      </c>
      <c r="AE34" s="8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/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479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456" t="s">
        <v>65</v>
      </c>
      <c r="C37" s="1456"/>
      <c r="D37" s="26">
        <f>SUM(E37:X37)</f>
        <v>25</v>
      </c>
      <c r="E37" s="37"/>
      <c r="F37" s="38"/>
      <c r="G37" s="38"/>
      <c r="H37" s="38">
        <v>10</v>
      </c>
      <c r="I37" s="41">
        <v>15</v>
      </c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5</v>
      </c>
      <c r="E38" s="37"/>
      <c r="F38" s="38"/>
      <c r="G38" s="38"/>
      <c r="H38" s="38"/>
      <c r="I38" s="41">
        <v>5</v>
      </c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>* No olvide digitar el campo Migrantes (Digite 0 si no tiene)</v>
      </c>
      <c r="CD38" s="23" t="str">
        <f t="shared" si="1"/>
        <v>* No olvide digitar el campo Espacios Amigables/ Adolescentes (Digite 0 si no tiene)</v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293</v>
      </c>
      <c r="E40" s="112">
        <v>175</v>
      </c>
      <c r="F40" s="83">
        <v>0</v>
      </c>
      <c r="G40" s="83">
        <v>0</v>
      </c>
      <c r="H40" s="83">
        <v>0</v>
      </c>
      <c r="I40" s="113">
        <v>0</v>
      </c>
      <c r="J40" s="114">
        <v>0</v>
      </c>
      <c r="K40" s="83">
        <v>1</v>
      </c>
      <c r="L40" s="83">
        <v>1</v>
      </c>
      <c r="M40" s="115">
        <v>2</v>
      </c>
      <c r="N40" s="115">
        <v>0</v>
      </c>
      <c r="O40" s="115">
        <v>1</v>
      </c>
      <c r="P40" s="115">
        <v>4</v>
      </c>
      <c r="Q40" s="115">
        <v>6</v>
      </c>
      <c r="R40" s="115">
        <v>6</v>
      </c>
      <c r="S40" s="115">
        <v>5</v>
      </c>
      <c r="T40" s="115">
        <v>10</v>
      </c>
      <c r="U40" s="115">
        <v>19</v>
      </c>
      <c r="V40" s="115">
        <v>13</v>
      </c>
      <c r="W40" s="115">
        <v>16</v>
      </c>
      <c r="X40" s="115">
        <v>34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256" t="s">
        <v>69</v>
      </c>
      <c r="C41" s="862" t="s">
        <v>70</v>
      </c>
      <c r="D41" s="934">
        <f>SUM(U41:X41)</f>
        <v>0</v>
      </c>
      <c r="E41" s="1010"/>
      <c r="F41" s="1002"/>
      <c r="G41" s="1002"/>
      <c r="H41" s="1002"/>
      <c r="I41" s="849"/>
      <c r="J41" s="850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11"/>
      <c r="V41" s="1011"/>
      <c r="W41" s="1011"/>
      <c r="X41" s="1011"/>
      <c r="Y41" s="1012"/>
      <c r="Z41" s="1002"/>
      <c r="AA41" s="1013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14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2</v>
      </c>
      <c r="V42" s="60">
        <v>3</v>
      </c>
      <c r="W42" s="60">
        <v>2</v>
      </c>
      <c r="X42" s="60">
        <v>7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14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2</v>
      </c>
      <c r="V44" s="125">
        <v>3</v>
      </c>
      <c r="W44" s="125">
        <v>2</v>
      </c>
      <c r="X44" s="125">
        <v>7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14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2</v>
      </c>
      <c r="V45" s="125">
        <v>3</v>
      </c>
      <c r="W45" s="125">
        <v>2</v>
      </c>
      <c r="X45" s="125">
        <v>7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417" t="s">
        <v>75</v>
      </c>
      <c r="C46" s="1418"/>
      <c r="D46" s="934">
        <f>SUM(E46:X46)</f>
        <v>120</v>
      </c>
      <c r="E46" s="991">
        <v>10</v>
      </c>
      <c r="F46" s="992">
        <v>19</v>
      </c>
      <c r="G46" s="992">
        <v>33</v>
      </c>
      <c r="H46" s="992">
        <v>17</v>
      </c>
      <c r="I46" s="837">
        <v>41</v>
      </c>
      <c r="J46" s="867"/>
      <c r="K46" s="992"/>
      <c r="L46" s="992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2"/>
      <c r="Z46" s="1002"/>
      <c r="AA46" s="1013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419" t="s">
        <v>4</v>
      </c>
      <c r="C48" s="1420"/>
      <c r="D48" s="1062">
        <f>SUM(E48:X48)</f>
        <v>1089</v>
      </c>
      <c r="E48" s="868">
        <f>SUM(E11:E47)</f>
        <v>252</v>
      </c>
      <c r="F48" s="869">
        <f t="shared" ref="F48:AA48" si="2">SUM(F11:F47)</f>
        <v>113</v>
      </c>
      <c r="G48" s="869">
        <f t="shared" si="2"/>
        <v>175</v>
      </c>
      <c r="H48" s="869">
        <f t="shared" si="2"/>
        <v>69</v>
      </c>
      <c r="I48" s="870">
        <f t="shared" si="2"/>
        <v>126</v>
      </c>
      <c r="J48" s="871">
        <f t="shared" si="2"/>
        <v>0</v>
      </c>
      <c r="K48" s="869">
        <f t="shared" si="2"/>
        <v>9</v>
      </c>
      <c r="L48" s="869">
        <f t="shared" si="2"/>
        <v>32</v>
      </c>
      <c r="M48" s="872">
        <f t="shared" si="2"/>
        <v>58</v>
      </c>
      <c r="N48" s="872">
        <f t="shared" si="2"/>
        <v>42</v>
      </c>
      <c r="O48" s="872">
        <f t="shared" si="2"/>
        <v>12</v>
      </c>
      <c r="P48" s="872">
        <f t="shared" si="2"/>
        <v>8</v>
      </c>
      <c r="Q48" s="872">
        <f t="shared" si="2"/>
        <v>9</v>
      </c>
      <c r="R48" s="872">
        <f t="shared" si="2"/>
        <v>10</v>
      </c>
      <c r="S48" s="872">
        <f t="shared" si="2"/>
        <v>8</v>
      </c>
      <c r="T48" s="872">
        <f t="shared" si="2"/>
        <v>17</v>
      </c>
      <c r="U48" s="872">
        <f t="shared" si="2"/>
        <v>29</v>
      </c>
      <c r="V48" s="872">
        <f t="shared" si="2"/>
        <v>27</v>
      </c>
      <c r="W48" s="872">
        <f>SUM(W11:W47)</f>
        <v>26</v>
      </c>
      <c r="X48" s="872">
        <f t="shared" si="2"/>
        <v>67</v>
      </c>
      <c r="Y48" s="873">
        <f>SUM(Y11:Y47)</f>
        <v>0</v>
      </c>
      <c r="Z48" s="869">
        <f t="shared" si="2"/>
        <v>0</v>
      </c>
      <c r="AA48" s="869">
        <f t="shared" si="2"/>
        <v>0</v>
      </c>
      <c r="AB48" s="870">
        <f>SUM(AB11:AB47)</f>
        <v>0</v>
      </c>
      <c r="AC48" s="870">
        <f>SUM(AC11:AC47)</f>
        <v>0</v>
      </c>
      <c r="AD48" s="870">
        <f>SUM(AD11:AD47)</f>
        <v>6</v>
      </c>
      <c r="AE48" s="87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425" t="s">
        <v>3</v>
      </c>
      <c r="B50" s="1426"/>
      <c r="C50" s="1427"/>
      <c r="D50" s="1063" t="s">
        <v>4</v>
      </c>
      <c r="E50" s="1060" t="s">
        <v>78</v>
      </c>
      <c r="F50" s="982" t="s">
        <v>79</v>
      </c>
      <c r="G50" s="982" t="s">
        <v>80</v>
      </c>
      <c r="H50" s="830" t="s">
        <v>81</v>
      </c>
      <c r="I50" s="876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297" t="s">
        <v>34</v>
      </c>
      <c r="B51" s="1082" t="s">
        <v>35</v>
      </c>
      <c r="C51" s="1083"/>
      <c r="D51" s="566">
        <f>SUM(E51:H51)</f>
        <v>297</v>
      </c>
      <c r="E51" s="1061">
        <v>211</v>
      </c>
      <c r="F51" s="831"/>
      <c r="G51" s="831"/>
      <c r="H51" s="877">
        <v>86</v>
      </c>
      <c r="I51" s="87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298" t="s">
        <v>36</v>
      </c>
      <c r="C52" s="838" t="s">
        <v>37</v>
      </c>
      <c r="D52" s="566">
        <f t="shared" ref="D52:D82" si="4">SUM(E52:H52)</f>
        <v>94</v>
      </c>
      <c r="E52" s="991">
        <v>50</v>
      </c>
      <c r="F52" s="992">
        <v>14</v>
      </c>
      <c r="G52" s="992"/>
      <c r="H52" s="1011">
        <v>30</v>
      </c>
      <c r="I52" s="999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974" t="s">
        <v>38</v>
      </c>
      <c r="D53" s="82">
        <f t="shared" si="4"/>
        <v>21</v>
      </c>
      <c r="E53" s="37">
        <v>12</v>
      </c>
      <c r="F53" s="38">
        <v>9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974" t="s">
        <v>39</v>
      </c>
      <c r="D54" s="26">
        <f t="shared" si="4"/>
        <v>163</v>
      </c>
      <c r="E54" s="37">
        <v>110</v>
      </c>
      <c r="F54" s="38">
        <v>3</v>
      </c>
      <c r="G54" s="38"/>
      <c r="H54" s="60">
        <v>50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39</v>
      </c>
      <c r="E55" s="44"/>
      <c r="F55" s="45">
        <v>39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134</v>
      </c>
      <c r="E56" s="27">
        <v>85</v>
      </c>
      <c r="F56" s="28"/>
      <c r="G56" s="28"/>
      <c r="H56" s="54">
        <v>49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84</v>
      </c>
      <c r="E57" s="37">
        <v>77</v>
      </c>
      <c r="F57" s="38"/>
      <c r="G57" s="38"/>
      <c r="H57" s="60">
        <v>7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40</v>
      </c>
      <c r="E58" s="37">
        <v>30</v>
      </c>
      <c r="F58" s="38"/>
      <c r="G58" s="38"/>
      <c r="H58" s="60">
        <v>10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74</v>
      </c>
      <c r="E60" s="37">
        <v>57</v>
      </c>
      <c r="F60" s="38"/>
      <c r="G60" s="38"/>
      <c r="H60" s="60">
        <v>17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164</v>
      </c>
      <c r="E62" s="112">
        <v>164</v>
      </c>
      <c r="F62" s="83"/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0</v>
      </c>
      <c r="E63" s="112"/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256" t="s">
        <v>54</v>
      </c>
      <c r="C65" s="88" t="s">
        <v>55</v>
      </c>
      <c r="D65" s="934">
        <f t="shared" si="4"/>
        <v>12</v>
      </c>
      <c r="E65" s="867">
        <v>9</v>
      </c>
      <c r="F65" s="992"/>
      <c r="G65" s="992"/>
      <c r="H65" s="1011">
        <v>3</v>
      </c>
      <c r="I65" s="999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975" t="s">
        <v>56</v>
      </c>
      <c r="D66" s="26">
        <f t="shared" si="4"/>
        <v>25</v>
      </c>
      <c r="E66" s="59">
        <v>15</v>
      </c>
      <c r="F66" s="38"/>
      <c r="G66" s="38"/>
      <c r="H66" s="60">
        <v>10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256" t="s">
        <v>58</v>
      </c>
      <c r="C68" s="838" t="s">
        <v>59</v>
      </c>
      <c r="D68" s="566">
        <f t="shared" si="4"/>
        <v>0</v>
      </c>
      <c r="E68" s="991"/>
      <c r="F68" s="992"/>
      <c r="G68" s="992"/>
      <c r="H68" s="1011"/>
      <c r="I68" s="999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1062">
        <f t="shared" si="4"/>
        <v>60</v>
      </c>
      <c r="E71" s="855">
        <v>60</v>
      </c>
      <c r="F71" s="856"/>
      <c r="G71" s="856"/>
      <c r="H71" s="859"/>
      <c r="I71" s="879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479" t="s">
        <v>62</v>
      </c>
      <c r="C72" s="1064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479"/>
      <c r="C73" s="1064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456" t="s">
        <v>65</v>
      </c>
      <c r="C74" s="1456"/>
      <c r="D74" s="82">
        <f t="shared" si="4"/>
        <v>14</v>
      </c>
      <c r="E74" s="37">
        <v>10</v>
      </c>
      <c r="F74" s="38"/>
      <c r="G74" s="38"/>
      <c r="H74" s="60">
        <v>4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3</v>
      </c>
      <c r="E75" s="37">
        <v>2</v>
      </c>
      <c r="F75" s="38"/>
      <c r="G75" s="38"/>
      <c r="H75" s="60">
        <v>1</v>
      </c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1455</v>
      </c>
      <c r="E77" s="112">
        <v>602</v>
      </c>
      <c r="F77" s="83">
        <v>238</v>
      </c>
      <c r="G77" s="83">
        <v>302</v>
      </c>
      <c r="H77" s="115">
        <v>313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256" t="s">
        <v>69</v>
      </c>
      <c r="C78" s="862" t="s">
        <v>70</v>
      </c>
      <c r="D78" s="566">
        <f t="shared" si="4"/>
        <v>0</v>
      </c>
      <c r="E78" s="991"/>
      <c r="F78" s="992"/>
      <c r="G78" s="992"/>
      <c r="H78" s="1011"/>
      <c r="I78" s="999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14</v>
      </c>
      <c r="E79" s="37">
        <v>14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14</v>
      </c>
      <c r="E81" s="112">
        <v>14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14</v>
      </c>
      <c r="E82" s="112">
        <v>14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430" t="s">
        <v>75</v>
      </c>
      <c r="C83" s="1431"/>
      <c r="D83" s="934">
        <f>SUM(E83:H83)</f>
        <v>172</v>
      </c>
      <c r="E83" s="991">
        <v>122</v>
      </c>
      <c r="F83" s="992"/>
      <c r="G83" s="992"/>
      <c r="H83" s="881">
        <v>50</v>
      </c>
      <c r="I83" s="999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432" t="s">
        <v>4</v>
      </c>
      <c r="C85" s="1433"/>
      <c r="D85" s="1062">
        <f>SUM(E85:H85)</f>
        <v>2893</v>
      </c>
      <c r="E85" s="868">
        <f>SUM(E51:E84)</f>
        <v>1658</v>
      </c>
      <c r="F85" s="871">
        <f>SUM(F51:F84)</f>
        <v>303</v>
      </c>
      <c r="G85" s="871">
        <f>SUM(G51:G84)</f>
        <v>302</v>
      </c>
      <c r="H85" s="882">
        <f>SUM(H51:H84)</f>
        <v>630</v>
      </c>
      <c r="I85" s="88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429" t="s">
        <v>84</v>
      </c>
      <c r="B87" s="1434"/>
      <c r="C87" s="1435"/>
      <c r="D87" s="1063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885" t="s">
        <v>89</v>
      </c>
      <c r="B91" s="885"/>
      <c r="C91" s="88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480" t="s">
        <v>90</v>
      </c>
      <c r="B92" s="1480"/>
      <c r="C92" s="1480"/>
      <c r="D92" s="1429" t="s">
        <v>91</v>
      </c>
      <c r="E92" s="142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480"/>
      <c r="B93" s="1480"/>
      <c r="C93" s="1480"/>
      <c r="D93" s="1429"/>
      <c r="E93" s="142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439" t="s">
        <v>93</v>
      </c>
      <c r="B94" s="1440"/>
      <c r="C94" s="1441"/>
      <c r="D94" s="1023"/>
      <c r="E94" s="1024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885" t="s">
        <v>96</v>
      </c>
      <c r="B97" s="885"/>
      <c r="C97" s="88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480" t="s">
        <v>90</v>
      </c>
      <c r="B98" s="1480"/>
      <c r="C98" s="1480"/>
      <c r="D98" s="1479" t="s">
        <v>91</v>
      </c>
      <c r="E98" s="1427" t="s">
        <v>97</v>
      </c>
      <c r="F98" s="1411" t="s">
        <v>5</v>
      </c>
      <c r="G98" s="1413"/>
      <c r="H98" s="1443" t="s">
        <v>98</v>
      </c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4"/>
      <c r="V98" s="1093" t="s">
        <v>99</v>
      </c>
      <c r="W98" s="1298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480"/>
      <c r="B99" s="1480"/>
      <c r="C99" s="1480"/>
      <c r="D99" s="1479"/>
      <c r="E99" s="1427"/>
      <c r="F99" s="981" t="s">
        <v>12</v>
      </c>
      <c r="G99" s="826" t="s">
        <v>13</v>
      </c>
      <c r="H99" s="890" t="s">
        <v>101</v>
      </c>
      <c r="I99" s="982" t="s">
        <v>102</v>
      </c>
      <c r="J99" s="891" t="s">
        <v>103</v>
      </c>
      <c r="K99" s="891" t="s">
        <v>16</v>
      </c>
      <c r="L99" s="891" t="s">
        <v>17</v>
      </c>
      <c r="M99" s="891" t="s">
        <v>18</v>
      </c>
      <c r="N99" s="891" t="s">
        <v>19</v>
      </c>
      <c r="O99" s="891" t="s">
        <v>20</v>
      </c>
      <c r="P99" s="891" t="s">
        <v>21</v>
      </c>
      <c r="Q99" s="891" t="s">
        <v>22</v>
      </c>
      <c r="R99" s="891" t="s">
        <v>23</v>
      </c>
      <c r="S99" s="891" t="s">
        <v>24</v>
      </c>
      <c r="T99" s="891" t="s">
        <v>25</v>
      </c>
      <c r="U99" s="892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436" t="s">
        <v>104</v>
      </c>
      <c r="B100" s="1437"/>
      <c r="C100" s="1438"/>
      <c r="D100" s="938"/>
      <c r="E100" s="894">
        <f>+F100+G100+H100+I100+J100+K100+L100+M100+N100+O100+P100+Q100+R100+S100+T100+U100</f>
        <v>0</v>
      </c>
      <c r="F100" s="1023"/>
      <c r="G100" s="895"/>
      <c r="H100" s="896"/>
      <c r="I100" s="1032"/>
      <c r="J100" s="1032"/>
      <c r="K100" s="1032"/>
      <c r="L100" s="1032"/>
      <c r="M100" s="1032"/>
      <c r="N100" s="1032"/>
      <c r="O100" s="1032"/>
      <c r="P100" s="1032"/>
      <c r="Q100" s="1032"/>
      <c r="R100" s="1032"/>
      <c r="S100" s="1032"/>
      <c r="T100" s="1032"/>
      <c r="U100" s="1033"/>
      <c r="V100" s="895"/>
      <c r="W100" s="1024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885" t="s">
        <v>107</v>
      </c>
      <c r="B103" s="886"/>
      <c r="C103" s="88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479" t="s">
        <v>109</v>
      </c>
      <c r="E104" s="1092" t="s">
        <v>98</v>
      </c>
      <c r="F104" s="1093"/>
      <c r="G104" s="1093"/>
      <c r="H104" s="1093"/>
      <c r="I104" s="1093"/>
      <c r="J104" s="1159"/>
      <c r="K104" s="1415" t="s">
        <v>110</v>
      </c>
      <c r="L104" s="144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479"/>
      <c r="E105" s="981" t="s">
        <v>111</v>
      </c>
      <c r="F105" s="890" t="s">
        <v>112</v>
      </c>
      <c r="G105" s="982" t="s">
        <v>113</v>
      </c>
      <c r="H105" s="982" t="s">
        <v>114</v>
      </c>
      <c r="I105" s="979" t="s">
        <v>115</v>
      </c>
      <c r="J105" s="830" t="s">
        <v>116</v>
      </c>
      <c r="K105" s="890" t="s">
        <v>117</v>
      </c>
      <c r="L105" s="980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847" t="s">
        <v>120</v>
      </c>
      <c r="D106" s="167">
        <f>SUM(E106:J106)</f>
        <v>0</v>
      </c>
      <c r="E106" s="991"/>
      <c r="F106" s="867"/>
      <c r="G106" s="992"/>
      <c r="H106" s="992"/>
      <c r="I106" s="992"/>
      <c r="J106" s="901"/>
      <c r="K106" s="867"/>
      <c r="L106" s="837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847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847" t="s">
        <v>120</v>
      </c>
      <c r="D112" s="171">
        <f t="shared" si="8"/>
        <v>0</v>
      </c>
      <c r="E112" s="991"/>
      <c r="F112" s="867"/>
      <c r="G112" s="992"/>
      <c r="H112" s="992"/>
      <c r="I112" s="992"/>
      <c r="J112" s="901"/>
      <c r="K112" s="867"/>
      <c r="L112" s="837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885" t="s">
        <v>125</v>
      </c>
      <c r="B115" s="885"/>
      <c r="C115" s="885"/>
      <c r="D115" s="88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973" t="s">
        <v>126</v>
      </c>
      <c r="B116" s="1065" t="s">
        <v>127</v>
      </c>
      <c r="C116" s="976" t="s">
        <v>128</v>
      </c>
      <c r="D116" s="972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1066" t="s">
        <v>130</v>
      </c>
      <c r="B117" s="1067"/>
      <c r="C117" s="858"/>
      <c r="D117" s="1068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885" t="s">
        <v>131</v>
      </c>
      <c r="B118" s="885"/>
      <c r="C118" s="885"/>
      <c r="D118" s="88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308" t="s">
        <v>126</v>
      </c>
      <c r="B119" s="1425" t="s">
        <v>132</v>
      </c>
      <c r="C119" s="1426"/>
      <c r="D119" s="1426"/>
      <c r="E119" s="1426"/>
      <c r="F119" s="1426"/>
      <c r="G119" s="1426"/>
      <c r="H119" s="1426"/>
      <c r="I119" s="142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978" t="s">
        <v>133</v>
      </c>
      <c r="C120" s="1063" t="s">
        <v>134</v>
      </c>
      <c r="D120" s="1063" t="s">
        <v>135</v>
      </c>
      <c r="E120" s="1063" t="s">
        <v>136</v>
      </c>
      <c r="F120" s="1063" t="s">
        <v>137</v>
      </c>
      <c r="G120" s="1063" t="s">
        <v>138</v>
      </c>
      <c r="H120" s="1063" t="s">
        <v>139</v>
      </c>
      <c r="I120" s="1063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943" t="s">
        <v>141</v>
      </c>
      <c r="B121" s="944">
        <f>SUM(C121:I121)</f>
        <v>0</v>
      </c>
      <c r="C121" s="909"/>
      <c r="D121" s="909"/>
      <c r="E121" s="909"/>
      <c r="F121" s="909"/>
      <c r="G121" s="909"/>
      <c r="H121" s="909"/>
      <c r="I121" s="945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88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308" t="s">
        <v>126</v>
      </c>
      <c r="B124" s="1256" t="s">
        <v>144</v>
      </c>
      <c r="C124" s="1449" t="s">
        <v>145</v>
      </c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1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981" t="s">
        <v>146</v>
      </c>
      <c r="D125" s="982" t="s">
        <v>147</v>
      </c>
      <c r="E125" s="982" t="s">
        <v>148</v>
      </c>
      <c r="F125" s="982" t="s">
        <v>149</v>
      </c>
      <c r="G125" s="982" t="s">
        <v>150</v>
      </c>
      <c r="H125" s="982" t="s">
        <v>151</v>
      </c>
      <c r="I125" s="982" t="s">
        <v>152</v>
      </c>
      <c r="J125" s="982" t="s">
        <v>153</v>
      </c>
      <c r="K125" s="982" t="s">
        <v>154</v>
      </c>
      <c r="L125" s="982" t="s">
        <v>155</v>
      </c>
      <c r="M125" s="980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943" t="s">
        <v>157</v>
      </c>
      <c r="B126" s="944">
        <f>SUM(C126:M126)</f>
        <v>0</v>
      </c>
      <c r="C126" s="991"/>
      <c r="D126" s="992"/>
      <c r="E126" s="992"/>
      <c r="F126" s="992"/>
      <c r="G126" s="992"/>
      <c r="H126" s="992"/>
      <c r="I126" s="992"/>
      <c r="J126" s="992"/>
      <c r="K126" s="992"/>
      <c r="L126" s="992"/>
      <c r="M126" s="837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88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481" t="s">
        <v>160</v>
      </c>
      <c r="C129" s="1445" t="s">
        <v>161</v>
      </c>
      <c r="D129" s="1446"/>
      <c r="E129" s="1446"/>
      <c r="F129" s="1447"/>
      <c r="G129" s="1448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828" t="s">
        <v>162</v>
      </c>
      <c r="D130" s="982" t="s">
        <v>163</v>
      </c>
      <c r="E130" s="982" t="s">
        <v>164</v>
      </c>
      <c r="F130" s="830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943" t="s">
        <v>166</v>
      </c>
      <c r="B131" s="911"/>
      <c r="C131" s="1040"/>
      <c r="D131" s="992"/>
      <c r="E131" s="992"/>
      <c r="F131" s="994"/>
      <c r="G131" s="867"/>
      <c r="H131" s="993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25" t="s">
        <v>3</v>
      </c>
      <c r="B153" s="1426"/>
      <c r="C153" s="1427"/>
      <c r="D153" s="1063" t="s">
        <v>4</v>
      </c>
      <c r="E153" s="1060" t="s">
        <v>185</v>
      </c>
      <c r="F153" s="982" t="s">
        <v>186</v>
      </c>
      <c r="G153" s="982" t="s">
        <v>187</v>
      </c>
      <c r="H153" s="830" t="s">
        <v>188</v>
      </c>
      <c r="I153" s="876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297" t="s">
        <v>34</v>
      </c>
      <c r="B154" s="1082" t="s">
        <v>35</v>
      </c>
      <c r="C154" s="1083"/>
      <c r="D154" s="566">
        <f>SUM(E154:H154)</f>
        <v>0</v>
      </c>
      <c r="E154" s="1061"/>
      <c r="F154" s="831"/>
      <c r="G154" s="831"/>
      <c r="H154" s="877"/>
      <c r="I154" s="87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298" t="s">
        <v>36</v>
      </c>
      <c r="C155" s="913" t="s">
        <v>37</v>
      </c>
      <c r="D155" s="566">
        <f t="shared" ref="D155:D183" si="15">SUM(E155:H155)</f>
        <v>0</v>
      </c>
      <c r="E155" s="991"/>
      <c r="F155" s="992"/>
      <c r="G155" s="992"/>
      <c r="H155" s="1011"/>
      <c r="I155" s="999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974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974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256" t="s">
        <v>54</v>
      </c>
      <c r="C168" s="88" t="s">
        <v>55</v>
      </c>
      <c r="D168" s="934">
        <f t="shared" si="15"/>
        <v>0</v>
      </c>
      <c r="E168" s="867"/>
      <c r="F168" s="992"/>
      <c r="G168" s="992"/>
      <c r="H168" s="1011"/>
      <c r="I168" s="999"/>
    </row>
    <row r="169" spans="1:9" s="7" customFormat="1" x14ac:dyDescent="0.25">
      <c r="A169" s="1080"/>
      <c r="B169" s="1106"/>
      <c r="C169" s="975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256" t="s">
        <v>58</v>
      </c>
      <c r="C171" s="838" t="s">
        <v>59</v>
      </c>
      <c r="D171" s="566">
        <f t="shared" si="15"/>
        <v>0</v>
      </c>
      <c r="E171" s="991"/>
      <c r="F171" s="992"/>
      <c r="G171" s="992"/>
      <c r="H171" s="1011"/>
      <c r="I171" s="999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1062">
        <f t="shared" si="15"/>
        <v>0</v>
      </c>
      <c r="E174" s="855"/>
      <c r="F174" s="856"/>
      <c r="G174" s="856"/>
      <c r="H174" s="859"/>
      <c r="I174" s="879"/>
    </row>
    <row r="175" spans="1:9" s="7" customFormat="1" ht="15" customHeight="1" x14ac:dyDescent="0.25">
      <c r="A175" s="1080"/>
      <c r="B175" s="1479" t="s">
        <v>62</v>
      </c>
      <c r="C175" s="1064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79"/>
      <c r="C176" s="1064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56" t="s">
        <v>65</v>
      </c>
      <c r="C177" s="1456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256" t="s">
        <v>69</v>
      </c>
      <c r="C181" s="862" t="s">
        <v>70</v>
      </c>
      <c r="D181" s="566">
        <f t="shared" si="15"/>
        <v>0</v>
      </c>
      <c r="E181" s="991"/>
      <c r="F181" s="992"/>
      <c r="G181" s="992"/>
      <c r="H181" s="1011"/>
      <c r="I181" s="999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30" t="s">
        <v>75</v>
      </c>
      <c r="C184" s="1431"/>
      <c r="D184" s="934">
        <f>SUM(E184:H184)</f>
        <v>0</v>
      </c>
      <c r="E184" s="991"/>
      <c r="F184" s="992"/>
      <c r="G184" s="992"/>
      <c r="H184" s="881"/>
      <c r="I184" s="999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32" t="s">
        <v>4</v>
      </c>
      <c r="C186" s="1433"/>
      <c r="D186" s="1062">
        <f>SUM(E186:H186)</f>
        <v>0</v>
      </c>
      <c r="E186" s="868">
        <f>SUM(E154:E185)</f>
        <v>0</v>
      </c>
      <c r="F186" s="871">
        <f>SUM(F154:F185)</f>
        <v>0</v>
      </c>
      <c r="G186" s="871">
        <f>SUM(G154:G185)</f>
        <v>0</v>
      </c>
      <c r="H186" s="882">
        <f>SUM(H154:H185)</f>
        <v>0</v>
      </c>
      <c r="I186" s="88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885"/>
      <c r="G187" s="885" t="s">
        <v>191</v>
      </c>
      <c r="H187" s="914"/>
      <c r="I187" s="9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82" t="s">
        <v>192</v>
      </c>
      <c r="B188" s="1298" t="s">
        <v>193</v>
      </c>
      <c r="C188" s="1201" t="s">
        <v>4</v>
      </c>
      <c r="D188" s="1201"/>
      <c r="E188" s="1109"/>
      <c r="F188" s="1425" t="s">
        <v>194</v>
      </c>
      <c r="G188" s="1426"/>
      <c r="H188" s="1426"/>
      <c r="I188" s="1426"/>
      <c r="J188" s="1426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6"/>
      <c r="U188" s="1426"/>
      <c r="V188" s="1426"/>
      <c r="W188" s="1426"/>
      <c r="X188" s="1426"/>
      <c r="Y188" s="1426"/>
      <c r="Z188" s="1426"/>
      <c r="AA188" s="1426"/>
      <c r="AB188" s="1426"/>
      <c r="AC188" s="1426"/>
      <c r="AD188" s="1426"/>
      <c r="AE188" s="1426"/>
      <c r="AF188" s="1426"/>
      <c r="AG188" s="1454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82"/>
      <c r="B189" s="1085"/>
      <c r="C189" s="1202"/>
      <c r="D189" s="1202"/>
      <c r="E189" s="1184"/>
      <c r="F189" s="1425" t="s">
        <v>17</v>
      </c>
      <c r="G189" s="1427"/>
      <c r="H189" s="1414" t="s">
        <v>196</v>
      </c>
      <c r="I189" s="1442"/>
      <c r="J189" s="1414" t="s">
        <v>19</v>
      </c>
      <c r="K189" s="1442"/>
      <c r="L189" s="1414" t="s">
        <v>20</v>
      </c>
      <c r="M189" s="1442"/>
      <c r="N189" s="1414" t="s">
        <v>21</v>
      </c>
      <c r="O189" s="1442"/>
      <c r="P189" s="1414" t="s">
        <v>22</v>
      </c>
      <c r="Q189" s="1442"/>
      <c r="R189" s="1414" t="s">
        <v>23</v>
      </c>
      <c r="S189" s="1442"/>
      <c r="T189" s="1414" t="s">
        <v>24</v>
      </c>
      <c r="U189" s="1442"/>
      <c r="V189" s="1414" t="s">
        <v>25</v>
      </c>
      <c r="W189" s="1442"/>
      <c r="X189" s="1414" t="s">
        <v>26</v>
      </c>
      <c r="Y189" s="1442"/>
      <c r="Z189" s="1414" t="s">
        <v>27</v>
      </c>
      <c r="AA189" s="1442"/>
      <c r="AB189" s="1414" t="s">
        <v>28</v>
      </c>
      <c r="AC189" s="1442"/>
      <c r="AD189" s="1414" t="s">
        <v>29</v>
      </c>
      <c r="AE189" s="1442"/>
      <c r="AF189" s="1414" t="s">
        <v>30</v>
      </c>
      <c r="AG189" s="1416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82"/>
      <c r="B190" s="1086"/>
      <c r="C190" s="1069" t="s">
        <v>197</v>
      </c>
      <c r="D190" s="890" t="s">
        <v>117</v>
      </c>
      <c r="E190" s="980" t="s">
        <v>118</v>
      </c>
      <c r="F190" s="981" t="s">
        <v>117</v>
      </c>
      <c r="G190" s="980" t="s">
        <v>118</v>
      </c>
      <c r="H190" s="981" t="s">
        <v>117</v>
      </c>
      <c r="I190" s="980" t="s">
        <v>118</v>
      </c>
      <c r="J190" s="981" t="s">
        <v>117</v>
      </c>
      <c r="K190" s="980" t="s">
        <v>118</v>
      </c>
      <c r="L190" s="981" t="s">
        <v>117</v>
      </c>
      <c r="M190" s="980" t="s">
        <v>118</v>
      </c>
      <c r="N190" s="981" t="s">
        <v>117</v>
      </c>
      <c r="O190" s="980" t="s">
        <v>118</v>
      </c>
      <c r="P190" s="981" t="s">
        <v>117</v>
      </c>
      <c r="Q190" s="980" t="s">
        <v>118</v>
      </c>
      <c r="R190" s="981" t="s">
        <v>117</v>
      </c>
      <c r="S190" s="980" t="s">
        <v>118</v>
      </c>
      <c r="T190" s="981" t="s">
        <v>117</v>
      </c>
      <c r="U190" s="980" t="s">
        <v>118</v>
      </c>
      <c r="V190" s="981" t="s">
        <v>117</v>
      </c>
      <c r="W190" s="980" t="s">
        <v>118</v>
      </c>
      <c r="X190" s="981" t="s">
        <v>117</v>
      </c>
      <c r="Y190" s="980" t="s">
        <v>118</v>
      </c>
      <c r="Z190" s="981" t="s">
        <v>117</v>
      </c>
      <c r="AA190" s="980" t="s">
        <v>118</v>
      </c>
      <c r="AB190" s="981" t="s">
        <v>117</v>
      </c>
      <c r="AC190" s="980" t="s">
        <v>118</v>
      </c>
      <c r="AD190" s="981" t="s">
        <v>117</v>
      </c>
      <c r="AE190" s="980" t="s">
        <v>118</v>
      </c>
      <c r="AF190" s="981" t="s">
        <v>117</v>
      </c>
      <c r="AG190" s="983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52" t="s">
        <v>198</v>
      </c>
      <c r="B191" s="947" t="s">
        <v>199</v>
      </c>
      <c r="C191" s="1043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1044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1044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1044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977" t="s">
        <v>205</v>
      </c>
      <c r="B197" s="249" t="s">
        <v>206</v>
      </c>
      <c r="C197" s="1070">
        <f t="shared" si="16"/>
        <v>0</v>
      </c>
      <c r="D197" s="1071">
        <f t="shared" si="22"/>
        <v>0</v>
      </c>
      <c r="E197" s="1072">
        <f t="shared" si="22"/>
        <v>0</v>
      </c>
      <c r="F197" s="1073"/>
      <c r="G197" s="1074"/>
      <c r="H197" s="1073"/>
      <c r="I197" s="1074"/>
      <c r="J197" s="1073"/>
      <c r="K197" s="1074"/>
      <c r="L197" s="1073"/>
      <c r="M197" s="1074"/>
      <c r="N197" s="1073"/>
      <c r="O197" s="1074"/>
      <c r="P197" s="1073"/>
      <c r="Q197" s="1074"/>
      <c r="R197" s="1073"/>
      <c r="S197" s="1074"/>
      <c r="T197" s="1073"/>
      <c r="U197" s="1074"/>
      <c r="V197" s="1073"/>
      <c r="W197" s="1074"/>
      <c r="X197" s="1073"/>
      <c r="Y197" s="1074"/>
      <c r="Z197" s="1073"/>
      <c r="AA197" s="1074"/>
      <c r="AB197" s="1073"/>
      <c r="AC197" s="1074"/>
      <c r="AD197" s="1073"/>
      <c r="AE197" s="1074"/>
      <c r="AF197" s="1073"/>
      <c r="AG197" s="1075"/>
      <c r="AH197" s="1076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3982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tabSelected="1" workbookViewId="0">
      <selection activeCell="E5" sqref="E5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",[13]NOMBRE!B2," - ","( ",[13]NOMBRE!C2,[13]NOMBRE!D2,[13]NOMBRE!E2,[13]NOMBRE!F2,[13]NOMBRE!G2,"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",[13]NOMBRE!B6," - ","( ",[13]NOMBRE!C6,[13]NOMBRE!D6," )")</f>
        <v>MES: DICIEMBRE - ( 12 )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",[13]NOMBRE!B7)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256" t="s">
        <v>4</v>
      </c>
      <c r="E9" s="1411" t="s">
        <v>5</v>
      </c>
      <c r="F9" s="1412"/>
      <c r="G9" s="1412"/>
      <c r="H9" s="1412"/>
      <c r="I9" s="1413"/>
      <c r="J9" s="1414" t="s">
        <v>6</v>
      </c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4" t="s">
        <v>7</v>
      </c>
      <c r="Z9" s="1415"/>
      <c r="AA9" s="1416"/>
      <c r="AB9" s="1109" t="s">
        <v>8</v>
      </c>
      <c r="AC9" s="1256" t="s">
        <v>9</v>
      </c>
      <c r="AD9" s="1256" t="s">
        <v>10</v>
      </c>
      <c r="AE9" s="1256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060" t="s">
        <v>12</v>
      </c>
      <c r="F10" s="824" t="s">
        <v>13</v>
      </c>
      <c r="G10" s="824" t="s">
        <v>14</v>
      </c>
      <c r="H10" s="1059" t="s">
        <v>15</v>
      </c>
      <c r="I10" s="985" t="s">
        <v>16</v>
      </c>
      <c r="J10" s="16" t="s">
        <v>16</v>
      </c>
      <c r="K10" s="824" t="s">
        <v>17</v>
      </c>
      <c r="L10" s="824" t="s">
        <v>18</v>
      </c>
      <c r="M10" s="824" t="s">
        <v>19</v>
      </c>
      <c r="N10" s="824" t="s">
        <v>20</v>
      </c>
      <c r="O10" s="824" t="s">
        <v>21</v>
      </c>
      <c r="P10" s="824" t="s">
        <v>22</v>
      </c>
      <c r="Q10" s="824" t="s">
        <v>23</v>
      </c>
      <c r="R10" s="824" t="s">
        <v>24</v>
      </c>
      <c r="S10" s="824" t="s">
        <v>25</v>
      </c>
      <c r="T10" s="824" t="s">
        <v>26</v>
      </c>
      <c r="U10" s="824" t="s">
        <v>27</v>
      </c>
      <c r="V10" s="824" t="s">
        <v>28</v>
      </c>
      <c r="W10" s="824" t="s">
        <v>29</v>
      </c>
      <c r="X10" s="827" t="s">
        <v>30</v>
      </c>
      <c r="Y10" s="986" t="s">
        <v>31</v>
      </c>
      <c r="Z10" s="1053" t="s">
        <v>32</v>
      </c>
      <c r="AA10" s="987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297" t="s">
        <v>34</v>
      </c>
      <c r="B11" s="1082" t="s">
        <v>35</v>
      </c>
      <c r="C11" s="1083"/>
      <c r="D11" s="566">
        <f>SUM(E11:G11)</f>
        <v>41</v>
      </c>
      <c r="E11" s="1061">
        <v>36</v>
      </c>
      <c r="F11" s="831"/>
      <c r="G11" s="831">
        <v>5</v>
      </c>
      <c r="H11" s="19"/>
      <c r="I11" s="832"/>
      <c r="J11" s="19"/>
      <c r="K11" s="833"/>
      <c r="L11" s="833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833"/>
      <c r="AA11" s="836"/>
      <c r="AB11" s="20"/>
      <c r="AC11" s="988">
        <v>1</v>
      </c>
      <c r="AD11" s="988">
        <v>0</v>
      </c>
      <c r="AE11" s="988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298" t="s">
        <v>36</v>
      </c>
      <c r="C12" s="989" t="s">
        <v>37</v>
      </c>
      <c r="D12" s="990">
        <f t="shared" ref="D12:D23" si="0">SUM(E12:X12)</f>
        <v>23</v>
      </c>
      <c r="E12" s="991"/>
      <c r="F12" s="992">
        <v>6</v>
      </c>
      <c r="G12" s="992"/>
      <c r="H12" s="992">
        <v>5</v>
      </c>
      <c r="I12" s="993">
        <v>4</v>
      </c>
      <c r="J12" s="992"/>
      <c r="K12" s="992">
        <v>1</v>
      </c>
      <c r="L12" s="992">
        <v>1</v>
      </c>
      <c r="M12" s="992">
        <v>2</v>
      </c>
      <c r="N12" s="992">
        <v>2</v>
      </c>
      <c r="O12" s="992">
        <v>1</v>
      </c>
      <c r="P12" s="992"/>
      <c r="Q12" s="992"/>
      <c r="R12" s="992"/>
      <c r="S12" s="992">
        <v>1</v>
      </c>
      <c r="T12" s="992"/>
      <c r="U12" s="992"/>
      <c r="V12" s="992"/>
      <c r="W12" s="992"/>
      <c r="X12" s="994"/>
      <c r="Y12" s="995"/>
      <c r="Z12" s="996"/>
      <c r="AA12" s="997"/>
      <c r="AB12" s="988">
        <v>0</v>
      </c>
      <c r="AC12" s="988">
        <v>0</v>
      </c>
      <c r="AD12" s="988">
        <v>0</v>
      </c>
      <c r="AE12" s="988">
        <v>0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/>
      </c>
      <c r="CD12" s="23" t="str">
        <f t="shared" si="1"/>
        <v/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1051" t="s">
        <v>38</v>
      </c>
      <c r="D13" s="26">
        <f t="shared" si="0"/>
        <v>24</v>
      </c>
      <c r="E13" s="27"/>
      <c r="F13" s="28"/>
      <c r="G13" s="28">
        <v>2</v>
      </c>
      <c r="H13" s="28">
        <v>4</v>
      </c>
      <c r="I13" s="29">
        <v>4</v>
      </c>
      <c r="J13" s="28"/>
      <c r="K13" s="28"/>
      <c r="L13" s="28">
        <v>1</v>
      </c>
      <c r="M13" s="28">
        <v>1</v>
      </c>
      <c r="N13" s="28">
        <v>2</v>
      </c>
      <c r="O13" s="28">
        <v>1</v>
      </c>
      <c r="P13" s="28">
        <v>2</v>
      </c>
      <c r="Q13" s="28"/>
      <c r="R13" s="28">
        <v>1</v>
      </c>
      <c r="S13" s="28">
        <v>2</v>
      </c>
      <c r="T13" s="28">
        <v>2</v>
      </c>
      <c r="U13" s="28">
        <v>2</v>
      </c>
      <c r="V13" s="28"/>
      <c r="W13" s="28"/>
      <c r="X13" s="30"/>
      <c r="Y13" s="31"/>
      <c r="Z13" s="32"/>
      <c r="AA13" s="33"/>
      <c r="AB13" s="34">
        <v>0</v>
      </c>
      <c r="AC13" s="34">
        <v>0</v>
      </c>
      <c r="AD13" s="34">
        <v>0</v>
      </c>
      <c r="AE13" s="34">
        <v>0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/>
      </c>
      <c r="CD13" s="23" t="str">
        <f t="shared" si="1"/>
        <v/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4</v>
      </c>
      <c r="E14" s="37"/>
      <c r="F14" s="38"/>
      <c r="G14" s="38"/>
      <c r="H14" s="38"/>
      <c r="I14" s="39"/>
      <c r="J14" s="38"/>
      <c r="K14" s="38"/>
      <c r="L14" s="38"/>
      <c r="M14" s="38"/>
      <c r="N14" s="38"/>
      <c r="O14" s="38"/>
      <c r="P14" s="38"/>
      <c r="Q14" s="38">
        <v>1</v>
      </c>
      <c r="R14" s="38"/>
      <c r="S14" s="38"/>
      <c r="T14" s="38"/>
      <c r="U14" s="38"/>
      <c r="V14" s="38"/>
      <c r="W14" s="38"/>
      <c r="X14" s="30">
        <v>3</v>
      </c>
      <c r="Y14" s="40"/>
      <c r="Z14" s="32"/>
      <c r="AA14" s="33"/>
      <c r="AB14" s="41">
        <v>0</v>
      </c>
      <c r="AC14" s="41">
        <v>0</v>
      </c>
      <c r="AD14" s="41">
        <v>0</v>
      </c>
      <c r="AE14" s="41">
        <v>0</v>
      </c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/>
      </c>
      <c r="CD14" s="23" t="str">
        <f t="shared" si="1"/>
        <v/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40</v>
      </c>
      <c r="E15" s="44">
        <v>16</v>
      </c>
      <c r="F15" s="45"/>
      <c r="G15" s="45"/>
      <c r="H15" s="45"/>
      <c r="I15" s="46"/>
      <c r="J15" s="45"/>
      <c r="K15" s="45">
        <v>3</v>
      </c>
      <c r="L15" s="45">
        <v>2</v>
      </c>
      <c r="M15" s="45">
        <v>2</v>
      </c>
      <c r="N15" s="45">
        <v>3</v>
      </c>
      <c r="O15" s="45">
        <v>3</v>
      </c>
      <c r="P15" s="45">
        <v>2</v>
      </c>
      <c r="Q15" s="45"/>
      <c r="R15" s="45"/>
      <c r="S15" s="45">
        <v>4</v>
      </c>
      <c r="T15" s="45"/>
      <c r="U15" s="45">
        <v>2</v>
      </c>
      <c r="V15" s="45"/>
      <c r="W15" s="45">
        <v>1</v>
      </c>
      <c r="X15" s="47">
        <v>2</v>
      </c>
      <c r="Y15" s="48"/>
      <c r="Z15" s="49"/>
      <c r="AA15" s="50"/>
      <c r="AB15" s="51">
        <v>0</v>
      </c>
      <c r="AC15" s="51">
        <v>0</v>
      </c>
      <c r="AD15" s="51">
        <v>0</v>
      </c>
      <c r="AE15" s="51">
        <v>0</v>
      </c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/>
      </c>
      <c r="CD15" s="23" t="str">
        <f t="shared" si="1"/>
        <v/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77</v>
      </c>
      <c r="E16" s="27">
        <v>56</v>
      </c>
      <c r="F16" s="28"/>
      <c r="G16" s="28">
        <v>10</v>
      </c>
      <c r="H16" s="28">
        <v>11</v>
      </c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30</v>
      </c>
      <c r="E17" s="37"/>
      <c r="F17" s="38"/>
      <c r="G17" s="38"/>
      <c r="H17" s="38">
        <v>8</v>
      </c>
      <c r="I17" s="41">
        <v>22</v>
      </c>
      <c r="J17" s="59"/>
      <c r="K17" s="38"/>
      <c r="L17" s="3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0</v>
      </c>
      <c r="E18" s="37"/>
      <c r="F18" s="38"/>
      <c r="G18" s="38"/>
      <c r="H18" s="38"/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/>
      </c>
      <c r="CD18" s="23" t="str">
        <f t="shared" si="1"/>
        <v/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998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40</v>
      </c>
      <c r="E25" s="78"/>
      <c r="F25" s="79"/>
      <c r="G25" s="79"/>
      <c r="H25" s="79"/>
      <c r="I25" s="80"/>
      <c r="J25" s="59"/>
      <c r="K25" s="38">
        <v>2</v>
      </c>
      <c r="L25" s="38">
        <v>8</v>
      </c>
      <c r="M25" s="38">
        <v>12</v>
      </c>
      <c r="N25" s="38">
        <v>8</v>
      </c>
      <c r="O25" s="38">
        <v>7</v>
      </c>
      <c r="P25" s="38">
        <v>3</v>
      </c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>
        <v>2</v>
      </c>
      <c r="AD25" s="41">
        <v>5</v>
      </c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/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4</v>
      </c>
      <c r="E26" s="78"/>
      <c r="F26" s="79"/>
      <c r="G26" s="79"/>
      <c r="H26" s="79"/>
      <c r="I26" s="80"/>
      <c r="J26" s="59"/>
      <c r="K26" s="83"/>
      <c r="L26" s="83"/>
      <c r="M26" s="83">
        <v>2</v>
      </c>
      <c r="N26" s="83"/>
      <c r="O26" s="83">
        <v>2</v>
      </c>
      <c r="P26" s="83"/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256" t="s">
        <v>54</v>
      </c>
      <c r="C28" s="88" t="s">
        <v>55</v>
      </c>
      <c r="D28" s="566">
        <f>SUM(E28:F28)</f>
        <v>0</v>
      </c>
      <c r="E28" s="27"/>
      <c r="F28" s="28"/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999"/>
      <c r="AC28" s="988"/>
      <c r="AD28" s="988"/>
      <c r="AE28" s="988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/>
      </c>
      <c r="CD28" s="23" t="str">
        <f t="shared" si="1"/>
        <v/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1049" t="s">
        <v>56</v>
      </c>
      <c r="D29" s="82">
        <f>SUM(E29:G29)</f>
        <v>0</v>
      </c>
      <c r="E29" s="37"/>
      <c r="F29" s="38"/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/>
      </c>
      <c r="CD29" s="23" t="str">
        <f t="shared" si="1"/>
        <v/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256" t="s">
        <v>58</v>
      </c>
      <c r="C31" s="989" t="s">
        <v>59</v>
      </c>
      <c r="D31" s="990">
        <f>SUM(E31:H31)</f>
        <v>0</v>
      </c>
      <c r="E31" s="991"/>
      <c r="F31" s="992"/>
      <c r="G31" s="992"/>
      <c r="H31" s="992"/>
      <c r="I31" s="1000"/>
      <c r="J31" s="1001"/>
      <c r="K31" s="1002"/>
      <c r="L31" s="1002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3"/>
      <c r="Y31" s="853"/>
      <c r="Z31" s="833"/>
      <c r="AA31" s="836"/>
      <c r="AB31" s="988"/>
      <c r="AC31" s="988"/>
      <c r="AD31" s="988"/>
      <c r="AE31" s="988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421" t="s">
        <v>61</v>
      </c>
      <c r="C34" s="1422"/>
      <c r="D34" s="961">
        <f>SUM(E34:X34)</f>
        <v>0</v>
      </c>
      <c r="E34" s="1004"/>
      <c r="F34" s="1005"/>
      <c r="G34" s="1005"/>
      <c r="H34" s="1005"/>
      <c r="I34" s="857"/>
      <c r="J34" s="858"/>
      <c r="K34" s="1005"/>
      <c r="L34" s="1005"/>
      <c r="M34" s="1006"/>
      <c r="N34" s="1006"/>
      <c r="O34" s="1006"/>
      <c r="P34" s="1006"/>
      <c r="Q34" s="1006"/>
      <c r="R34" s="1006"/>
      <c r="S34" s="1006"/>
      <c r="T34" s="1006"/>
      <c r="U34" s="1006"/>
      <c r="V34" s="1006"/>
      <c r="W34" s="1006"/>
      <c r="X34" s="1006"/>
      <c r="Y34" s="1007"/>
      <c r="Z34" s="1005"/>
      <c r="AA34" s="1008"/>
      <c r="AB34" s="857"/>
      <c r="AC34" s="857"/>
      <c r="AD34" s="857"/>
      <c r="AE34" s="8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/>
      </c>
      <c r="CD34" s="23" t="str">
        <f t="shared" si="1"/>
        <v/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459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464" t="s">
        <v>65</v>
      </c>
      <c r="C37" s="1464"/>
      <c r="D37" s="26">
        <f>SUM(E37:X37)</f>
        <v>0</v>
      </c>
      <c r="E37" s="37"/>
      <c r="F37" s="38"/>
      <c r="G37" s="38"/>
      <c r="H37" s="38"/>
      <c r="I37" s="41"/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/>
      </c>
      <c r="CD37" s="23" t="str">
        <f t="shared" si="1"/>
        <v/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226</v>
      </c>
      <c r="E40" s="112">
        <v>143</v>
      </c>
      <c r="F40" s="83"/>
      <c r="G40" s="83"/>
      <c r="H40" s="83"/>
      <c r="I40" s="113"/>
      <c r="J40" s="114">
        <v>0</v>
      </c>
      <c r="K40" s="83">
        <v>0</v>
      </c>
      <c r="L40" s="83">
        <v>1</v>
      </c>
      <c r="M40" s="115">
        <v>1</v>
      </c>
      <c r="N40" s="115">
        <v>1</v>
      </c>
      <c r="O40" s="115">
        <v>2</v>
      </c>
      <c r="P40" s="115">
        <v>0</v>
      </c>
      <c r="Q40" s="115">
        <v>6</v>
      </c>
      <c r="R40" s="115">
        <v>1</v>
      </c>
      <c r="S40" s="115">
        <v>4</v>
      </c>
      <c r="T40" s="115">
        <v>8</v>
      </c>
      <c r="U40" s="115">
        <v>12</v>
      </c>
      <c r="V40" s="115">
        <v>12</v>
      </c>
      <c r="W40" s="115">
        <v>12</v>
      </c>
      <c r="X40" s="115">
        <v>23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256" t="s">
        <v>69</v>
      </c>
      <c r="C41" s="1009" t="s">
        <v>70</v>
      </c>
      <c r="D41" s="990">
        <f>SUM(U41:X41)</f>
        <v>0</v>
      </c>
      <c r="E41" s="1010"/>
      <c r="F41" s="1002"/>
      <c r="G41" s="1002"/>
      <c r="H41" s="1002"/>
      <c r="I41" s="1000"/>
      <c r="J41" s="1001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11"/>
      <c r="V41" s="1011"/>
      <c r="W41" s="1011"/>
      <c r="X41" s="1011"/>
      <c r="Y41" s="1012"/>
      <c r="Z41" s="1002"/>
      <c r="AA41" s="1013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0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/>
      <c r="V42" s="60"/>
      <c r="W42" s="60"/>
      <c r="X42" s="60"/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/>
      </c>
      <c r="CD42" s="23" t="str">
        <f t="shared" si="1"/>
        <v/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0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/>
      <c r="V44" s="125"/>
      <c r="W44" s="125"/>
      <c r="X44" s="125"/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/>
      </c>
      <c r="CD44" s="23" t="str">
        <f t="shared" si="1"/>
        <v/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0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/>
      <c r="V45" s="125"/>
      <c r="W45" s="125"/>
      <c r="X45" s="125"/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/>
      </c>
      <c r="CD45" s="23" t="str">
        <f t="shared" si="1"/>
        <v/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462" t="s">
        <v>75</v>
      </c>
      <c r="C46" s="1463"/>
      <c r="D46" s="990">
        <f>SUM(E46:X46)</f>
        <v>0</v>
      </c>
      <c r="E46" s="991"/>
      <c r="F46" s="992"/>
      <c r="G46" s="992"/>
      <c r="H46" s="992"/>
      <c r="I46" s="988"/>
      <c r="J46" s="1014"/>
      <c r="K46" s="992"/>
      <c r="L46" s="992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2"/>
      <c r="Z46" s="1002"/>
      <c r="AA46" s="1013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/>
      </c>
      <c r="CD46" s="23" t="str">
        <f t="shared" si="1"/>
        <v/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419" t="s">
        <v>4</v>
      </c>
      <c r="C48" s="1420"/>
      <c r="D48" s="961">
        <f>SUM(E48:X48)</f>
        <v>509</v>
      </c>
      <c r="E48" s="1015">
        <f>SUM(E11:E47)</f>
        <v>251</v>
      </c>
      <c r="F48" s="1016">
        <f t="shared" ref="F48:AA48" si="2">SUM(F11:F47)</f>
        <v>6</v>
      </c>
      <c r="G48" s="1016">
        <f t="shared" si="2"/>
        <v>17</v>
      </c>
      <c r="H48" s="1016">
        <f t="shared" si="2"/>
        <v>28</v>
      </c>
      <c r="I48" s="870">
        <f t="shared" si="2"/>
        <v>30</v>
      </c>
      <c r="J48" s="871">
        <f t="shared" si="2"/>
        <v>0</v>
      </c>
      <c r="K48" s="1016">
        <f t="shared" si="2"/>
        <v>6</v>
      </c>
      <c r="L48" s="1016">
        <f t="shared" si="2"/>
        <v>13</v>
      </c>
      <c r="M48" s="1017">
        <f t="shared" si="2"/>
        <v>20</v>
      </c>
      <c r="N48" s="1017">
        <f t="shared" si="2"/>
        <v>16</v>
      </c>
      <c r="O48" s="1017">
        <f t="shared" si="2"/>
        <v>16</v>
      </c>
      <c r="P48" s="1017">
        <f t="shared" si="2"/>
        <v>7</v>
      </c>
      <c r="Q48" s="1017">
        <f t="shared" si="2"/>
        <v>7</v>
      </c>
      <c r="R48" s="1017">
        <f t="shared" si="2"/>
        <v>2</v>
      </c>
      <c r="S48" s="1017">
        <f t="shared" si="2"/>
        <v>11</v>
      </c>
      <c r="T48" s="1017">
        <f t="shared" si="2"/>
        <v>10</v>
      </c>
      <c r="U48" s="1017">
        <f t="shared" si="2"/>
        <v>16</v>
      </c>
      <c r="V48" s="1017">
        <f t="shared" si="2"/>
        <v>12</v>
      </c>
      <c r="W48" s="1017">
        <f>SUM(W11:W47)</f>
        <v>13</v>
      </c>
      <c r="X48" s="1017">
        <f t="shared" si="2"/>
        <v>28</v>
      </c>
      <c r="Y48" s="1018">
        <f>SUM(Y11:Y47)</f>
        <v>0</v>
      </c>
      <c r="Z48" s="1016">
        <f t="shared" si="2"/>
        <v>0</v>
      </c>
      <c r="AA48" s="1016">
        <f t="shared" si="2"/>
        <v>0</v>
      </c>
      <c r="AB48" s="870">
        <f>SUM(AB11:AB47)</f>
        <v>0</v>
      </c>
      <c r="AC48" s="870">
        <f>SUM(AC11:AC47)</f>
        <v>3</v>
      </c>
      <c r="AD48" s="870">
        <f>SUM(AD11:AD47)</f>
        <v>5</v>
      </c>
      <c r="AE48" s="87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425" t="s">
        <v>3</v>
      </c>
      <c r="B50" s="1426"/>
      <c r="C50" s="1427"/>
      <c r="D50" s="1057" t="s">
        <v>4</v>
      </c>
      <c r="E50" s="1060" t="s">
        <v>78</v>
      </c>
      <c r="F50" s="1059" t="s">
        <v>79</v>
      </c>
      <c r="G50" s="1059" t="s">
        <v>80</v>
      </c>
      <c r="H50" s="987" t="s">
        <v>81</v>
      </c>
      <c r="I50" s="1019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297" t="s">
        <v>34</v>
      </c>
      <c r="B51" s="1082" t="s">
        <v>35</v>
      </c>
      <c r="C51" s="1083"/>
      <c r="D51" s="566">
        <f>SUM(E51:H51)</f>
        <v>202</v>
      </c>
      <c r="E51" s="1061">
        <v>109</v>
      </c>
      <c r="F51" s="831"/>
      <c r="G51" s="831"/>
      <c r="H51" s="877">
        <v>93</v>
      </c>
      <c r="I51" s="87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298" t="s">
        <v>36</v>
      </c>
      <c r="C52" s="989" t="s">
        <v>37</v>
      </c>
      <c r="D52" s="566">
        <f t="shared" ref="D52:D82" si="4">SUM(E52:H52)</f>
        <v>14</v>
      </c>
      <c r="E52" s="991">
        <v>6</v>
      </c>
      <c r="F52" s="992">
        <v>8</v>
      </c>
      <c r="G52" s="992"/>
      <c r="H52" s="1011"/>
      <c r="I52" s="999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1051" t="s">
        <v>38</v>
      </c>
      <c r="D53" s="82">
        <f t="shared" si="4"/>
        <v>23</v>
      </c>
      <c r="E53" s="37"/>
      <c r="F53" s="38">
        <v>23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1051" t="s">
        <v>39</v>
      </c>
      <c r="D54" s="26">
        <f t="shared" si="4"/>
        <v>4</v>
      </c>
      <c r="E54" s="37"/>
      <c r="F54" s="38">
        <v>4</v>
      </c>
      <c r="G54" s="38"/>
      <c r="H54" s="60"/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415</v>
      </c>
      <c r="E55" s="44">
        <v>197</v>
      </c>
      <c r="F55" s="45">
        <v>28</v>
      </c>
      <c r="G55" s="45"/>
      <c r="H55" s="127">
        <v>190</v>
      </c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77</v>
      </c>
      <c r="E56" s="27">
        <v>77</v>
      </c>
      <c r="F56" s="28"/>
      <c r="G56" s="28"/>
      <c r="H56" s="54"/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38</v>
      </c>
      <c r="E57" s="37">
        <v>15</v>
      </c>
      <c r="F57" s="38"/>
      <c r="G57" s="38"/>
      <c r="H57" s="60">
        <v>23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0</v>
      </c>
      <c r="E58" s="37"/>
      <c r="F58" s="38"/>
      <c r="G58" s="38"/>
      <c r="H58" s="60"/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0</v>
      </c>
      <c r="E60" s="37"/>
      <c r="F60" s="38"/>
      <c r="G60" s="38"/>
      <c r="H60" s="60"/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50</v>
      </c>
      <c r="E62" s="112">
        <v>48</v>
      </c>
      <c r="F62" s="83">
        <v>2</v>
      </c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2</v>
      </c>
      <c r="E63" s="112">
        <v>2</v>
      </c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256" t="s">
        <v>54</v>
      </c>
      <c r="C65" s="88" t="s">
        <v>55</v>
      </c>
      <c r="D65" s="990">
        <f t="shared" si="4"/>
        <v>0</v>
      </c>
      <c r="E65" s="1014"/>
      <c r="F65" s="992"/>
      <c r="G65" s="992"/>
      <c r="H65" s="1011"/>
      <c r="I65" s="999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1049" t="s">
        <v>56</v>
      </c>
      <c r="D66" s="26">
        <f t="shared" si="4"/>
        <v>0</v>
      </c>
      <c r="E66" s="59"/>
      <c r="F66" s="38"/>
      <c r="G66" s="38"/>
      <c r="H66" s="60"/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256" t="s">
        <v>58</v>
      </c>
      <c r="C68" s="989" t="s">
        <v>59</v>
      </c>
      <c r="D68" s="566">
        <f t="shared" si="4"/>
        <v>0</v>
      </c>
      <c r="E68" s="991"/>
      <c r="F68" s="992"/>
      <c r="G68" s="992"/>
      <c r="H68" s="1011"/>
      <c r="I68" s="999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961">
        <f t="shared" si="4"/>
        <v>0</v>
      </c>
      <c r="E71" s="1004"/>
      <c r="F71" s="1005"/>
      <c r="G71" s="1005"/>
      <c r="H71" s="1006"/>
      <c r="I71" s="1020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459" t="s">
        <v>62</v>
      </c>
      <c r="C72" s="963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459"/>
      <c r="C73" s="963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464" t="s">
        <v>65</v>
      </c>
      <c r="C74" s="1464"/>
      <c r="D74" s="82">
        <f t="shared" si="4"/>
        <v>0</v>
      </c>
      <c r="E74" s="37"/>
      <c r="F74" s="38"/>
      <c r="G74" s="38"/>
      <c r="H74" s="60"/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1237</v>
      </c>
      <c r="E77" s="112">
        <v>467</v>
      </c>
      <c r="F77" s="83">
        <v>212</v>
      </c>
      <c r="G77" s="83">
        <v>251</v>
      </c>
      <c r="H77" s="115">
        <v>307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256" t="s">
        <v>69</v>
      </c>
      <c r="C78" s="1009" t="s">
        <v>70</v>
      </c>
      <c r="D78" s="566">
        <f t="shared" si="4"/>
        <v>0</v>
      </c>
      <c r="E78" s="991"/>
      <c r="F78" s="992"/>
      <c r="G78" s="992"/>
      <c r="H78" s="1011"/>
      <c r="I78" s="999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0</v>
      </c>
      <c r="E79" s="37"/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0</v>
      </c>
      <c r="E81" s="112"/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0</v>
      </c>
      <c r="E82" s="112"/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466" t="s">
        <v>75</v>
      </c>
      <c r="C83" s="1467"/>
      <c r="D83" s="990">
        <f>SUM(E83:H83)</f>
        <v>0</v>
      </c>
      <c r="E83" s="991"/>
      <c r="F83" s="992"/>
      <c r="G83" s="992"/>
      <c r="H83" s="1021"/>
      <c r="I83" s="999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468" t="s">
        <v>4</v>
      </c>
      <c r="C85" s="1469"/>
      <c r="D85" s="961">
        <f>SUM(E85:H85)</f>
        <v>2062</v>
      </c>
      <c r="E85" s="1015">
        <f>SUM(E51:E84)</f>
        <v>921</v>
      </c>
      <c r="F85" s="871">
        <f>SUM(F51:F84)</f>
        <v>277</v>
      </c>
      <c r="G85" s="871">
        <f>SUM(G51:G84)</f>
        <v>251</v>
      </c>
      <c r="H85" s="882">
        <f>SUM(H51:H84)</f>
        <v>613</v>
      </c>
      <c r="I85" s="1022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465" t="s">
        <v>84</v>
      </c>
      <c r="B87" s="1470"/>
      <c r="C87" s="1471"/>
      <c r="D87" s="1057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885" t="s">
        <v>89</v>
      </c>
      <c r="B91" s="885"/>
      <c r="C91" s="88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460" t="s">
        <v>90</v>
      </c>
      <c r="B92" s="1460"/>
      <c r="C92" s="1460"/>
      <c r="D92" s="1465" t="s">
        <v>91</v>
      </c>
      <c r="E92" s="142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460"/>
      <c r="B93" s="1460"/>
      <c r="C93" s="1460"/>
      <c r="D93" s="1465"/>
      <c r="E93" s="142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475" t="s">
        <v>93</v>
      </c>
      <c r="B94" s="1476"/>
      <c r="C94" s="1477"/>
      <c r="D94" s="1023"/>
      <c r="E94" s="1024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885" t="s">
        <v>96</v>
      </c>
      <c r="B97" s="885"/>
      <c r="C97" s="88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460" t="s">
        <v>90</v>
      </c>
      <c r="B98" s="1460"/>
      <c r="C98" s="1460"/>
      <c r="D98" s="1459" t="s">
        <v>91</v>
      </c>
      <c r="E98" s="1427" t="s">
        <v>97</v>
      </c>
      <c r="F98" s="1411" t="s">
        <v>5</v>
      </c>
      <c r="G98" s="1413"/>
      <c r="H98" s="1443" t="s">
        <v>98</v>
      </c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4"/>
      <c r="V98" s="1093" t="s">
        <v>99</v>
      </c>
      <c r="W98" s="1298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460"/>
      <c r="B99" s="1460"/>
      <c r="C99" s="1460"/>
      <c r="D99" s="1459"/>
      <c r="E99" s="1427"/>
      <c r="F99" s="1058" t="s">
        <v>12</v>
      </c>
      <c r="G99" s="985" t="s">
        <v>13</v>
      </c>
      <c r="H99" s="890" t="s">
        <v>101</v>
      </c>
      <c r="I99" s="1059" t="s">
        <v>102</v>
      </c>
      <c r="J99" s="1026" t="s">
        <v>103</v>
      </c>
      <c r="K99" s="1026" t="s">
        <v>16</v>
      </c>
      <c r="L99" s="1026" t="s">
        <v>17</v>
      </c>
      <c r="M99" s="1026" t="s">
        <v>18</v>
      </c>
      <c r="N99" s="1026" t="s">
        <v>19</v>
      </c>
      <c r="O99" s="1026" t="s">
        <v>20</v>
      </c>
      <c r="P99" s="1026" t="s">
        <v>21</v>
      </c>
      <c r="Q99" s="1026" t="s">
        <v>22</v>
      </c>
      <c r="R99" s="1026" t="s">
        <v>23</v>
      </c>
      <c r="S99" s="1026" t="s">
        <v>24</v>
      </c>
      <c r="T99" s="1026" t="s">
        <v>25</v>
      </c>
      <c r="U99" s="1027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472" t="s">
        <v>104</v>
      </c>
      <c r="B100" s="1473"/>
      <c r="C100" s="1474"/>
      <c r="D100" s="1028"/>
      <c r="E100" s="1029">
        <f>+F100+G100+H100+I100+J100+K100+L100+M100+N100+O100+P100+Q100+R100+S100+T100+U100</f>
        <v>0</v>
      </c>
      <c r="F100" s="1023"/>
      <c r="G100" s="1030"/>
      <c r="H100" s="1031"/>
      <c r="I100" s="1032"/>
      <c r="J100" s="1032"/>
      <c r="K100" s="1032"/>
      <c r="L100" s="1032"/>
      <c r="M100" s="1032"/>
      <c r="N100" s="1032"/>
      <c r="O100" s="1032"/>
      <c r="P100" s="1032"/>
      <c r="Q100" s="1032"/>
      <c r="R100" s="1032"/>
      <c r="S100" s="1032"/>
      <c r="T100" s="1032"/>
      <c r="U100" s="1033"/>
      <c r="V100" s="1030"/>
      <c r="W100" s="1024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885" t="s">
        <v>107</v>
      </c>
      <c r="B103" s="886"/>
      <c r="C103" s="88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459" t="s">
        <v>109</v>
      </c>
      <c r="E104" s="1092" t="s">
        <v>98</v>
      </c>
      <c r="F104" s="1093"/>
      <c r="G104" s="1093"/>
      <c r="H104" s="1093"/>
      <c r="I104" s="1093"/>
      <c r="J104" s="1159"/>
      <c r="K104" s="1415" t="s">
        <v>110</v>
      </c>
      <c r="L104" s="144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459"/>
      <c r="E105" s="1058" t="s">
        <v>111</v>
      </c>
      <c r="F105" s="890" t="s">
        <v>112</v>
      </c>
      <c r="G105" s="1059" t="s">
        <v>113</v>
      </c>
      <c r="H105" s="1059" t="s">
        <v>114</v>
      </c>
      <c r="I105" s="1053" t="s">
        <v>115</v>
      </c>
      <c r="J105" s="987" t="s">
        <v>116</v>
      </c>
      <c r="K105" s="890" t="s">
        <v>117</v>
      </c>
      <c r="L105" s="1055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998" t="s">
        <v>120</v>
      </c>
      <c r="D106" s="167">
        <f>SUM(E106:J106)</f>
        <v>0</v>
      </c>
      <c r="E106" s="991"/>
      <c r="F106" s="1014"/>
      <c r="G106" s="992"/>
      <c r="H106" s="992"/>
      <c r="I106" s="992"/>
      <c r="J106" s="1034"/>
      <c r="K106" s="1014"/>
      <c r="L106" s="988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998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998" t="s">
        <v>120</v>
      </c>
      <c r="D112" s="171">
        <f t="shared" si="8"/>
        <v>0</v>
      </c>
      <c r="E112" s="991"/>
      <c r="F112" s="1014"/>
      <c r="G112" s="992"/>
      <c r="H112" s="992"/>
      <c r="I112" s="992"/>
      <c r="J112" s="1034"/>
      <c r="K112" s="1014"/>
      <c r="L112" s="988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885" t="s">
        <v>125</v>
      </c>
      <c r="B115" s="885"/>
      <c r="C115" s="885"/>
      <c r="D115" s="88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1047" t="s">
        <v>126</v>
      </c>
      <c r="B116" s="964" t="s">
        <v>127</v>
      </c>
      <c r="C116" s="1048" t="s">
        <v>128</v>
      </c>
      <c r="D116" s="1050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965" t="s">
        <v>130</v>
      </c>
      <c r="B117" s="966"/>
      <c r="C117" s="858"/>
      <c r="D117" s="967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885" t="s">
        <v>131</v>
      </c>
      <c r="B118" s="885"/>
      <c r="C118" s="885"/>
      <c r="D118" s="88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308" t="s">
        <v>126</v>
      </c>
      <c r="B119" s="1425" t="s">
        <v>132</v>
      </c>
      <c r="C119" s="1426"/>
      <c r="D119" s="1426"/>
      <c r="E119" s="1426"/>
      <c r="F119" s="1426"/>
      <c r="G119" s="1426"/>
      <c r="H119" s="1426"/>
      <c r="I119" s="142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1052" t="s">
        <v>133</v>
      </c>
      <c r="C120" s="1057" t="s">
        <v>134</v>
      </c>
      <c r="D120" s="1057" t="s">
        <v>135</v>
      </c>
      <c r="E120" s="1057" t="s">
        <v>136</v>
      </c>
      <c r="F120" s="1057" t="s">
        <v>137</v>
      </c>
      <c r="G120" s="1057" t="s">
        <v>138</v>
      </c>
      <c r="H120" s="1057" t="s">
        <v>139</v>
      </c>
      <c r="I120" s="1057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1035" t="s">
        <v>141</v>
      </c>
      <c r="B121" s="1036">
        <f>SUM(C121:I121)</f>
        <v>0</v>
      </c>
      <c r="C121" s="1037"/>
      <c r="D121" s="1037"/>
      <c r="E121" s="1037"/>
      <c r="F121" s="1037"/>
      <c r="G121" s="1037"/>
      <c r="H121" s="1037"/>
      <c r="I121" s="1038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88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308" t="s">
        <v>126</v>
      </c>
      <c r="B124" s="1256" t="s">
        <v>144</v>
      </c>
      <c r="C124" s="1449" t="s">
        <v>145</v>
      </c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1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1058" t="s">
        <v>146</v>
      </c>
      <c r="D125" s="1059" t="s">
        <v>147</v>
      </c>
      <c r="E125" s="1059" t="s">
        <v>148</v>
      </c>
      <c r="F125" s="1059" t="s">
        <v>149</v>
      </c>
      <c r="G125" s="1059" t="s">
        <v>150</v>
      </c>
      <c r="H125" s="1059" t="s">
        <v>151</v>
      </c>
      <c r="I125" s="1059" t="s">
        <v>152</v>
      </c>
      <c r="J125" s="1059" t="s">
        <v>153</v>
      </c>
      <c r="K125" s="1059" t="s">
        <v>154</v>
      </c>
      <c r="L125" s="1059" t="s">
        <v>155</v>
      </c>
      <c r="M125" s="1055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1035" t="s">
        <v>157</v>
      </c>
      <c r="B126" s="1036">
        <f>SUM(C126:M126)</f>
        <v>0</v>
      </c>
      <c r="C126" s="991"/>
      <c r="D126" s="992"/>
      <c r="E126" s="992"/>
      <c r="F126" s="992"/>
      <c r="G126" s="992"/>
      <c r="H126" s="992"/>
      <c r="I126" s="992"/>
      <c r="J126" s="992"/>
      <c r="K126" s="992"/>
      <c r="L126" s="992"/>
      <c r="M126" s="988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88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481" t="s">
        <v>160</v>
      </c>
      <c r="C129" s="1478" t="s">
        <v>161</v>
      </c>
      <c r="D129" s="1446"/>
      <c r="E129" s="1446"/>
      <c r="F129" s="1447"/>
      <c r="G129" s="1448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986" t="s">
        <v>162</v>
      </c>
      <c r="D130" s="1059" t="s">
        <v>163</v>
      </c>
      <c r="E130" s="1059" t="s">
        <v>164</v>
      </c>
      <c r="F130" s="987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1035" t="s">
        <v>166</v>
      </c>
      <c r="B131" s="1039"/>
      <c r="C131" s="1040"/>
      <c r="D131" s="992"/>
      <c r="E131" s="992"/>
      <c r="F131" s="994"/>
      <c r="G131" s="1014"/>
      <c r="H131" s="993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25" t="s">
        <v>3</v>
      </c>
      <c r="B153" s="1426"/>
      <c r="C153" s="1427"/>
      <c r="D153" s="1057" t="s">
        <v>4</v>
      </c>
      <c r="E153" s="1060" t="s">
        <v>185</v>
      </c>
      <c r="F153" s="1059" t="s">
        <v>186</v>
      </c>
      <c r="G153" s="1059" t="s">
        <v>187</v>
      </c>
      <c r="H153" s="987" t="s">
        <v>188</v>
      </c>
      <c r="I153" s="1019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297" t="s">
        <v>34</v>
      </c>
      <c r="B154" s="1082" t="s">
        <v>35</v>
      </c>
      <c r="C154" s="1083"/>
      <c r="D154" s="566">
        <f>SUM(E154:H154)</f>
        <v>0</v>
      </c>
      <c r="E154" s="1061"/>
      <c r="F154" s="831"/>
      <c r="G154" s="831"/>
      <c r="H154" s="877"/>
      <c r="I154" s="87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298" t="s">
        <v>36</v>
      </c>
      <c r="C155" s="1041" t="s">
        <v>37</v>
      </c>
      <c r="D155" s="566">
        <f t="shared" ref="D155:D183" si="15">SUM(E155:H155)</f>
        <v>0</v>
      </c>
      <c r="E155" s="991"/>
      <c r="F155" s="992"/>
      <c r="G155" s="992"/>
      <c r="H155" s="1011"/>
      <c r="I155" s="999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1051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1051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256" t="s">
        <v>54</v>
      </c>
      <c r="C168" s="88" t="s">
        <v>55</v>
      </c>
      <c r="D168" s="990">
        <f t="shared" si="15"/>
        <v>0</v>
      </c>
      <c r="E168" s="1014"/>
      <c r="F168" s="992"/>
      <c r="G168" s="992"/>
      <c r="H168" s="1011"/>
      <c r="I168" s="999"/>
    </row>
    <row r="169" spans="1:9" s="7" customFormat="1" x14ac:dyDescent="0.25">
      <c r="A169" s="1080"/>
      <c r="B169" s="1106"/>
      <c r="C169" s="1049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256" t="s">
        <v>58</v>
      </c>
      <c r="C171" s="989" t="s">
        <v>59</v>
      </c>
      <c r="D171" s="566">
        <f t="shared" si="15"/>
        <v>0</v>
      </c>
      <c r="E171" s="991"/>
      <c r="F171" s="992"/>
      <c r="G171" s="992"/>
      <c r="H171" s="1011"/>
      <c r="I171" s="999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961">
        <f t="shared" si="15"/>
        <v>0</v>
      </c>
      <c r="E174" s="1004"/>
      <c r="F174" s="1005"/>
      <c r="G174" s="1005"/>
      <c r="H174" s="1006"/>
      <c r="I174" s="1020"/>
    </row>
    <row r="175" spans="1:9" s="7" customFormat="1" ht="15" customHeight="1" x14ac:dyDescent="0.25">
      <c r="A175" s="1080"/>
      <c r="B175" s="1459" t="s">
        <v>62</v>
      </c>
      <c r="C175" s="963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59"/>
      <c r="C176" s="963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64" t="s">
        <v>65</v>
      </c>
      <c r="C177" s="1464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256" t="s">
        <v>69</v>
      </c>
      <c r="C181" s="1009" t="s">
        <v>70</v>
      </c>
      <c r="D181" s="566">
        <f t="shared" si="15"/>
        <v>0</v>
      </c>
      <c r="E181" s="991"/>
      <c r="F181" s="992"/>
      <c r="G181" s="992"/>
      <c r="H181" s="1011"/>
      <c r="I181" s="999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66" t="s">
        <v>75</v>
      </c>
      <c r="C184" s="1467"/>
      <c r="D184" s="990">
        <f>SUM(E184:H184)</f>
        <v>0</v>
      </c>
      <c r="E184" s="991"/>
      <c r="F184" s="992"/>
      <c r="G184" s="992"/>
      <c r="H184" s="1021"/>
      <c r="I184" s="999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68" t="s">
        <v>4</v>
      </c>
      <c r="C186" s="1469"/>
      <c r="D186" s="961">
        <f>SUM(E186:H186)</f>
        <v>0</v>
      </c>
      <c r="E186" s="1015">
        <f>SUM(E154:E185)</f>
        <v>0</v>
      </c>
      <c r="F186" s="871">
        <f>SUM(F154:F185)</f>
        <v>0</v>
      </c>
      <c r="G186" s="871">
        <f>SUM(G154:G185)</f>
        <v>0</v>
      </c>
      <c r="H186" s="882">
        <f>SUM(H154:H185)</f>
        <v>0</v>
      </c>
      <c r="I186" s="1022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885"/>
      <c r="G187" s="885" t="s">
        <v>191</v>
      </c>
      <c r="H187" s="1483"/>
      <c r="I187" s="1483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58" t="s">
        <v>192</v>
      </c>
      <c r="B188" s="1298" t="s">
        <v>193</v>
      </c>
      <c r="C188" s="1201" t="s">
        <v>4</v>
      </c>
      <c r="D188" s="1201"/>
      <c r="E188" s="1109"/>
      <c r="F188" s="1425" t="s">
        <v>194</v>
      </c>
      <c r="G188" s="1426"/>
      <c r="H188" s="1426"/>
      <c r="I188" s="1426"/>
      <c r="J188" s="1426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6"/>
      <c r="U188" s="1426"/>
      <c r="V188" s="1426"/>
      <c r="W188" s="1426"/>
      <c r="X188" s="1426"/>
      <c r="Y188" s="1426"/>
      <c r="Z188" s="1426"/>
      <c r="AA188" s="1426"/>
      <c r="AB188" s="1426"/>
      <c r="AC188" s="1426"/>
      <c r="AD188" s="1426"/>
      <c r="AE188" s="1426"/>
      <c r="AF188" s="1426"/>
      <c r="AG188" s="1454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58"/>
      <c r="B189" s="1085"/>
      <c r="C189" s="1202"/>
      <c r="D189" s="1202"/>
      <c r="E189" s="1184"/>
      <c r="F189" s="1425" t="s">
        <v>17</v>
      </c>
      <c r="G189" s="1427"/>
      <c r="H189" s="1414" t="s">
        <v>196</v>
      </c>
      <c r="I189" s="1442"/>
      <c r="J189" s="1414" t="s">
        <v>19</v>
      </c>
      <c r="K189" s="1442"/>
      <c r="L189" s="1414" t="s">
        <v>20</v>
      </c>
      <c r="M189" s="1442"/>
      <c r="N189" s="1414" t="s">
        <v>21</v>
      </c>
      <c r="O189" s="1442"/>
      <c r="P189" s="1414" t="s">
        <v>22</v>
      </c>
      <c r="Q189" s="1442"/>
      <c r="R189" s="1414" t="s">
        <v>23</v>
      </c>
      <c r="S189" s="1442"/>
      <c r="T189" s="1414" t="s">
        <v>24</v>
      </c>
      <c r="U189" s="1442"/>
      <c r="V189" s="1414" t="s">
        <v>25</v>
      </c>
      <c r="W189" s="1442"/>
      <c r="X189" s="1414" t="s">
        <v>26</v>
      </c>
      <c r="Y189" s="1442"/>
      <c r="Z189" s="1414" t="s">
        <v>27</v>
      </c>
      <c r="AA189" s="1442"/>
      <c r="AB189" s="1414" t="s">
        <v>28</v>
      </c>
      <c r="AC189" s="1442"/>
      <c r="AD189" s="1414" t="s">
        <v>29</v>
      </c>
      <c r="AE189" s="1442"/>
      <c r="AF189" s="1414" t="s">
        <v>30</v>
      </c>
      <c r="AG189" s="1416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58"/>
      <c r="B190" s="1086"/>
      <c r="C190" s="1056" t="s">
        <v>197</v>
      </c>
      <c r="D190" s="890" t="s">
        <v>117</v>
      </c>
      <c r="E190" s="1055" t="s">
        <v>118</v>
      </c>
      <c r="F190" s="1058" t="s">
        <v>117</v>
      </c>
      <c r="G190" s="1055" t="s">
        <v>118</v>
      </c>
      <c r="H190" s="1058" t="s">
        <v>117</v>
      </c>
      <c r="I190" s="1055" t="s">
        <v>118</v>
      </c>
      <c r="J190" s="1058" t="s">
        <v>117</v>
      </c>
      <c r="K190" s="1055" t="s">
        <v>118</v>
      </c>
      <c r="L190" s="1058" t="s">
        <v>117</v>
      </c>
      <c r="M190" s="1055" t="s">
        <v>118</v>
      </c>
      <c r="N190" s="1058" t="s">
        <v>117</v>
      </c>
      <c r="O190" s="1055" t="s">
        <v>118</v>
      </c>
      <c r="P190" s="1058" t="s">
        <v>117</v>
      </c>
      <c r="Q190" s="1055" t="s">
        <v>118</v>
      </c>
      <c r="R190" s="1058" t="s">
        <v>117</v>
      </c>
      <c r="S190" s="1055" t="s">
        <v>118</v>
      </c>
      <c r="T190" s="1058" t="s">
        <v>117</v>
      </c>
      <c r="U190" s="1055" t="s">
        <v>118</v>
      </c>
      <c r="V190" s="1058" t="s">
        <v>117</v>
      </c>
      <c r="W190" s="1055" t="s">
        <v>118</v>
      </c>
      <c r="X190" s="1058" t="s">
        <v>117</v>
      </c>
      <c r="Y190" s="1055" t="s">
        <v>118</v>
      </c>
      <c r="Z190" s="1058" t="s">
        <v>117</v>
      </c>
      <c r="AA190" s="1055" t="s">
        <v>118</v>
      </c>
      <c r="AB190" s="1058" t="s">
        <v>117</v>
      </c>
      <c r="AC190" s="1055" t="s">
        <v>118</v>
      </c>
      <c r="AD190" s="1058" t="s">
        <v>117</v>
      </c>
      <c r="AE190" s="1055" t="s">
        <v>118</v>
      </c>
      <c r="AF190" s="1058" t="s">
        <v>117</v>
      </c>
      <c r="AG190" s="1054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52" t="s">
        <v>198</v>
      </c>
      <c r="B191" s="1042" t="s">
        <v>199</v>
      </c>
      <c r="C191" s="1043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550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550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550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1046" t="s">
        <v>205</v>
      </c>
      <c r="B197" s="249" t="s">
        <v>206</v>
      </c>
      <c r="C197" s="1070">
        <f t="shared" si="16"/>
        <v>0</v>
      </c>
      <c r="D197" s="1071">
        <f t="shared" si="22"/>
        <v>0</v>
      </c>
      <c r="E197" s="1072">
        <f t="shared" si="22"/>
        <v>0</v>
      </c>
      <c r="F197" s="1073"/>
      <c r="G197" s="1074"/>
      <c r="H197" s="1073"/>
      <c r="I197" s="1074"/>
      <c r="J197" s="1073"/>
      <c r="K197" s="1074"/>
      <c r="L197" s="1073"/>
      <c r="M197" s="1074"/>
      <c r="N197" s="1073"/>
      <c r="O197" s="1074"/>
      <c r="P197" s="1073"/>
      <c r="Q197" s="1074"/>
      <c r="R197" s="1073"/>
      <c r="S197" s="1074"/>
      <c r="T197" s="1073"/>
      <c r="U197" s="1074"/>
      <c r="V197" s="1073"/>
      <c r="W197" s="1074"/>
      <c r="X197" s="1073"/>
      <c r="Y197" s="1074"/>
      <c r="Z197" s="1073"/>
      <c r="AA197" s="1074"/>
      <c r="AB197" s="1073"/>
      <c r="AC197" s="1074"/>
      <c r="AD197" s="1073"/>
      <c r="AE197" s="1074"/>
      <c r="AF197" s="1073"/>
      <c r="AG197" s="1075"/>
      <c r="AH197" s="1076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2571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",[2]NOMBRE!B2," - ","( ",[2]NOMBRE!C2,[2]NOMBRE!D2,[2]NOMBRE!E2,[2]NOMBRE!F2,[2]NOMBRE!G2,"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",[2]NOMBRE!B6," - ","( ",[2]NOMBRE!C6,[2]NOMBRE!D6," )")</f>
        <v>MES: ENERO - ( 01 )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",[2]NOMBRE!B7)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077" t="s">
        <v>4</v>
      </c>
      <c r="E9" s="1098" t="s">
        <v>5</v>
      </c>
      <c r="F9" s="1204"/>
      <c r="G9" s="1204"/>
      <c r="H9" s="1204"/>
      <c r="I9" s="1205"/>
      <c r="J9" s="1206" t="s">
        <v>6</v>
      </c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U9" s="1207"/>
      <c r="V9" s="1207"/>
      <c r="W9" s="1207"/>
      <c r="X9" s="1207"/>
      <c r="Y9" s="1206" t="s">
        <v>7</v>
      </c>
      <c r="Z9" s="1207"/>
      <c r="AA9" s="1208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348" t="s">
        <v>13</v>
      </c>
      <c r="G10" s="348" t="s">
        <v>14</v>
      </c>
      <c r="H10" s="349" t="s">
        <v>15</v>
      </c>
      <c r="I10" s="350" t="s">
        <v>16</v>
      </c>
      <c r="J10" s="16" t="s">
        <v>16</v>
      </c>
      <c r="K10" s="348" t="s">
        <v>17</v>
      </c>
      <c r="L10" s="348" t="s">
        <v>18</v>
      </c>
      <c r="M10" s="348" t="s">
        <v>19</v>
      </c>
      <c r="N10" s="348" t="s">
        <v>20</v>
      </c>
      <c r="O10" s="348" t="s">
        <v>21</v>
      </c>
      <c r="P10" s="348" t="s">
        <v>22</v>
      </c>
      <c r="Q10" s="348" t="s">
        <v>23</v>
      </c>
      <c r="R10" s="348" t="s">
        <v>24</v>
      </c>
      <c r="S10" s="348" t="s">
        <v>25</v>
      </c>
      <c r="T10" s="348" t="s">
        <v>26</v>
      </c>
      <c r="U10" s="348" t="s">
        <v>27</v>
      </c>
      <c r="V10" s="348" t="s">
        <v>28</v>
      </c>
      <c r="W10" s="348" t="s">
        <v>29</v>
      </c>
      <c r="X10" s="351" t="s">
        <v>30</v>
      </c>
      <c r="Y10" s="352" t="s">
        <v>31</v>
      </c>
      <c r="Z10" s="353" t="s">
        <v>32</v>
      </c>
      <c r="AA10" s="354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079" t="s">
        <v>34</v>
      </c>
      <c r="B11" s="1082" t="s">
        <v>35</v>
      </c>
      <c r="C11" s="1083"/>
      <c r="D11" s="17">
        <f>SUM(E11:G11)</f>
        <v>0</v>
      </c>
      <c r="E11" s="18"/>
      <c r="F11" s="355"/>
      <c r="G11" s="355"/>
      <c r="H11" s="19"/>
      <c r="I11" s="356"/>
      <c r="J11" s="19"/>
      <c r="K11" s="357"/>
      <c r="L11" s="357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9"/>
      <c r="Z11" s="357"/>
      <c r="AA11" s="360"/>
      <c r="AB11" s="20"/>
      <c r="AC11" s="361"/>
      <c r="AD11" s="361"/>
      <c r="AE11" s="361"/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362" t="s">
        <v>37</v>
      </c>
      <c r="D12" s="363">
        <f t="shared" ref="D12:D23" si="0">SUM(E12:X12)</f>
        <v>7</v>
      </c>
      <c r="E12" s="364"/>
      <c r="F12" s="365"/>
      <c r="G12" s="365"/>
      <c r="H12" s="365"/>
      <c r="I12" s="366"/>
      <c r="J12" s="365"/>
      <c r="K12" s="365"/>
      <c r="L12" s="365"/>
      <c r="M12" s="365">
        <v>1</v>
      </c>
      <c r="N12" s="365">
        <v>1</v>
      </c>
      <c r="O12" s="365">
        <v>3</v>
      </c>
      <c r="P12" s="365"/>
      <c r="Q12" s="365"/>
      <c r="R12" s="365"/>
      <c r="S12" s="365">
        <v>2</v>
      </c>
      <c r="T12" s="365"/>
      <c r="U12" s="365"/>
      <c r="V12" s="365"/>
      <c r="W12" s="365"/>
      <c r="X12" s="367"/>
      <c r="Y12" s="368"/>
      <c r="Z12" s="369"/>
      <c r="AA12" s="370"/>
      <c r="AB12" s="361"/>
      <c r="AC12" s="361"/>
      <c r="AD12" s="361"/>
      <c r="AE12" s="361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58" t="s">
        <v>38</v>
      </c>
      <c r="D13" s="26">
        <f t="shared" si="0"/>
        <v>105</v>
      </c>
      <c r="E13" s="27"/>
      <c r="F13" s="28">
        <v>8</v>
      </c>
      <c r="G13" s="28">
        <v>28</v>
      </c>
      <c r="H13" s="28">
        <v>15</v>
      </c>
      <c r="I13" s="29">
        <v>42</v>
      </c>
      <c r="J13" s="28"/>
      <c r="K13" s="28"/>
      <c r="L13" s="28"/>
      <c r="M13" s="28">
        <v>1</v>
      </c>
      <c r="N13" s="28">
        <v>3</v>
      </c>
      <c r="O13" s="28">
        <v>3</v>
      </c>
      <c r="P13" s="28">
        <v>2</v>
      </c>
      <c r="Q13" s="28">
        <v>1</v>
      </c>
      <c r="R13" s="28"/>
      <c r="S13" s="28"/>
      <c r="T13" s="28"/>
      <c r="U13" s="28">
        <v>1</v>
      </c>
      <c r="V13" s="28">
        <v>1</v>
      </c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523</v>
      </c>
      <c r="E14" s="37">
        <v>512</v>
      </c>
      <c r="F14" s="38">
        <v>6</v>
      </c>
      <c r="G14" s="38"/>
      <c r="H14" s="38"/>
      <c r="I14" s="39"/>
      <c r="J14" s="38"/>
      <c r="K14" s="38"/>
      <c r="L14" s="38"/>
      <c r="M14" s="38"/>
      <c r="N14" s="38"/>
      <c r="O14" s="38">
        <v>1</v>
      </c>
      <c r="P14" s="38"/>
      <c r="Q14" s="38"/>
      <c r="R14" s="38"/>
      <c r="S14" s="38"/>
      <c r="T14" s="38"/>
      <c r="U14" s="38">
        <v>2</v>
      </c>
      <c r="V14" s="38">
        <v>1</v>
      </c>
      <c r="W14" s="38">
        <v>1</v>
      </c>
      <c r="X14" s="30"/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57</v>
      </c>
      <c r="E15" s="44">
        <v>23</v>
      </c>
      <c r="F15" s="45">
        <v>1</v>
      </c>
      <c r="G15" s="45"/>
      <c r="H15" s="45"/>
      <c r="I15" s="46"/>
      <c r="J15" s="45"/>
      <c r="K15" s="45">
        <v>2</v>
      </c>
      <c r="L15" s="45">
        <v>5</v>
      </c>
      <c r="M15" s="45">
        <v>8</v>
      </c>
      <c r="N15" s="45">
        <v>7</v>
      </c>
      <c r="O15" s="45">
        <v>2</v>
      </c>
      <c r="P15" s="45">
        <v>2</v>
      </c>
      <c r="Q15" s="45">
        <v>2</v>
      </c>
      <c r="R15" s="45">
        <v>1</v>
      </c>
      <c r="S15" s="45"/>
      <c r="T15" s="45"/>
      <c r="U15" s="45"/>
      <c r="V15" s="45"/>
      <c r="W15" s="45">
        <v>1</v>
      </c>
      <c r="X15" s="47">
        <v>3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205</v>
      </c>
      <c r="E16" s="27">
        <v>150</v>
      </c>
      <c r="F16" s="28">
        <v>8</v>
      </c>
      <c r="G16" s="28">
        <v>42</v>
      </c>
      <c r="H16" s="28">
        <v>5</v>
      </c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77</v>
      </c>
      <c r="E17" s="37"/>
      <c r="F17" s="38">
        <v>8</v>
      </c>
      <c r="G17" s="38">
        <v>24</v>
      </c>
      <c r="H17" s="38">
        <v>11</v>
      </c>
      <c r="I17" s="41"/>
      <c r="J17" s="59"/>
      <c r="K17" s="38"/>
      <c r="L17" s="38"/>
      <c r="M17" s="60"/>
      <c r="N17" s="60">
        <v>1</v>
      </c>
      <c r="O17" s="60">
        <v>1</v>
      </c>
      <c r="P17" s="60">
        <v>3</v>
      </c>
      <c r="Q17" s="60">
        <v>1</v>
      </c>
      <c r="R17" s="60">
        <v>3</v>
      </c>
      <c r="S17" s="60">
        <v>3</v>
      </c>
      <c r="T17" s="60">
        <v>2</v>
      </c>
      <c r="U17" s="60">
        <v>4</v>
      </c>
      <c r="V17" s="60">
        <v>5</v>
      </c>
      <c r="W17" s="60">
        <v>4</v>
      </c>
      <c r="X17" s="60">
        <v>7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24</v>
      </c>
      <c r="E18" s="37"/>
      <c r="F18" s="38"/>
      <c r="G18" s="38">
        <v>24</v>
      </c>
      <c r="H18" s="38"/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09" t="s">
        <v>45</v>
      </c>
      <c r="C20" s="322" t="s">
        <v>46</v>
      </c>
      <c r="D20" s="52">
        <f t="shared" si="0"/>
        <v>90</v>
      </c>
      <c r="E20" s="27">
        <v>70</v>
      </c>
      <c r="F20" s="28"/>
      <c r="G20" s="28">
        <v>20</v>
      </c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>* No olvide digitar el campo Migrantes (Digite 0 si no tiene)</v>
      </c>
      <c r="CD20" s="23" t="str">
        <f t="shared" si="1"/>
        <v>* No olvide digitar el campo Espacios Amigables/ Adolescentes (Digite 0 si no tiene)</v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50</v>
      </c>
      <c r="E21" s="37">
        <v>32</v>
      </c>
      <c r="F21" s="38"/>
      <c r="G21" s="38">
        <v>18</v>
      </c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>* No olvide digitar el campo Migrantes (Digite 0 si no tiene)</v>
      </c>
      <c r="CD21" s="23" t="str">
        <f t="shared" si="1"/>
        <v>* No olvide digitar el campo Espacios Amigables/ Adolescentes (Digite 0 si no tiene)</v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6</v>
      </c>
      <c r="E25" s="78"/>
      <c r="F25" s="79"/>
      <c r="G25" s="79"/>
      <c r="H25" s="79"/>
      <c r="I25" s="80"/>
      <c r="J25" s="59"/>
      <c r="K25" s="38"/>
      <c r="L25" s="38">
        <v>1</v>
      </c>
      <c r="M25" s="38">
        <v>3</v>
      </c>
      <c r="N25" s="38">
        <v>2</v>
      </c>
      <c r="O25" s="38"/>
      <c r="P25" s="38"/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0</v>
      </c>
      <c r="E26" s="78"/>
      <c r="F26" s="79"/>
      <c r="G26" s="79"/>
      <c r="H26" s="79"/>
      <c r="I26" s="80"/>
      <c r="J26" s="59"/>
      <c r="K26" s="83"/>
      <c r="L26" s="83"/>
      <c r="M26" s="83"/>
      <c r="N26" s="83"/>
      <c r="O26" s="83"/>
      <c r="P26" s="83"/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/>
      </c>
      <c r="CD26" s="23" t="str">
        <f t="shared" si="1"/>
        <v/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077" t="s">
        <v>54</v>
      </c>
      <c r="C28" s="88" t="s">
        <v>55</v>
      </c>
      <c r="D28" s="17">
        <f>SUM(E28:F28)</f>
        <v>0</v>
      </c>
      <c r="E28" s="27"/>
      <c r="F28" s="28"/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371"/>
      <c r="AC28" s="361"/>
      <c r="AD28" s="361"/>
      <c r="AE28" s="361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/>
      </c>
      <c r="CD28" s="23" t="str">
        <f t="shared" si="1"/>
        <v/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93" t="s">
        <v>56</v>
      </c>
      <c r="D29" s="82">
        <f>SUM(E29:G29)</f>
        <v>430</v>
      </c>
      <c r="E29" s="37">
        <v>398</v>
      </c>
      <c r="F29" s="38"/>
      <c r="G29" s="28">
        <v>32</v>
      </c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362" t="s">
        <v>59</v>
      </c>
      <c r="D31" s="363">
        <f>SUM(E31:H31)</f>
        <v>0</v>
      </c>
      <c r="E31" s="364"/>
      <c r="F31" s="365"/>
      <c r="G31" s="365"/>
      <c r="H31" s="365"/>
      <c r="I31" s="372"/>
      <c r="J31" s="373"/>
      <c r="K31" s="374"/>
      <c r="L31" s="374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6"/>
      <c r="Z31" s="357"/>
      <c r="AA31" s="360"/>
      <c r="AB31" s="361"/>
      <c r="AC31" s="361"/>
      <c r="AD31" s="361"/>
      <c r="AE31" s="361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214" t="s">
        <v>61</v>
      </c>
      <c r="C34" s="1215"/>
      <c r="D34" s="377">
        <f>SUM(E34:X34)</f>
        <v>0</v>
      </c>
      <c r="E34" s="378"/>
      <c r="F34" s="379"/>
      <c r="G34" s="379"/>
      <c r="H34" s="379"/>
      <c r="I34" s="380"/>
      <c r="J34" s="381"/>
      <c r="K34" s="379"/>
      <c r="L34" s="379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3"/>
      <c r="Z34" s="379"/>
      <c r="AA34" s="384"/>
      <c r="AB34" s="380"/>
      <c r="AC34" s="380"/>
      <c r="AD34" s="380"/>
      <c r="AE34" s="380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/>
      </c>
      <c r="CD34" s="23" t="str">
        <f t="shared" si="1"/>
        <v/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216"/>
      <c r="C36" s="42" t="s">
        <v>64</v>
      </c>
      <c r="D36" s="26">
        <f>SUM(E36:X36)</f>
        <v>30</v>
      </c>
      <c r="E36" s="37"/>
      <c r="F36" s="38"/>
      <c r="G36" s="38"/>
      <c r="H36" s="38"/>
      <c r="I36" s="41">
        <v>30</v>
      </c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>* No olvide digitar el campo Migrantes (Digite 0 si no tiene)</v>
      </c>
      <c r="CD36" s="23" t="str">
        <f t="shared" si="1"/>
        <v>* No olvide digitar el campo Espacios Amigables/ Adolescentes (Digite 0 si no tiene)</v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217" t="s">
        <v>65</v>
      </c>
      <c r="C37" s="1217"/>
      <c r="D37" s="26">
        <f>SUM(E37:X37)</f>
        <v>20</v>
      </c>
      <c r="E37" s="37"/>
      <c r="F37" s="38"/>
      <c r="G37" s="38"/>
      <c r="H37" s="38"/>
      <c r="I37" s="41">
        <v>20</v>
      </c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329</v>
      </c>
      <c r="E40" s="112">
        <v>174</v>
      </c>
      <c r="F40" s="83"/>
      <c r="G40" s="83">
        <v>24</v>
      </c>
      <c r="H40" s="83"/>
      <c r="I40" s="113"/>
      <c r="J40" s="114"/>
      <c r="K40" s="83">
        <v>2</v>
      </c>
      <c r="L40" s="83">
        <v>2</v>
      </c>
      <c r="M40" s="115">
        <v>1</v>
      </c>
      <c r="N40" s="115">
        <v>2</v>
      </c>
      <c r="O40" s="115">
        <v>3</v>
      </c>
      <c r="P40" s="115">
        <v>4</v>
      </c>
      <c r="Q40" s="115">
        <v>2</v>
      </c>
      <c r="R40" s="115">
        <v>4</v>
      </c>
      <c r="S40" s="115">
        <v>58</v>
      </c>
      <c r="T40" s="115">
        <v>4</v>
      </c>
      <c r="U40" s="115">
        <v>8</v>
      </c>
      <c r="V40" s="115">
        <v>13</v>
      </c>
      <c r="W40" s="115">
        <v>10</v>
      </c>
      <c r="X40" s="115">
        <v>18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077" t="s">
        <v>69</v>
      </c>
      <c r="C41" s="385" t="s">
        <v>70</v>
      </c>
      <c r="D41" s="363">
        <f>SUM(U41:X41)</f>
        <v>0</v>
      </c>
      <c r="E41" s="386"/>
      <c r="F41" s="374"/>
      <c r="G41" s="374"/>
      <c r="H41" s="374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87"/>
      <c r="V41" s="387"/>
      <c r="W41" s="387"/>
      <c r="X41" s="387"/>
      <c r="Y41" s="388"/>
      <c r="Z41" s="374"/>
      <c r="AA41" s="389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20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4</v>
      </c>
      <c r="V42" s="60">
        <v>5</v>
      </c>
      <c r="W42" s="60">
        <v>4</v>
      </c>
      <c r="X42" s="60">
        <v>7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20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4</v>
      </c>
      <c r="V44" s="125">
        <v>5</v>
      </c>
      <c r="W44" s="125">
        <v>4</v>
      </c>
      <c r="X44" s="125">
        <v>7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20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4</v>
      </c>
      <c r="V45" s="125">
        <v>5</v>
      </c>
      <c r="W45" s="125">
        <v>4</v>
      </c>
      <c r="X45" s="125">
        <v>7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210" t="s">
        <v>75</v>
      </c>
      <c r="C46" s="1211"/>
      <c r="D46" s="363">
        <f>SUM(E46:X46)</f>
        <v>0</v>
      </c>
      <c r="E46" s="364"/>
      <c r="F46" s="365"/>
      <c r="G46" s="365"/>
      <c r="H46" s="365"/>
      <c r="I46" s="361"/>
      <c r="J46" s="390"/>
      <c r="K46" s="365"/>
      <c r="L46" s="365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8"/>
      <c r="Z46" s="374"/>
      <c r="AA46" s="389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/>
      </c>
      <c r="CD46" s="23" t="str">
        <f t="shared" si="1"/>
        <v/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212" t="s">
        <v>4</v>
      </c>
      <c r="C48" s="1213"/>
      <c r="D48" s="377">
        <f>SUM(E48:X48)</f>
        <v>2013</v>
      </c>
      <c r="E48" s="391">
        <f>SUM(E11:E47)</f>
        <v>1359</v>
      </c>
      <c r="F48" s="392">
        <f t="shared" ref="F48:AA48" si="2">SUM(F11:F47)</f>
        <v>31</v>
      </c>
      <c r="G48" s="392">
        <f t="shared" si="2"/>
        <v>212</v>
      </c>
      <c r="H48" s="392">
        <f t="shared" si="2"/>
        <v>31</v>
      </c>
      <c r="I48" s="393">
        <f t="shared" si="2"/>
        <v>92</v>
      </c>
      <c r="J48" s="394">
        <f t="shared" si="2"/>
        <v>0</v>
      </c>
      <c r="K48" s="392">
        <f t="shared" si="2"/>
        <v>4</v>
      </c>
      <c r="L48" s="392">
        <f t="shared" si="2"/>
        <v>8</v>
      </c>
      <c r="M48" s="395">
        <f t="shared" si="2"/>
        <v>14</v>
      </c>
      <c r="N48" s="395">
        <f t="shared" si="2"/>
        <v>16</v>
      </c>
      <c r="O48" s="395">
        <f t="shared" si="2"/>
        <v>13</v>
      </c>
      <c r="P48" s="395">
        <f t="shared" si="2"/>
        <v>11</v>
      </c>
      <c r="Q48" s="395">
        <f t="shared" si="2"/>
        <v>6</v>
      </c>
      <c r="R48" s="395">
        <f t="shared" si="2"/>
        <v>8</v>
      </c>
      <c r="S48" s="395">
        <f t="shared" si="2"/>
        <v>63</v>
      </c>
      <c r="T48" s="395">
        <f t="shared" si="2"/>
        <v>6</v>
      </c>
      <c r="U48" s="395">
        <f t="shared" si="2"/>
        <v>27</v>
      </c>
      <c r="V48" s="395">
        <f t="shared" si="2"/>
        <v>35</v>
      </c>
      <c r="W48" s="395">
        <f>SUM(W11:W47)</f>
        <v>28</v>
      </c>
      <c r="X48" s="395">
        <f t="shared" si="2"/>
        <v>49</v>
      </c>
      <c r="Y48" s="396">
        <f>SUM(Y11:Y47)</f>
        <v>0</v>
      </c>
      <c r="Z48" s="392">
        <f t="shared" si="2"/>
        <v>0</v>
      </c>
      <c r="AA48" s="392">
        <f t="shared" si="2"/>
        <v>0</v>
      </c>
      <c r="AB48" s="393">
        <f>SUM(AB11:AB47)</f>
        <v>0</v>
      </c>
      <c r="AC48" s="393">
        <f>SUM(AC11:AC47)</f>
        <v>0</v>
      </c>
      <c r="AD48" s="393">
        <f>SUM(AD11:AD47)</f>
        <v>0</v>
      </c>
      <c r="AE48" s="393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218" t="s">
        <v>3</v>
      </c>
      <c r="B50" s="1219"/>
      <c r="C50" s="1220"/>
      <c r="D50" s="397" t="s">
        <v>4</v>
      </c>
      <c r="E50" s="15" t="s">
        <v>78</v>
      </c>
      <c r="F50" s="349" t="s">
        <v>79</v>
      </c>
      <c r="G50" s="349" t="s">
        <v>80</v>
      </c>
      <c r="H50" s="354" t="s">
        <v>81</v>
      </c>
      <c r="I50" s="398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079" t="s">
        <v>34</v>
      </c>
      <c r="B51" s="1082" t="s">
        <v>35</v>
      </c>
      <c r="C51" s="1083"/>
      <c r="D51" s="17">
        <f>SUM(E51:H51)</f>
        <v>0</v>
      </c>
      <c r="E51" s="18"/>
      <c r="F51" s="355"/>
      <c r="G51" s="355"/>
      <c r="H51" s="399"/>
      <c r="I51" s="400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362" t="s">
        <v>37</v>
      </c>
      <c r="D52" s="17">
        <f t="shared" ref="D52:D82" si="4">SUM(E52:H52)</f>
        <v>7</v>
      </c>
      <c r="E52" s="364"/>
      <c r="F52" s="365">
        <v>7</v>
      </c>
      <c r="G52" s="365"/>
      <c r="H52" s="387"/>
      <c r="I52" s="371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58" t="s">
        <v>38</v>
      </c>
      <c r="D53" s="82">
        <f t="shared" si="4"/>
        <v>41</v>
      </c>
      <c r="E53" s="37">
        <v>24</v>
      </c>
      <c r="F53" s="38">
        <v>17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58" t="s">
        <v>39</v>
      </c>
      <c r="D54" s="26">
        <f t="shared" si="4"/>
        <v>516</v>
      </c>
      <c r="E54" s="37">
        <v>257</v>
      </c>
      <c r="F54" s="38">
        <v>5</v>
      </c>
      <c r="G54" s="38"/>
      <c r="H54" s="60">
        <v>254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46</v>
      </c>
      <c r="E55" s="44">
        <v>1</v>
      </c>
      <c r="F55" s="45">
        <v>45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192</v>
      </c>
      <c r="E56" s="27">
        <v>127</v>
      </c>
      <c r="F56" s="28"/>
      <c r="G56" s="28"/>
      <c r="H56" s="54">
        <v>65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96</v>
      </c>
      <c r="E57" s="37">
        <v>76</v>
      </c>
      <c r="F57" s="38"/>
      <c r="G57" s="38"/>
      <c r="H57" s="60">
        <v>20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24</v>
      </c>
      <c r="E58" s="37">
        <v>24</v>
      </c>
      <c r="F58" s="38"/>
      <c r="G58" s="38"/>
      <c r="H58" s="60"/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140</v>
      </c>
      <c r="E60" s="37">
        <v>95</v>
      </c>
      <c r="F60" s="38"/>
      <c r="G60" s="38"/>
      <c r="H60" s="60">
        <v>45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3</v>
      </c>
      <c r="E62" s="112">
        <v>3</v>
      </c>
      <c r="F62" s="83"/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0</v>
      </c>
      <c r="E63" s="112"/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077" t="s">
        <v>54</v>
      </c>
      <c r="C65" s="88" t="s">
        <v>55</v>
      </c>
      <c r="D65" s="363">
        <f t="shared" si="4"/>
        <v>0</v>
      </c>
      <c r="E65" s="390"/>
      <c r="F65" s="365"/>
      <c r="G65" s="365"/>
      <c r="H65" s="387"/>
      <c r="I65" s="371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93" t="s">
        <v>56</v>
      </c>
      <c r="D66" s="26">
        <f t="shared" si="4"/>
        <v>451</v>
      </c>
      <c r="E66" s="59">
        <v>264</v>
      </c>
      <c r="F66" s="38"/>
      <c r="G66" s="38"/>
      <c r="H66" s="60">
        <v>187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362" t="s">
        <v>59</v>
      </c>
      <c r="D68" s="17">
        <f t="shared" si="4"/>
        <v>0</v>
      </c>
      <c r="E68" s="364"/>
      <c r="F68" s="365"/>
      <c r="G68" s="365"/>
      <c r="H68" s="387"/>
      <c r="I68" s="371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377">
        <f t="shared" si="4"/>
        <v>188</v>
      </c>
      <c r="E71" s="378">
        <v>98</v>
      </c>
      <c r="F71" s="379"/>
      <c r="G71" s="379"/>
      <c r="H71" s="382">
        <v>90</v>
      </c>
      <c r="I71" s="401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216" t="s">
        <v>62</v>
      </c>
      <c r="C72" s="402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216"/>
      <c r="C73" s="402" t="s">
        <v>64</v>
      </c>
      <c r="D73" s="82">
        <f t="shared" si="4"/>
        <v>30</v>
      </c>
      <c r="E73" s="37">
        <v>30</v>
      </c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217" t="s">
        <v>65</v>
      </c>
      <c r="C74" s="1217"/>
      <c r="D74" s="82">
        <f t="shared" si="4"/>
        <v>30</v>
      </c>
      <c r="E74" s="37">
        <v>20</v>
      </c>
      <c r="F74" s="38"/>
      <c r="G74" s="38"/>
      <c r="H74" s="60">
        <v>10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1025</v>
      </c>
      <c r="E77" s="112">
        <v>568</v>
      </c>
      <c r="F77" s="83">
        <v>47</v>
      </c>
      <c r="G77" s="83">
        <v>47</v>
      </c>
      <c r="H77" s="115">
        <v>363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077" t="s">
        <v>69</v>
      </c>
      <c r="C78" s="385" t="s">
        <v>70</v>
      </c>
      <c r="D78" s="17">
        <f t="shared" si="4"/>
        <v>0</v>
      </c>
      <c r="E78" s="364"/>
      <c r="F78" s="365"/>
      <c r="G78" s="365"/>
      <c r="H78" s="387"/>
      <c r="I78" s="371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20</v>
      </c>
      <c r="E79" s="37">
        <v>20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20</v>
      </c>
      <c r="E81" s="112">
        <v>20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20</v>
      </c>
      <c r="E82" s="112">
        <v>20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223" t="s">
        <v>75</v>
      </c>
      <c r="C83" s="1224"/>
      <c r="D83" s="363">
        <f>SUM(E83:H83)</f>
        <v>0</v>
      </c>
      <c r="E83" s="364"/>
      <c r="F83" s="365"/>
      <c r="G83" s="365"/>
      <c r="H83" s="403"/>
      <c r="I83" s="371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225" t="s">
        <v>4</v>
      </c>
      <c r="C85" s="1226"/>
      <c r="D85" s="377">
        <f>SUM(E85:H85)</f>
        <v>2849</v>
      </c>
      <c r="E85" s="391">
        <f>SUM(E51:E84)</f>
        <v>1647</v>
      </c>
      <c r="F85" s="394">
        <f>SUM(F51:F84)</f>
        <v>121</v>
      </c>
      <c r="G85" s="394">
        <f>SUM(G51:G84)</f>
        <v>47</v>
      </c>
      <c r="H85" s="404">
        <f>SUM(H51:H84)</f>
        <v>1034</v>
      </c>
      <c r="I85" s="405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222" t="s">
        <v>84</v>
      </c>
      <c r="B87" s="1227"/>
      <c r="C87" s="1228"/>
      <c r="D87" s="397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406" t="s">
        <v>89</v>
      </c>
      <c r="B91" s="406"/>
      <c r="C91" s="407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221" t="s">
        <v>90</v>
      </c>
      <c r="B92" s="1221"/>
      <c r="C92" s="1221"/>
      <c r="D92" s="1222" t="s">
        <v>91</v>
      </c>
      <c r="E92" s="1220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221"/>
      <c r="B93" s="1221"/>
      <c r="C93" s="1221"/>
      <c r="D93" s="1222"/>
      <c r="E93" s="1220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232" t="s">
        <v>93</v>
      </c>
      <c r="B94" s="1233"/>
      <c r="C94" s="1234"/>
      <c r="D94" s="408"/>
      <c r="E94" s="409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406" t="s">
        <v>96</v>
      </c>
      <c r="B97" s="406"/>
      <c r="C97" s="407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221" t="s">
        <v>90</v>
      </c>
      <c r="B98" s="1221"/>
      <c r="C98" s="1221"/>
      <c r="D98" s="1216" t="s">
        <v>91</v>
      </c>
      <c r="E98" s="1220" t="s">
        <v>97</v>
      </c>
      <c r="F98" s="1236" t="s">
        <v>5</v>
      </c>
      <c r="G98" s="1205"/>
      <c r="H98" s="1237" t="s">
        <v>98</v>
      </c>
      <c r="I98" s="1237"/>
      <c r="J98" s="1237"/>
      <c r="K98" s="1237"/>
      <c r="L98" s="1237"/>
      <c r="M98" s="1237"/>
      <c r="N98" s="1237"/>
      <c r="O98" s="1237"/>
      <c r="P98" s="1237"/>
      <c r="Q98" s="1237"/>
      <c r="R98" s="1237"/>
      <c r="S98" s="1237"/>
      <c r="T98" s="1237"/>
      <c r="U98" s="1238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221"/>
      <c r="B99" s="1221"/>
      <c r="C99" s="1221"/>
      <c r="D99" s="1216"/>
      <c r="E99" s="1220"/>
      <c r="F99" s="410" t="s">
        <v>12</v>
      </c>
      <c r="G99" s="350" t="s">
        <v>13</v>
      </c>
      <c r="H99" s="411" t="s">
        <v>101</v>
      </c>
      <c r="I99" s="349" t="s">
        <v>102</v>
      </c>
      <c r="J99" s="412" t="s">
        <v>103</v>
      </c>
      <c r="K99" s="412" t="s">
        <v>16</v>
      </c>
      <c r="L99" s="412" t="s">
        <v>17</v>
      </c>
      <c r="M99" s="412" t="s">
        <v>18</v>
      </c>
      <c r="N99" s="412" t="s">
        <v>19</v>
      </c>
      <c r="O99" s="412" t="s">
        <v>20</v>
      </c>
      <c r="P99" s="412" t="s">
        <v>21</v>
      </c>
      <c r="Q99" s="412" t="s">
        <v>22</v>
      </c>
      <c r="R99" s="412" t="s">
        <v>23</v>
      </c>
      <c r="S99" s="412" t="s">
        <v>24</v>
      </c>
      <c r="T99" s="412" t="s">
        <v>25</v>
      </c>
      <c r="U99" s="413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229" t="s">
        <v>104</v>
      </c>
      <c r="B100" s="1230"/>
      <c r="C100" s="1231"/>
      <c r="D100" s="414"/>
      <c r="E100" s="415">
        <f>+F100+G100+H100+I100+J100+K100+L100+M100+N100+O100+P100+Q100+R100+S100+T100+U100</f>
        <v>0</v>
      </c>
      <c r="F100" s="408"/>
      <c r="G100" s="416"/>
      <c r="H100" s="417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9"/>
      <c r="V100" s="416"/>
      <c r="W100" s="409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406" t="s">
        <v>107</v>
      </c>
      <c r="B103" s="407"/>
      <c r="C103" s="407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216" t="s">
        <v>109</v>
      </c>
      <c r="E104" s="1092" t="s">
        <v>98</v>
      </c>
      <c r="F104" s="1093"/>
      <c r="G104" s="1093"/>
      <c r="H104" s="1093"/>
      <c r="I104" s="1093"/>
      <c r="J104" s="1159"/>
      <c r="K104" s="1207" t="s">
        <v>110</v>
      </c>
      <c r="L104" s="1235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216"/>
      <c r="E105" s="410" t="s">
        <v>111</v>
      </c>
      <c r="F105" s="411" t="s">
        <v>112</v>
      </c>
      <c r="G105" s="349" t="s">
        <v>113</v>
      </c>
      <c r="H105" s="349" t="s">
        <v>114</v>
      </c>
      <c r="I105" s="353" t="s">
        <v>115</v>
      </c>
      <c r="J105" s="354" t="s">
        <v>116</v>
      </c>
      <c r="K105" s="411" t="s">
        <v>117</v>
      </c>
      <c r="L105" s="420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421" t="s">
        <v>120</v>
      </c>
      <c r="D106" s="167">
        <f>SUM(E106:J106)</f>
        <v>0</v>
      </c>
      <c r="E106" s="364"/>
      <c r="F106" s="390"/>
      <c r="G106" s="365"/>
      <c r="H106" s="365"/>
      <c r="I106" s="365"/>
      <c r="J106" s="422"/>
      <c r="K106" s="390"/>
      <c r="L106" s="361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421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421" t="s">
        <v>120</v>
      </c>
      <c r="D112" s="171">
        <f t="shared" si="8"/>
        <v>0</v>
      </c>
      <c r="E112" s="364"/>
      <c r="F112" s="390"/>
      <c r="G112" s="365"/>
      <c r="H112" s="365"/>
      <c r="I112" s="365"/>
      <c r="J112" s="422"/>
      <c r="K112" s="390"/>
      <c r="L112" s="361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406" t="s">
        <v>125</v>
      </c>
      <c r="B115" s="406"/>
      <c r="C115" s="406"/>
      <c r="D115" s="406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176" t="s">
        <v>126</v>
      </c>
      <c r="B116" s="423" t="s">
        <v>127</v>
      </c>
      <c r="C116" s="177" t="s">
        <v>128</v>
      </c>
      <c r="D116" s="178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424" t="s">
        <v>130</v>
      </c>
      <c r="B117" s="425"/>
      <c r="C117" s="381"/>
      <c r="D117" s="426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406" t="s">
        <v>131</v>
      </c>
      <c r="B118" s="406"/>
      <c r="C118" s="406"/>
      <c r="D118" s="406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218" t="s">
        <v>132</v>
      </c>
      <c r="C119" s="1219"/>
      <c r="D119" s="1219"/>
      <c r="E119" s="1219"/>
      <c r="F119" s="1219"/>
      <c r="G119" s="1219"/>
      <c r="H119" s="1219"/>
      <c r="I119" s="1220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427" t="s">
        <v>133</v>
      </c>
      <c r="C120" s="397" t="s">
        <v>134</v>
      </c>
      <c r="D120" s="397" t="s">
        <v>135</v>
      </c>
      <c r="E120" s="397" t="s">
        <v>136</v>
      </c>
      <c r="F120" s="397" t="s">
        <v>137</v>
      </c>
      <c r="G120" s="397" t="s">
        <v>138</v>
      </c>
      <c r="H120" s="397" t="s">
        <v>139</v>
      </c>
      <c r="I120" s="397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428" t="s">
        <v>141</v>
      </c>
      <c r="B121" s="429">
        <f>SUM(C121:I121)</f>
        <v>0</v>
      </c>
      <c r="C121" s="430"/>
      <c r="D121" s="430"/>
      <c r="E121" s="430"/>
      <c r="F121" s="430"/>
      <c r="G121" s="430"/>
      <c r="H121" s="430"/>
      <c r="I121" s="431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406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243" t="s">
        <v>145</v>
      </c>
      <c r="D124" s="1244"/>
      <c r="E124" s="1244"/>
      <c r="F124" s="1244"/>
      <c r="G124" s="1244"/>
      <c r="H124" s="1244"/>
      <c r="I124" s="1244"/>
      <c r="J124" s="1244"/>
      <c r="K124" s="1244"/>
      <c r="L124" s="1244"/>
      <c r="M124" s="1245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410" t="s">
        <v>146</v>
      </c>
      <c r="D125" s="349" t="s">
        <v>147</v>
      </c>
      <c r="E125" s="349" t="s">
        <v>148</v>
      </c>
      <c r="F125" s="349" t="s">
        <v>149</v>
      </c>
      <c r="G125" s="349" t="s">
        <v>150</v>
      </c>
      <c r="H125" s="349" t="s">
        <v>151</v>
      </c>
      <c r="I125" s="349" t="s">
        <v>152</v>
      </c>
      <c r="J125" s="349" t="s">
        <v>153</v>
      </c>
      <c r="K125" s="349" t="s">
        <v>154</v>
      </c>
      <c r="L125" s="349" t="s">
        <v>155</v>
      </c>
      <c r="M125" s="420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428" t="s">
        <v>157</v>
      </c>
      <c r="B126" s="429">
        <f>SUM(C126:M126)</f>
        <v>0</v>
      </c>
      <c r="C126" s="364"/>
      <c r="D126" s="365"/>
      <c r="E126" s="365"/>
      <c r="F126" s="365"/>
      <c r="G126" s="365"/>
      <c r="H126" s="365"/>
      <c r="I126" s="365"/>
      <c r="J126" s="365"/>
      <c r="K126" s="365"/>
      <c r="L126" s="365"/>
      <c r="M126" s="361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406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239" t="s">
        <v>161</v>
      </c>
      <c r="D129" s="1240"/>
      <c r="E129" s="1240"/>
      <c r="F129" s="1241"/>
      <c r="G129" s="1242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352" t="s">
        <v>162</v>
      </c>
      <c r="D130" s="349" t="s">
        <v>163</v>
      </c>
      <c r="E130" s="349" t="s">
        <v>164</v>
      </c>
      <c r="F130" s="354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428" t="s">
        <v>166</v>
      </c>
      <c r="B131" s="432"/>
      <c r="C131" s="433"/>
      <c r="D131" s="365"/>
      <c r="E131" s="365"/>
      <c r="F131" s="367"/>
      <c r="G131" s="390"/>
      <c r="H131" s="366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218" t="s">
        <v>3</v>
      </c>
      <c r="B153" s="1219"/>
      <c r="C153" s="1220"/>
      <c r="D153" s="397" t="s">
        <v>4</v>
      </c>
      <c r="E153" s="15" t="s">
        <v>185</v>
      </c>
      <c r="F153" s="349" t="s">
        <v>186</v>
      </c>
      <c r="G153" s="349" t="s">
        <v>187</v>
      </c>
      <c r="H153" s="354" t="s">
        <v>188</v>
      </c>
      <c r="I153" s="398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355"/>
      <c r="G154" s="355"/>
      <c r="H154" s="399"/>
      <c r="I154" s="400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434" t="s">
        <v>37</v>
      </c>
      <c r="D155" s="17">
        <f t="shared" ref="D155:D183" si="15">SUM(E155:H155)</f>
        <v>0</v>
      </c>
      <c r="E155" s="364"/>
      <c r="F155" s="365"/>
      <c r="G155" s="365"/>
      <c r="H155" s="387"/>
      <c r="I155" s="371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58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58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077" t="s">
        <v>54</v>
      </c>
      <c r="C168" s="88" t="s">
        <v>55</v>
      </c>
      <c r="D168" s="363">
        <f t="shared" si="15"/>
        <v>0</v>
      </c>
      <c r="E168" s="390"/>
      <c r="F168" s="365"/>
      <c r="G168" s="365"/>
      <c r="H168" s="387"/>
      <c r="I168" s="371"/>
    </row>
    <row r="169" spans="1:9" s="7" customFormat="1" x14ac:dyDescent="0.25">
      <c r="A169" s="1080"/>
      <c r="B169" s="1106"/>
      <c r="C169" s="93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362" t="s">
        <v>59</v>
      </c>
      <c r="D171" s="17">
        <f t="shared" si="15"/>
        <v>0</v>
      </c>
      <c r="E171" s="364"/>
      <c r="F171" s="365"/>
      <c r="G171" s="365"/>
      <c r="H171" s="387"/>
      <c r="I171" s="371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377">
        <f t="shared" si="15"/>
        <v>0</v>
      </c>
      <c r="E174" s="378"/>
      <c r="F174" s="379"/>
      <c r="G174" s="379"/>
      <c r="H174" s="382"/>
      <c r="I174" s="401"/>
    </row>
    <row r="175" spans="1:9" s="7" customFormat="1" ht="15" customHeight="1" x14ac:dyDescent="0.25">
      <c r="A175" s="1080"/>
      <c r="B175" s="1216" t="s">
        <v>62</v>
      </c>
      <c r="C175" s="402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216"/>
      <c r="C176" s="402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217" t="s">
        <v>65</v>
      </c>
      <c r="C177" s="1217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077" t="s">
        <v>69</v>
      </c>
      <c r="C181" s="385" t="s">
        <v>70</v>
      </c>
      <c r="D181" s="17">
        <f t="shared" si="15"/>
        <v>0</v>
      </c>
      <c r="E181" s="364"/>
      <c r="F181" s="365"/>
      <c r="G181" s="365"/>
      <c r="H181" s="387"/>
      <c r="I181" s="371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223" t="s">
        <v>75</v>
      </c>
      <c r="C184" s="1224"/>
      <c r="D184" s="363">
        <f>SUM(E184:H184)</f>
        <v>0</v>
      </c>
      <c r="E184" s="364"/>
      <c r="F184" s="365"/>
      <c r="G184" s="365"/>
      <c r="H184" s="403"/>
      <c r="I184" s="371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225" t="s">
        <v>4</v>
      </c>
      <c r="C186" s="1226"/>
      <c r="D186" s="377">
        <f>SUM(E186:H186)</f>
        <v>0</v>
      </c>
      <c r="E186" s="391">
        <f>SUM(E154:E185)</f>
        <v>0</v>
      </c>
      <c r="F186" s="394">
        <f>SUM(F154:F185)</f>
        <v>0</v>
      </c>
      <c r="G186" s="394">
        <f>SUM(G154:G185)</f>
        <v>0</v>
      </c>
      <c r="H186" s="404">
        <f>SUM(H154:H185)</f>
        <v>0</v>
      </c>
      <c r="I186" s="405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406"/>
      <c r="G187" s="406" t="s">
        <v>191</v>
      </c>
      <c r="H187" s="435"/>
      <c r="I187" s="435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247" t="s">
        <v>192</v>
      </c>
      <c r="B188" s="1084" t="s">
        <v>193</v>
      </c>
      <c r="C188" s="1201" t="s">
        <v>4</v>
      </c>
      <c r="D188" s="1201"/>
      <c r="E188" s="1109"/>
      <c r="F188" s="1218" t="s">
        <v>194</v>
      </c>
      <c r="G188" s="1219"/>
      <c r="H188" s="1219"/>
      <c r="I188" s="1219"/>
      <c r="J188" s="1219"/>
      <c r="K188" s="1219"/>
      <c r="L188" s="1219"/>
      <c r="M188" s="1219"/>
      <c r="N188" s="1219"/>
      <c r="O188" s="1219"/>
      <c r="P188" s="1219"/>
      <c r="Q188" s="1219"/>
      <c r="R188" s="1219"/>
      <c r="S188" s="1219"/>
      <c r="T188" s="1219"/>
      <c r="U188" s="1219"/>
      <c r="V188" s="1219"/>
      <c r="W188" s="1219"/>
      <c r="X188" s="1219"/>
      <c r="Y188" s="1219"/>
      <c r="Z188" s="1219"/>
      <c r="AA188" s="1219"/>
      <c r="AB188" s="1219"/>
      <c r="AC188" s="1219"/>
      <c r="AD188" s="1219"/>
      <c r="AE188" s="1219"/>
      <c r="AF188" s="1219"/>
      <c r="AG188" s="1248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247"/>
      <c r="B189" s="1085"/>
      <c r="C189" s="1202"/>
      <c r="D189" s="1202"/>
      <c r="E189" s="1184"/>
      <c r="F189" s="1218" t="s">
        <v>17</v>
      </c>
      <c r="G189" s="1220"/>
      <c r="H189" s="1206" t="s">
        <v>196</v>
      </c>
      <c r="I189" s="1235"/>
      <c r="J189" s="1206" t="s">
        <v>19</v>
      </c>
      <c r="K189" s="1235"/>
      <c r="L189" s="1206" t="s">
        <v>20</v>
      </c>
      <c r="M189" s="1235"/>
      <c r="N189" s="1206" t="s">
        <v>21</v>
      </c>
      <c r="O189" s="1235"/>
      <c r="P189" s="1206" t="s">
        <v>22</v>
      </c>
      <c r="Q189" s="1235"/>
      <c r="R189" s="1206" t="s">
        <v>23</v>
      </c>
      <c r="S189" s="1235"/>
      <c r="T189" s="1206" t="s">
        <v>24</v>
      </c>
      <c r="U189" s="1235"/>
      <c r="V189" s="1206" t="s">
        <v>25</v>
      </c>
      <c r="W189" s="1235"/>
      <c r="X189" s="1206" t="s">
        <v>26</v>
      </c>
      <c r="Y189" s="1235"/>
      <c r="Z189" s="1206" t="s">
        <v>27</v>
      </c>
      <c r="AA189" s="1235"/>
      <c r="AB189" s="1206" t="s">
        <v>28</v>
      </c>
      <c r="AC189" s="1235"/>
      <c r="AD189" s="1206" t="s">
        <v>29</v>
      </c>
      <c r="AE189" s="1235"/>
      <c r="AF189" s="1206" t="s">
        <v>30</v>
      </c>
      <c r="AG189" s="1208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247"/>
      <c r="B190" s="1086"/>
      <c r="C190" s="436" t="s">
        <v>197</v>
      </c>
      <c r="D190" s="411" t="s">
        <v>117</v>
      </c>
      <c r="E190" s="420" t="s">
        <v>118</v>
      </c>
      <c r="F190" s="410" t="s">
        <v>117</v>
      </c>
      <c r="G190" s="420" t="s">
        <v>118</v>
      </c>
      <c r="H190" s="410" t="s">
        <v>117</v>
      </c>
      <c r="I190" s="420" t="s">
        <v>118</v>
      </c>
      <c r="J190" s="410" t="s">
        <v>117</v>
      </c>
      <c r="K190" s="420" t="s">
        <v>118</v>
      </c>
      <c r="L190" s="410" t="s">
        <v>117</v>
      </c>
      <c r="M190" s="420" t="s">
        <v>118</v>
      </c>
      <c r="N190" s="410" t="s">
        <v>117</v>
      </c>
      <c r="O190" s="420" t="s">
        <v>118</v>
      </c>
      <c r="P190" s="410" t="s">
        <v>117</v>
      </c>
      <c r="Q190" s="420" t="s">
        <v>118</v>
      </c>
      <c r="R190" s="410" t="s">
        <v>117</v>
      </c>
      <c r="S190" s="420" t="s">
        <v>118</v>
      </c>
      <c r="T190" s="410" t="s">
        <v>117</v>
      </c>
      <c r="U190" s="420" t="s">
        <v>118</v>
      </c>
      <c r="V190" s="410" t="s">
        <v>117</v>
      </c>
      <c r="W190" s="420" t="s">
        <v>118</v>
      </c>
      <c r="X190" s="410" t="s">
        <v>117</v>
      </c>
      <c r="Y190" s="420" t="s">
        <v>118</v>
      </c>
      <c r="Z190" s="410" t="s">
        <v>117</v>
      </c>
      <c r="AA190" s="420" t="s">
        <v>118</v>
      </c>
      <c r="AB190" s="410" t="s">
        <v>117</v>
      </c>
      <c r="AC190" s="420" t="s">
        <v>118</v>
      </c>
      <c r="AD190" s="410" t="s">
        <v>117</v>
      </c>
      <c r="AE190" s="420" t="s">
        <v>118</v>
      </c>
      <c r="AF190" s="410" t="s">
        <v>117</v>
      </c>
      <c r="AG190" s="437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246" t="s">
        <v>198</v>
      </c>
      <c r="B191" s="438" t="s">
        <v>199</v>
      </c>
      <c r="C191" s="439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440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440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440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248" t="s">
        <v>205</v>
      </c>
      <c r="B197" s="249" t="s">
        <v>206</v>
      </c>
      <c r="C197" s="441">
        <f t="shared" si="16"/>
        <v>0</v>
      </c>
      <c r="D197" s="442">
        <f t="shared" si="22"/>
        <v>0</v>
      </c>
      <c r="E197" s="443">
        <f t="shared" si="22"/>
        <v>0</v>
      </c>
      <c r="F197" s="444"/>
      <c r="G197" s="445"/>
      <c r="H197" s="444"/>
      <c r="I197" s="445"/>
      <c r="J197" s="444"/>
      <c r="K197" s="445"/>
      <c r="L197" s="444"/>
      <c r="M197" s="445"/>
      <c r="N197" s="444"/>
      <c r="O197" s="445"/>
      <c r="P197" s="444"/>
      <c r="Q197" s="445"/>
      <c r="R197" s="444"/>
      <c r="S197" s="445"/>
      <c r="T197" s="444"/>
      <c r="U197" s="445"/>
      <c r="V197" s="444"/>
      <c r="W197" s="445"/>
      <c r="X197" s="444"/>
      <c r="Y197" s="445"/>
      <c r="Z197" s="444"/>
      <c r="AA197" s="445"/>
      <c r="AB197" s="444"/>
      <c r="AC197" s="445"/>
      <c r="AD197" s="444"/>
      <c r="AE197" s="445"/>
      <c r="AF197" s="444"/>
      <c r="AG197" s="446"/>
      <c r="AH197" s="44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4862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",[3]NOMBRE!B2," - ","( ",[3]NOMBRE!C2,[3]NOMBRE!D2,[3]NOMBRE!E2,[3]NOMBRE!F2,[3]NOMBRE!G2,"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",[3]NOMBRE!B6," - ","( ",[3]NOMBRE!C6,[3]NOMBRE!D6," )")</f>
        <v>MES: FEBRERO - ( 02 )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",[3]NOMBRE!B7)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209" t="s">
        <v>4</v>
      </c>
      <c r="E9" s="1236" t="s">
        <v>5</v>
      </c>
      <c r="F9" s="1251"/>
      <c r="G9" s="1251"/>
      <c r="H9" s="1251"/>
      <c r="I9" s="1252"/>
      <c r="J9" s="1253" t="s">
        <v>6</v>
      </c>
      <c r="K9" s="1254"/>
      <c r="L9" s="1254"/>
      <c r="M9" s="1254"/>
      <c r="N9" s="1254"/>
      <c r="O9" s="1254"/>
      <c r="P9" s="1254"/>
      <c r="Q9" s="1254"/>
      <c r="R9" s="1254"/>
      <c r="S9" s="1254"/>
      <c r="T9" s="1254"/>
      <c r="U9" s="1254"/>
      <c r="V9" s="1254"/>
      <c r="W9" s="1254"/>
      <c r="X9" s="1254"/>
      <c r="Y9" s="1253" t="s">
        <v>7</v>
      </c>
      <c r="Z9" s="1254"/>
      <c r="AA9" s="1255"/>
      <c r="AB9" s="1109" t="s">
        <v>8</v>
      </c>
      <c r="AC9" s="1209" t="s">
        <v>9</v>
      </c>
      <c r="AD9" s="1209" t="s">
        <v>10</v>
      </c>
      <c r="AE9" s="1209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455" t="s">
        <v>13</v>
      </c>
      <c r="G10" s="455" t="s">
        <v>14</v>
      </c>
      <c r="H10" s="456" t="s">
        <v>15</v>
      </c>
      <c r="I10" s="457" t="s">
        <v>16</v>
      </c>
      <c r="J10" s="16" t="s">
        <v>16</v>
      </c>
      <c r="K10" s="455" t="s">
        <v>17</v>
      </c>
      <c r="L10" s="455" t="s">
        <v>18</v>
      </c>
      <c r="M10" s="455" t="s">
        <v>19</v>
      </c>
      <c r="N10" s="455" t="s">
        <v>20</v>
      </c>
      <c r="O10" s="455" t="s">
        <v>21</v>
      </c>
      <c r="P10" s="455" t="s">
        <v>22</v>
      </c>
      <c r="Q10" s="455" t="s">
        <v>23</v>
      </c>
      <c r="R10" s="455" t="s">
        <v>24</v>
      </c>
      <c r="S10" s="455" t="s">
        <v>25</v>
      </c>
      <c r="T10" s="455" t="s">
        <v>26</v>
      </c>
      <c r="U10" s="455" t="s">
        <v>27</v>
      </c>
      <c r="V10" s="455" t="s">
        <v>28</v>
      </c>
      <c r="W10" s="455" t="s">
        <v>29</v>
      </c>
      <c r="X10" s="458" t="s">
        <v>30</v>
      </c>
      <c r="Y10" s="459" t="s">
        <v>31</v>
      </c>
      <c r="Z10" s="460" t="s">
        <v>32</v>
      </c>
      <c r="AA10" s="461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249" t="s">
        <v>34</v>
      </c>
      <c r="B11" s="1082" t="s">
        <v>35</v>
      </c>
      <c r="C11" s="1083"/>
      <c r="D11" s="462">
        <f>SUM(E11:G11)</f>
        <v>179</v>
      </c>
      <c r="E11" s="18">
        <v>127</v>
      </c>
      <c r="F11" s="463">
        <v>21</v>
      </c>
      <c r="G11" s="463">
        <v>31</v>
      </c>
      <c r="H11" s="19"/>
      <c r="I11" s="464"/>
      <c r="J11" s="19"/>
      <c r="K11" s="465"/>
      <c r="L11" s="465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7"/>
      <c r="Z11" s="465"/>
      <c r="AA11" s="468"/>
      <c r="AB11" s="20"/>
      <c r="AC11" s="469"/>
      <c r="AD11" s="469">
        <v>0</v>
      </c>
      <c r="AE11" s="469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250" t="s">
        <v>36</v>
      </c>
      <c r="C12" s="470" t="s">
        <v>37</v>
      </c>
      <c r="D12" s="471">
        <f t="shared" ref="D12:D23" si="0">SUM(E12:X12)</f>
        <v>210</v>
      </c>
      <c r="E12" s="472">
        <v>152</v>
      </c>
      <c r="F12" s="473">
        <v>15</v>
      </c>
      <c r="G12" s="473">
        <v>10</v>
      </c>
      <c r="H12" s="473">
        <v>10</v>
      </c>
      <c r="I12" s="474">
        <v>20</v>
      </c>
      <c r="J12" s="473"/>
      <c r="K12" s="473"/>
      <c r="L12" s="473"/>
      <c r="M12" s="473"/>
      <c r="N12" s="473">
        <v>1</v>
      </c>
      <c r="O12" s="473"/>
      <c r="P12" s="473"/>
      <c r="Q12" s="473"/>
      <c r="R12" s="473"/>
      <c r="S12" s="473">
        <v>1</v>
      </c>
      <c r="T12" s="473"/>
      <c r="U12" s="473"/>
      <c r="V12" s="473"/>
      <c r="W12" s="473">
        <v>1</v>
      </c>
      <c r="X12" s="475"/>
      <c r="Y12" s="476"/>
      <c r="Z12" s="477"/>
      <c r="AA12" s="478"/>
      <c r="AB12" s="469"/>
      <c r="AC12" s="469"/>
      <c r="AD12" s="469"/>
      <c r="AE12" s="469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347" t="s">
        <v>38</v>
      </c>
      <c r="D13" s="26">
        <f t="shared" si="0"/>
        <v>18</v>
      </c>
      <c r="E13" s="27"/>
      <c r="F13" s="28"/>
      <c r="G13" s="28"/>
      <c r="H13" s="28">
        <v>4</v>
      </c>
      <c r="I13" s="29">
        <v>4</v>
      </c>
      <c r="J13" s="28"/>
      <c r="K13" s="28"/>
      <c r="L13" s="28"/>
      <c r="M13" s="28">
        <v>2</v>
      </c>
      <c r="N13" s="28">
        <v>3</v>
      </c>
      <c r="O13" s="28"/>
      <c r="P13" s="28">
        <v>1</v>
      </c>
      <c r="Q13" s="28"/>
      <c r="R13" s="28"/>
      <c r="S13" s="28"/>
      <c r="T13" s="28">
        <v>2</v>
      </c>
      <c r="U13" s="28"/>
      <c r="V13" s="28">
        <v>1</v>
      </c>
      <c r="W13" s="28">
        <v>1</v>
      </c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165</v>
      </c>
      <c r="E14" s="37">
        <v>144</v>
      </c>
      <c r="F14" s="38">
        <v>7</v>
      </c>
      <c r="G14" s="38">
        <v>5</v>
      </c>
      <c r="H14" s="38">
        <v>3</v>
      </c>
      <c r="I14" s="39">
        <v>1</v>
      </c>
      <c r="J14" s="38"/>
      <c r="K14" s="38">
        <v>1</v>
      </c>
      <c r="L14" s="38"/>
      <c r="M14" s="38"/>
      <c r="N14" s="38"/>
      <c r="O14" s="38"/>
      <c r="P14" s="38"/>
      <c r="Q14" s="38">
        <v>1</v>
      </c>
      <c r="R14" s="38"/>
      <c r="S14" s="38"/>
      <c r="T14" s="38">
        <v>1</v>
      </c>
      <c r="U14" s="38"/>
      <c r="V14" s="38"/>
      <c r="W14" s="38">
        <v>1</v>
      </c>
      <c r="X14" s="30">
        <v>1</v>
      </c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49</v>
      </c>
      <c r="E15" s="44">
        <v>12</v>
      </c>
      <c r="F15" s="45"/>
      <c r="G15" s="45"/>
      <c r="H15" s="45"/>
      <c r="I15" s="46"/>
      <c r="J15" s="45"/>
      <c r="K15" s="45">
        <v>2</v>
      </c>
      <c r="L15" s="45">
        <v>11</v>
      </c>
      <c r="M15" s="45">
        <v>9</v>
      </c>
      <c r="N15" s="45">
        <v>8</v>
      </c>
      <c r="O15" s="45">
        <v>3</v>
      </c>
      <c r="P15" s="45">
        <v>1</v>
      </c>
      <c r="Q15" s="45"/>
      <c r="R15" s="45"/>
      <c r="S15" s="45"/>
      <c r="T15" s="45"/>
      <c r="U15" s="45">
        <v>1</v>
      </c>
      <c r="V15" s="45"/>
      <c r="W15" s="45">
        <v>1</v>
      </c>
      <c r="X15" s="47">
        <v>1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51</v>
      </c>
      <c r="E16" s="27"/>
      <c r="F16" s="28">
        <v>10</v>
      </c>
      <c r="G16" s="28">
        <v>32</v>
      </c>
      <c r="H16" s="28">
        <v>9</v>
      </c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267</v>
      </c>
      <c r="E17" s="37">
        <v>3</v>
      </c>
      <c r="F17" s="38">
        <v>25</v>
      </c>
      <c r="G17" s="38">
        <v>10</v>
      </c>
      <c r="H17" s="38">
        <v>5</v>
      </c>
      <c r="I17" s="41"/>
      <c r="J17" s="59"/>
      <c r="K17" s="38">
        <v>4</v>
      </c>
      <c r="L17" s="38">
        <v>7</v>
      </c>
      <c r="M17" s="60">
        <v>4</v>
      </c>
      <c r="N17" s="60">
        <v>8</v>
      </c>
      <c r="O17" s="60">
        <v>13</v>
      </c>
      <c r="P17" s="60">
        <v>6</v>
      </c>
      <c r="Q17" s="60">
        <v>8</v>
      </c>
      <c r="R17" s="60">
        <v>13</v>
      </c>
      <c r="S17" s="60">
        <v>27</v>
      </c>
      <c r="T17" s="60">
        <v>20</v>
      </c>
      <c r="U17" s="60">
        <v>27</v>
      </c>
      <c r="V17" s="60">
        <v>29</v>
      </c>
      <c r="W17" s="60">
        <v>24</v>
      </c>
      <c r="X17" s="60">
        <v>34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32</v>
      </c>
      <c r="E18" s="37"/>
      <c r="F18" s="38">
        <v>15</v>
      </c>
      <c r="G18" s="38">
        <v>10</v>
      </c>
      <c r="H18" s="38">
        <v>7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421" t="s">
        <v>46</v>
      </c>
      <c r="D20" s="52">
        <f t="shared" si="0"/>
        <v>30</v>
      </c>
      <c r="E20" s="27">
        <v>30</v>
      </c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>* No olvide digitar el campo Migrantes (Digite 0 si no tiene)</v>
      </c>
      <c r="CD20" s="23" t="str">
        <f t="shared" si="1"/>
        <v>* No olvide digitar el campo Espacios Amigables/ Adolescentes (Digite 0 si no tiene)</v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10</v>
      </c>
      <c r="E25" s="78"/>
      <c r="F25" s="79"/>
      <c r="G25" s="79"/>
      <c r="H25" s="79"/>
      <c r="I25" s="80"/>
      <c r="J25" s="59"/>
      <c r="K25" s="38">
        <v>1</v>
      </c>
      <c r="L25" s="38">
        <v>3</v>
      </c>
      <c r="M25" s="38">
        <v>3</v>
      </c>
      <c r="N25" s="38">
        <v>2</v>
      </c>
      <c r="O25" s="38"/>
      <c r="P25" s="38">
        <v>1</v>
      </c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6</v>
      </c>
      <c r="E26" s="78"/>
      <c r="F26" s="79"/>
      <c r="G26" s="79"/>
      <c r="H26" s="79"/>
      <c r="I26" s="80"/>
      <c r="J26" s="59"/>
      <c r="K26" s="83"/>
      <c r="L26" s="83">
        <v>2</v>
      </c>
      <c r="M26" s="83">
        <v>3</v>
      </c>
      <c r="N26" s="83"/>
      <c r="O26" s="83">
        <v>1</v>
      </c>
      <c r="P26" s="83"/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209" t="s">
        <v>54</v>
      </c>
      <c r="C28" s="88" t="s">
        <v>55</v>
      </c>
      <c r="D28" s="462">
        <f>SUM(E28:F28)</f>
        <v>10</v>
      </c>
      <c r="E28" s="27"/>
      <c r="F28" s="28">
        <v>10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479"/>
      <c r="AC28" s="469"/>
      <c r="AD28" s="469"/>
      <c r="AE28" s="469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345" t="s">
        <v>56</v>
      </c>
      <c r="D29" s="82">
        <f>SUM(E29:G29)</f>
        <v>15</v>
      </c>
      <c r="E29" s="37"/>
      <c r="F29" s="38">
        <v>15</v>
      </c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9</v>
      </c>
      <c r="E30" s="63"/>
      <c r="F30" s="102">
        <v>9</v>
      </c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>* No olvide digitar el campo Migrantes (Digite 0 si no tiene)</v>
      </c>
      <c r="CD30" s="23" t="str">
        <f t="shared" si="1"/>
        <v>* No olvide digitar el campo Espacios Amigables/ Adolescentes (Digite 0 si no tiene)</v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209" t="s">
        <v>58</v>
      </c>
      <c r="C31" s="470" t="s">
        <v>59</v>
      </c>
      <c r="D31" s="471">
        <f>SUM(E31:H31)</f>
        <v>0</v>
      </c>
      <c r="E31" s="472"/>
      <c r="F31" s="473"/>
      <c r="G31" s="473"/>
      <c r="H31" s="473"/>
      <c r="I31" s="480"/>
      <c r="J31" s="481"/>
      <c r="K31" s="482"/>
      <c r="L31" s="482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4"/>
      <c r="Z31" s="465"/>
      <c r="AA31" s="468"/>
      <c r="AB31" s="469"/>
      <c r="AC31" s="469"/>
      <c r="AD31" s="469"/>
      <c r="AE31" s="469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261" t="s">
        <v>61</v>
      </c>
      <c r="C34" s="1262"/>
      <c r="D34" s="485">
        <f>SUM(E34:X34)</f>
        <v>150</v>
      </c>
      <c r="E34" s="486">
        <v>150</v>
      </c>
      <c r="F34" s="487"/>
      <c r="G34" s="487"/>
      <c r="H34" s="487"/>
      <c r="I34" s="488"/>
      <c r="J34" s="489"/>
      <c r="K34" s="487"/>
      <c r="L34" s="487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1"/>
      <c r="Z34" s="487"/>
      <c r="AA34" s="492"/>
      <c r="AB34" s="488"/>
      <c r="AC34" s="488"/>
      <c r="AD34" s="488"/>
      <c r="AE34" s="488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263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264" t="s">
        <v>65</v>
      </c>
      <c r="C37" s="1264"/>
      <c r="D37" s="26">
        <f>SUM(E37:X37)</f>
        <v>28</v>
      </c>
      <c r="E37" s="37"/>
      <c r="F37" s="38"/>
      <c r="G37" s="38"/>
      <c r="H37" s="38">
        <v>8</v>
      </c>
      <c r="I37" s="41">
        <v>20</v>
      </c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15</v>
      </c>
      <c r="E38" s="37"/>
      <c r="F38" s="38"/>
      <c r="G38" s="38"/>
      <c r="H38" s="38"/>
      <c r="I38" s="41">
        <v>15</v>
      </c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>* No olvide digitar el campo Migrantes (Digite 0 si no tiene)</v>
      </c>
      <c r="CD38" s="23" t="str">
        <f t="shared" si="1"/>
        <v>* No olvide digitar el campo Espacios Amigables/ Adolescentes (Digite 0 si no tiene)</v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456</v>
      </c>
      <c r="E40" s="112">
        <v>171</v>
      </c>
      <c r="F40" s="83"/>
      <c r="G40" s="83"/>
      <c r="H40" s="83"/>
      <c r="I40" s="113"/>
      <c r="J40" s="114"/>
      <c r="K40" s="83">
        <v>5</v>
      </c>
      <c r="L40" s="83">
        <v>10</v>
      </c>
      <c r="M40" s="115">
        <v>5</v>
      </c>
      <c r="N40" s="115">
        <v>8</v>
      </c>
      <c r="O40" s="115">
        <v>16</v>
      </c>
      <c r="P40" s="115">
        <v>8</v>
      </c>
      <c r="Q40" s="115">
        <v>12</v>
      </c>
      <c r="R40" s="115">
        <v>14</v>
      </c>
      <c r="S40" s="115">
        <v>30</v>
      </c>
      <c r="T40" s="115">
        <v>24</v>
      </c>
      <c r="U40" s="115">
        <v>33</v>
      </c>
      <c r="V40" s="115">
        <v>40</v>
      </c>
      <c r="W40" s="115">
        <v>28</v>
      </c>
      <c r="X40" s="115">
        <v>52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209" t="s">
        <v>69</v>
      </c>
      <c r="C41" s="493" t="s">
        <v>70</v>
      </c>
      <c r="D41" s="471">
        <f>SUM(U41:X41)</f>
        <v>0</v>
      </c>
      <c r="E41" s="494"/>
      <c r="F41" s="482"/>
      <c r="G41" s="482"/>
      <c r="H41" s="482"/>
      <c r="I41" s="480"/>
      <c r="J41" s="481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95"/>
      <c r="V41" s="495"/>
      <c r="W41" s="495"/>
      <c r="X41" s="495"/>
      <c r="Y41" s="496"/>
      <c r="Z41" s="482"/>
      <c r="AA41" s="497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114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27</v>
      </c>
      <c r="V42" s="60">
        <v>29</v>
      </c>
      <c r="W42" s="60">
        <v>24</v>
      </c>
      <c r="X42" s="60">
        <v>34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114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27</v>
      </c>
      <c r="V44" s="125">
        <v>29</v>
      </c>
      <c r="W44" s="125">
        <v>24</v>
      </c>
      <c r="X44" s="125">
        <v>34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114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27</v>
      </c>
      <c r="V45" s="125">
        <v>29</v>
      </c>
      <c r="W45" s="125">
        <v>24</v>
      </c>
      <c r="X45" s="125">
        <v>34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257" t="s">
        <v>75</v>
      </c>
      <c r="C46" s="1258"/>
      <c r="D46" s="471">
        <f>SUM(E46:X46)</f>
        <v>80</v>
      </c>
      <c r="E46" s="472"/>
      <c r="F46" s="473">
        <v>38</v>
      </c>
      <c r="G46" s="473">
        <v>27</v>
      </c>
      <c r="H46" s="473">
        <v>15</v>
      </c>
      <c r="I46" s="469"/>
      <c r="J46" s="498"/>
      <c r="K46" s="473"/>
      <c r="L46" s="473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6"/>
      <c r="Z46" s="482"/>
      <c r="AA46" s="497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2</v>
      </c>
      <c r="E47" s="44"/>
      <c r="F47" s="45">
        <v>2</v>
      </c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>* No olvide digitar el campo Migrantes (Digite 0 si no tiene)</v>
      </c>
      <c r="CD47" s="23" t="str">
        <f t="shared" si="1"/>
        <v>* No olvide digitar el campo Espacios Amigables/ Adolescentes (Digite 0 si no tiene)</v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259" t="s">
        <v>4</v>
      </c>
      <c r="C48" s="1260"/>
      <c r="D48" s="485">
        <f>SUM(E48:X48)</f>
        <v>2124</v>
      </c>
      <c r="E48" s="499">
        <f>SUM(E11:E47)</f>
        <v>789</v>
      </c>
      <c r="F48" s="500">
        <f t="shared" ref="F48:AA48" si="2">SUM(F11:F47)</f>
        <v>167</v>
      </c>
      <c r="G48" s="500">
        <f t="shared" si="2"/>
        <v>125</v>
      </c>
      <c r="H48" s="500">
        <f t="shared" si="2"/>
        <v>61</v>
      </c>
      <c r="I48" s="501">
        <f t="shared" si="2"/>
        <v>60</v>
      </c>
      <c r="J48" s="502">
        <f t="shared" si="2"/>
        <v>0</v>
      </c>
      <c r="K48" s="500">
        <f t="shared" si="2"/>
        <v>13</v>
      </c>
      <c r="L48" s="500">
        <f t="shared" si="2"/>
        <v>33</v>
      </c>
      <c r="M48" s="503">
        <f t="shared" si="2"/>
        <v>26</v>
      </c>
      <c r="N48" s="503">
        <f t="shared" si="2"/>
        <v>30</v>
      </c>
      <c r="O48" s="503">
        <f t="shared" si="2"/>
        <v>33</v>
      </c>
      <c r="P48" s="503">
        <f t="shared" si="2"/>
        <v>17</v>
      </c>
      <c r="Q48" s="503">
        <f t="shared" si="2"/>
        <v>21</v>
      </c>
      <c r="R48" s="503">
        <f t="shared" si="2"/>
        <v>27</v>
      </c>
      <c r="S48" s="503">
        <f t="shared" si="2"/>
        <v>58</v>
      </c>
      <c r="T48" s="503">
        <f t="shared" si="2"/>
        <v>47</v>
      </c>
      <c r="U48" s="503">
        <f t="shared" si="2"/>
        <v>142</v>
      </c>
      <c r="V48" s="503">
        <f t="shared" si="2"/>
        <v>157</v>
      </c>
      <c r="W48" s="503">
        <f>SUM(W11:W47)</f>
        <v>128</v>
      </c>
      <c r="X48" s="503">
        <f t="shared" si="2"/>
        <v>190</v>
      </c>
      <c r="Y48" s="504">
        <f>SUM(Y11:Y47)</f>
        <v>0</v>
      </c>
      <c r="Z48" s="500">
        <f t="shared" si="2"/>
        <v>0</v>
      </c>
      <c r="AA48" s="500">
        <f t="shared" si="2"/>
        <v>0</v>
      </c>
      <c r="AB48" s="501">
        <f>SUM(AB11:AB47)</f>
        <v>0</v>
      </c>
      <c r="AC48" s="501">
        <f>SUM(AC11:AC47)</f>
        <v>0</v>
      </c>
      <c r="AD48" s="501">
        <f>SUM(AD11:AD47)</f>
        <v>0</v>
      </c>
      <c r="AE48" s="501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265" t="s">
        <v>3</v>
      </c>
      <c r="B50" s="1266"/>
      <c r="C50" s="1267"/>
      <c r="D50" s="506" t="s">
        <v>4</v>
      </c>
      <c r="E50" s="15" t="s">
        <v>78</v>
      </c>
      <c r="F50" s="456" t="s">
        <v>79</v>
      </c>
      <c r="G50" s="456" t="s">
        <v>80</v>
      </c>
      <c r="H50" s="461" t="s">
        <v>81</v>
      </c>
      <c r="I50" s="507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249" t="s">
        <v>34</v>
      </c>
      <c r="B51" s="1082" t="s">
        <v>35</v>
      </c>
      <c r="C51" s="1083"/>
      <c r="D51" s="462">
        <f>SUM(E51:H51)</f>
        <v>117</v>
      </c>
      <c r="E51" s="18">
        <v>59</v>
      </c>
      <c r="F51" s="463">
        <v>0</v>
      </c>
      <c r="G51" s="463">
        <v>0</v>
      </c>
      <c r="H51" s="508">
        <v>58</v>
      </c>
      <c r="I51" s="509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250" t="s">
        <v>36</v>
      </c>
      <c r="C52" s="470" t="s">
        <v>37</v>
      </c>
      <c r="D52" s="462">
        <f t="shared" ref="D52:D82" si="4">SUM(E52:H52)</f>
        <v>255</v>
      </c>
      <c r="E52" s="472">
        <v>152</v>
      </c>
      <c r="F52" s="473">
        <v>3</v>
      </c>
      <c r="G52" s="473"/>
      <c r="H52" s="495">
        <v>100</v>
      </c>
      <c r="I52" s="479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347" t="s">
        <v>38</v>
      </c>
      <c r="D53" s="82">
        <f t="shared" si="4"/>
        <v>15</v>
      </c>
      <c r="E53" s="37"/>
      <c r="F53" s="38">
        <v>15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347" t="s">
        <v>39</v>
      </c>
      <c r="D54" s="26">
        <f t="shared" si="4"/>
        <v>13</v>
      </c>
      <c r="E54" s="37">
        <v>7</v>
      </c>
      <c r="F54" s="38">
        <v>5</v>
      </c>
      <c r="G54" s="38"/>
      <c r="H54" s="60">
        <v>1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45</v>
      </c>
      <c r="E55" s="44"/>
      <c r="F55" s="45">
        <v>45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71</v>
      </c>
      <c r="E56" s="27">
        <v>51</v>
      </c>
      <c r="F56" s="28"/>
      <c r="G56" s="28"/>
      <c r="H56" s="54">
        <v>20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292</v>
      </c>
      <c r="E57" s="37">
        <v>267</v>
      </c>
      <c r="F57" s="38"/>
      <c r="G57" s="38"/>
      <c r="H57" s="60">
        <v>25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47</v>
      </c>
      <c r="E58" s="37">
        <v>32</v>
      </c>
      <c r="F58" s="38"/>
      <c r="G58" s="38"/>
      <c r="H58" s="60">
        <v>15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30</v>
      </c>
      <c r="E60" s="37">
        <v>20</v>
      </c>
      <c r="F60" s="38"/>
      <c r="G60" s="38"/>
      <c r="H60" s="60">
        <v>10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10</v>
      </c>
      <c r="E62" s="112">
        <v>4</v>
      </c>
      <c r="F62" s="83">
        <v>6</v>
      </c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4</v>
      </c>
      <c r="E63" s="112">
        <v>4</v>
      </c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209" t="s">
        <v>54</v>
      </c>
      <c r="C65" s="88" t="s">
        <v>55</v>
      </c>
      <c r="D65" s="471">
        <f t="shared" si="4"/>
        <v>130</v>
      </c>
      <c r="E65" s="498">
        <v>70</v>
      </c>
      <c r="F65" s="473"/>
      <c r="G65" s="473"/>
      <c r="H65" s="495">
        <v>60</v>
      </c>
      <c r="I65" s="479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345" t="s">
        <v>56</v>
      </c>
      <c r="D66" s="26">
        <f t="shared" si="4"/>
        <v>105</v>
      </c>
      <c r="E66" s="59">
        <v>55</v>
      </c>
      <c r="F66" s="38"/>
      <c r="G66" s="38"/>
      <c r="H66" s="60">
        <v>50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9</v>
      </c>
      <c r="E67" s="66">
        <v>9</v>
      </c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209" t="s">
        <v>58</v>
      </c>
      <c r="C68" s="470" t="s">
        <v>59</v>
      </c>
      <c r="D68" s="462">
        <f t="shared" si="4"/>
        <v>9</v>
      </c>
      <c r="E68" s="472">
        <v>9</v>
      </c>
      <c r="F68" s="473"/>
      <c r="G68" s="473"/>
      <c r="H68" s="495"/>
      <c r="I68" s="479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485">
        <f t="shared" si="4"/>
        <v>111</v>
      </c>
      <c r="E71" s="486">
        <v>111</v>
      </c>
      <c r="F71" s="487"/>
      <c r="G71" s="487"/>
      <c r="H71" s="490"/>
      <c r="I71" s="510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263" t="s">
        <v>62</v>
      </c>
      <c r="C72" s="511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263"/>
      <c r="C73" s="511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264" t="s">
        <v>65</v>
      </c>
      <c r="C74" s="1264"/>
      <c r="D74" s="82">
        <f t="shared" si="4"/>
        <v>33</v>
      </c>
      <c r="E74" s="37">
        <v>28</v>
      </c>
      <c r="F74" s="38"/>
      <c r="G74" s="38"/>
      <c r="H74" s="60">
        <v>5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18</v>
      </c>
      <c r="E75" s="37">
        <v>15</v>
      </c>
      <c r="F75" s="38"/>
      <c r="G75" s="38"/>
      <c r="H75" s="60">
        <v>3</v>
      </c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822</v>
      </c>
      <c r="E77" s="112">
        <v>456</v>
      </c>
      <c r="F77" s="83">
        <v>122</v>
      </c>
      <c r="G77" s="83">
        <v>122</v>
      </c>
      <c r="H77" s="115">
        <v>122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209" t="s">
        <v>69</v>
      </c>
      <c r="C78" s="493" t="s">
        <v>70</v>
      </c>
      <c r="D78" s="462">
        <f t="shared" si="4"/>
        <v>0</v>
      </c>
      <c r="E78" s="472"/>
      <c r="F78" s="473"/>
      <c r="G78" s="473"/>
      <c r="H78" s="495"/>
      <c r="I78" s="479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114</v>
      </c>
      <c r="E79" s="37">
        <v>114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114</v>
      </c>
      <c r="E81" s="112">
        <v>114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114</v>
      </c>
      <c r="E82" s="112">
        <v>114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270" t="s">
        <v>75</v>
      </c>
      <c r="C83" s="1271"/>
      <c r="D83" s="471">
        <f>SUM(E83:H83)</f>
        <v>130</v>
      </c>
      <c r="E83" s="472">
        <v>80</v>
      </c>
      <c r="F83" s="473"/>
      <c r="G83" s="473"/>
      <c r="H83" s="512">
        <v>50</v>
      </c>
      <c r="I83" s="479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2</v>
      </c>
      <c r="E84" s="44">
        <v>2</v>
      </c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272" t="s">
        <v>4</v>
      </c>
      <c r="C85" s="1273"/>
      <c r="D85" s="485">
        <f>SUM(E85:H85)</f>
        <v>2610</v>
      </c>
      <c r="E85" s="499">
        <f>SUM(E51:E84)</f>
        <v>1773</v>
      </c>
      <c r="F85" s="502">
        <f>SUM(F51:F84)</f>
        <v>196</v>
      </c>
      <c r="G85" s="502">
        <f>SUM(G51:G84)</f>
        <v>122</v>
      </c>
      <c r="H85" s="513">
        <f>SUM(H51:H84)</f>
        <v>519</v>
      </c>
      <c r="I85" s="514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269" t="s">
        <v>84</v>
      </c>
      <c r="B87" s="1274"/>
      <c r="C87" s="1275"/>
      <c r="D87" s="506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516" t="s">
        <v>89</v>
      </c>
      <c r="B91" s="516"/>
      <c r="C91" s="517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268" t="s">
        <v>90</v>
      </c>
      <c r="B92" s="1268"/>
      <c r="C92" s="1268"/>
      <c r="D92" s="1269" t="s">
        <v>91</v>
      </c>
      <c r="E92" s="126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268"/>
      <c r="B93" s="1268"/>
      <c r="C93" s="1268"/>
      <c r="D93" s="1269"/>
      <c r="E93" s="126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279" t="s">
        <v>93</v>
      </c>
      <c r="B94" s="1280"/>
      <c r="C94" s="1281"/>
      <c r="D94" s="518"/>
      <c r="E94" s="519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516" t="s">
        <v>96</v>
      </c>
      <c r="B97" s="516"/>
      <c r="C97" s="517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268" t="s">
        <v>90</v>
      </c>
      <c r="B98" s="1268"/>
      <c r="C98" s="1268"/>
      <c r="D98" s="1263" t="s">
        <v>91</v>
      </c>
      <c r="E98" s="1267" t="s">
        <v>97</v>
      </c>
      <c r="F98" s="1283" t="s">
        <v>5</v>
      </c>
      <c r="G98" s="1252"/>
      <c r="H98" s="1284" t="s">
        <v>98</v>
      </c>
      <c r="I98" s="1284"/>
      <c r="J98" s="1284"/>
      <c r="K98" s="1284"/>
      <c r="L98" s="1284"/>
      <c r="M98" s="1284"/>
      <c r="N98" s="1284"/>
      <c r="O98" s="1284"/>
      <c r="P98" s="1284"/>
      <c r="Q98" s="1284"/>
      <c r="R98" s="1284"/>
      <c r="S98" s="1284"/>
      <c r="T98" s="1284"/>
      <c r="U98" s="1285"/>
      <c r="V98" s="1093" t="s">
        <v>99</v>
      </c>
      <c r="W98" s="1250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268"/>
      <c r="B99" s="1268"/>
      <c r="C99" s="1268"/>
      <c r="D99" s="1263"/>
      <c r="E99" s="1267"/>
      <c r="F99" s="520" t="s">
        <v>12</v>
      </c>
      <c r="G99" s="457" t="s">
        <v>13</v>
      </c>
      <c r="H99" s="521" t="s">
        <v>101</v>
      </c>
      <c r="I99" s="456" t="s">
        <v>102</v>
      </c>
      <c r="J99" s="522" t="s">
        <v>103</v>
      </c>
      <c r="K99" s="522" t="s">
        <v>16</v>
      </c>
      <c r="L99" s="522" t="s">
        <v>17</v>
      </c>
      <c r="M99" s="522" t="s">
        <v>18</v>
      </c>
      <c r="N99" s="522" t="s">
        <v>19</v>
      </c>
      <c r="O99" s="522" t="s">
        <v>20</v>
      </c>
      <c r="P99" s="522" t="s">
        <v>21</v>
      </c>
      <c r="Q99" s="522" t="s">
        <v>22</v>
      </c>
      <c r="R99" s="522" t="s">
        <v>23</v>
      </c>
      <c r="S99" s="522" t="s">
        <v>24</v>
      </c>
      <c r="T99" s="522" t="s">
        <v>25</v>
      </c>
      <c r="U99" s="523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276" t="s">
        <v>104</v>
      </c>
      <c r="B100" s="1277"/>
      <c r="C100" s="1278"/>
      <c r="D100" s="524"/>
      <c r="E100" s="525">
        <f>+F100+G100+H100+I100+J100+K100+L100+M100+N100+O100+P100+Q100+R100+S100+T100+U100</f>
        <v>0</v>
      </c>
      <c r="F100" s="518"/>
      <c r="G100" s="526"/>
      <c r="H100" s="527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9"/>
      <c r="V100" s="526"/>
      <c r="W100" s="519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516" t="s">
        <v>107</v>
      </c>
      <c r="B103" s="517"/>
      <c r="C103" s="517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263" t="s">
        <v>109</v>
      </c>
      <c r="E104" s="1092" t="s">
        <v>98</v>
      </c>
      <c r="F104" s="1093"/>
      <c r="G104" s="1093"/>
      <c r="H104" s="1093"/>
      <c r="I104" s="1093"/>
      <c r="J104" s="1159"/>
      <c r="K104" s="1254" t="s">
        <v>110</v>
      </c>
      <c r="L104" s="128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263"/>
      <c r="E105" s="520" t="s">
        <v>111</v>
      </c>
      <c r="F105" s="521" t="s">
        <v>112</v>
      </c>
      <c r="G105" s="456" t="s">
        <v>113</v>
      </c>
      <c r="H105" s="456" t="s">
        <v>114</v>
      </c>
      <c r="I105" s="460" t="s">
        <v>115</v>
      </c>
      <c r="J105" s="461" t="s">
        <v>116</v>
      </c>
      <c r="K105" s="521" t="s">
        <v>117</v>
      </c>
      <c r="L105" s="530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531" t="s">
        <v>120</v>
      </c>
      <c r="D106" s="167">
        <f>SUM(E106:J106)</f>
        <v>0</v>
      </c>
      <c r="E106" s="472"/>
      <c r="F106" s="498"/>
      <c r="G106" s="473"/>
      <c r="H106" s="473"/>
      <c r="I106" s="473"/>
      <c r="J106" s="532"/>
      <c r="K106" s="498"/>
      <c r="L106" s="469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531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531" t="s">
        <v>120</v>
      </c>
      <c r="D112" s="171">
        <f t="shared" si="8"/>
        <v>0</v>
      </c>
      <c r="E112" s="472"/>
      <c r="F112" s="498"/>
      <c r="G112" s="473"/>
      <c r="H112" s="473"/>
      <c r="I112" s="473"/>
      <c r="J112" s="532"/>
      <c r="K112" s="498"/>
      <c r="L112" s="469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516" t="s">
        <v>125</v>
      </c>
      <c r="B115" s="516"/>
      <c r="C115" s="516"/>
      <c r="D115" s="516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343" t="s">
        <v>126</v>
      </c>
      <c r="B116" s="533" t="s">
        <v>127</v>
      </c>
      <c r="C116" s="344" t="s">
        <v>128</v>
      </c>
      <c r="D116" s="346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534" t="s">
        <v>130</v>
      </c>
      <c r="B117" s="535"/>
      <c r="C117" s="489"/>
      <c r="D117" s="536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516" t="s">
        <v>131</v>
      </c>
      <c r="B118" s="516"/>
      <c r="C118" s="516"/>
      <c r="D118" s="516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290" t="s">
        <v>126</v>
      </c>
      <c r="B119" s="1265" t="s">
        <v>132</v>
      </c>
      <c r="C119" s="1266"/>
      <c r="D119" s="1266"/>
      <c r="E119" s="1266"/>
      <c r="F119" s="1266"/>
      <c r="G119" s="1266"/>
      <c r="H119" s="1266"/>
      <c r="I119" s="126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537" t="s">
        <v>133</v>
      </c>
      <c r="C120" s="506" t="s">
        <v>134</v>
      </c>
      <c r="D120" s="506" t="s">
        <v>135</v>
      </c>
      <c r="E120" s="506" t="s">
        <v>136</v>
      </c>
      <c r="F120" s="506" t="s">
        <v>137</v>
      </c>
      <c r="G120" s="506" t="s">
        <v>138</v>
      </c>
      <c r="H120" s="506" t="s">
        <v>139</v>
      </c>
      <c r="I120" s="506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538" t="s">
        <v>141</v>
      </c>
      <c r="B121" s="539">
        <f>SUM(C121:I121)</f>
        <v>0</v>
      </c>
      <c r="C121" s="540"/>
      <c r="D121" s="540"/>
      <c r="E121" s="540"/>
      <c r="F121" s="540"/>
      <c r="G121" s="540"/>
      <c r="H121" s="540"/>
      <c r="I121" s="541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516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290" t="s">
        <v>126</v>
      </c>
      <c r="B124" s="1209" t="s">
        <v>144</v>
      </c>
      <c r="C124" s="1291" t="s">
        <v>145</v>
      </c>
      <c r="D124" s="1292"/>
      <c r="E124" s="1292"/>
      <c r="F124" s="1292"/>
      <c r="G124" s="1292"/>
      <c r="H124" s="1292"/>
      <c r="I124" s="1292"/>
      <c r="J124" s="1292"/>
      <c r="K124" s="1292"/>
      <c r="L124" s="1292"/>
      <c r="M124" s="1293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520" t="s">
        <v>146</v>
      </c>
      <c r="D125" s="456" t="s">
        <v>147</v>
      </c>
      <c r="E125" s="456" t="s">
        <v>148</v>
      </c>
      <c r="F125" s="456" t="s">
        <v>149</v>
      </c>
      <c r="G125" s="456" t="s">
        <v>150</v>
      </c>
      <c r="H125" s="456" t="s">
        <v>151</v>
      </c>
      <c r="I125" s="456" t="s">
        <v>152</v>
      </c>
      <c r="J125" s="456" t="s">
        <v>153</v>
      </c>
      <c r="K125" s="456" t="s">
        <v>154</v>
      </c>
      <c r="L125" s="456" t="s">
        <v>155</v>
      </c>
      <c r="M125" s="530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538" t="s">
        <v>157</v>
      </c>
      <c r="B126" s="539">
        <f>SUM(C126:M126)</f>
        <v>0</v>
      </c>
      <c r="C126" s="472"/>
      <c r="D126" s="473"/>
      <c r="E126" s="473"/>
      <c r="F126" s="473"/>
      <c r="G126" s="473"/>
      <c r="H126" s="473"/>
      <c r="I126" s="473"/>
      <c r="J126" s="473"/>
      <c r="K126" s="473"/>
      <c r="L126" s="473"/>
      <c r="M126" s="469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516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286" t="s">
        <v>161</v>
      </c>
      <c r="D129" s="1287"/>
      <c r="E129" s="1287"/>
      <c r="F129" s="1288"/>
      <c r="G129" s="1289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459" t="s">
        <v>162</v>
      </c>
      <c r="D130" s="456" t="s">
        <v>163</v>
      </c>
      <c r="E130" s="456" t="s">
        <v>164</v>
      </c>
      <c r="F130" s="461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538" t="s">
        <v>166</v>
      </c>
      <c r="B131" s="542"/>
      <c r="C131" s="543"/>
      <c r="D131" s="473"/>
      <c r="E131" s="473"/>
      <c r="F131" s="475"/>
      <c r="G131" s="498"/>
      <c r="H131" s="474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265" t="s">
        <v>3</v>
      </c>
      <c r="B153" s="1266"/>
      <c r="C153" s="1267"/>
      <c r="D153" s="506" t="s">
        <v>4</v>
      </c>
      <c r="E153" s="15" t="s">
        <v>185</v>
      </c>
      <c r="F153" s="456" t="s">
        <v>186</v>
      </c>
      <c r="G153" s="456" t="s">
        <v>187</v>
      </c>
      <c r="H153" s="461" t="s">
        <v>188</v>
      </c>
      <c r="I153" s="507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249" t="s">
        <v>34</v>
      </c>
      <c r="B154" s="1082" t="s">
        <v>35</v>
      </c>
      <c r="C154" s="1083"/>
      <c r="D154" s="462">
        <f>SUM(E154:H154)</f>
        <v>0</v>
      </c>
      <c r="E154" s="18"/>
      <c r="F154" s="463"/>
      <c r="G154" s="463"/>
      <c r="H154" s="508"/>
      <c r="I154" s="509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250" t="s">
        <v>36</v>
      </c>
      <c r="C155" s="544" t="s">
        <v>37</v>
      </c>
      <c r="D155" s="462">
        <f t="shared" ref="D155:D183" si="15">SUM(E155:H155)</f>
        <v>0</v>
      </c>
      <c r="E155" s="472"/>
      <c r="F155" s="261"/>
      <c r="G155" s="261"/>
      <c r="H155" s="495"/>
      <c r="I155" s="479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347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347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209" t="s">
        <v>54</v>
      </c>
      <c r="C168" s="88" t="s">
        <v>55</v>
      </c>
      <c r="D168" s="471">
        <f t="shared" si="15"/>
        <v>0</v>
      </c>
      <c r="E168" s="498"/>
      <c r="F168" s="261"/>
      <c r="G168" s="261"/>
      <c r="H168" s="495"/>
      <c r="I168" s="479"/>
    </row>
    <row r="169" spans="1:9" s="7" customFormat="1" x14ac:dyDescent="0.25">
      <c r="A169" s="1080"/>
      <c r="B169" s="1106"/>
      <c r="C169" s="345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209" t="s">
        <v>58</v>
      </c>
      <c r="C171" s="470" t="s">
        <v>59</v>
      </c>
      <c r="D171" s="462">
        <f t="shared" si="15"/>
        <v>0</v>
      </c>
      <c r="E171" s="472"/>
      <c r="F171" s="261"/>
      <c r="G171" s="261"/>
      <c r="H171" s="495"/>
      <c r="I171" s="479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485">
        <f t="shared" si="15"/>
        <v>0</v>
      </c>
      <c r="E174" s="486"/>
      <c r="F174" s="487"/>
      <c r="G174" s="487"/>
      <c r="H174" s="490"/>
      <c r="I174" s="510"/>
    </row>
    <row r="175" spans="1:9" s="7" customFormat="1" ht="15" customHeight="1" x14ac:dyDescent="0.25">
      <c r="A175" s="1080"/>
      <c r="B175" s="1263" t="s">
        <v>62</v>
      </c>
      <c r="C175" s="511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263"/>
      <c r="C176" s="511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264" t="s">
        <v>65</v>
      </c>
      <c r="C177" s="1264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209" t="s">
        <v>69</v>
      </c>
      <c r="C181" s="493" t="s">
        <v>70</v>
      </c>
      <c r="D181" s="462">
        <f t="shared" si="15"/>
        <v>0</v>
      </c>
      <c r="E181" s="472"/>
      <c r="F181" s="261"/>
      <c r="G181" s="261"/>
      <c r="H181" s="495"/>
      <c r="I181" s="479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270" t="s">
        <v>75</v>
      </c>
      <c r="C184" s="1271"/>
      <c r="D184" s="471">
        <f>SUM(E184:H184)</f>
        <v>0</v>
      </c>
      <c r="E184" s="472"/>
      <c r="F184" s="261"/>
      <c r="G184" s="261"/>
      <c r="H184" s="512"/>
      <c r="I184" s="479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272" t="s">
        <v>4</v>
      </c>
      <c r="C186" s="1273"/>
      <c r="D186" s="485">
        <f>SUM(E186:H186)</f>
        <v>0</v>
      </c>
      <c r="E186" s="499">
        <f>SUM(E154:E185)</f>
        <v>0</v>
      </c>
      <c r="F186" s="502">
        <f>SUM(F154:F185)</f>
        <v>0</v>
      </c>
      <c r="G186" s="502">
        <f>SUM(G154:G185)</f>
        <v>0</v>
      </c>
      <c r="H186" s="513">
        <f>SUM(H154:H185)</f>
        <v>0</v>
      </c>
      <c r="I186" s="514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516"/>
      <c r="G187" s="516" t="s">
        <v>191</v>
      </c>
      <c r="H187" s="545"/>
      <c r="I187" s="545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295" t="s">
        <v>192</v>
      </c>
      <c r="B188" s="1250" t="s">
        <v>193</v>
      </c>
      <c r="C188" s="1201" t="s">
        <v>4</v>
      </c>
      <c r="D188" s="1201"/>
      <c r="E188" s="1109"/>
      <c r="F188" s="1265" t="s">
        <v>194</v>
      </c>
      <c r="G188" s="1266"/>
      <c r="H188" s="1266"/>
      <c r="I188" s="1266"/>
      <c r="J188" s="1266"/>
      <c r="K188" s="1266"/>
      <c r="L188" s="1266"/>
      <c r="M188" s="1266"/>
      <c r="N188" s="1266"/>
      <c r="O188" s="1266"/>
      <c r="P188" s="1266"/>
      <c r="Q188" s="1266"/>
      <c r="R188" s="1266"/>
      <c r="S188" s="1266"/>
      <c r="T188" s="1266"/>
      <c r="U188" s="1266"/>
      <c r="V188" s="1266"/>
      <c r="W188" s="1266"/>
      <c r="X188" s="1266"/>
      <c r="Y188" s="1266"/>
      <c r="Z188" s="1266"/>
      <c r="AA188" s="1266"/>
      <c r="AB188" s="1266"/>
      <c r="AC188" s="1266"/>
      <c r="AD188" s="1266"/>
      <c r="AE188" s="1266"/>
      <c r="AF188" s="1266"/>
      <c r="AG188" s="1296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295"/>
      <c r="B189" s="1085"/>
      <c r="C189" s="1202"/>
      <c r="D189" s="1202"/>
      <c r="E189" s="1184"/>
      <c r="F189" s="1265" t="s">
        <v>17</v>
      </c>
      <c r="G189" s="1267"/>
      <c r="H189" s="1253" t="s">
        <v>196</v>
      </c>
      <c r="I189" s="1282"/>
      <c r="J189" s="1253" t="s">
        <v>19</v>
      </c>
      <c r="K189" s="1282"/>
      <c r="L189" s="1253" t="s">
        <v>20</v>
      </c>
      <c r="M189" s="1282"/>
      <c r="N189" s="1253" t="s">
        <v>21</v>
      </c>
      <c r="O189" s="1282"/>
      <c r="P189" s="1253" t="s">
        <v>22</v>
      </c>
      <c r="Q189" s="1282"/>
      <c r="R189" s="1253" t="s">
        <v>23</v>
      </c>
      <c r="S189" s="1282"/>
      <c r="T189" s="1253" t="s">
        <v>24</v>
      </c>
      <c r="U189" s="1282"/>
      <c r="V189" s="1253" t="s">
        <v>25</v>
      </c>
      <c r="W189" s="1282"/>
      <c r="X189" s="1253" t="s">
        <v>26</v>
      </c>
      <c r="Y189" s="1282"/>
      <c r="Z189" s="1253" t="s">
        <v>27</v>
      </c>
      <c r="AA189" s="1282"/>
      <c r="AB189" s="1253" t="s">
        <v>28</v>
      </c>
      <c r="AC189" s="1282"/>
      <c r="AD189" s="1253" t="s">
        <v>29</v>
      </c>
      <c r="AE189" s="1282"/>
      <c r="AF189" s="1253" t="s">
        <v>30</v>
      </c>
      <c r="AG189" s="1255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295"/>
      <c r="B190" s="1086"/>
      <c r="C190" s="546" t="s">
        <v>197</v>
      </c>
      <c r="D190" s="521" t="s">
        <v>117</v>
      </c>
      <c r="E190" s="530" t="s">
        <v>118</v>
      </c>
      <c r="F190" s="520" t="s">
        <v>117</v>
      </c>
      <c r="G190" s="530" t="s">
        <v>118</v>
      </c>
      <c r="H190" s="520" t="s">
        <v>117</v>
      </c>
      <c r="I190" s="530" t="s">
        <v>118</v>
      </c>
      <c r="J190" s="520" t="s">
        <v>117</v>
      </c>
      <c r="K190" s="530" t="s">
        <v>118</v>
      </c>
      <c r="L190" s="520" t="s">
        <v>117</v>
      </c>
      <c r="M190" s="530" t="s">
        <v>118</v>
      </c>
      <c r="N190" s="520" t="s">
        <v>117</v>
      </c>
      <c r="O190" s="530" t="s">
        <v>118</v>
      </c>
      <c r="P190" s="520" t="s">
        <v>117</v>
      </c>
      <c r="Q190" s="530" t="s">
        <v>118</v>
      </c>
      <c r="R190" s="520" t="s">
        <v>117</v>
      </c>
      <c r="S190" s="530" t="s">
        <v>118</v>
      </c>
      <c r="T190" s="520" t="s">
        <v>117</v>
      </c>
      <c r="U190" s="530" t="s">
        <v>118</v>
      </c>
      <c r="V190" s="520" t="s">
        <v>117</v>
      </c>
      <c r="W190" s="530" t="s">
        <v>118</v>
      </c>
      <c r="X190" s="520" t="s">
        <v>117</v>
      </c>
      <c r="Y190" s="530" t="s">
        <v>118</v>
      </c>
      <c r="Z190" s="520" t="s">
        <v>117</v>
      </c>
      <c r="AA190" s="530" t="s">
        <v>118</v>
      </c>
      <c r="AB190" s="520" t="s">
        <v>117</v>
      </c>
      <c r="AC190" s="530" t="s">
        <v>118</v>
      </c>
      <c r="AD190" s="520" t="s">
        <v>117</v>
      </c>
      <c r="AE190" s="530" t="s">
        <v>118</v>
      </c>
      <c r="AF190" s="520" t="s">
        <v>117</v>
      </c>
      <c r="AG190" s="547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294" t="s">
        <v>198</v>
      </c>
      <c r="B191" s="548" t="s">
        <v>199</v>
      </c>
      <c r="C191" s="549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550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550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550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342" t="s">
        <v>205</v>
      </c>
      <c r="B197" s="249" t="s">
        <v>206</v>
      </c>
      <c r="C197" s="551">
        <f t="shared" si="16"/>
        <v>0</v>
      </c>
      <c r="D197" s="552">
        <f t="shared" si="22"/>
        <v>0</v>
      </c>
      <c r="E197" s="553">
        <f t="shared" si="22"/>
        <v>0</v>
      </c>
      <c r="F197" s="554"/>
      <c r="G197" s="555"/>
      <c r="H197" s="554"/>
      <c r="I197" s="555"/>
      <c r="J197" s="554"/>
      <c r="K197" s="555"/>
      <c r="L197" s="554"/>
      <c r="M197" s="555"/>
      <c r="N197" s="554"/>
      <c r="O197" s="555"/>
      <c r="P197" s="554"/>
      <c r="Q197" s="555"/>
      <c r="R197" s="554"/>
      <c r="S197" s="555"/>
      <c r="T197" s="554"/>
      <c r="U197" s="555"/>
      <c r="V197" s="554"/>
      <c r="W197" s="555"/>
      <c r="X197" s="554"/>
      <c r="Y197" s="555"/>
      <c r="Z197" s="554"/>
      <c r="AA197" s="555"/>
      <c r="AB197" s="554"/>
      <c r="AC197" s="555"/>
      <c r="AD197" s="554"/>
      <c r="AE197" s="555"/>
      <c r="AF197" s="554"/>
      <c r="AG197" s="556"/>
      <c r="AH197" s="55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4734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",[4]NOMBRE!B2," - ","( ",[4]NOMBRE!C2,[4]NOMBRE!D2,[4]NOMBRE!E2,[4]NOMBRE!F2,[4]NOMBRE!G2,"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",[4]NOMBRE!B6," - ","( ",[4]NOMBRE!C6,[4]NOMBRE!D6," )")</f>
        <v>MES: MARZO - ( 03 )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",[4]NOMBRE!B7)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256" t="s">
        <v>4</v>
      </c>
      <c r="E9" s="1283" t="s">
        <v>5</v>
      </c>
      <c r="F9" s="1251"/>
      <c r="G9" s="1251"/>
      <c r="H9" s="1251"/>
      <c r="I9" s="1299"/>
      <c r="J9" s="1253" t="s">
        <v>6</v>
      </c>
      <c r="K9" s="1254"/>
      <c r="L9" s="1254"/>
      <c r="M9" s="1254"/>
      <c r="N9" s="1254"/>
      <c r="O9" s="1254"/>
      <c r="P9" s="1254"/>
      <c r="Q9" s="1254"/>
      <c r="R9" s="1254"/>
      <c r="S9" s="1254"/>
      <c r="T9" s="1254"/>
      <c r="U9" s="1254"/>
      <c r="V9" s="1254"/>
      <c r="W9" s="1254"/>
      <c r="X9" s="1254"/>
      <c r="Y9" s="1253" t="s">
        <v>7</v>
      </c>
      <c r="Z9" s="1254"/>
      <c r="AA9" s="1255"/>
      <c r="AB9" s="1109" t="s">
        <v>8</v>
      </c>
      <c r="AC9" s="1256" t="s">
        <v>9</v>
      </c>
      <c r="AD9" s="1256" t="s">
        <v>10</v>
      </c>
      <c r="AE9" s="1256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455" t="s">
        <v>13</v>
      </c>
      <c r="G10" s="455" t="s">
        <v>14</v>
      </c>
      <c r="H10" s="515" t="s">
        <v>15</v>
      </c>
      <c r="I10" s="564" t="s">
        <v>16</v>
      </c>
      <c r="J10" s="16" t="s">
        <v>16</v>
      </c>
      <c r="K10" s="455" t="s">
        <v>17</v>
      </c>
      <c r="L10" s="455" t="s">
        <v>18</v>
      </c>
      <c r="M10" s="455" t="s">
        <v>19</v>
      </c>
      <c r="N10" s="455" t="s">
        <v>20</v>
      </c>
      <c r="O10" s="455" t="s">
        <v>21</v>
      </c>
      <c r="P10" s="455" t="s">
        <v>22</v>
      </c>
      <c r="Q10" s="455" t="s">
        <v>23</v>
      </c>
      <c r="R10" s="455" t="s">
        <v>24</v>
      </c>
      <c r="S10" s="455" t="s">
        <v>25</v>
      </c>
      <c r="T10" s="455" t="s">
        <v>26</v>
      </c>
      <c r="U10" s="455" t="s">
        <v>27</v>
      </c>
      <c r="V10" s="455" t="s">
        <v>28</v>
      </c>
      <c r="W10" s="455" t="s">
        <v>29</v>
      </c>
      <c r="X10" s="458" t="s">
        <v>30</v>
      </c>
      <c r="Y10" s="459" t="s">
        <v>31</v>
      </c>
      <c r="Z10" s="505" t="s">
        <v>32</v>
      </c>
      <c r="AA10" s="565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297" t="s">
        <v>34</v>
      </c>
      <c r="B11" s="1082" t="s">
        <v>35</v>
      </c>
      <c r="C11" s="1083"/>
      <c r="D11" s="566">
        <f>SUM(E11:G11)</f>
        <v>149</v>
      </c>
      <c r="E11" s="18">
        <v>122</v>
      </c>
      <c r="F11" s="463">
        <v>12</v>
      </c>
      <c r="G11" s="463">
        <v>15</v>
      </c>
      <c r="H11" s="19"/>
      <c r="I11" s="464"/>
      <c r="J11" s="19"/>
      <c r="K11" s="465"/>
      <c r="L11" s="465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7"/>
      <c r="Z11" s="465"/>
      <c r="AA11" s="468"/>
      <c r="AB11" s="20"/>
      <c r="AC11" s="469"/>
      <c r="AD11" s="469"/>
      <c r="AE11" s="469"/>
      <c r="AF11" s="21" t="str">
        <f>CA11&amp;CB11&amp;CC11&amp;CD11</f>
        <v>* No olvide digitar el campo Migrantes (Digite 0 si no tiene)* No olvide digitar el campo Espacios Amigables/ Adolescentes (Digite 0 si no tiene)</v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>* No olvide digitar el campo Migrantes (Digite 0 si no tiene)</v>
      </c>
      <c r="CD11" s="23" t="str">
        <f>IF(AND($D11&lt;&gt;0,AE11=""),"* No olvide digitar el campo "&amp;AE$9&amp;" (Digite 0 si no tiene)","")</f>
        <v>* No olvide digitar el campo Espacios Amigables/ Adolescentes (Digite 0 si no tiene)</v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298" t="s">
        <v>36</v>
      </c>
      <c r="C12" s="470" t="s">
        <v>37</v>
      </c>
      <c r="D12" s="471">
        <f t="shared" ref="D12:D23" si="0">SUM(E12:X12)</f>
        <v>179</v>
      </c>
      <c r="E12" s="472">
        <v>112</v>
      </c>
      <c r="F12" s="265">
        <v>12</v>
      </c>
      <c r="G12" s="265">
        <v>15</v>
      </c>
      <c r="H12" s="265">
        <v>10</v>
      </c>
      <c r="I12" s="279">
        <v>20</v>
      </c>
      <c r="J12" s="265"/>
      <c r="K12" s="265"/>
      <c r="L12" s="265"/>
      <c r="M12" s="265">
        <v>5</v>
      </c>
      <c r="N12" s="265">
        <v>2</v>
      </c>
      <c r="O12" s="265"/>
      <c r="P12" s="265"/>
      <c r="Q12" s="265"/>
      <c r="R12" s="265">
        <v>1</v>
      </c>
      <c r="S12" s="265"/>
      <c r="T12" s="265"/>
      <c r="U12" s="265"/>
      <c r="V12" s="265"/>
      <c r="W12" s="265">
        <v>2</v>
      </c>
      <c r="X12" s="278"/>
      <c r="Y12" s="567"/>
      <c r="Z12" s="568"/>
      <c r="AA12" s="569"/>
      <c r="AB12" s="263"/>
      <c r="AC12" s="263"/>
      <c r="AD12" s="263"/>
      <c r="AE12" s="263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450" t="s">
        <v>38</v>
      </c>
      <c r="D13" s="26">
        <f t="shared" si="0"/>
        <v>13</v>
      </c>
      <c r="E13" s="27"/>
      <c r="F13" s="28"/>
      <c r="G13" s="28"/>
      <c r="H13" s="28">
        <v>5</v>
      </c>
      <c r="I13" s="29">
        <v>4</v>
      </c>
      <c r="J13" s="28"/>
      <c r="K13" s="28"/>
      <c r="L13" s="28"/>
      <c r="M13" s="28"/>
      <c r="N13" s="28">
        <v>2</v>
      </c>
      <c r="O13" s="28"/>
      <c r="P13" s="28">
        <v>1</v>
      </c>
      <c r="Q13" s="28"/>
      <c r="R13" s="28"/>
      <c r="S13" s="28"/>
      <c r="T13" s="28"/>
      <c r="U13" s="28"/>
      <c r="V13" s="28">
        <v>1</v>
      </c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52</v>
      </c>
      <c r="E14" s="37">
        <v>30</v>
      </c>
      <c r="F14" s="38">
        <v>7</v>
      </c>
      <c r="G14" s="38">
        <v>5</v>
      </c>
      <c r="H14" s="38">
        <v>3</v>
      </c>
      <c r="I14" s="39">
        <v>1</v>
      </c>
      <c r="J14" s="38"/>
      <c r="K14" s="38"/>
      <c r="L14" s="38"/>
      <c r="M14" s="38"/>
      <c r="N14" s="38"/>
      <c r="O14" s="38"/>
      <c r="P14" s="38"/>
      <c r="Q14" s="38"/>
      <c r="R14" s="38"/>
      <c r="S14" s="38">
        <v>1</v>
      </c>
      <c r="T14" s="38">
        <v>2</v>
      </c>
      <c r="U14" s="38"/>
      <c r="V14" s="38"/>
      <c r="W14" s="38">
        <v>2</v>
      </c>
      <c r="X14" s="30">
        <v>1</v>
      </c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64</v>
      </c>
      <c r="E15" s="44">
        <v>15</v>
      </c>
      <c r="F15" s="45"/>
      <c r="G15" s="45"/>
      <c r="H15" s="45"/>
      <c r="I15" s="46"/>
      <c r="J15" s="45"/>
      <c r="K15" s="45">
        <v>2</v>
      </c>
      <c r="L15" s="45">
        <v>8</v>
      </c>
      <c r="M15" s="45">
        <v>11</v>
      </c>
      <c r="N15" s="45">
        <v>16</v>
      </c>
      <c r="O15" s="45">
        <v>4</v>
      </c>
      <c r="P15" s="45">
        <v>1</v>
      </c>
      <c r="Q15" s="45">
        <v>2</v>
      </c>
      <c r="R15" s="45"/>
      <c r="S15" s="45"/>
      <c r="T15" s="45"/>
      <c r="U15" s="45">
        <v>1</v>
      </c>
      <c r="V15" s="45"/>
      <c r="W15" s="45">
        <v>1</v>
      </c>
      <c r="X15" s="47">
        <v>3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51</v>
      </c>
      <c r="E16" s="27"/>
      <c r="F16" s="28">
        <v>10</v>
      </c>
      <c r="G16" s="28">
        <v>32</v>
      </c>
      <c r="H16" s="28">
        <v>9</v>
      </c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162</v>
      </c>
      <c r="E17" s="37">
        <v>6</v>
      </c>
      <c r="F17" s="38">
        <v>25</v>
      </c>
      <c r="G17" s="38">
        <v>11</v>
      </c>
      <c r="H17" s="38">
        <v>6</v>
      </c>
      <c r="I17" s="41"/>
      <c r="J17" s="59"/>
      <c r="K17" s="38">
        <v>5</v>
      </c>
      <c r="L17" s="38">
        <v>1</v>
      </c>
      <c r="M17" s="60">
        <v>3</v>
      </c>
      <c r="N17" s="60">
        <v>4</v>
      </c>
      <c r="O17" s="60">
        <v>0</v>
      </c>
      <c r="P17" s="60">
        <v>7</v>
      </c>
      <c r="Q17" s="60">
        <v>3</v>
      </c>
      <c r="R17" s="60">
        <v>7</v>
      </c>
      <c r="S17" s="60">
        <v>7</v>
      </c>
      <c r="T17" s="60">
        <v>16</v>
      </c>
      <c r="U17" s="60">
        <v>11</v>
      </c>
      <c r="V17" s="60">
        <v>17</v>
      </c>
      <c r="W17" s="60">
        <v>14</v>
      </c>
      <c r="X17" s="60">
        <v>19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32</v>
      </c>
      <c r="E18" s="37"/>
      <c r="F18" s="38">
        <v>15</v>
      </c>
      <c r="G18" s="38">
        <v>10</v>
      </c>
      <c r="H18" s="38">
        <v>7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531" t="s">
        <v>46</v>
      </c>
      <c r="D20" s="52">
        <f t="shared" si="0"/>
        <v>26</v>
      </c>
      <c r="E20" s="27">
        <v>26</v>
      </c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>* No olvide digitar el campo Migrantes (Digite 0 si no tiene)</v>
      </c>
      <c r="CD20" s="23" t="str">
        <f t="shared" si="1"/>
        <v>* No olvide digitar el campo Espacios Amigables/ Adolescentes (Digite 0 si no tiene)</v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20</v>
      </c>
      <c r="E25" s="78"/>
      <c r="F25" s="79"/>
      <c r="G25" s="79"/>
      <c r="H25" s="79"/>
      <c r="I25" s="80"/>
      <c r="J25" s="59"/>
      <c r="K25" s="38"/>
      <c r="L25" s="38">
        <v>4</v>
      </c>
      <c r="M25" s="38">
        <v>6</v>
      </c>
      <c r="N25" s="38">
        <v>6</v>
      </c>
      <c r="O25" s="38">
        <v>3</v>
      </c>
      <c r="P25" s="38"/>
      <c r="Q25" s="38">
        <v>1</v>
      </c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20</v>
      </c>
      <c r="E26" s="78"/>
      <c r="F26" s="79"/>
      <c r="G26" s="79"/>
      <c r="H26" s="79"/>
      <c r="I26" s="80"/>
      <c r="J26" s="59"/>
      <c r="K26" s="83"/>
      <c r="L26" s="83">
        <v>4</v>
      </c>
      <c r="M26" s="83">
        <v>6</v>
      </c>
      <c r="N26" s="83">
        <v>6</v>
      </c>
      <c r="O26" s="83">
        <v>3</v>
      </c>
      <c r="P26" s="83"/>
      <c r="Q26" s="83">
        <v>1</v>
      </c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256" t="s">
        <v>54</v>
      </c>
      <c r="C28" s="88" t="s">
        <v>55</v>
      </c>
      <c r="D28" s="566">
        <f>SUM(E28:F28)</f>
        <v>10</v>
      </c>
      <c r="E28" s="27"/>
      <c r="F28" s="28">
        <v>10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262"/>
      <c r="AC28" s="469"/>
      <c r="AD28" s="469"/>
      <c r="AE28" s="469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451" t="s">
        <v>56</v>
      </c>
      <c r="D29" s="82">
        <f>SUM(E29:G29)</f>
        <v>15</v>
      </c>
      <c r="E29" s="37"/>
      <c r="F29" s="38">
        <v>15</v>
      </c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9</v>
      </c>
      <c r="E30" s="63"/>
      <c r="F30" s="102">
        <v>9</v>
      </c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>* No olvide digitar el campo Migrantes (Digite 0 si no tiene)</v>
      </c>
      <c r="CD30" s="23" t="str">
        <f t="shared" si="1"/>
        <v>* No olvide digitar el campo Espacios Amigables/ Adolescentes (Digite 0 si no tiene)</v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256" t="s">
        <v>58</v>
      </c>
      <c r="C31" s="470" t="s">
        <v>59</v>
      </c>
      <c r="D31" s="471">
        <f>SUM(E31:H31)</f>
        <v>0</v>
      </c>
      <c r="E31" s="264"/>
      <c r="F31" s="265"/>
      <c r="G31" s="265"/>
      <c r="H31" s="265"/>
      <c r="I31" s="480"/>
      <c r="J31" s="481"/>
      <c r="K31" s="266"/>
      <c r="L31" s="266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484"/>
      <c r="Z31" s="465"/>
      <c r="AA31" s="468"/>
      <c r="AB31" s="469"/>
      <c r="AC31" s="469"/>
      <c r="AD31" s="469"/>
      <c r="AE31" s="469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261" t="s">
        <v>61</v>
      </c>
      <c r="C34" s="1301"/>
      <c r="D34" s="570">
        <f>SUM(E34:X34)</f>
        <v>150</v>
      </c>
      <c r="E34" s="554">
        <v>150</v>
      </c>
      <c r="F34" s="487"/>
      <c r="G34" s="487"/>
      <c r="H34" s="487"/>
      <c r="I34" s="557"/>
      <c r="J34" s="571"/>
      <c r="K34" s="487"/>
      <c r="L34" s="487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1"/>
      <c r="Z34" s="487"/>
      <c r="AA34" s="556"/>
      <c r="AB34" s="557"/>
      <c r="AC34" s="557"/>
      <c r="AD34" s="557"/>
      <c r="AE34" s="5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302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264" t="s">
        <v>65</v>
      </c>
      <c r="C37" s="1264"/>
      <c r="D37" s="26">
        <f>SUM(E37:X37)</f>
        <v>28</v>
      </c>
      <c r="E37" s="37"/>
      <c r="F37" s="38"/>
      <c r="G37" s="38"/>
      <c r="H37" s="38">
        <v>8</v>
      </c>
      <c r="I37" s="41">
        <v>20</v>
      </c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15</v>
      </c>
      <c r="E38" s="37"/>
      <c r="F38" s="38"/>
      <c r="G38" s="38"/>
      <c r="H38" s="38"/>
      <c r="I38" s="41">
        <v>15</v>
      </c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>* No olvide digitar el campo Migrantes (Digite 0 si no tiene)</v>
      </c>
      <c r="CD38" s="23" t="str">
        <f t="shared" si="1"/>
        <v>* No olvide digitar el campo Espacios Amigables/ Adolescentes (Digite 0 si no tiene)</v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401</v>
      </c>
      <c r="E40" s="112">
        <v>200</v>
      </c>
      <c r="F40" s="83"/>
      <c r="G40" s="83">
        <v>1</v>
      </c>
      <c r="H40" s="83">
        <v>1</v>
      </c>
      <c r="I40" s="113"/>
      <c r="J40" s="114"/>
      <c r="K40" s="83">
        <v>7</v>
      </c>
      <c r="L40" s="83">
        <v>2</v>
      </c>
      <c r="M40" s="115">
        <v>5</v>
      </c>
      <c r="N40" s="115">
        <v>6</v>
      </c>
      <c r="O40" s="115">
        <v>1</v>
      </c>
      <c r="P40" s="115">
        <v>9</v>
      </c>
      <c r="Q40" s="115">
        <v>7</v>
      </c>
      <c r="R40" s="115">
        <v>8</v>
      </c>
      <c r="S40" s="115">
        <v>9</v>
      </c>
      <c r="T40" s="115">
        <v>23</v>
      </c>
      <c r="U40" s="115">
        <v>14</v>
      </c>
      <c r="V40" s="115">
        <v>36</v>
      </c>
      <c r="W40" s="115">
        <v>20</v>
      </c>
      <c r="X40" s="115">
        <v>52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256" t="s">
        <v>69</v>
      </c>
      <c r="C41" s="493" t="s">
        <v>70</v>
      </c>
      <c r="D41" s="471">
        <f>SUM(U41:X41)</f>
        <v>0</v>
      </c>
      <c r="E41" s="268"/>
      <c r="F41" s="266"/>
      <c r="G41" s="266"/>
      <c r="H41" s="266"/>
      <c r="I41" s="480"/>
      <c r="J41" s="481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9"/>
      <c r="V41" s="269"/>
      <c r="W41" s="269"/>
      <c r="X41" s="269"/>
      <c r="Y41" s="270"/>
      <c r="Z41" s="266"/>
      <c r="AA41" s="271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61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11</v>
      </c>
      <c r="V42" s="60">
        <v>17</v>
      </c>
      <c r="W42" s="60">
        <v>14</v>
      </c>
      <c r="X42" s="60">
        <v>19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61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11</v>
      </c>
      <c r="V44" s="125">
        <v>17</v>
      </c>
      <c r="W44" s="125">
        <v>14</v>
      </c>
      <c r="X44" s="125">
        <v>19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61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11</v>
      </c>
      <c r="V45" s="125">
        <v>17</v>
      </c>
      <c r="W45" s="125">
        <v>14</v>
      </c>
      <c r="X45" s="125">
        <v>19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257" t="s">
        <v>75</v>
      </c>
      <c r="C46" s="1258"/>
      <c r="D46" s="471">
        <f>SUM(E46:X46)</f>
        <v>80</v>
      </c>
      <c r="E46" s="264"/>
      <c r="F46" s="265">
        <v>38</v>
      </c>
      <c r="G46" s="265">
        <v>27</v>
      </c>
      <c r="H46" s="265">
        <v>15</v>
      </c>
      <c r="I46" s="469"/>
      <c r="J46" s="498"/>
      <c r="K46" s="265"/>
      <c r="L46" s="265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70"/>
      <c r="Z46" s="266"/>
      <c r="AA46" s="271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2</v>
      </c>
      <c r="E47" s="44"/>
      <c r="F47" s="45">
        <v>2</v>
      </c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>* No olvide digitar el campo Migrantes (Digite 0 si no tiene)</v>
      </c>
      <c r="CD47" s="23" t="str">
        <f t="shared" si="1"/>
        <v>* No olvide digitar el campo Espacios Amigables/ Adolescentes (Digite 0 si no tiene)</v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259" t="s">
        <v>4</v>
      </c>
      <c r="C48" s="1300"/>
      <c r="D48" s="570">
        <f>SUM(E48:X48)</f>
        <v>1661</v>
      </c>
      <c r="E48" s="572">
        <f>SUM(E11:E47)</f>
        <v>661</v>
      </c>
      <c r="F48" s="500">
        <f t="shared" ref="F48:AA48" si="2">SUM(F11:F47)</f>
        <v>155</v>
      </c>
      <c r="G48" s="500">
        <f t="shared" si="2"/>
        <v>116</v>
      </c>
      <c r="H48" s="500">
        <f t="shared" si="2"/>
        <v>64</v>
      </c>
      <c r="I48" s="573">
        <f t="shared" si="2"/>
        <v>60</v>
      </c>
      <c r="J48" s="574">
        <f t="shared" si="2"/>
        <v>0</v>
      </c>
      <c r="K48" s="500">
        <f t="shared" si="2"/>
        <v>14</v>
      </c>
      <c r="L48" s="500">
        <f t="shared" si="2"/>
        <v>19</v>
      </c>
      <c r="M48" s="503">
        <f t="shared" si="2"/>
        <v>36</v>
      </c>
      <c r="N48" s="503">
        <f t="shared" si="2"/>
        <v>42</v>
      </c>
      <c r="O48" s="503">
        <f t="shared" si="2"/>
        <v>11</v>
      </c>
      <c r="P48" s="503">
        <f t="shared" si="2"/>
        <v>18</v>
      </c>
      <c r="Q48" s="503">
        <f t="shared" si="2"/>
        <v>14</v>
      </c>
      <c r="R48" s="503">
        <f t="shared" si="2"/>
        <v>16</v>
      </c>
      <c r="S48" s="503">
        <f t="shared" si="2"/>
        <v>17</v>
      </c>
      <c r="T48" s="503">
        <f t="shared" si="2"/>
        <v>41</v>
      </c>
      <c r="U48" s="503">
        <f t="shared" si="2"/>
        <v>59</v>
      </c>
      <c r="V48" s="503">
        <f t="shared" si="2"/>
        <v>105</v>
      </c>
      <c r="W48" s="503">
        <f>SUM(W11:W47)</f>
        <v>81</v>
      </c>
      <c r="X48" s="503">
        <f t="shared" si="2"/>
        <v>132</v>
      </c>
      <c r="Y48" s="504">
        <f>SUM(Y11:Y47)</f>
        <v>0</v>
      </c>
      <c r="Z48" s="500">
        <f t="shared" si="2"/>
        <v>0</v>
      </c>
      <c r="AA48" s="500">
        <f t="shared" si="2"/>
        <v>0</v>
      </c>
      <c r="AB48" s="573">
        <f>SUM(AB11:AB47)</f>
        <v>0</v>
      </c>
      <c r="AC48" s="573">
        <f>SUM(AC11:AC47)</f>
        <v>0</v>
      </c>
      <c r="AD48" s="573">
        <f>SUM(AD11:AD47)</f>
        <v>0</v>
      </c>
      <c r="AE48" s="573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265" t="s">
        <v>3</v>
      </c>
      <c r="B50" s="1266"/>
      <c r="C50" s="1303"/>
      <c r="D50" s="575" t="s">
        <v>4</v>
      </c>
      <c r="E50" s="15" t="s">
        <v>78</v>
      </c>
      <c r="F50" s="515" t="s">
        <v>79</v>
      </c>
      <c r="G50" s="515" t="s">
        <v>80</v>
      </c>
      <c r="H50" s="565" t="s">
        <v>81</v>
      </c>
      <c r="I50" s="507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297" t="s">
        <v>34</v>
      </c>
      <c r="B51" s="1082" t="s">
        <v>35</v>
      </c>
      <c r="C51" s="1083"/>
      <c r="D51" s="566">
        <f>SUM(E51:H51)</f>
        <v>118</v>
      </c>
      <c r="E51" s="18">
        <v>60</v>
      </c>
      <c r="F51" s="463">
        <v>0</v>
      </c>
      <c r="G51" s="463">
        <v>0</v>
      </c>
      <c r="H51" s="508">
        <v>58</v>
      </c>
      <c r="I51" s="509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298" t="s">
        <v>36</v>
      </c>
      <c r="C52" s="470" t="s">
        <v>37</v>
      </c>
      <c r="D52" s="566">
        <f t="shared" ref="D52:D82" si="4">SUM(E52:H52)</f>
        <v>99</v>
      </c>
      <c r="E52" s="264">
        <v>30</v>
      </c>
      <c r="F52" s="265">
        <v>9</v>
      </c>
      <c r="G52" s="265"/>
      <c r="H52" s="269">
        <v>60</v>
      </c>
      <c r="I52" s="262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450" t="s">
        <v>38</v>
      </c>
      <c r="D53" s="82">
        <f t="shared" si="4"/>
        <v>7</v>
      </c>
      <c r="E53" s="37"/>
      <c r="F53" s="38">
        <v>7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450" t="s">
        <v>39</v>
      </c>
      <c r="D54" s="26">
        <f t="shared" si="4"/>
        <v>26</v>
      </c>
      <c r="E54" s="37">
        <v>10</v>
      </c>
      <c r="F54" s="38">
        <v>6</v>
      </c>
      <c r="G54" s="38"/>
      <c r="H54" s="60">
        <v>10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63</v>
      </c>
      <c r="E55" s="44"/>
      <c r="F55" s="45">
        <v>63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90</v>
      </c>
      <c r="E56" s="27">
        <v>30</v>
      </c>
      <c r="F56" s="28"/>
      <c r="G56" s="28"/>
      <c r="H56" s="54">
        <v>60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216</v>
      </c>
      <c r="E57" s="37">
        <v>156</v>
      </c>
      <c r="F57" s="38"/>
      <c r="G57" s="38"/>
      <c r="H57" s="60">
        <v>60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18</v>
      </c>
      <c r="E58" s="37">
        <v>8</v>
      </c>
      <c r="F58" s="38"/>
      <c r="G58" s="38"/>
      <c r="H58" s="60">
        <v>10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30</v>
      </c>
      <c r="E60" s="37">
        <v>20</v>
      </c>
      <c r="F60" s="38"/>
      <c r="G60" s="38"/>
      <c r="H60" s="60">
        <v>10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7</v>
      </c>
      <c r="E62" s="112">
        <v>7</v>
      </c>
      <c r="F62" s="83"/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7</v>
      </c>
      <c r="E63" s="112"/>
      <c r="F63" s="83">
        <v>7</v>
      </c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256" t="s">
        <v>54</v>
      </c>
      <c r="C65" s="88" t="s">
        <v>55</v>
      </c>
      <c r="D65" s="471">
        <f t="shared" si="4"/>
        <v>55</v>
      </c>
      <c r="E65" s="498">
        <v>45</v>
      </c>
      <c r="F65" s="265"/>
      <c r="G65" s="265"/>
      <c r="H65" s="269">
        <v>10</v>
      </c>
      <c r="I65" s="262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451" t="s">
        <v>56</v>
      </c>
      <c r="D66" s="26">
        <f t="shared" si="4"/>
        <v>135</v>
      </c>
      <c r="E66" s="59">
        <v>60</v>
      </c>
      <c r="F66" s="38"/>
      <c r="G66" s="38"/>
      <c r="H66" s="60">
        <v>75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6</v>
      </c>
      <c r="E67" s="66">
        <v>6</v>
      </c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256" t="s">
        <v>58</v>
      </c>
      <c r="C68" s="470" t="s">
        <v>59</v>
      </c>
      <c r="D68" s="566">
        <f t="shared" si="4"/>
        <v>20</v>
      </c>
      <c r="E68" s="576">
        <v>20</v>
      </c>
      <c r="F68" s="265"/>
      <c r="G68" s="265"/>
      <c r="H68" s="269"/>
      <c r="I68" s="262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570">
        <f t="shared" si="4"/>
        <v>126</v>
      </c>
      <c r="E71" s="554">
        <v>30</v>
      </c>
      <c r="F71" s="487"/>
      <c r="G71" s="487"/>
      <c r="H71" s="490">
        <v>96</v>
      </c>
      <c r="I71" s="510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302" t="s">
        <v>62</v>
      </c>
      <c r="C72" s="577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302"/>
      <c r="C73" s="577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264" t="s">
        <v>65</v>
      </c>
      <c r="C74" s="1264"/>
      <c r="D74" s="82">
        <f t="shared" si="4"/>
        <v>35</v>
      </c>
      <c r="E74" s="37">
        <v>20</v>
      </c>
      <c r="F74" s="38"/>
      <c r="G74" s="38"/>
      <c r="H74" s="60">
        <v>15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10</v>
      </c>
      <c r="E75" s="37">
        <v>10</v>
      </c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574</v>
      </c>
      <c r="E77" s="112">
        <v>316</v>
      </c>
      <c r="F77" s="83">
        <v>86</v>
      </c>
      <c r="G77" s="83">
        <v>86</v>
      </c>
      <c r="H77" s="115">
        <v>86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256" t="s">
        <v>69</v>
      </c>
      <c r="C78" s="493" t="s">
        <v>70</v>
      </c>
      <c r="D78" s="566">
        <f t="shared" si="4"/>
        <v>0</v>
      </c>
      <c r="E78" s="264"/>
      <c r="F78" s="265"/>
      <c r="G78" s="265"/>
      <c r="H78" s="269"/>
      <c r="I78" s="262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114</v>
      </c>
      <c r="E79" s="37">
        <v>114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114</v>
      </c>
      <c r="E81" s="112">
        <v>114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114</v>
      </c>
      <c r="E82" s="112">
        <v>114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270" t="s">
        <v>75</v>
      </c>
      <c r="C83" s="1271"/>
      <c r="D83" s="471">
        <f>SUM(E83:H83)</f>
        <v>152</v>
      </c>
      <c r="E83" s="264">
        <v>92</v>
      </c>
      <c r="F83" s="265"/>
      <c r="G83" s="265"/>
      <c r="H83" s="512">
        <v>60</v>
      </c>
      <c r="I83" s="262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15</v>
      </c>
      <c r="E84" s="44">
        <v>15</v>
      </c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306" t="s">
        <v>4</v>
      </c>
      <c r="C85" s="1273"/>
      <c r="D85" s="570">
        <f>SUM(E85:H85)</f>
        <v>2151</v>
      </c>
      <c r="E85" s="572">
        <f>SUM(E51:E84)</f>
        <v>1277</v>
      </c>
      <c r="F85" s="574">
        <f>SUM(F51:F84)</f>
        <v>178</v>
      </c>
      <c r="G85" s="574">
        <f>SUM(G51:G84)</f>
        <v>86</v>
      </c>
      <c r="H85" s="513">
        <f>SUM(H51:H84)</f>
        <v>610</v>
      </c>
      <c r="I85" s="514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305" t="s">
        <v>84</v>
      </c>
      <c r="B87" s="1274"/>
      <c r="C87" s="1275"/>
      <c r="D87" s="575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516" t="s">
        <v>89</v>
      </c>
      <c r="B91" s="516"/>
      <c r="C91" s="517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304" t="s">
        <v>90</v>
      </c>
      <c r="B92" s="1304"/>
      <c r="C92" s="1304"/>
      <c r="D92" s="1305" t="s">
        <v>91</v>
      </c>
      <c r="E92" s="1303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304"/>
      <c r="B93" s="1304"/>
      <c r="C93" s="1304"/>
      <c r="D93" s="1305"/>
      <c r="E93" s="1303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279" t="s">
        <v>93</v>
      </c>
      <c r="B94" s="1280"/>
      <c r="C94" s="1281"/>
      <c r="D94" s="272"/>
      <c r="E94" s="273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516" t="s">
        <v>96</v>
      </c>
      <c r="B97" s="516"/>
      <c r="C97" s="517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304" t="s">
        <v>90</v>
      </c>
      <c r="B98" s="1304"/>
      <c r="C98" s="1304"/>
      <c r="D98" s="1302" t="s">
        <v>91</v>
      </c>
      <c r="E98" s="1303" t="s">
        <v>97</v>
      </c>
      <c r="F98" s="1283" t="s">
        <v>5</v>
      </c>
      <c r="G98" s="1299"/>
      <c r="H98" s="1284" t="s">
        <v>98</v>
      </c>
      <c r="I98" s="1284"/>
      <c r="J98" s="1284"/>
      <c r="K98" s="1284"/>
      <c r="L98" s="1284"/>
      <c r="M98" s="1284"/>
      <c r="N98" s="1284"/>
      <c r="O98" s="1284"/>
      <c r="P98" s="1284"/>
      <c r="Q98" s="1284"/>
      <c r="R98" s="1284"/>
      <c r="S98" s="1284"/>
      <c r="T98" s="1284"/>
      <c r="U98" s="1285"/>
      <c r="V98" s="1093" t="s">
        <v>99</v>
      </c>
      <c r="W98" s="1298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304"/>
      <c r="B99" s="1304"/>
      <c r="C99" s="1304"/>
      <c r="D99" s="1302"/>
      <c r="E99" s="1303"/>
      <c r="F99" s="578" t="s">
        <v>12</v>
      </c>
      <c r="G99" s="564" t="s">
        <v>13</v>
      </c>
      <c r="H99" s="579" t="s">
        <v>101</v>
      </c>
      <c r="I99" s="515" t="s">
        <v>102</v>
      </c>
      <c r="J99" s="522" t="s">
        <v>103</v>
      </c>
      <c r="K99" s="522" t="s">
        <v>16</v>
      </c>
      <c r="L99" s="522" t="s">
        <v>17</v>
      </c>
      <c r="M99" s="522" t="s">
        <v>18</v>
      </c>
      <c r="N99" s="522" t="s">
        <v>19</v>
      </c>
      <c r="O99" s="522" t="s">
        <v>20</v>
      </c>
      <c r="P99" s="522" t="s">
        <v>21</v>
      </c>
      <c r="Q99" s="522" t="s">
        <v>22</v>
      </c>
      <c r="R99" s="522" t="s">
        <v>23</v>
      </c>
      <c r="S99" s="522" t="s">
        <v>24</v>
      </c>
      <c r="T99" s="522" t="s">
        <v>25</v>
      </c>
      <c r="U99" s="580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276" t="s">
        <v>104</v>
      </c>
      <c r="B100" s="1277"/>
      <c r="C100" s="1278"/>
      <c r="D100" s="524"/>
      <c r="E100" s="525">
        <f>+F100+G100+H100+I100+J100+K100+L100+M100+N100+O100+P100+Q100+R100+S100+T100+U100</f>
        <v>0</v>
      </c>
      <c r="F100" s="272"/>
      <c r="G100" s="526"/>
      <c r="H100" s="527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5"/>
      <c r="V100" s="526"/>
      <c r="W100" s="273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516" t="s">
        <v>107</v>
      </c>
      <c r="B103" s="517"/>
      <c r="C103" s="517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302" t="s">
        <v>109</v>
      </c>
      <c r="E104" s="1092" t="s">
        <v>98</v>
      </c>
      <c r="F104" s="1093"/>
      <c r="G104" s="1093"/>
      <c r="H104" s="1093"/>
      <c r="I104" s="1093"/>
      <c r="J104" s="1159"/>
      <c r="K104" s="1254" t="s">
        <v>110</v>
      </c>
      <c r="L104" s="1307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302"/>
      <c r="E105" s="578" t="s">
        <v>111</v>
      </c>
      <c r="F105" s="579" t="s">
        <v>112</v>
      </c>
      <c r="G105" s="515" t="s">
        <v>113</v>
      </c>
      <c r="H105" s="515" t="s">
        <v>114</v>
      </c>
      <c r="I105" s="505" t="s">
        <v>115</v>
      </c>
      <c r="J105" s="565" t="s">
        <v>116</v>
      </c>
      <c r="K105" s="579" t="s">
        <v>117</v>
      </c>
      <c r="L105" s="581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531" t="s">
        <v>120</v>
      </c>
      <c r="D106" s="167">
        <f>SUM(E106:J106)</f>
        <v>0</v>
      </c>
      <c r="E106" s="264"/>
      <c r="F106" s="498"/>
      <c r="G106" s="265"/>
      <c r="H106" s="265"/>
      <c r="I106" s="265"/>
      <c r="J106" s="532"/>
      <c r="K106" s="498"/>
      <c r="L106" s="469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531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531" t="s">
        <v>120</v>
      </c>
      <c r="D112" s="171">
        <f t="shared" si="8"/>
        <v>0</v>
      </c>
      <c r="E112" s="264"/>
      <c r="F112" s="498"/>
      <c r="G112" s="265"/>
      <c r="H112" s="265"/>
      <c r="I112" s="265"/>
      <c r="J112" s="532"/>
      <c r="K112" s="498"/>
      <c r="L112" s="469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516" t="s">
        <v>125</v>
      </c>
      <c r="B115" s="516"/>
      <c r="C115" s="516"/>
      <c r="D115" s="516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449" t="s">
        <v>126</v>
      </c>
      <c r="B116" s="533" t="s">
        <v>127</v>
      </c>
      <c r="C116" s="453" t="s">
        <v>128</v>
      </c>
      <c r="D116" s="448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582" t="s">
        <v>130</v>
      </c>
      <c r="B117" s="535"/>
      <c r="C117" s="571"/>
      <c r="D117" s="583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516" t="s">
        <v>131</v>
      </c>
      <c r="B118" s="516"/>
      <c r="C118" s="516"/>
      <c r="D118" s="516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308" t="s">
        <v>126</v>
      </c>
      <c r="B119" s="1265" t="s">
        <v>132</v>
      </c>
      <c r="C119" s="1266"/>
      <c r="D119" s="1266"/>
      <c r="E119" s="1266"/>
      <c r="F119" s="1266"/>
      <c r="G119" s="1266"/>
      <c r="H119" s="1266"/>
      <c r="I119" s="1303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537" t="s">
        <v>133</v>
      </c>
      <c r="C120" s="575" t="s">
        <v>134</v>
      </c>
      <c r="D120" s="575" t="s">
        <v>135</v>
      </c>
      <c r="E120" s="575" t="s">
        <v>136</v>
      </c>
      <c r="F120" s="575" t="s">
        <v>137</v>
      </c>
      <c r="G120" s="575" t="s">
        <v>138</v>
      </c>
      <c r="H120" s="575" t="s">
        <v>139</v>
      </c>
      <c r="I120" s="575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538" t="s">
        <v>141</v>
      </c>
      <c r="B121" s="539">
        <f>SUM(C121:I121)</f>
        <v>0</v>
      </c>
      <c r="C121" s="540"/>
      <c r="D121" s="540"/>
      <c r="E121" s="540"/>
      <c r="F121" s="540"/>
      <c r="G121" s="540"/>
      <c r="H121" s="540"/>
      <c r="I121" s="541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516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308" t="s">
        <v>126</v>
      </c>
      <c r="B124" s="1256" t="s">
        <v>144</v>
      </c>
      <c r="C124" s="1291" t="s">
        <v>145</v>
      </c>
      <c r="D124" s="1292"/>
      <c r="E124" s="1292"/>
      <c r="F124" s="1292"/>
      <c r="G124" s="1292"/>
      <c r="H124" s="1292"/>
      <c r="I124" s="1292"/>
      <c r="J124" s="1292"/>
      <c r="K124" s="1292"/>
      <c r="L124" s="1292"/>
      <c r="M124" s="1309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578" t="s">
        <v>146</v>
      </c>
      <c r="D125" s="515" t="s">
        <v>147</v>
      </c>
      <c r="E125" s="515" t="s">
        <v>148</v>
      </c>
      <c r="F125" s="515" t="s">
        <v>149</v>
      </c>
      <c r="G125" s="515" t="s">
        <v>150</v>
      </c>
      <c r="H125" s="515" t="s">
        <v>151</v>
      </c>
      <c r="I125" s="515" t="s">
        <v>152</v>
      </c>
      <c r="J125" s="515" t="s">
        <v>153</v>
      </c>
      <c r="K125" s="515" t="s">
        <v>154</v>
      </c>
      <c r="L125" s="515" t="s">
        <v>155</v>
      </c>
      <c r="M125" s="581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538" t="s">
        <v>157</v>
      </c>
      <c r="B126" s="539">
        <f>SUM(C126:M126)</f>
        <v>0</v>
      </c>
      <c r="C126" s="264"/>
      <c r="D126" s="265"/>
      <c r="E126" s="265"/>
      <c r="F126" s="265"/>
      <c r="G126" s="265"/>
      <c r="H126" s="265"/>
      <c r="I126" s="265"/>
      <c r="J126" s="265"/>
      <c r="K126" s="265"/>
      <c r="L126" s="265"/>
      <c r="M126" s="469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516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286" t="s">
        <v>161</v>
      </c>
      <c r="D129" s="1287"/>
      <c r="E129" s="1287"/>
      <c r="F129" s="1288"/>
      <c r="G129" s="1289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459" t="s">
        <v>162</v>
      </c>
      <c r="D130" s="515" t="s">
        <v>163</v>
      </c>
      <c r="E130" s="515" t="s">
        <v>164</v>
      </c>
      <c r="F130" s="565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538" t="s">
        <v>166</v>
      </c>
      <c r="B131" s="276"/>
      <c r="C131" s="277"/>
      <c r="D131" s="265"/>
      <c r="E131" s="265"/>
      <c r="F131" s="278"/>
      <c r="G131" s="498"/>
      <c r="H131" s="279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265" t="s">
        <v>3</v>
      </c>
      <c r="B153" s="1266"/>
      <c r="C153" s="1303"/>
      <c r="D153" s="575" t="s">
        <v>4</v>
      </c>
      <c r="E153" s="15" t="s">
        <v>185</v>
      </c>
      <c r="F153" s="515" t="s">
        <v>186</v>
      </c>
      <c r="G153" s="515" t="s">
        <v>187</v>
      </c>
      <c r="H153" s="565" t="s">
        <v>188</v>
      </c>
      <c r="I153" s="507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297" t="s">
        <v>34</v>
      </c>
      <c r="B154" s="1082" t="s">
        <v>35</v>
      </c>
      <c r="C154" s="1083"/>
      <c r="D154" s="566">
        <f>SUM(E154:H154)</f>
        <v>0</v>
      </c>
      <c r="E154" s="18"/>
      <c r="F154" s="463"/>
      <c r="G154" s="463"/>
      <c r="H154" s="508"/>
      <c r="I154" s="509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298" t="s">
        <v>36</v>
      </c>
      <c r="C155" s="544" t="s">
        <v>37</v>
      </c>
      <c r="D155" s="566">
        <f t="shared" ref="D155:D183" si="15">SUM(E155:H155)</f>
        <v>0</v>
      </c>
      <c r="E155" s="264"/>
      <c r="F155" s="261"/>
      <c r="G155" s="261"/>
      <c r="H155" s="269"/>
      <c r="I155" s="262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450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450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256" t="s">
        <v>54</v>
      </c>
      <c r="C168" s="88" t="s">
        <v>55</v>
      </c>
      <c r="D168" s="471">
        <f t="shared" si="15"/>
        <v>0</v>
      </c>
      <c r="E168" s="498"/>
      <c r="F168" s="261"/>
      <c r="G168" s="261"/>
      <c r="H168" s="269"/>
      <c r="I168" s="262"/>
    </row>
    <row r="169" spans="1:9" s="7" customFormat="1" x14ac:dyDescent="0.25">
      <c r="A169" s="1080"/>
      <c r="B169" s="1106"/>
      <c r="C169" s="451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256" t="s">
        <v>58</v>
      </c>
      <c r="C171" s="470" t="s">
        <v>59</v>
      </c>
      <c r="D171" s="566">
        <f t="shared" si="15"/>
        <v>0</v>
      </c>
      <c r="E171" s="264"/>
      <c r="F171" s="261"/>
      <c r="G171" s="261"/>
      <c r="H171" s="269"/>
      <c r="I171" s="262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570">
        <f t="shared" si="15"/>
        <v>0</v>
      </c>
      <c r="E174" s="554"/>
      <c r="F174" s="487"/>
      <c r="G174" s="487"/>
      <c r="H174" s="490"/>
      <c r="I174" s="510"/>
    </row>
    <row r="175" spans="1:9" s="7" customFormat="1" ht="15" customHeight="1" x14ac:dyDescent="0.25">
      <c r="A175" s="1080"/>
      <c r="B175" s="1302" t="s">
        <v>62</v>
      </c>
      <c r="C175" s="577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302"/>
      <c r="C176" s="577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264" t="s">
        <v>65</v>
      </c>
      <c r="C177" s="1264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256" t="s">
        <v>69</v>
      </c>
      <c r="C181" s="493" t="s">
        <v>70</v>
      </c>
      <c r="D181" s="566">
        <f t="shared" si="15"/>
        <v>0</v>
      </c>
      <c r="E181" s="264"/>
      <c r="F181" s="261"/>
      <c r="G181" s="261"/>
      <c r="H181" s="269"/>
      <c r="I181" s="262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270" t="s">
        <v>75</v>
      </c>
      <c r="C184" s="1271"/>
      <c r="D184" s="471">
        <f>SUM(E184:H184)</f>
        <v>0</v>
      </c>
      <c r="E184" s="264"/>
      <c r="F184" s="261"/>
      <c r="G184" s="261"/>
      <c r="H184" s="512"/>
      <c r="I184" s="262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306" t="s">
        <v>4</v>
      </c>
      <c r="C186" s="1273"/>
      <c r="D186" s="570">
        <f>SUM(E186:H186)</f>
        <v>0</v>
      </c>
      <c r="E186" s="572">
        <f>SUM(E154:E185)</f>
        <v>0</v>
      </c>
      <c r="F186" s="574">
        <f>SUM(F154:F185)</f>
        <v>0</v>
      </c>
      <c r="G186" s="574">
        <f>SUM(G154:G185)</f>
        <v>0</v>
      </c>
      <c r="H186" s="513">
        <f>SUM(H154:H185)</f>
        <v>0</v>
      </c>
      <c r="I186" s="514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516"/>
      <c r="G187" s="516" t="s">
        <v>191</v>
      </c>
      <c r="H187" s="584"/>
      <c r="I187" s="58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200" t="s">
        <v>192</v>
      </c>
      <c r="B188" s="1298" t="s">
        <v>193</v>
      </c>
      <c r="C188" s="1201" t="s">
        <v>4</v>
      </c>
      <c r="D188" s="1201"/>
      <c r="E188" s="1109"/>
      <c r="F188" s="1265" t="s">
        <v>194</v>
      </c>
      <c r="G188" s="1266"/>
      <c r="H188" s="1266"/>
      <c r="I188" s="1266"/>
      <c r="J188" s="1266"/>
      <c r="K188" s="1266"/>
      <c r="L188" s="1266"/>
      <c r="M188" s="1266"/>
      <c r="N188" s="1266"/>
      <c r="O188" s="1266"/>
      <c r="P188" s="1266"/>
      <c r="Q188" s="1266"/>
      <c r="R188" s="1266"/>
      <c r="S188" s="1266"/>
      <c r="T188" s="1266"/>
      <c r="U188" s="1266"/>
      <c r="V188" s="1266"/>
      <c r="W188" s="1266"/>
      <c r="X188" s="1266"/>
      <c r="Y188" s="1266"/>
      <c r="Z188" s="1266"/>
      <c r="AA188" s="1266"/>
      <c r="AB188" s="1266"/>
      <c r="AC188" s="1266"/>
      <c r="AD188" s="1266"/>
      <c r="AE188" s="1266"/>
      <c r="AF188" s="1266"/>
      <c r="AG188" s="1296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200"/>
      <c r="B189" s="1085"/>
      <c r="C189" s="1202"/>
      <c r="D189" s="1202"/>
      <c r="E189" s="1184"/>
      <c r="F189" s="1265" t="s">
        <v>17</v>
      </c>
      <c r="G189" s="1303"/>
      <c r="H189" s="1253" t="s">
        <v>196</v>
      </c>
      <c r="I189" s="1307"/>
      <c r="J189" s="1253" t="s">
        <v>19</v>
      </c>
      <c r="K189" s="1307"/>
      <c r="L189" s="1253" t="s">
        <v>20</v>
      </c>
      <c r="M189" s="1307"/>
      <c r="N189" s="1253" t="s">
        <v>21</v>
      </c>
      <c r="O189" s="1307"/>
      <c r="P189" s="1253" t="s">
        <v>22</v>
      </c>
      <c r="Q189" s="1307"/>
      <c r="R189" s="1253" t="s">
        <v>23</v>
      </c>
      <c r="S189" s="1307"/>
      <c r="T189" s="1253" t="s">
        <v>24</v>
      </c>
      <c r="U189" s="1307"/>
      <c r="V189" s="1253" t="s">
        <v>25</v>
      </c>
      <c r="W189" s="1307"/>
      <c r="X189" s="1253" t="s">
        <v>26</v>
      </c>
      <c r="Y189" s="1307"/>
      <c r="Z189" s="1253" t="s">
        <v>27</v>
      </c>
      <c r="AA189" s="1307"/>
      <c r="AB189" s="1253" t="s">
        <v>28</v>
      </c>
      <c r="AC189" s="1307"/>
      <c r="AD189" s="1253" t="s">
        <v>29</v>
      </c>
      <c r="AE189" s="1307"/>
      <c r="AF189" s="1253" t="s">
        <v>30</v>
      </c>
      <c r="AG189" s="1255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200"/>
      <c r="B190" s="1086"/>
      <c r="C190" s="452" t="s">
        <v>197</v>
      </c>
      <c r="D190" s="579" t="s">
        <v>117</v>
      </c>
      <c r="E190" s="581" t="s">
        <v>118</v>
      </c>
      <c r="F190" s="578" t="s">
        <v>117</v>
      </c>
      <c r="G190" s="581" t="s">
        <v>118</v>
      </c>
      <c r="H190" s="578" t="s">
        <v>117</v>
      </c>
      <c r="I190" s="581" t="s">
        <v>118</v>
      </c>
      <c r="J190" s="578" t="s">
        <v>117</v>
      </c>
      <c r="K190" s="581" t="s">
        <v>118</v>
      </c>
      <c r="L190" s="578" t="s">
        <v>117</v>
      </c>
      <c r="M190" s="581" t="s">
        <v>118</v>
      </c>
      <c r="N190" s="578" t="s">
        <v>117</v>
      </c>
      <c r="O190" s="581" t="s">
        <v>118</v>
      </c>
      <c r="P190" s="578" t="s">
        <v>117</v>
      </c>
      <c r="Q190" s="581" t="s">
        <v>118</v>
      </c>
      <c r="R190" s="578" t="s">
        <v>117</v>
      </c>
      <c r="S190" s="581" t="s">
        <v>118</v>
      </c>
      <c r="T190" s="578" t="s">
        <v>117</v>
      </c>
      <c r="U190" s="581" t="s">
        <v>118</v>
      </c>
      <c r="V190" s="578" t="s">
        <v>117</v>
      </c>
      <c r="W190" s="581" t="s">
        <v>118</v>
      </c>
      <c r="X190" s="578" t="s">
        <v>117</v>
      </c>
      <c r="Y190" s="581" t="s">
        <v>118</v>
      </c>
      <c r="Z190" s="578" t="s">
        <v>117</v>
      </c>
      <c r="AA190" s="581" t="s">
        <v>118</v>
      </c>
      <c r="AB190" s="578" t="s">
        <v>117</v>
      </c>
      <c r="AC190" s="581" t="s">
        <v>118</v>
      </c>
      <c r="AD190" s="578" t="s">
        <v>117</v>
      </c>
      <c r="AE190" s="581" t="s">
        <v>118</v>
      </c>
      <c r="AF190" s="578" t="s">
        <v>117</v>
      </c>
      <c r="AG190" s="547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294" t="s">
        <v>198</v>
      </c>
      <c r="B191" s="548" t="s">
        <v>199</v>
      </c>
      <c r="C191" s="585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586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586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586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454" t="s">
        <v>205</v>
      </c>
      <c r="B197" s="249" t="s">
        <v>206</v>
      </c>
      <c r="C197" s="587">
        <f t="shared" si="16"/>
        <v>0</v>
      </c>
      <c r="D197" s="552">
        <f t="shared" si="22"/>
        <v>0</v>
      </c>
      <c r="E197" s="553">
        <f t="shared" si="22"/>
        <v>0</v>
      </c>
      <c r="F197" s="554"/>
      <c r="G197" s="555"/>
      <c r="H197" s="554"/>
      <c r="I197" s="555"/>
      <c r="J197" s="554"/>
      <c r="K197" s="555"/>
      <c r="L197" s="554"/>
      <c r="M197" s="555"/>
      <c r="N197" s="554"/>
      <c r="O197" s="555"/>
      <c r="P197" s="554"/>
      <c r="Q197" s="555"/>
      <c r="R197" s="554"/>
      <c r="S197" s="555"/>
      <c r="T197" s="554"/>
      <c r="U197" s="555"/>
      <c r="V197" s="554"/>
      <c r="W197" s="555"/>
      <c r="X197" s="554"/>
      <c r="Y197" s="555"/>
      <c r="Z197" s="554"/>
      <c r="AA197" s="555"/>
      <c r="AB197" s="554"/>
      <c r="AC197" s="555"/>
      <c r="AD197" s="554"/>
      <c r="AE197" s="555"/>
      <c r="AF197" s="554"/>
      <c r="AG197" s="556"/>
      <c r="AH197" s="55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3812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",[5]NOMBRE!B2," - ","( ",[5]NOMBRE!C2,[5]NOMBRE!D2,[5]NOMBRE!E2,[5]NOMBRE!F2,[5]NOMBRE!G2,"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",[5]NOMBRE!B6," - ","( ",[5]NOMBRE!C6,[5]NOMBRE!D6," )")</f>
        <v>MES: ABRIL - ( 04 )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",[5]NOMBRE!B7)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077" t="s">
        <v>4</v>
      </c>
      <c r="E9" s="1310" t="s">
        <v>5</v>
      </c>
      <c r="F9" s="1311"/>
      <c r="G9" s="1311"/>
      <c r="H9" s="1311"/>
      <c r="I9" s="1312"/>
      <c r="J9" s="1313" t="s">
        <v>6</v>
      </c>
      <c r="K9" s="1314"/>
      <c r="L9" s="1314"/>
      <c r="M9" s="1314"/>
      <c r="N9" s="1314"/>
      <c r="O9" s="1314"/>
      <c r="P9" s="1314"/>
      <c r="Q9" s="1314"/>
      <c r="R9" s="1314"/>
      <c r="S9" s="1314"/>
      <c r="T9" s="1314"/>
      <c r="U9" s="1314"/>
      <c r="V9" s="1314"/>
      <c r="W9" s="1314"/>
      <c r="X9" s="1314"/>
      <c r="Y9" s="1313" t="s">
        <v>7</v>
      </c>
      <c r="Z9" s="1314"/>
      <c r="AA9" s="1315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594" t="s">
        <v>13</v>
      </c>
      <c r="G10" s="594" t="s">
        <v>14</v>
      </c>
      <c r="H10" s="595" t="s">
        <v>15</v>
      </c>
      <c r="I10" s="596" t="s">
        <v>16</v>
      </c>
      <c r="J10" s="16" t="s">
        <v>16</v>
      </c>
      <c r="K10" s="594" t="s">
        <v>17</v>
      </c>
      <c r="L10" s="594" t="s">
        <v>18</v>
      </c>
      <c r="M10" s="594" t="s">
        <v>19</v>
      </c>
      <c r="N10" s="594" t="s">
        <v>20</v>
      </c>
      <c r="O10" s="594" t="s">
        <v>21</v>
      </c>
      <c r="P10" s="594" t="s">
        <v>22</v>
      </c>
      <c r="Q10" s="594" t="s">
        <v>23</v>
      </c>
      <c r="R10" s="594" t="s">
        <v>24</v>
      </c>
      <c r="S10" s="594" t="s">
        <v>25</v>
      </c>
      <c r="T10" s="594" t="s">
        <v>26</v>
      </c>
      <c r="U10" s="594" t="s">
        <v>27</v>
      </c>
      <c r="V10" s="594" t="s">
        <v>28</v>
      </c>
      <c r="W10" s="594" t="s">
        <v>29</v>
      </c>
      <c r="X10" s="597" t="s">
        <v>30</v>
      </c>
      <c r="Y10" s="598" t="s">
        <v>31</v>
      </c>
      <c r="Z10" s="599" t="s">
        <v>32</v>
      </c>
      <c r="AA10" s="600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079" t="s">
        <v>34</v>
      </c>
      <c r="B11" s="1082" t="s">
        <v>35</v>
      </c>
      <c r="C11" s="1083"/>
      <c r="D11" s="17">
        <f>SUM(E11:G11)</f>
        <v>82</v>
      </c>
      <c r="E11" s="18">
        <v>43</v>
      </c>
      <c r="F11" s="601">
        <v>15</v>
      </c>
      <c r="G11" s="601">
        <v>24</v>
      </c>
      <c r="H11" s="19"/>
      <c r="I11" s="602"/>
      <c r="J11" s="19"/>
      <c r="K11" s="603"/>
      <c r="L11" s="603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5"/>
      <c r="Z11" s="603"/>
      <c r="AA11" s="606"/>
      <c r="AB11" s="20"/>
      <c r="AC11" s="607"/>
      <c r="AD11" s="607"/>
      <c r="AE11" s="607"/>
      <c r="AF11" s="21" t="str">
        <f>CA11&amp;CB11&amp;CC11&amp;CD11</f>
        <v>* No olvide digitar el campo Migrantes (Digite 0 si no tiene)* No olvide digitar el campo Espacios Amigables/ Adolescentes (Digite 0 si no tiene)</v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>* No olvide digitar el campo Migrantes (Digite 0 si no tiene)</v>
      </c>
      <c r="CD11" s="23" t="str">
        <f>IF(AND($D11&lt;&gt;0,AE11=""),"* No olvide digitar el campo "&amp;AE$9&amp;" (Digite 0 si no tiene)","")</f>
        <v>* No olvide digitar el campo Espacios Amigables/ Adolescentes (Digite 0 si no tiene)</v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608" t="s">
        <v>37</v>
      </c>
      <c r="D12" s="609">
        <f t="shared" ref="D12:D23" si="0">SUM(E12:X12)</f>
        <v>10</v>
      </c>
      <c r="E12" s="610"/>
      <c r="F12" s="611"/>
      <c r="G12" s="611"/>
      <c r="H12" s="611"/>
      <c r="I12" s="612"/>
      <c r="J12" s="611"/>
      <c r="K12" s="611"/>
      <c r="L12" s="611"/>
      <c r="M12" s="611">
        <v>2</v>
      </c>
      <c r="N12" s="611">
        <v>1</v>
      </c>
      <c r="O12" s="611"/>
      <c r="P12" s="611">
        <v>2</v>
      </c>
      <c r="Q12" s="611"/>
      <c r="R12" s="611">
        <v>1</v>
      </c>
      <c r="S12" s="611">
        <v>1</v>
      </c>
      <c r="T12" s="611">
        <v>1</v>
      </c>
      <c r="U12" s="611">
        <v>1</v>
      </c>
      <c r="V12" s="611"/>
      <c r="W12" s="611">
        <v>1</v>
      </c>
      <c r="X12" s="613"/>
      <c r="Y12" s="614"/>
      <c r="Z12" s="615"/>
      <c r="AA12" s="616"/>
      <c r="AB12" s="607"/>
      <c r="AC12" s="607"/>
      <c r="AD12" s="607"/>
      <c r="AE12" s="607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563" t="s">
        <v>38</v>
      </c>
      <c r="D13" s="26">
        <f t="shared" si="0"/>
        <v>18</v>
      </c>
      <c r="E13" s="27"/>
      <c r="F13" s="28"/>
      <c r="G13" s="28">
        <v>11</v>
      </c>
      <c r="H13" s="28">
        <v>4</v>
      </c>
      <c r="I13" s="29">
        <v>2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>
        <v>1</v>
      </c>
      <c r="U13" s="28"/>
      <c r="V13" s="28"/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18</v>
      </c>
      <c r="E14" s="37">
        <v>15</v>
      </c>
      <c r="F14" s="38"/>
      <c r="G14" s="38"/>
      <c r="H14" s="38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>
        <v>1</v>
      </c>
      <c r="W14" s="38"/>
      <c r="X14" s="30">
        <v>2</v>
      </c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44</v>
      </c>
      <c r="E15" s="44">
        <v>17</v>
      </c>
      <c r="F15" s="45"/>
      <c r="G15" s="45"/>
      <c r="H15" s="45"/>
      <c r="I15" s="46"/>
      <c r="J15" s="45"/>
      <c r="K15" s="45"/>
      <c r="L15" s="45">
        <v>6</v>
      </c>
      <c r="M15" s="45">
        <v>6</v>
      </c>
      <c r="N15" s="45">
        <v>4</v>
      </c>
      <c r="O15" s="45">
        <v>1</v>
      </c>
      <c r="P15" s="45">
        <v>3</v>
      </c>
      <c r="Q15" s="45"/>
      <c r="R15" s="45">
        <v>1</v>
      </c>
      <c r="S15" s="45">
        <v>1</v>
      </c>
      <c r="T15" s="45">
        <v>1</v>
      </c>
      <c r="U15" s="45"/>
      <c r="V15" s="45">
        <v>1</v>
      </c>
      <c r="W15" s="45"/>
      <c r="X15" s="47">
        <v>3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20</v>
      </c>
      <c r="E16" s="27"/>
      <c r="F16" s="28"/>
      <c r="G16" s="28">
        <v>20</v>
      </c>
      <c r="H16" s="28"/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141</v>
      </c>
      <c r="E17" s="37">
        <v>6</v>
      </c>
      <c r="F17" s="38">
        <v>8</v>
      </c>
      <c r="G17" s="38">
        <v>60</v>
      </c>
      <c r="H17" s="38"/>
      <c r="I17" s="41"/>
      <c r="J17" s="59"/>
      <c r="K17" s="38"/>
      <c r="L17" s="38">
        <v>1</v>
      </c>
      <c r="M17" s="60">
        <v>3</v>
      </c>
      <c r="N17" s="60">
        <v>3</v>
      </c>
      <c r="O17" s="60">
        <v>2</v>
      </c>
      <c r="P17" s="60">
        <v>3</v>
      </c>
      <c r="Q17" s="60">
        <v>0</v>
      </c>
      <c r="R17" s="60">
        <v>2</v>
      </c>
      <c r="S17" s="60">
        <v>3</v>
      </c>
      <c r="T17" s="60">
        <v>6</v>
      </c>
      <c r="U17" s="60">
        <v>9</v>
      </c>
      <c r="V17" s="60">
        <v>11</v>
      </c>
      <c r="W17" s="60">
        <v>9</v>
      </c>
      <c r="X17" s="60">
        <v>15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15</v>
      </c>
      <c r="E18" s="37"/>
      <c r="F18" s="38">
        <v>15</v>
      </c>
      <c r="G18" s="38"/>
      <c r="H18" s="38"/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077" t="s">
        <v>45</v>
      </c>
      <c r="C20" s="617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25</v>
      </c>
      <c r="E25" s="78"/>
      <c r="F25" s="79"/>
      <c r="G25" s="79"/>
      <c r="H25" s="79"/>
      <c r="I25" s="80"/>
      <c r="J25" s="59"/>
      <c r="K25" s="38">
        <v>1</v>
      </c>
      <c r="L25" s="38">
        <v>5</v>
      </c>
      <c r="M25" s="38">
        <v>7</v>
      </c>
      <c r="N25" s="38">
        <v>8</v>
      </c>
      <c r="O25" s="38">
        <v>2</v>
      </c>
      <c r="P25" s="38">
        <v>2</v>
      </c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25</v>
      </c>
      <c r="E26" s="78"/>
      <c r="F26" s="79"/>
      <c r="G26" s="79"/>
      <c r="H26" s="79"/>
      <c r="I26" s="80"/>
      <c r="J26" s="59"/>
      <c r="K26" s="83">
        <v>1</v>
      </c>
      <c r="L26" s="83">
        <v>5</v>
      </c>
      <c r="M26" s="83">
        <v>7</v>
      </c>
      <c r="N26" s="83">
        <v>8</v>
      </c>
      <c r="O26" s="83">
        <v>2</v>
      </c>
      <c r="P26" s="83">
        <v>2</v>
      </c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077" t="s">
        <v>54</v>
      </c>
      <c r="C28" s="88" t="s">
        <v>55</v>
      </c>
      <c r="D28" s="17">
        <f>SUM(E28:F28)</f>
        <v>35</v>
      </c>
      <c r="E28" s="27">
        <v>20</v>
      </c>
      <c r="F28" s="28">
        <v>15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618"/>
      <c r="AC28" s="607"/>
      <c r="AD28" s="607"/>
      <c r="AE28" s="607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561" t="s">
        <v>56</v>
      </c>
      <c r="D29" s="82">
        <f>SUM(E29:G29)</f>
        <v>10</v>
      </c>
      <c r="E29" s="37"/>
      <c r="F29" s="38">
        <v>10</v>
      </c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608" t="s">
        <v>59</v>
      </c>
      <c r="D31" s="609">
        <f>SUM(E31:H31)</f>
        <v>15</v>
      </c>
      <c r="E31" s="610"/>
      <c r="F31" s="611">
        <v>15</v>
      </c>
      <c r="G31" s="611"/>
      <c r="H31" s="611"/>
      <c r="I31" s="619"/>
      <c r="J31" s="620"/>
      <c r="K31" s="621"/>
      <c r="L31" s="621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3"/>
      <c r="Z31" s="603"/>
      <c r="AA31" s="606"/>
      <c r="AB31" s="607"/>
      <c r="AC31" s="607"/>
      <c r="AD31" s="607"/>
      <c r="AE31" s="607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>* No olvide digitar el campo Migrantes (Digite 0 si no tiene)</v>
      </c>
      <c r="CD31" s="23" t="str">
        <f t="shared" si="1"/>
        <v>* No olvide digitar el campo Espacios Amigables/ Adolescentes (Digite 0 si no tiene)</v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320" t="s">
        <v>61</v>
      </c>
      <c r="C34" s="1321"/>
      <c r="D34" s="624">
        <f>SUM(E34:X34)</f>
        <v>0</v>
      </c>
      <c r="E34" s="625"/>
      <c r="F34" s="626"/>
      <c r="G34" s="626"/>
      <c r="H34" s="626"/>
      <c r="I34" s="627"/>
      <c r="J34" s="628"/>
      <c r="K34" s="626"/>
      <c r="L34" s="626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30"/>
      <c r="Z34" s="626"/>
      <c r="AA34" s="631"/>
      <c r="AB34" s="627"/>
      <c r="AC34" s="627"/>
      <c r="AD34" s="627"/>
      <c r="AE34" s="62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/>
      </c>
      <c r="CD34" s="23" t="str">
        <f t="shared" si="1"/>
        <v/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322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323" t="s">
        <v>65</v>
      </c>
      <c r="C37" s="1323"/>
      <c r="D37" s="26">
        <f>SUM(E37:X37)</f>
        <v>11</v>
      </c>
      <c r="E37" s="37"/>
      <c r="F37" s="38"/>
      <c r="G37" s="38">
        <v>1</v>
      </c>
      <c r="H37" s="38">
        <v>10</v>
      </c>
      <c r="I37" s="41"/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317</v>
      </c>
      <c r="E40" s="112">
        <v>165</v>
      </c>
      <c r="F40" s="83"/>
      <c r="G40" s="83"/>
      <c r="H40" s="83"/>
      <c r="I40" s="113"/>
      <c r="J40" s="114"/>
      <c r="K40" s="83">
        <v>1</v>
      </c>
      <c r="L40" s="83">
        <v>6</v>
      </c>
      <c r="M40" s="115">
        <v>5</v>
      </c>
      <c r="N40" s="115">
        <v>5</v>
      </c>
      <c r="O40" s="115">
        <v>4</v>
      </c>
      <c r="P40" s="115">
        <v>3</v>
      </c>
      <c r="Q40" s="115">
        <v>3</v>
      </c>
      <c r="R40" s="115">
        <v>4</v>
      </c>
      <c r="S40" s="115">
        <v>11</v>
      </c>
      <c r="T40" s="115">
        <v>11</v>
      </c>
      <c r="U40" s="115">
        <v>19</v>
      </c>
      <c r="V40" s="115">
        <v>27</v>
      </c>
      <c r="W40" s="115">
        <v>15</v>
      </c>
      <c r="X40" s="115">
        <v>38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077" t="s">
        <v>69</v>
      </c>
      <c r="C41" s="632" t="s">
        <v>70</v>
      </c>
      <c r="D41" s="609">
        <f>SUM(U41:X41)</f>
        <v>0</v>
      </c>
      <c r="E41" s="633"/>
      <c r="F41" s="621"/>
      <c r="G41" s="621"/>
      <c r="H41" s="621"/>
      <c r="I41" s="619"/>
      <c r="J41" s="620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34"/>
      <c r="V41" s="634"/>
      <c r="W41" s="634"/>
      <c r="X41" s="634"/>
      <c r="Y41" s="635"/>
      <c r="Z41" s="621"/>
      <c r="AA41" s="636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44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9</v>
      </c>
      <c r="V42" s="60">
        <v>11</v>
      </c>
      <c r="W42" s="60">
        <v>9</v>
      </c>
      <c r="X42" s="60">
        <v>15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44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9</v>
      </c>
      <c r="V44" s="125">
        <v>11</v>
      </c>
      <c r="W44" s="125">
        <v>9</v>
      </c>
      <c r="X44" s="125">
        <v>15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44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9</v>
      </c>
      <c r="V45" s="125">
        <v>11</v>
      </c>
      <c r="W45" s="125">
        <v>9</v>
      </c>
      <c r="X45" s="125">
        <v>15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316" t="s">
        <v>75</v>
      </c>
      <c r="C46" s="1317"/>
      <c r="D46" s="609">
        <f>SUM(E46:X46)</f>
        <v>68</v>
      </c>
      <c r="E46" s="610">
        <v>8</v>
      </c>
      <c r="F46" s="611">
        <v>15</v>
      </c>
      <c r="G46" s="611">
        <v>10</v>
      </c>
      <c r="H46" s="611">
        <v>20</v>
      </c>
      <c r="I46" s="607">
        <v>15</v>
      </c>
      <c r="J46" s="637"/>
      <c r="K46" s="611"/>
      <c r="L46" s="611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5"/>
      <c r="Z46" s="621"/>
      <c r="AA46" s="636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318" t="s">
        <v>4</v>
      </c>
      <c r="C48" s="1319"/>
      <c r="D48" s="624">
        <f>SUM(E48:X48)</f>
        <v>986</v>
      </c>
      <c r="E48" s="638">
        <f>SUM(E11:E47)</f>
        <v>274</v>
      </c>
      <c r="F48" s="639">
        <f t="shared" ref="F48:AA48" si="2">SUM(F11:F47)</f>
        <v>93</v>
      </c>
      <c r="G48" s="639">
        <f t="shared" si="2"/>
        <v>126</v>
      </c>
      <c r="H48" s="639">
        <f t="shared" si="2"/>
        <v>34</v>
      </c>
      <c r="I48" s="640">
        <f t="shared" si="2"/>
        <v>17</v>
      </c>
      <c r="J48" s="641">
        <f t="shared" si="2"/>
        <v>0</v>
      </c>
      <c r="K48" s="639">
        <f t="shared" si="2"/>
        <v>3</v>
      </c>
      <c r="L48" s="639">
        <f t="shared" si="2"/>
        <v>23</v>
      </c>
      <c r="M48" s="642">
        <f t="shared" si="2"/>
        <v>30</v>
      </c>
      <c r="N48" s="642">
        <f t="shared" si="2"/>
        <v>29</v>
      </c>
      <c r="O48" s="642">
        <f t="shared" si="2"/>
        <v>11</v>
      </c>
      <c r="P48" s="642">
        <f t="shared" si="2"/>
        <v>15</v>
      </c>
      <c r="Q48" s="642">
        <f t="shared" si="2"/>
        <v>3</v>
      </c>
      <c r="R48" s="642">
        <f t="shared" si="2"/>
        <v>8</v>
      </c>
      <c r="S48" s="642">
        <f t="shared" si="2"/>
        <v>16</v>
      </c>
      <c r="T48" s="642">
        <f t="shared" si="2"/>
        <v>20</v>
      </c>
      <c r="U48" s="642">
        <f t="shared" si="2"/>
        <v>56</v>
      </c>
      <c r="V48" s="642">
        <f t="shared" si="2"/>
        <v>73</v>
      </c>
      <c r="W48" s="642">
        <f>SUM(W11:W47)</f>
        <v>52</v>
      </c>
      <c r="X48" s="642">
        <f t="shared" si="2"/>
        <v>103</v>
      </c>
      <c r="Y48" s="643">
        <f>SUM(Y11:Y47)</f>
        <v>0</v>
      </c>
      <c r="Z48" s="639">
        <f t="shared" si="2"/>
        <v>0</v>
      </c>
      <c r="AA48" s="639">
        <f t="shared" si="2"/>
        <v>0</v>
      </c>
      <c r="AB48" s="640">
        <f>SUM(AB11:AB47)</f>
        <v>0</v>
      </c>
      <c r="AC48" s="640">
        <f>SUM(AC11:AC47)</f>
        <v>0</v>
      </c>
      <c r="AD48" s="640">
        <f>SUM(AD11:AD47)</f>
        <v>0</v>
      </c>
      <c r="AE48" s="64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324" t="s">
        <v>3</v>
      </c>
      <c r="B50" s="1325"/>
      <c r="C50" s="1326"/>
      <c r="D50" s="645" t="s">
        <v>4</v>
      </c>
      <c r="E50" s="15" t="s">
        <v>78</v>
      </c>
      <c r="F50" s="595" t="s">
        <v>79</v>
      </c>
      <c r="G50" s="595" t="s">
        <v>80</v>
      </c>
      <c r="H50" s="600" t="s">
        <v>81</v>
      </c>
      <c r="I50" s="646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079" t="s">
        <v>34</v>
      </c>
      <c r="B51" s="1082" t="s">
        <v>35</v>
      </c>
      <c r="C51" s="1083"/>
      <c r="D51" s="17">
        <f>SUM(E51:H51)</f>
        <v>138</v>
      </c>
      <c r="E51" s="18">
        <v>48</v>
      </c>
      <c r="F51" s="601">
        <v>20</v>
      </c>
      <c r="G51" s="601">
        <v>40</v>
      </c>
      <c r="H51" s="647">
        <v>30</v>
      </c>
      <c r="I51" s="64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608" t="s">
        <v>37</v>
      </c>
      <c r="D52" s="17">
        <f t="shared" ref="D52:D82" si="4">SUM(E52:H52)</f>
        <v>474</v>
      </c>
      <c r="E52" s="610">
        <v>159</v>
      </c>
      <c r="F52" s="611">
        <v>156</v>
      </c>
      <c r="G52" s="611">
        <v>59</v>
      </c>
      <c r="H52" s="634">
        <v>100</v>
      </c>
      <c r="I52" s="618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563" t="s">
        <v>38</v>
      </c>
      <c r="D53" s="82">
        <f t="shared" si="4"/>
        <v>38</v>
      </c>
      <c r="E53" s="37">
        <v>9</v>
      </c>
      <c r="F53" s="38">
        <v>12</v>
      </c>
      <c r="G53" s="38">
        <v>7</v>
      </c>
      <c r="H53" s="60">
        <v>10</v>
      </c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563" t="s">
        <v>39</v>
      </c>
      <c r="D54" s="26">
        <f t="shared" si="4"/>
        <v>30</v>
      </c>
      <c r="E54" s="37">
        <v>15</v>
      </c>
      <c r="F54" s="38">
        <v>13</v>
      </c>
      <c r="G54" s="38"/>
      <c r="H54" s="60">
        <v>2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41</v>
      </c>
      <c r="E55" s="44"/>
      <c r="F55" s="45">
        <v>41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126</v>
      </c>
      <c r="E56" s="27">
        <v>41</v>
      </c>
      <c r="F56" s="28">
        <v>35</v>
      </c>
      <c r="G56" s="28">
        <v>30</v>
      </c>
      <c r="H56" s="54">
        <v>20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231</v>
      </c>
      <c r="E57" s="37">
        <v>141</v>
      </c>
      <c r="F57" s="38">
        <v>50</v>
      </c>
      <c r="G57" s="38">
        <v>30</v>
      </c>
      <c r="H57" s="60">
        <v>10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36</v>
      </c>
      <c r="E58" s="37">
        <v>24</v>
      </c>
      <c r="F58" s="38">
        <v>10</v>
      </c>
      <c r="G58" s="38"/>
      <c r="H58" s="60">
        <v>2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35</v>
      </c>
      <c r="E60" s="37">
        <v>35</v>
      </c>
      <c r="F60" s="38"/>
      <c r="G60" s="38"/>
      <c r="H60" s="60"/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9</v>
      </c>
      <c r="E62" s="112">
        <v>3</v>
      </c>
      <c r="F62" s="83">
        <v>6</v>
      </c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9</v>
      </c>
      <c r="E63" s="112">
        <v>3</v>
      </c>
      <c r="F63" s="83">
        <v>6</v>
      </c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077" t="s">
        <v>54</v>
      </c>
      <c r="C65" s="88" t="s">
        <v>55</v>
      </c>
      <c r="D65" s="609">
        <f t="shared" si="4"/>
        <v>56</v>
      </c>
      <c r="E65" s="637">
        <v>21</v>
      </c>
      <c r="F65" s="611">
        <v>10</v>
      </c>
      <c r="G65" s="611">
        <v>10</v>
      </c>
      <c r="H65" s="634">
        <v>15</v>
      </c>
      <c r="I65" s="618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561" t="s">
        <v>56</v>
      </c>
      <c r="D66" s="26">
        <f t="shared" si="4"/>
        <v>25</v>
      </c>
      <c r="E66" s="59">
        <v>15</v>
      </c>
      <c r="F66" s="38">
        <v>5</v>
      </c>
      <c r="G66" s="38"/>
      <c r="H66" s="60">
        <v>5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608" t="s">
        <v>59</v>
      </c>
      <c r="D68" s="17">
        <f t="shared" si="4"/>
        <v>20</v>
      </c>
      <c r="E68" s="610">
        <v>15</v>
      </c>
      <c r="F68" s="611">
        <v>2</v>
      </c>
      <c r="G68" s="611"/>
      <c r="H68" s="634">
        <v>3</v>
      </c>
      <c r="I68" s="618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624">
        <f t="shared" si="4"/>
        <v>0</v>
      </c>
      <c r="E71" s="625"/>
      <c r="F71" s="626"/>
      <c r="G71" s="626"/>
      <c r="H71" s="629"/>
      <c r="I71" s="649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322" t="s">
        <v>62</v>
      </c>
      <c r="C72" s="650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322"/>
      <c r="C73" s="650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323" t="s">
        <v>65</v>
      </c>
      <c r="C74" s="1323"/>
      <c r="D74" s="82">
        <f t="shared" si="4"/>
        <v>52</v>
      </c>
      <c r="E74" s="37">
        <v>22</v>
      </c>
      <c r="F74" s="38">
        <v>10</v>
      </c>
      <c r="G74" s="38">
        <v>10</v>
      </c>
      <c r="H74" s="60">
        <v>10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5</v>
      </c>
      <c r="E75" s="37">
        <v>5</v>
      </c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568</v>
      </c>
      <c r="E77" s="112">
        <v>316</v>
      </c>
      <c r="F77" s="83">
        <v>84</v>
      </c>
      <c r="G77" s="83">
        <v>84</v>
      </c>
      <c r="H77" s="115">
        <v>84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077" t="s">
        <v>69</v>
      </c>
      <c r="C78" s="632" t="s">
        <v>70</v>
      </c>
      <c r="D78" s="17">
        <f t="shared" si="4"/>
        <v>0</v>
      </c>
      <c r="E78" s="610"/>
      <c r="F78" s="611"/>
      <c r="G78" s="611"/>
      <c r="H78" s="634"/>
      <c r="I78" s="618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44</v>
      </c>
      <c r="E79" s="37">
        <v>44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44</v>
      </c>
      <c r="E81" s="112">
        <v>44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44</v>
      </c>
      <c r="E82" s="112">
        <v>44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329" t="s">
        <v>75</v>
      </c>
      <c r="C83" s="1330"/>
      <c r="D83" s="609">
        <f>SUM(E83:H83)</f>
        <v>88</v>
      </c>
      <c r="E83" s="610">
        <v>68</v>
      </c>
      <c r="F83" s="611">
        <v>10</v>
      </c>
      <c r="G83" s="611">
        <v>5</v>
      </c>
      <c r="H83" s="651">
        <v>5</v>
      </c>
      <c r="I83" s="618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331" t="s">
        <v>4</v>
      </c>
      <c r="C85" s="1332"/>
      <c r="D85" s="624">
        <f>SUM(E85:H85)</f>
        <v>2113</v>
      </c>
      <c r="E85" s="638">
        <f>SUM(E51:E84)</f>
        <v>1072</v>
      </c>
      <c r="F85" s="641">
        <f>SUM(F51:F84)</f>
        <v>470</v>
      </c>
      <c r="G85" s="641">
        <f>SUM(G51:G84)</f>
        <v>275</v>
      </c>
      <c r="H85" s="652">
        <f>SUM(H51:H84)</f>
        <v>296</v>
      </c>
      <c r="I85" s="65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328" t="s">
        <v>84</v>
      </c>
      <c r="B87" s="1333"/>
      <c r="C87" s="1334"/>
      <c r="D87" s="645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655" t="s">
        <v>89</v>
      </c>
      <c r="B91" s="655"/>
      <c r="C91" s="65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327" t="s">
        <v>90</v>
      </c>
      <c r="B92" s="1327"/>
      <c r="C92" s="1327"/>
      <c r="D92" s="1328" t="s">
        <v>91</v>
      </c>
      <c r="E92" s="1326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327"/>
      <c r="B93" s="1327"/>
      <c r="C93" s="1327"/>
      <c r="D93" s="1328"/>
      <c r="E93" s="1326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338" t="s">
        <v>93</v>
      </c>
      <c r="B94" s="1339"/>
      <c r="C94" s="1340"/>
      <c r="D94" s="657"/>
      <c r="E94" s="658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655" t="s">
        <v>96</v>
      </c>
      <c r="B97" s="655"/>
      <c r="C97" s="65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327" t="s">
        <v>90</v>
      </c>
      <c r="B98" s="1327"/>
      <c r="C98" s="1327"/>
      <c r="D98" s="1322" t="s">
        <v>91</v>
      </c>
      <c r="E98" s="1326" t="s">
        <v>97</v>
      </c>
      <c r="F98" s="1310" t="s">
        <v>5</v>
      </c>
      <c r="G98" s="1312"/>
      <c r="H98" s="1342" t="s">
        <v>98</v>
      </c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3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327"/>
      <c r="B99" s="1327"/>
      <c r="C99" s="1327"/>
      <c r="D99" s="1322"/>
      <c r="E99" s="1326"/>
      <c r="F99" s="659" t="s">
        <v>12</v>
      </c>
      <c r="G99" s="596" t="s">
        <v>13</v>
      </c>
      <c r="H99" s="660" t="s">
        <v>101</v>
      </c>
      <c r="I99" s="595" t="s">
        <v>102</v>
      </c>
      <c r="J99" s="661" t="s">
        <v>103</v>
      </c>
      <c r="K99" s="661" t="s">
        <v>16</v>
      </c>
      <c r="L99" s="661" t="s">
        <v>17</v>
      </c>
      <c r="M99" s="661" t="s">
        <v>18</v>
      </c>
      <c r="N99" s="661" t="s">
        <v>19</v>
      </c>
      <c r="O99" s="661" t="s">
        <v>20</v>
      </c>
      <c r="P99" s="661" t="s">
        <v>21</v>
      </c>
      <c r="Q99" s="661" t="s">
        <v>22</v>
      </c>
      <c r="R99" s="661" t="s">
        <v>23</v>
      </c>
      <c r="S99" s="661" t="s">
        <v>24</v>
      </c>
      <c r="T99" s="661" t="s">
        <v>25</v>
      </c>
      <c r="U99" s="662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335" t="s">
        <v>104</v>
      </c>
      <c r="B100" s="1336"/>
      <c r="C100" s="1337"/>
      <c r="D100" s="663"/>
      <c r="E100" s="664">
        <f>+F100+G100+H100+I100+J100+K100+L100+M100+N100+O100+P100+Q100+R100+S100+T100+U100</f>
        <v>0</v>
      </c>
      <c r="F100" s="657"/>
      <c r="G100" s="665"/>
      <c r="H100" s="666"/>
      <c r="I100" s="667"/>
      <c r="J100" s="667"/>
      <c r="K100" s="667"/>
      <c r="L100" s="667"/>
      <c r="M100" s="667"/>
      <c r="N100" s="667"/>
      <c r="O100" s="667"/>
      <c r="P100" s="667"/>
      <c r="Q100" s="667"/>
      <c r="R100" s="667"/>
      <c r="S100" s="667"/>
      <c r="T100" s="667"/>
      <c r="U100" s="668"/>
      <c r="V100" s="665"/>
      <c r="W100" s="658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655" t="s">
        <v>107</v>
      </c>
      <c r="B103" s="656"/>
      <c r="C103" s="65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322" t="s">
        <v>109</v>
      </c>
      <c r="E104" s="1092" t="s">
        <v>98</v>
      </c>
      <c r="F104" s="1093"/>
      <c r="G104" s="1093"/>
      <c r="H104" s="1093"/>
      <c r="I104" s="1093"/>
      <c r="J104" s="1159"/>
      <c r="K104" s="1314" t="s">
        <v>110</v>
      </c>
      <c r="L104" s="1341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322"/>
      <c r="E105" s="659" t="s">
        <v>111</v>
      </c>
      <c r="F105" s="660" t="s">
        <v>112</v>
      </c>
      <c r="G105" s="595" t="s">
        <v>113</v>
      </c>
      <c r="H105" s="595" t="s">
        <v>114</v>
      </c>
      <c r="I105" s="599" t="s">
        <v>115</v>
      </c>
      <c r="J105" s="600" t="s">
        <v>116</v>
      </c>
      <c r="K105" s="660" t="s">
        <v>117</v>
      </c>
      <c r="L105" s="669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617" t="s">
        <v>120</v>
      </c>
      <c r="D106" s="167">
        <f>SUM(E106:J106)</f>
        <v>0</v>
      </c>
      <c r="E106" s="610"/>
      <c r="F106" s="637"/>
      <c r="G106" s="611"/>
      <c r="H106" s="611"/>
      <c r="I106" s="611"/>
      <c r="J106" s="670"/>
      <c r="K106" s="637"/>
      <c r="L106" s="607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617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617" t="s">
        <v>120</v>
      </c>
      <c r="D112" s="171">
        <f t="shared" si="8"/>
        <v>0</v>
      </c>
      <c r="E112" s="610"/>
      <c r="F112" s="637"/>
      <c r="G112" s="611"/>
      <c r="H112" s="611"/>
      <c r="I112" s="611"/>
      <c r="J112" s="670"/>
      <c r="K112" s="637"/>
      <c r="L112" s="607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655" t="s">
        <v>125</v>
      </c>
      <c r="B115" s="655"/>
      <c r="C115" s="655"/>
      <c r="D115" s="65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559" t="s">
        <v>126</v>
      </c>
      <c r="B116" s="671" t="s">
        <v>127</v>
      </c>
      <c r="C116" s="560" t="s">
        <v>128</v>
      </c>
      <c r="D116" s="562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672" t="s">
        <v>130</v>
      </c>
      <c r="B117" s="673"/>
      <c r="C117" s="628"/>
      <c r="D117" s="674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655" t="s">
        <v>131</v>
      </c>
      <c r="B118" s="655"/>
      <c r="C118" s="655"/>
      <c r="D118" s="65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324" t="s">
        <v>132</v>
      </c>
      <c r="C119" s="1325"/>
      <c r="D119" s="1325"/>
      <c r="E119" s="1325"/>
      <c r="F119" s="1325"/>
      <c r="G119" s="1325"/>
      <c r="H119" s="1325"/>
      <c r="I119" s="1326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675" t="s">
        <v>133</v>
      </c>
      <c r="C120" s="645" t="s">
        <v>134</v>
      </c>
      <c r="D120" s="645" t="s">
        <v>135</v>
      </c>
      <c r="E120" s="645" t="s">
        <v>136</v>
      </c>
      <c r="F120" s="645" t="s">
        <v>137</v>
      </c>
      <c r="G120" s="645" t="s">
        <v>138</v>
      </c>
      <c r="H120" s="645" t="s">
        <v>139</v>
      </c>
      <c r="I120" s="645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676" t="s">
        <v>141</v>
      </c>
      <c r="B121" s="677">
        <f>SUM(C121:I121)</f>
        <v>0</v>
      </c>
      <c r="C121" s="678"/>
      <c r="D121" s="678"/>
      <c r="E121" s="678"/>
      <c r="F121" s="678"/>
      <c r="G121" s="678"/>
      <c r="H121" s="678"/>
      <c r="I121" s="679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65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348" t="s">
        <v>145</v>
      </c>
      <c r="D124" s="1349"/>
      <c r="E124" s="1349"/>
      <c r="F124" s="1349"/>
      <c r="G124" s="1349"/>
      <c r="H124" s="1349"/>
      <c r="I124" s="1349"/>
      <c r="J124" s="1349"/>
      <c r="K124" s="1349"/>
      <c r="L124" s="1349"/>
      <c r="M124" s="1350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659" t="s">
        <v>146</v>
      </c>
      <c r="D125" s="595" t="s">
        <v>147</v>
      </c>
      <c r="E125" s="595" t="s">
        <v>148</v>
      </c>
      <c r="F125" s="595" t="s">
        <v>149</v>
      </c>
      <c r="G125" s="595" t="s">
        <v>150</v>
      </c>
      <c r="H125" s="595" t="s">
        <v>151</v>
      </c>
      <c r="I125" s="595" t="s">
        <v>152</v>
      </c>
      <c r="J125" s="595" t="s">
        <v>153</v>
      </c>
      <c r="K125" s="595" t="s">
        <v>154</v>
      </c>
      <c r="L125" s="595" t="s">
        <v>155</v>
      </c>
      <c r="M125" s="669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676" t="s">
        <v>157</v>
      </c>
      <c r="B126" s="677">
        <f>SUM(C126:M126)</f>
        <v>0</v>
      </c>
      <c r="C126" s="610"/>
      <c r="D126" s="611"/>
      <c r="E126" s="611"/>
      <c r="F126" s="611"/>
      <c r="G126" s="611"/>
      <c r="H126" s="611"/>
      <c r="I126" s="611"/>
      <c r="J126" s="611"/>
      <c r="K126" s="611"/>
      <c r="L126" s="611"/>
      <c r="M126" s="607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65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344" t="s">
        <v>161</v>
      </c>
      <c r="D129" s="1345"/>
      <c r="E129" s="1345"/>
      <c r="F129" s="1346"/>
      <c r="G129" s="1347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598" t="s">
        <v>162</v>
      </c>
      <c r="D130" s="595" t="s">
        <v>163</v>
      </c>
      <c r="E130" s="595" t="s">
        <v>164</v>
      </c>
      <c r="F130" s="600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676" t="s">
        <v>166</v>
      </c>
      <c r="B131" s="680"/>
      <c r="C131" s="681"/>
      <c r="D131" s="611"/>
      <c r="E131" s="611"/>
      <c r="F131" s="613"/>
      <c r="G131" s="637"/>
      <c r="H131" s="612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324" t="s">
        <v>3</v>
      </c>
      <c r="B153" s="1325"/>
      <c r="C153" s="1326"/>
      <c r="D153" s="645" t="s">
        <v>4</v>
      </c>
      <c r="E153" s="15" t="s">
        <v>185</v>
      </c>
      <c r="F153" s="595" t="s">
        <v>186</v>
      </c>
      <c r="G153" s="595" t="s">
        <v>187</v>
      </c>
      <c r="H153" s="600" t="s">
        <v>188</v>
      </c>
      <c r="I153" s="646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601"/>
      <c r="G154" s="601"/>
      <c r="H154" s="647"/>
      <c r="I154" s="64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682" t="s">
        <v>37</v>
      </c>
      <c r="D155" s="17">
        <f t="shared" ref="D155:D183" si="15">SUM(E155:H155)</f>
        <v>0</v>
      </c>
      <c r="E155" s="610"/>
      <c r="F155" s="611"/>
      <c r="G155" s="611"/>
      <c r="H155" s="634"/>
      <c r="I155" s="618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563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563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077" t="s">
        <v>54</v>
      </c>
      <c r="C168" s="88" t="s">
        <v>55</v>
      </c>
      <c r="D168" s="609">
        <f t="shared" si="15"/>
        <v>0</v>
      </c>
      <c r="E168" s="637"/>
      <c r="F168" s="611"/>
      <c r="G168" s="611"/>
      <c r="H168" s="634"/>
      <c r="I168" s="618"/>
    </row>
    <row r="169" spans="1:9" s="7" customFormat="1" x14ac:dyDescent="0.25">
      <c r="A169" s="1080"/>
      <c r="B169" s="1106"/>
      <c r="C169" s="561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608" t="s">
        <v>59</v>
      </c>
      <c r="D171" s="17">
        <f t="shared" si="15"/>
        <v>0</v>
      </c>
      <c r="E171" s="610"/>
      <c r="F171" s="611"/>
      <c r="G171" s="611"/>
      <c r="H171" s="634"/>
      <c r="I171" s="618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624">
        <f t="shared" si="15"/>
        <v>0</v>
      </c>
      <c r="E174" s="625"/>
      <c r="F174" s="626"/>
      <c r="G174" s="626"/>
      <c r="H174" s="629"/>
      <c r="I174" s="649"/>
    </row>
    <row r="175" spans="1:9" s="7" customFormat="1" ht="15" customHeight="1" x14ac:dyDescent="0.25">
      <c r="A175" s="1080"/>
      <c r="B175" s="1322" t="s">
        <v>62</v>
      </c>
      <c r="C175" s="650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322"/>
      <c r="C176" s="650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323" t="s">
        <v>65</v>
      </c>
      <c r="C177" s="1323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077" t="s">
        <v>69</v>
      </c>
      <c r="C181" s="632" t="s">
        <v>70</v>
      </c>
      <c r="D181" s="17">
        <f t="shared" si="15"/>
        <v>0</v>
      </c>
      <c r="E181" s="610"/>
      <c r="F181" s="611"/>
      <c r="G181" s="611"/>
      <c r="H181" s="634"/>
      <c r="I181" s="618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329" t="s">
        <v>75</v>
      </c>
      <c r="C184" s="1330"/>
      <c r="D184" s="609">
        <f>SUM(E184:H184)</f>
        <v>0</v>
      </c>
      <c r="E184" s="610"/>
      <c r="F184" s="611"/>
      <c r="G184" s="611"/>
      <c r="H184" s="651"/>
      <c r="I184" s="618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331" t="s">
        <v>4</v>
      </c>
      <c r="C186" s="1332"/>
      <c r="D186" s="624">
        <f>SUM(E186:H186)</f>
        <v>0</v>
      </c>
      <c r="E186" s="638">
        <f>SUM(E154:E185)</f>
        <v>0</v>
      </c>
      <c r="F186" s="641">
        <f>SUM(F154:F185)</f>
        <v>0</v>
      </c>
      <c r="G186" s="641">
        <f>SUM(G154:G185)</f>
        <v>0</v>
      </c>
      <c r="H186" s="652">
        <f>SUM(H154:H185)</f>
        <v>0</v>
      </c>
      <c r="I186" s="65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655"/>
      <c r="G187" s="655" t="s">
        <v>191</v>
      </c>
      <c r="H187" s="683"/>
      <c r="I187" s="683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352" t="s">
        <v>192</v>
      </c>
      <c r="B188" s="1084" t="s">
        <v>193</v>
      </c>
      <c r="C188" s="1201" t="s">
        <v>4</v>
      </c>
      <c r="D188" s="1201"/>
      <c r="E188" s="1109"/>
      <c r="F188" s="1324" t="s">
        <v>194</v>
      </c>
      <c r="G188" s="1325"/>
      <c r="H188" s="1325"/>
      <c r="I188" s="1325"/>
      <c r="J188" s="1325"/>
      <c r="K188" s="1325"/>
      <c r="L188" s="1325"/>
      <c r="M188" s="1325"/>
      <c r="N188" s="1325"/>
      <c r="O188" s="1325"/>
      <c r="P188" s="1325"/>
      <c r="Q188" s="1325"/>
      <c r="R188" s="1325"/>
      <c r="S188" s="1325"/>
      <c r="T188" s="1325"/>
      <c r="U188" s="1325"/>
      <c r="V188" s="1325"/>
      <c r="W188" s="1325"/>
      <c r="X188" s="1325"/>
      <c r="Y188" s="1325"/>
      <c r="Z188" s="1325"/>
      <c r="AA188" s="1325"/>
      <c r="AB188" s="1325"/>
      <c r="AC188" s="1325"/>
      <c r="AD188" s="1325"/>
      <c r="AE188" s="1325"/>
      <c r="AF188" s="1325"/>
      <c r="AG188" s="1353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352"/>
      <c r="B189" s="1085"/>
      <c r="C189" s="1202"/>
      <c r="D189" s="1202"/>
      <c r="E189" s="1184"/>
      <c r="F189" s="1324" t="s">
        <v>17</v>
      </c>
      <c r="G189" s="1326"/>
      <c r="H189" s="1313" t="s">
        <v>196</v>
      </c>
      <c r="I189" s="1341"/>
      <c r="J189" s="1313" t="s">
        <v>19</v>
      </c>
      <c r="K189" s="1341"/>
      <c r="L189" s="1313" t="s">
        <v>20</v>
      </c>
      <c r="M189" s="1341"/>
      <c r="N189" s="1313" t="s">
        <v>21</v>
      </c>
      <c r="O189" s="1341"/>
      <c r="P189" s="1313" t="s">
        <v>22</v>
      </c>
      <c r="Q189" s="1341"/>
      <c r="R189" s="1313" t="s">
        <v>23</v>
      </c>
      <c r="S189" s="1341"/>
      <c r="T189" s="1313" t="s">
        <v>24</v>
      </c>
      <c r="U189" s="1341"/>
      <c r="V189" s="1313" t="s">
        <v>25</v>
      </c>
      <c r="W189" s="1341"/>
      <c r="X189" s="1313" t="s">
        <v>26</v>
      </c>
      <c r="Y189" s="1341"/>
      <c r="Z189" s="1313" t="s">
        <v>27</v>
      </c>
      <c r="AA189" s="1341"/>
      <c r="AB189" s="1313" t="s">
        <v>28</v>
      </c>
      <c r="AC189" s="1341"/>
      <c r="AD189" s="1313" t="s">
        <v>29</v>
      </c>
      <c r="AE189" s="1341"/>
      <c r="AF189" s="1313" t="s">
        <v>30</v>
      </c>
      <c r="AG189" s="1315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352"/>
      <c r="B190" s="1086"/>
      <c r="C190" s="684" t="s">
        <v>197</v>
      </c>
      <c r="D190" s="660" t="s">
        <v>117</v>
      </c>
      <c r="E190" s="669" t="s">
        <v>118</v>
      </c>
      <c r="F190" s="659" t="s">
        <v>117</v>
      </c>
      <c r="G190" s="669" t="s">
        <v>118</v>
      </c>
      <c r="H190" s="659" t="s">
        <v>117</v>
      </c>
      <c r="I190" s="669" t="s">
        <v>118</v>
      </c>
      <c r="J190" s="659" t="s">
        <v>117</v>
      </c>
      <c r="K190" s="669" t="s">
        <v>118</v>
      </c>
      <c r="L190" s="659" t="s">
        <v>117</v>
      </c>
      <c r="M190" s="669" t="s">
        <v>118</v>
      </c>
      <c r="N190" s="659" t="s">
        <v>117</v>
      </c>
      <c r="O190" s="669" t="s">
        <v>118</v>
      </c>
      <c r="P190" s="659" t="s">
        <v>117</v>
      </c>
      <c r="Q190" s="669" t="s">
        <v>118</v>
      </c>
      <c r="R190" s="659" t="s">
        <v>117</v>
      </c>
      <c r="S190" s="669" t="s">
        <v>118</v>
      </c>
      <c r="T190" s="659" t="s">
        <v>117</v>
      </c>
      <c r="U190" s="669" t="s">
        <v>118</v>
      </c>
      <c r="V190" s="659" t="s">
        <v>117</v>
      </c>
      <c r="W190" s="669" t="s">
        <v>118</v>
      </c>
      <c r="X190" s="659" t="s">
        <v>117</v>
      </c>
      <c r="Y190" s="669" t="s">
        <v>118</v>
      </c>
      <c r="Z190" s="659" t="s">
        <v>117</v>
      </c>
      <c r="AA190" s="669" t="s">
        <v>118</v>
      </c>
      <c r="AB190" s="659" t="s">
        <v>117</v>
      </c>
      <c r="AC190" s="669" t="s">
        <v>118</v>
      </c>
      <c r="AD190" s="659" t="s">
        <v>117</v>
      </c>
      <c r="AE190" s="669" t="s">
        <v>118</v>
      </c>
      <c r="AF190" s="659" t="s">
        <v>117</v>
      </c>
      <c r="AG190" s="685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351" t="s">
        <v>198</v>
      </c>
      <c r="B191" s="686" t="s">
        <v>199</v>
      </c>
      <c r="C191" s="549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550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550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550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558" t="s">
        <v>205</v>
      </c>
      <c r="B197" s="249" t="s">
        <v>206</v>
      </c>
      <c r="C197" s="687">
        <f t="shared" si="16"/>
        <v>0</v>
      </c>
      <c r="D197" s="688">
        <f t="shared" si="22"/>
        <v>0</v>
      </c>
      <c r="E197" s="689">
        <f t="shared" si="22"/>
        <v>0</v>
      </c>
      <c r="F197" s="625"/>
      <c r="G197" s="690"/>
      <c r="H197" s="625"/>
      <c r="I197" s="690"/>
      <c r="J197" s="625"/>
      <c r="K197" s="690"/>
      <c r="L197" s="625"/>
      <c r="M197" s="690"/>
      <c r="N197" s="625"/>
      <c r="O197" s="690"/>
      <c r="P197" s="625"/>
      <c r="Q197" s="690"/>
      <c r="R197" s="625"/>
      <c r="S197" s="690"/>
      <c r="T197" s="625"/>
      <c r="U197" s="690"/>
      <c r="V197" s="625"/>
      <c r="W197" s="690"/>
      <c r="X197" s="625"/>
      <c r="Y197" s="690"/>
      <c r="Z197" s="625"/>
      <c r="AA197" s="690"/>
      <c r="AB197" s="625"/>
      <c r="AC197" s="690"/>
      <c r="AD197" s="625"/>
      <c r="AE197" s="690"/>
      <c r="AF197" s="625"/>
      <c r="AG197" s="631"/>
      <c r="AH197" s="62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3099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",[6]NOMBRE!B2," - ","( ",[6]NOMBRE!C2,[6]NOMBRE!D2,[6]NOMBRE!E2,[6]NOMBRE!F2,[6]NOMBRE!G2,"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",[6]NOMBRE!B6," - ","( ",[6]NOMBRE!C6,[6]NOMBRE!D6," )")</f>
        <v>MES: MAYO - ( 05 )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",[6]NOMBRE!B7)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077" t="s">
        <v>4</v>
      </c>
      <c r="E9" s="1354" t="s">
        <v>5</v>
      </c>
      <c r="F9" s="1311"/>
      <c r="G9" s="1311"/>
      <c r="H9" s="1311"/>
      <c r="I9" s="1312"/>
      <c r="J9" s="1355" t="s">
        <v>6</v>
      </c>
      <c r="K9" s="1314"/>
      <c r="L9" s="1314"/>
      <c r="M9" s="1314"/>
      <c r="N9" s="1314"/>
      <c r="O9" s="1314"/>
      <c r="P9" s="1314"/>
      <c r="Q9" s="1314"/>
      <c r="R9" s="1314"/>
      <c r="S9" s="1314"/>
      <c r="T9" s="1314"/>
      <c r="U9" s="1314"/>
      <c r="V9" s="1314"/>
      <c r="W9" s="1314"/>
      <c r="X9" s="1314"/>
      <c r="Y9" s="1355" t="s">
        <v>7</v>
      </c>
      <c r="Z9" s="1314"/>
      <c r="AA9" s="1315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594" t="s">
        <v>13</v>
      </c>
      <c r="G10" s="594" t="s">
        <v>14</v>
      </c>
      <c r="H10" s="654" t="s">
        <v>15</v>
      </c>
      <c r="I10" s="596" t="s">
        <v>16</v>
      </c>
      <c r="J10" s="16" t="s">
        <v>16</v>
      </c>
      <c r="K10" s="594" t="s">
        <v>17</v>
      </c>
      <c r="L10" s="594" t="s">
        <v>18</v>
      </c>
      <c r="M10" s="594" t="s">
        <v>19</v>
      </c>
      <c r="N10" s="594" t="s">
        <v>20</v>
      </c>
      <c r="O10" s="594" t="s">
        <v>21</v>
      </c>
      <c r="P10" s="594" t="s">
        <v>22</v>
      </c>
      <c r="Q10" s="594" t="s">
        <v>23</v>
      </c>
      <c r="R10" s="594" t="s">
        <v>24</v>
      </c>
      <c r="S10" s="594" t="s">
        <v>25</v>
      </c>
      <c r="T10" s="594" t="s">
        <v>26</v>
      </c>
      <c r="U10" s="594" t="s">
        <v>27</v>
      </c>
      <c r="V10" s="594" t="s">
        <v>28</v>
      </c>
      <c r="W10" s="594" t="s">
        <v>29</v>
      </c>
      <c r="X10" s="597" t="s">
        <v>30</v>
      </c>
      <c r="Y10" s="598" t="s">
        <v>31</v>
      </c>
      <c r="Z10" s="644" t="s">
        <v>32</v>
      </c>
      <c r="AA10" s="600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079" t="s">
        <v>34</v>
      </c>
      <c r="B11" s="1082" t="s">
        <v>35</v>
      </c>
      <c r="C11" s="1083"/>
      <c r="D11" s="17">
        <f>SUM(E11:G11)</f>
        <v>83</v>
      </c>
      <c r="E11" s="18">
        <v>40</v>
      </c>
      <c r="F11" s="601">
        <v>13</v>
      </c>
      <c r="G11" s="601">
        <v>30</v>
      </c>
      <c r="H11" s="19"/>
      <c r="I11" s="602"/>
      <c r="J11" s="19"/>
      <c r="K11" s="603"/>
      <c r="L11" s="603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5"/>
      <c r="Z11" s="603"/>
      <c r="AA11" s="606"/>
      <c r="AB11" s="20"/>
      <c r="AC11" s="607">
        <v>0</v>
      </c>
      <c r="AD11" s="607">
        <v>0</v>
      </c>
      <c r="AE11" s="607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608" t="s">
        <v>37</v>
      </c>
      <c r="D12" s="609">
        <f t="shared" ref="D12:D23" si="0">SUM(E12:X12)</f>
        <v>63</v>
      </c>
      <c r="E12" s="610">
        <v>0</v>
      </c>
      <c r="F12" s="611">
        <v>0</v>
      </c>
      <c r="G12" s="611">
        <v>20</v>
      </c>
      <c r="H12" s="611">
        <v>20</v>
      </c>
      <c r="I12" s="612">
        <v>15</v>
      </c>
      <c r="J12" s="611"/>
      <c r="K12" s="611"/>
      <c r="L12" s="611"/>
      <c r="M12" s="611">
        <v>1</v>
      </c>
      <c r="N12" s="611">
        <v>2</v>
      </c>
      <c r="O12" s="611"/>
      <c r="P12" s="611"/>
      <c r="Q12" s="611">
        <v>1</v>
      </c>
      <c r="R12" s="611">
        <v>2</v>
      </c>
      <c r="S12" s="611"/>
      <c r="T12" s="611"/>
      <c r="U12" s="611">
        <v>2</v>
      </c>
      <c r="V12" s="611"/>
      <c r="W12" s="611"/>
      <c r="X12" s="613"/>
      <c r="Y12" s="614"/>
      <c r="Z12" s="615"/>
      <c r="AA12" s="616"/>
      <c r="AB12" s="607"/>
      <c r="AC12" s="607"/>
      <c r="AD12" s="607"/>
      <c r="AE12" s="607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590" t="s">
        <v>38</v>
      </c>
      <c r="D13" s="26">
        <f t="shared" si="0"/>
        <v>30</v>
      </c>
      <c r="E13" s="27"/>
      <c r="F13" s="28"/>
      <c r="G13" s="28">
        <v>7</v>
      </c>
      <c r="H13" s="28">
        <v>7</v>
      </c>
      <c r="I13" s="29">
        <v>7</v>
      </c>
      <c r="J13" s="28"/>
      <c r="K13" s="28"/>
      <c r="L13" s="28"/>
      <c r="M13" s="28">
        <v>1</v>
      </c>
      <c r="N13" s="28">
        <v>2</v>
      </c>
      <c r="O13" s="28"/>
      <c r="P13" s="28">
        <v>2</v>
      </c>
      <c r="Q13" s="28">
        <v>1</v>
      </c>
      <c r="R13" s="28">
        <v>1</v>
      </c>
      <c r="S13" s="28"/>
      <c r="T13" s="28"/>
      <c r="U13" s="28"/>
      <c r="V13" s="28">
        <v>1</v>
      </c>
      <c r="W13" s="28"/>
      <c r="X13" s="30">
        <v>1</v>
      </c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20</v>
      </c>
      <c r="E14" s="37">
        <v>10</v>
      </c>
      <c r="F14" s="38">
        <v>5</v>
      </c>
      <c r="G14" s="38"/>
      <c r="H14" s="38"/>
      <c r="I14" s="39"/>
      <c r="J14" s="38"/>
      <c r="K14" s="38">
        <v>1</v>
      </c>
      <c r="L14" s="38"/>
      <c r="M14" s="38"/>
      <c r="N14" s="38"/>
      <c r="O14" s="38"/>
      <c r="P14" s="38"/>
      <c r="Q14" s="38"/>
      <c r="R14" s="38"/>
      <c r="S14" s="38">
        <v>1</v>
      </c>
      <c r="T14" s="38"/>
      <c r="U14" s="38">
        <v>1</v>
      </c>
      <c r="V14" s="38"/>
      <c r="W14" s="38">
        <v>2</v>
      </c>
      <c r="X14" s="30"/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66</v>
      </c>
      <c r="E15" s="44">
        <v>14</v>
      </c>
      <c r="F15" s="45">
        <v>4</v>
      </c>
      <c r="G15" s="45">
        <v>6</v>
      </c>
      <c r="H15" s="45">
        <v>1</v>
      </c>
      <c r="I15" s="46">
        <v>12</v>
      </c>
      <c r="J15" s="45"/>
      <c r="K15" s="45">
        <v>1</v>
      </c>
      <c r="L15" s="45">
        <v>8</v>
      </c>
      <c r="M15" s="45">
        <v>8</v>
      </c>
      <c r="N15" s="45">
        <v>7</v>
      </c>
      <c r="O15" s="45">
        <v>2</v>
      </c>
      <c r="P15" s="45">
        <v>1</v>
      </c>
      <c r="Q15" s="45"/>
      <c r="R15" s="45"/>
      <c r="S15" s="45"/>
      <c r="T15" s="45"/>
      <c r="U15" s="45">
        <v>1</v>
      </c>
      <c r="V15" s="45">
        <v>1</v>
      </c>
      <c r="W15" s="45"/>
      <c r="X15" s="47"/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78</v>
      </c>
      <c r="E16" s="27"/>
      <c r="F16" s="28">
        <v>8</v>
      </c>
      <c r="G16" s="28">
        <v>25</v>
      </c>
      <c r="H16" s="28">
        <v>30</v>
      </c>
      <c r="I16" s="34">
        <v>15</v>
      </c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69</v>
      </c>
      <c r="E17" s="37"/>
      <c r="F17" s="38">
        <v>15</v>
      </c>
      <c r="G17" s="38">
        <v>25</v>
      </c>
      <c r="H17" s="38">
        <v>8</v>
      </c>
      <c r="I17" s="41"/>
      <c r="J17" s="59"/>
      <c r="K17" s="38">
        <v>1</v>
      </c>
      <c r="L17" s="38">
        <v>0</v>
      </c>
      <c r="M17" s="60">
        <v>1</v>
      </c>
      <c r="N17" s="60">
        <v>0</v>
      </c>
      <c r="O17" s="60">
        <v>0</v>
      </c>
      <c r="P17" s="60">
        <v>0</v>
      </c>
      <c r="Q17" s="60">
        <v>1</v>
      </c>
      <c r="R17" s="60">
        <v>2</v>
      </c>
      <c r="S17" s="60">
        <v>1</v>
      </c>
      <c r="T17" s="60">
        <v>1</v>
      </c>
      <c r="U17" s="60">
        <v>1</v>
      </c>
      <c r="V17" s="60">
        <v>4</v>
      </c>
      <c r="W17" s="60">
        <v>4</v>
      </c>
      <c r="X17" s="60">
        <v>5</v>
      </c>
      <c r="Y17" s="61"/>
      <c r="Z17" s="32"/>
      <c r="AA17" s="33"/>
      <c r="AB17" s="41">
        <v>0</v>
      </c>
      <c r="AC17" s="41">
        <v>0</v>
      </c>
      <c r="AD17" s="41">
        <v>0</v>
      </c>
      <c r="AE17" s="41">
        <v>0</v>
      </c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/>
      </c>
      <c r="CD17" s="23" t="str">
        <f t="shared" si="1"/>
        <v/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33</v>
      </c>
      <c r="E18" s="37"/>
      <c r="F18" s="38"/>
      <c r="G18" s="38">
        <v>15</v>
      </c>
      <c r="H18" s="38">
        <v>10</v>
      </c>
      <c r="I18" s="41">
        <v>8</v>
      </c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077" t="s">
        <v>45</v>
      </c>
      <c r="C20" s="617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13</v>
      </c>
      <c r="E25" s="78"/>
      <c r="F25" s="79"/>
      <c r="G25" s="79"/>
      <c r="H25" s="79"/>
      <c r="I25" s="80"/>
      <c r="J25" s="59"/>
      <c r="K25" s="38"/>
      <c r="L25" s="38">
        <v>3</v>
      </c>
      <c r="M25" s="38">
        <v>6</v>
      </c>
      <c r="N25" s="38"/>
      <c r="O25" s="38">
        <v>2</v>
      </c>
      <c r="P25" s="38">
        <v>1</v>
      </c>
      <c r="Q25" s="38"/>
      <c r="R25" s="38"/>
      <c r="S25" s="38">
        <v>1</v>
      </c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13</v>
      </c>
      <c r="E26" s="78"/>
      <c r="F26" s="79"/>
      <c r="G26" s="79"/>
      <c r="H26" s="79"/>
      <c r="I26" s="80"/>
      <c r="J26" s="59"/>
      <c r="K26" s="83"/>
      <c r="L26" s="83">
        <v>3</v>
      </c>
      <c r="M26" s="83">
        <v>6</v>
      </c>
      <c r="N26" s="83"/>
      <c r="O26" s="83">
        <v>2</v>
      </c>
      <c r="P26" s="83">
        <v>1</v>
      </c>
      <c r="Q26" s="83"/>
      <c r="R26" s="83"/>
      <c r="S26" s="83">
        <v>1</v>
      </c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077" t="s">
        <v>54</v>
      </c>
      <c r="C28" s="88" t="s">
        <v>55</v>
      </c>
      <c r="D28" s="17">
        <f>SUM(E28:F28)</f>
        <v>2</v>
      </c>
      <c r="E28" s="27"/>
      <c r="F28" s="28">
        <v>2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618"/>
      <c r="AC28" s="607"/>
      <c r="AD28" s="607"/>
      <c r="AE28" s="607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591" t="s">
        <v>56</v>
      </c>
      <c r="D29" s="82">
        <f>SUM(E29:G29)</f>
        <v>50</v>
      </c>
      <c r="E29" s="37"/>
      <c r="F29" s="38">
        <v>10</v>
      </c>
      <c r="G29" s="28">
        <v>40</v>
      </c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608" t="s">
        <v>59</v>
      </c>
      <c r="D31" s="609">
        <f>SUM(E31:H31)</f>
        <v>0</v>
      </c>
      <c r="E31" s="610"/>
      <c r="F31" s="611"/>
      <c r="G31" s="611"/>
      <c r="H31" s="611"/>
      <c r="I31" s="619"/>
      <c r="J31" s="620"/>
      <c r="K31" s="621"/>
      <c r="L31" s="621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3"/>
      <c r="Z31" s="603"/>
      <c r="AA31" s="606"/>
      <c r="AB31" s="607"/>
      <c r="AC31" s="607"/>
      <c r="AD31" s="607"/>
      <c r="AE31" s="607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357" t="s">
        <v>61</v>
      </c>
      <c r="C34" s="1321"/>
      <c r="D34" s="624">
        <f>SUM(E34:X34)</f>
        <v>137</v>
      </c>
      <c r="E34" s="625">
        <v>137</v>
      </c>
      <c r="F34" s="626"/>
      <c r="G34" s="626"/>
      <c r="H34" s="626"/>
      <c r="I34" s="627"/>
      <c r="J34" s="628"/>
      <c r="K34" s="626"/>
      <c r="L34" s="626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30"/>
      <c r="Z34" s="626"/>
      <c r="AA34" s="631"/>
      <c r="AB34" s="627"/>
      <c r="AC34" s="627"/>
      <c r="AD34" s="627"/>
      <c r="AE34" s="62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322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323" t="s">
        <v>65</v>
      </c>
      <c r="C37" s="1323"/>
      <c r="D37" s="26">
        <f>SUM(E37:X37)</f>
        <v>20</v>
      </c>
      <c r="E37" s="37"/>
      <c r="F37" s="38"/>
      <c r="G37" s="38">
        <v>2</v>
      </c>
      <c r="H37" s="38">
        <v>10</v>
      </c>
      <c r="I37" s="41">
        <v>8</v>
      </c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>* No olvide digitar el campo Migrantes (Digite 0 si no tiene)</v>
      </c>
      <c r="CD37" s="23" t="str">
        <f t="shared" si="1"/>
        <v>* No olvide digitar el campo Espacios Amigables/ Adolescentes (Digite 0 si no tiene)</v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294</v>
      </c>
      <c r="E40" s="112">
        <v>176</v>
      </c>
      <c r="F40" s="83"/>
      <c r="G40" s="83"/>
      <c r="H40" s="83"/>
      <c r="I40" s="113"/>
      <c r="J40" s="114"/>
      <c r="K40" s="83">
        <v>3</v>
      </c>
      <c r="L40" s="83">
        <v>4</v>
      </c>
      <c r="M40" s="115">
        <v>3</v>
      </c>
      <c r="N40" s="115">
        <v>4</v>
      </c>
      <c r="O40" s="115">
        <v>1</v>
      </c>
      <c r="P40" s="115">
        <v>2</v>
      </c>
      <c r="Q40" s="115">
        <v>8</v>
      </c>
      <c r="R40" s="115">
        <v>8</v>
      </c>
      <c r="S40" s="115">
        <v>9</v>
      </c>
      <c r="T40" s="115">
        <v>11</v>
      </c>
      <c r="U40" s="115">
        <v>12</v>
      </c>
      <c r="V40" s="115">
        <v>16</v>
      </c>
      <c r="W40" s="115">
        <v>14</v>
      </c>
      <c r="X40" s="115">
        <v>23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077" t="s">
        <v>69</v>
      </c>
      <c r="C41" s="632" t="s">
        <v>70</v>
      </c>
      <c r="D41" s="609">
        <f>SUM(U41:X41)</f>
        <v>0</v>
      </c>
      <c r="E41" s="633"/>
      <c r="F41" s="621"/>
      <c r="G41" s="621"/>
      <c r="H41" s="621"/>
      <c r="I41" s="619"/>
      <c r="J41" s="620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34"/>
      <c r="V41" s="634"/>
      <c r="W41" s="634"/>
      <c r="X41" s="634"/>
      <c r="Y41" s="635"/>
      <c r="Z41" s="621"/>
      <c r="AA41" s="636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21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1</v>
      </c>
      <c r="V42" s="60">
        <v>11</v>
      </c>
      <c r="W42" s="60">
        <v>4</v>
      </c>
      <c r="X42" s="60">
        <v>5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14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1</v>
      </c>
      <c r="V44" s="125">
        <v>4</v>
      </c>
      <c r="W44" s="125">
        <v>4</v>
      </c>
      <c r="X44" s="125">
        <v>5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14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1</v>
      </c>
      <c r="V45" s="125">
        <v>4</v>
      </c>
      <c r="W45" s="125">
        <v>4</v>
      </c>
      <c r="X45" s="125">
        <v>5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316" t="s">
        <v>75</v>
      </c>
      <c r="C46" s="1317"/>
      <c r="D46" s="609">
        <f>SUM(E46:X46)</f>
        <v>74</v>
      </c>
      <c r="E46" s="610"/>
      <c r="F46" s="611"/>
      <c r="G46" s="611">
        <v>10</v>
      </c>
      <c r="H46" s="611">
        <v>54</v>
      </c>
      <c r="I46" s="607">
        <v>10</v>
      </c>
      <c r="J46" s="637"/>
      <c r="K46" s="611"/>
      <c r="L46" s="611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5"/>
      <c r="Z46" s="621"/>
      <c r="AA46" s="636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356" t="s">
        <v>4</v>
      </c>
      <c r="C48" s="1319"/>
      <c r="D48" s="624">
        <f>SUM(E48:X48)</f>
        <v>1094</v>
      </c>
      <c r="E48" s="638">
        <f>SUM(E11:E47)</f>
        <v>377</v>
      </c>
      <c r="F48" s="639">
        <f t="shared" ref="F48:AA48" si="2">SUM(F11:F47)</f>
        <v>57</v>
      </c>
      <c r="G48" s="639">
        <f t="shared" si="2"/>
        <v>180</v>
      </c>
      <c r="H48" s="639">
        <f t="shared" si="2"/>
        <v>140</v>
      </c>
      <c r="I48" s="640">
        <f t="shared" si="2"/>
        <v>75</v>
      </c>
      <c r="J48" s="641">
        <f t="shared" si="2"/>
        <v>0</v>
      </c>
      <c r="K48" s="639">
        <f t="shared" si="2"/>
        <v>6</v>
      </c>
      <c r="L48" s="639">
        <f t="shared" si="2"/>
        <v>18</v>
      </c>
      <c r="M48" s="642">
        <f t="shared" si="2"/>
        <v>26</v>
      </c>
      <c r="N48" s="642">
        <f t="shared" si="2"/>
        <v>15</v>
      </c>
      <c r="O48" s="642">
        <f t="shared" si="2"/>
        <v>7</v>
      </c>
      <c r="P48" s="642">
        <f t="shared" si="2"/>
        <v>7</v>
      </c>
      <c r="Q48" s="642">
        <f t="shared" si="2"/>
        <v>11</v>
      </c>
      <c r="R48" s="642">
        <f t="shared" si="2"/>
        <v>13</v>
      </c>
      <c r="S48" s="642">
        <f t="shared" si="2"/>
        <v>13</v>
      </c>
      <c r="T48" s="642">
        <f t="shared" si="2"/>
        <v>12</v>
      </c>
      <c r="U48" s="642">
        <f t="shared" si="2"/>
        <v>20</v>
      </c>
      <c r="V48" s="642">
        <f t="shared" si="2"/>
        <v>41</v>
      </c>
      <c r="W48" s="642">
        <f>SUM(W11:W47)</f>
        <v>32</v>
      </c>
      <c r="X48" s="642">
        <f t="shared" si="2"/>
        <v>44</v>
      </c>
      <c r="Y48" s="643">
        <f>SUM(Y11:Y47)</f>
        <v>0</v>
      </c>
      <c r="Z48" s="639">
        <f t="shared" si="2"/>
        <v>0</v>
      </c>
      <c r="AA48" s="639">
        <f t="shared" si="2"/>
        <v>0</v>
      </c>
      <c r="AB48" s="640">
        <f>SUM(AB11:AB47)</f>
        <v>0</v>
      </c>
      <c r="AC48" s="640">
        <f>SUM(AC11:AC47)</f>
        <v>0</v>
      </c>
      <c r="AD48" s="640">
        <f>SUM(AD11:AD47)</f>
        <v>0</v>
      </c>
      <c r="AE48" s="64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358" t="s">
        <v>3</v>
      </c>
      <c r="B50" s="1325"/>
      <c r="C50" s="1326"/>
      <c r="D50" s="645" t="s">
        <v>4</v>
      </c>
      <c r="E50" s="15" t="s">
        <v>78</v>
      </c>
      <c r="F50" s="654" t="s">
        <v>79</v>
      </c>
      <c r="G50" s="654" t="s">
        <v>80</v>
      </c>
      <c r="H50" s="600" t="s">
        <v>81</v>
      </c>
      <c r="I50" s="646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079" t="s">
        <v>34</v>
      </c>
      <c r="B51" s="1082" t="s">
        <v>35</v>
      </c>
      <c r="C51" s="1083"/>
      <c r="D51" s="17">
        <f>SUM(E51:H51)</f>
        <v>780</v>
      </c>
      <c r="E51" s="18">
        <v>258</v>
      </c>
      <c r="F51" s="601">
        <v>150</v>
      </c>
      <c r="G51" s="601">
        <v>230</v>
      </c>
      <c r="H51" s="647">
        <v>142</v>
      </c>
      <c r="I51" s="64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608" t="s">
        <v>37</v>
      </c>
      <c r="D52" s="17">
        <f t="shared" ref="D52:D82" si="4">SUM(E52:H52)</f>
        <v>101</v>
      </c>
      <c r="E52" s="610">
        <v>40</v>
      </c>
      <c r="F52" s="611">
        <v>26</v>
      </c>
      <c r="G52" s="611">
        <v>25</v>
      </c>
      <c r="H52" s="634">
        <v>10</v>
      </c>
      <c r="I52" s="618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590" t="s">
        <v>38</v>
      </c>
      <c r="D53" s="82">
        <f t="shared" si="4"/>
        <v>131</v>
      </c>
      <c r="E53" s="37">
        <v>40</v>
      </c>
      <c r="F53" s="38">
        <v>46</v>
      </c>
      <c r="G53" s="38">
        <v>40</v>
      </c>
      <c r="H53" s="60">
        <v>5</v>
      </c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590" t="s">
        <v>39</v>
      </c>
      <c r="D54" s="26">
        <f t="shared" si="4"/>
        <v>55</v>
      </c>
      <c r="E54" s="37">
        <v>20</v>
      </c>
      <c r="F54" s="38">
        <v>15</v>
      </c>
      <c r="G54" s="38">
        <v>10</v>
      </c>
      <c r="H54" s="60">
        <v>10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66</v>
      </c>
      <c r="E55" s="44">
        <v>5</v>
      </c>
      <c r="F55" s="45">
        <v>51</v>
      </c>
      <c r="G55" s="45">
        <v>5</v>
      </c>
      <c r="H55" s="127">
        <v>5</v>
      </c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754</v>
      </c>
      <c r="E56" s="27">
        <v>284</v>
      </c>
      <c r="F56" s="28">
        <v>250</v>
      </c>
      <c r="G56" s="28">
        <v>120</v>
      </c>
      <c r="H56" s="54">
        <v>100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129</v>
      </c>
      <c r="E57" s="37">
        <v>69</v>
      </c>
      <c r="F57" s="38">
        <v>20</v>
      </c>
      <c r="G57" s="38">
        <v>20</v>
      </c>
      <c r="H57" s="60">
        <v>20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140</v>
      </c>
      <c r="E58" s="37">
        <v>50</v>
      </c>
      <c r="F58" s="38">
        <v>30</v>
      </c>
      <c r="G58" s="38">
        <v>30</v>
      </c>
      <c r="H58" s="60">
        <v>30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153</v>
      </c>
      <c r="E60" s="37">
        <v>57</v>
      </c>
      <c r="F60" s="38">
        <v>70</v>
      </c>
      <c r="G60" s="38">
        <v>13</v>
      </c>
      <c r="H60" s="60">
        <v>13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6</v>
      </c>
      <c r="E62" s="112">
        <v>3</v>
      </c>
      <c r="F62" s="83">
        <v>3</v>
      </c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6</v>
      </c>
      <c r="E63" s="112">
        <v>3</v>
      </c>
      <c r="F63" s="83">
        <v>3</v>
      </c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077" t="s">
        <v>54</v>
      </c>
      <c r="C65" s="88" t="s">
        <v>55</v>
      </c>
      <c r="D65" s="609">
        <f t="shared" si="4"/>
        <v>185</v>
      </c>
      <c r="E65" s="637">
        <v>50</v>
      </c>
      <c r="F65" s="611">
        <v>45</v>
      </c>
      <c r="G65" s="611">
        <v>60</v>
      </c>
      <c r="H65" s="634">
        <v>30</v>
      </c>
      <c r="I65" s="618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591" t="s">
        <v>56</v>
      </c>
      <c r="D66" s="26">
        <f t="shared" si="4"/>
        <v>100</v>
      </c>
      <c r="E66" s="59">
        <v>40</v>
      </c>
      <c r="F66" s="38">
        <v>20</v>
      </c>
      <c r="G66" s="38">
        <v>20</v>
      </c>
      <c r="H66" s="60">
        <v>20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608" t="s">
        <v>59</v>
      </c>
      <c r="D68" s="17">
        <f t="shared" si="4"/>
        <v>0</v>
      </c>
      <c r="E68" s="610"/>
      <c r="F68" s="611"/>
      <c r="G68" s="611"/>
      <c r="H68" s="634"/>
      <c r="I68" s="618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624">
        <f t="shared" si="4"/>
        <v>352</v>
      </c>
      <c r="E71" s="625">
        <v>222</v>
      </c>
      <c r="F71" s="626">
        <v>55</v>
      </c>
      <c r="G71" s="626">
        <v>30</v>
      </c>
      <c r="H71" s="629">
        <v>45</v>
      </c>
      <c r="I71" s="649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322" t="s">
        <v>62</v>
      </c>
      <c r="C72" s="650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322"/>
      <c r="C73" s="650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323" t="s">
        <v>65</v>
      </c>
      <c r="C74" s="1323"/>
      <c r="D74" s="82">
        <f t="shared" si="4"/>
        <v>40</v>
      </c>
      <c r="E74" s="37">
        <v>15</v>
      </c>
      <c r="F74" s="38">
        <v>10</v>
      </c>
      <c r="G74" s="38">
        <v>10</v>
      </c>
      <c r="H74" s="60">
        <v>5</v>
      </c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573</v>
      </c>
      <c r="E77" s="112">
        <v>294</v>
      </c>
      <c r="F77" s="83">
        <v>93</v>
      </c>
      <c r="G77" s="83">
        <v>93</v>
      </c>
      <c r="H77" s="115">
        <v>93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077" t="s">
        <v>69</v>
      </c>
      <c r="C78" s="632" t="s">
        <v>70</v>
      </c>
      <c r="D78" s="17">
        <f t="shared" si="4"/>
        <v>0</v>
      </c>
      <c r="E78" s="610"/>
      <c r="F78" s="611"/>
      <c r="G78" s="611"/>
      <c r="H78" s="634"/>
      <c r="I78" s="618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14</v>
      </c>
      <c r="E79" s="37">
        <v>14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14</v>
      </c>
      <c r="E81" s="112">
        <v>14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14</v>
      </c>
      <c r="E82" s="112">
        <v>14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329" t="s">
        <v>75</v>
      </c>
      <c r="C83" s="1330"/>
      <c r="D83" s="609">
        <f>SUM(E83:H83)</f>
        <v>60</v>
      </c>
      <c r="E83" s="610">
        <v>30</v>
      </c>
      <c r="F83" s="611">
        <v>20</v>
      </c>
      <c r="G83" s="611">
        <v>5</v>
      </c>
      <c r="H83" s="651">
        <v>5</v>
      </c>
      <c r="I83" s="618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331" t="s">
        <v>4</v>
      </c>
      <c r="C85" s="1332"/>
      <c r="D85" s="624">
        <f>SUM(E85:H85)</f>
        <v>3673</v>
      </c>
      <c r="E85" s="638">
        <f>SUM(E51:E84)</f>
        <v>1522</v>
      </c>
      <c r="F85" s="641">
        <f>SUM(F51:F84)</f>
        <v>907</v>
      </c>
      <c r="G85" s="641">
        <f>SUM(G51:G84)</f>
        <v>711</v>
      </c>
      <c r="H85" s="652">
        <f>SUM(H51:H84)</f>
        <v>533</v>
      </c>
      <c r="I85" s="65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328" t="s">
        <v>84</v>
      </c>
      <c r="B87" s="1333"/>
      <c r="C87" s="1334"/>
      <c r="D87" s="645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655" t="s">
        <v>89</v>
      </c>
      <c r="B91" s="655"/>
      <c r="C91" s="65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327" t="s">
        <v>90</v>
      </c>
      <c r="B92" s="1327"/>
      <c r="C92" s="1327"/>
      <c r="D92" s="1328" t="s">
        <v>91</v>
      </c>
      <c r="E92" s="1326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327"/>
      <c r="B93" s="1327"/>
      <c r="C93" s="1327"/>
      <c r="D93" s="1328"/>
      <c r="E93" s="1326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338" t="s">
        <v>93</v>
      </c>
      <c r="B94" s="1339"/>
      <c r="C94" s="1340"/>
      <c r="D94" s="657"/>
      <c r="E94" s="658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655" t="s">
        <v>96</v>
      </c>
      <c r="B97" s="655"/>
      <c r="C97" s="65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327" t="s">
        <v>90</v>
      </c>
      <c r="B98" s="1327"/>
      <c r="C98" s="1327"/>
      <c r="D98" s="1322" t="s">
        <v>91</v>
      </c>
      <c r="E98" s="1326" t="s">
        <v>97</v>
      </c>
      <c r="F98" s="1354" t="s">
        <v>5</v>
      </c>
      <c r="G98" s="1312"/>
      <c r="H98" s="1342" t="s">
        <v>98</v>
      </c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3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327"/>
      <c r="B99" s="1327"/>
      <c r="C99" s="1327"/>
      <c r="D99" s="1322"/>
      <c r="E99" s="1326"/>
      <c r="F99" s="659" t="s">
        <v>12</v>
      </c>
      <c r="G99" s="596" t="s">
        <v>13</v>
      </c>
      <c r="H99" s="660" t="s">
        <v>101</v>
      </c>
      <c r="I99" s="654" t="s">
        <v>102</v>
      </c>
      <c r="J99" s="661" t="s">
        <v>103</v>
      </c>
      <c r="K99" s="661" t="s">
        <v>16</v>
      </c>
      <c r="L99" s="661" t="s">
        <v>17</v>
      </c>
      <c r="M99" s="661" t="s">
        <v>18</v>
      </c>
      <c r="N99" s="661" t="s">
        <v>19</v>
      </c>
      <c r="O99" s="661" t="s">
        <v>20</v>
      </c>
      <c r="P99" s="661" t="s">
        <v>21</v>
      </c>
      <c r="Q99" s="661" t="s">
        <v>22</v>
      </c>
      <c r="R99" s="661" t="s">
        <v>23</v>
      </c>
      <c r="S99" s="661" t="s">
        <v>24</v>
      </c>
      <c r="T99" s="661" t="s">
        <v>25</v>
      </c>
      <c r="U99" s="662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335" t="s">
        <v>104</v>
      </c>
      <c r="B100" s="1336"/>
      <c r="C100" s="1337"/>
      <c r="D100" s="663"/>
      <c r="E100" s="664">
        <f>+F100+G100+H100+I100+J100+K100+L100+M100+N100+O100+P100+Q100+R100+S100+T100+U100</f>
        <v>0</v>
      </c>
      <c r="F100" s="657"/>
      <c r="G100" s="665"/>
      <c r="H100" s="666"/>
      <c r="I100" s="667"/>
      <c r="J100" s="667"/>
      <c r="K100" s="667"/>
      <c r="L100" s="667"/>
      <c r="M100" s="667"/>
      <c r="N100" s="667"/>
      <c r="O100" s="667"/>
      <c r="P100" s="667"/>
      <c r="Q100" s="667"/>
      <c r="R100" s="667"/>
      <c r="S100" s="667"/>
      <c r="T100" s="667"/>
      <c r="U100" s="668"/>
      <c r="V100" s="665"/>
      <c r="W100" s="658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655" t="s">
        <v>107</v>
      </c>
      <c r="B103" s="656"/>
      <c r="C103" s="65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322" t="s">
        <v>109</v>
      </c>
      <c r="E104" s="1092" t="s">
        <v>98</v>
      </c>
      <c r="F104" s="1093"/>
      <c r="G104" s="1093"/>
      <c r="H104" s="1093"/>
      <c r="I104" s="1093"/>
      <c r="J104" s="1159"/>
      <c r="K104" s="1314" t="s">
        <v>110</v>
      </c>
      <c r="L104" s="1341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322"/>
      <c r="E105" s="659" t="s">
        <v>111</v>
      </c>
      <c r="F105" s="660" t="s">
        <v>112</v>
      </c>
      <c r="G105" s="654" t="s">
        <v>113</v>
      </c>
      <c r="H105" s="654" t="s">
        <v>114</v>
      </c>
      <c r="I105" s="644" t="s">
        <v>115</v>
      </c>
      <c r="J105" s="600" t="s">
        <v>116</v>
      </c>
      <c r="K105" s="660" t="s">
        <v>117</v>
      </c>
      <c r="L105" s="669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617" t="s">
        <v>120</v>
      </c>
      <c r="D106" s="167">
        <f>SUM(E106:J106)</f>
        <v>0</v>
      </c>
      <c r="E106" s="610"/>
      <c r="F106" s="637"/>
      <c r="G106" s="611"/>
      <c r="H106" s="611"/>
      <c r="I106" s="611"/>
      <c r="J106" s="670"/>
      <c r="K106" s="637"/>
      <c r="L106" s="607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617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617" t="s">
        <v>120</v>
      </c>
      <c r="D112" s="171">
        <f t="shared" si="8"/>
        <v>0</v>
      </c>
      <c r="E112" s="610"/>
      <c r="F112" s="637"/>
      <c r="G112" s="611"/>
      <c r="H112" s="611"/>
      <c r="I112" s="611"/>
      <c r="J112" s="670"/>
      <c r="K112" s="637"/>
      <c r="L112" s="607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655" t="s">
        <v>125</v>
      </c>
      <c r="B115" s="655"/>
      <c r="C115" s="655"/>
      <c r="D115" s="65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589" t="s">
        <v>126</v>
      </c>
      <c r="B116" s="671" t="s">
        <v>127</v>
      </c>
      <c r="C116" s="592" t="s">
        <v>128</v>
      </c>
      <c r="D116" s="588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672" t="s">
        <v>130</v>
      </c>
      <c r="B117" s="673"/>
      <c r="C117" s="628"/>
      <c r="D117" s="674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655" t="s">
        <v>131</v>
      </c>
      <c r="B118" s="655"/>
      <c r="C118" s="655"/>
      <c r="D118" s="65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358" t="s">
        <v>132</v>
      </c>
      <c r="C119" s="1325"/>
      <c r="D119" s="1325"/>
      <c r="E119" s="1325"/>
      <c r="F119" s="1325"/>
      <c r="G119" s="1325"/>
      <c r="H119" s="1325"/>
      <c r="I119" s="1326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700" t="s">
        <v>133</v>
      </c>
      <c r="C120" s="645" t="s">
        <v>134</v>
      </c>
      <c r="D120" s="645" t="s">
        <v>135</v>
      </c>
      <c r="E120" s="645" t="s">
        <v>136</v>
      </c>
      <c r="F120" s="645" t="s">
        <v>137</v>
      </c>
      <c r="G120" s="645" t="s">
        <v>138</v>
      </c>
      <c r="H120" s="645" t="s">
        <v>139</v>
      </c>
      <c r="I120" s="645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676" t="s">
        <v>141</v>
      </c>
      <c r="B121" s="677">
        <f>SUM(C121:I121)</f>
        <v>0</v>
      </c>
      <c r="C121" s="678"/>
      <c r="D121" s="678"/>
      <c r="E121" s="678"/>
      <c r="F121" s="678"/>
      <c r="G121" s="678"/>
      <c r="H121" s="678"/>
      <c r="I121" s="679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65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359" t="s">
        <v>145</v>
      </c>
      <c r="D124" s="1349"/>
      <c r="E124" s="1349"/>
      <c r="F124" s="1349"/>
      <c r="G124" s="1349"/>
      <c r="H124" s="1349"/>
      <c r="I124" s="1349"/>
      <c r="J124" s="1349"/>
      <c r="K124" s="1349"/>
      <c r="L124" s="1349"/>
      <c r="M124" s="1350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659" t="s">
        <v>146</v>
      </c>
      <c r="D125" s="654" t="s">
        <v>147</v>
      </c>
      <c r="E125" s="654" t="s">
        <v>148</v>
      </c>
      <c r="F125" s="654" t="s">
        <v>149</v>
      </c>
      <c r="G125" s="654" t="s">
        <v>150</v>
      </c>
      <c r="H125" s="654" t="s">
        <v>151</v>
      </c>
      <c r="I125" s="654" t="s">
        <v>152</v>
      </c>
      <c r="J125" s="654" t="s">
        <v>153</v>
      </c>
      <c r="K125" s="654" t="s">
        <v>154</v>
      </c>
      <c r="L125" s="654" t="s">
        <v>155</v>
      </c>
      <c r="M125" s="669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676" t="s">
        <v>157</v>
      </c>
      <c r="B126" s="677">
        <f>SUM(C126:M126)</f>
        <v>0</v>
      </c>
      <c r="C126" s="610"/>
      <c r="D126" s="611"/>
      <c r="E126" s="611"/>
      <c r="F126" s="611"/>
      <c r="G126" s="611"/>
      <c r="H126" s="611"/>
      <c r="I126" s="611"/>
      <c r="J126" s="611"/>
      <c r="K126" s="611"/>
      <c r="L126" s="611"/>
      <c r="M126" s="607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65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344" t="s">
        <v>161</v>
      </c>
      <c r="D129" s="1345"/>
      <c r="E129" s="1345"/>
      <c r="F129" s="1346"/>
      <c r="G129" s="1347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598" t="s">
        <v>162</v>
      </c>
      <c r="D130" s="654" t="s">
        <v>163</v>
      </c>
      <c r="E130" s="654" t="s">
        <v>164</v>
      </c>
      <c r="F130" s="600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676" t="s">
        <v>166</v>
      </c>
      <c r="B131" s="680"/>
      <c r="C131" s="681"/>
      <c r="D131" s="611"/>
      <c r="E131" s="611"/>
      <c r="F131" s="613"/>
      <c r="G131" s="637"/>
      <c r="H131" s="612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358" t="s">
        <v>3</v>
      </c>
      <c r="B153" s="1325"/>
      <c r="C153" s="1326"/>
      <c r="D153" s="645" t="s">
        <v>4</v>
      </c>
      <c r="E153" s="15" t="s">
        <v>185</v>
      </c>
      <c r="F153" s="654" t="s">
        <v>186</v>
      </c>
      <c r="G153" s="654" t="s">
        <v>187</v>
      </c>
      <c r="H153" s="600" t="s">
        <v>188</v>
      </c>
      <c r="I153" s="646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601"/>
      <c r="G154" s="601"/>
      <c r="H154" s="647"/>
      <c r="I154" s="64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682" t="s">
        <v>37</v>
      </c>
      <c r="D155" s="17">
        <f t="shared" ref="D155:D183" si="15">SUM(E155:H155)</f>
        <v>0</v>
      </c>
      <c r="E155" s="610"/>
      <c r="F155" s="611"/>
      <c r="G155" s="611"/>
      <c r="H155" s="634"/>
      <c r="I155" s="618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590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590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077" t="s">
        <v>54</v>
      </c>
      <c r="C168" s="88" t="s">
        <v>55</v>
      </c>
      <c r="D168" s="609">
        <f t="shared" si="15"/>
        <v>0</v>
      </c>
      <c r="E168" s="637"/>
      <c r="F168" s="611"/>
      <c r="G168" s="611"/>
      <c r="H168" s="634"/>
      <c r="I168" s="618"/>
    </row>
    <row r="169" spans="1:9" s="7" customFormat="1" x14ac:dyDescent="0.25">
      <c r="A169" s="1080"/>
      <c r="B169" s="1106"/>
      <c r="C169" s="591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608" t="s">
        <v>59</v>
      </c>
      <c r="D171" s="17">
        <f t="shared" si="15"/>
        <v>0</v>
      </c>
      <c r="E171" s="610"/>
      <c r="F171" s="611"/>
      <c r="G171" s="611"/>
      <c r="H171" s="634"/>
      <c r="I171" s="618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624">
        <f t="shared" si="15"/>
        <v>0</v>
      </c>
      <c r="E174" s="625"/>
      <c r="F174" s="626"/>
      <c r="G174" s="626"/>
      <c r="H174" s="629"/>
      <c r="I174" s="649"/>
    </row>
    <row r="175" spans="1:9" s="7" customFormat="1" ht="15" customHeight="1" x14ac:dyDescent="0.25">
      <c r="A175" s="1080"/>
      <c r="B175" s="1322" t="s">
        <v>62</v>
      </c>
      <c r="C175" s="650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322"/>
      <c r="C176" s="650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323" t="s">
        <v>65</v>
      </c>
      <c r="C177" s="1323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077" t="s">
        <v>69</v>
      </c>
      <c r="C181" s="632" t="s">
        <v>70</v>
      </c>
      <c r="D181" s="17">
        <f t="shared" si="15"/>
        <v>0</v>
      </c>
      <c r="E181" s="610"/>
      <c r="F181" s="611"/>
      <c r="G181" s="611"/>
      <c r="H181" s="634"/>
      <c r="I181" s="618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329" t="s">
        <v>75</v>
      </c>
      <c r="C184" s="1330"/>
      <c r="D184" s="609">
        <f>SUM(E184:H184)</f>
        <v>0</v>
      </c>
      <c r="E184" s="610"/>
      <c r="F184" s="611"/>
      <c r="G184" s="611"/>
      <c r="H184" s="651"/>
      <c r="I184" s="618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331" t="s">
        <v>4</v>
      </c>
      <c r="C186" s="1332"/>
      <c r="D186" s="624">
        <f>SUM(E186:H186)</f>
        <v>0</v>
      </c>
      <c r="E186" s="638">
        <f>SUM(E154:E185)</f>
        <v>0</v>
      </c>
      <c r="F186" s="641">
        <f>SUM(F154:F185)</f>
        <v>0</v>
      </c>
      <c r="G186" s="641">
        <f>SUM(G154:G185)</f>
        <v>0</v>
      </c>
      <c r="H186" s="652">
        <f>SUM(H154:H185)</f>
        <v>0</v>
      </c>
      <c r="I186" s="65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655"/>
      <c r="G187" s="655" t="s">
        <v>191</v>
      </c>
      <c r="H187" s="701"/>
      <c r="I187" s="70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352" t="s">
        <v>192</v>
      </c>
      <c r="B188" s="1084" t="s">
        <v>193</v>
      </c>
      <c r="C188" s="1201" t="s">
        <v>4</v>
      </c>
      <c r="D188" s="1201"/>
      <c r="E188" s="1109"/>
      <c r="F188" s="1358" t="s">
        <v>194</v>
      </c>
      <c r="G188" s="1325"/>
      <c r="H188" s="1325"/>
      <c r="I188" s="1325"/>
      <c r="J188" s="1325"/>
      <c r="K188" s="1325"/>
      <c r="L188" s="1325"/>
      <c r="M188" s="1325"/>
      <c r="N188" s="1325"/>
      <c r="O188" s="1325"/>
      <c r="P188" s="1325"/>
      <c r="Q188" s="1325"/>
      <c r="R188" s="1325"/>
      <c r="S188" s="1325"/>
      <c r="T188" s="1325"/>
      <c r="U188" s="1325"/>
      <c r="V188" s="1325"/>
      <c r="W188" s="1325"/>
      <c r="X188" s="1325"/>
      <c r="Y188" s="1325"/>
      <c r="Z188" s="1325"/>
      <c r="AA188" s="1325"/>
      <c r="AB188" s="1325"/>
      <c r="AC188" s="1325"/>
      <c r="AD188" s="1325"/>
      <c r="AE188" s="1325"/>
      <c r="AF188" s="1325"/>
      <c r="AG188" s="1353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352"/>
      <c r="B189" s="1085"/>
      <c r="C189" s="1202"/>
      <c r="D189" s="1202"/>
      <c r="E189" s="1184"/>
      <c r="F189" s="1358" t="s">
        <v>17</v>
      </c>
      <c r="G189" s="1326"/>
      <c r="H189" s="1355" t="s">
        <v>196</v>
      </c>
      <c r="I189" s="1341"/>
      <c r="J189" s="1355" t="s">
        <v>19</v>
      </c>
      <c r="K189" s="1341"/>
      <c r="L189" s="1355" t="s">
        <v>20</v>
      </c>
      <c r="M189" s="1341"/>
      <c r="N189" s="1355" t="s">
        <v>21</v>
      </c>
      <c r="O189" s="1341"/>
      <c r="P189" s="1355" t="s">
        <v>22</v>
      </c>
      <c r="Q189" s="1341"/>
      <c r="R189" s="1355" t="s">
        <v>23</v>
      </c>
      <c r="S189" s="1341"/>
      <c r="T189" s="1355" t="s">
        <v>24</v>
      </c>
      <c r="U189" s="1341"/>
      <c r="V189" s="1355" t="s">
        <v>25</v>
      </c>
      <c r="W189" s="1341"/>
      <c r="X189" s="1355" t="s">
        <v>26</v>
      </c>
      <c r="Y189" s="1341"/>
      <c r="Z189" s="1355" t="s">
        <v>27</v>
      </c>
      <c r="AA189" s="1341"/>
      <c r="AB189" s="1355" t="s">
        <v>28</v>
      </c>
      <c r="AC189" s="1341"/>
      <c r="AD189" s="1355" t="s">
        <v>29</v>
      </c>
      <c r="AE189" s="1341"/>
      <c r="AF189" s="1355" t="s">
        <v>30</v>
      </c>
      <c r="AG189" s="1315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352"/>
      <c r="B190" s="1086"/>
      <c r="C190" s="684" t="s">
        <v>197</v>
      </c>
      <c r="D190" s="660" t="s">
        <v>117</v>
      </c>
      <c r="E190" s="669" t="s">
        <v>118</v>
      </c>
      <c r="F190" s="659" t="s">
        <v>117</v>
      </c>
      <c r="G190" s="669" t="s">
        <v>118</v>
      </c>
      <c r="H190" s="659" t="s">
        <v>117</v>
      </c>
      <c r="I190" s="669" t="s">
        <v>118</v>
      </c>
      <c r="J190" s="659" t="s">
        <v>117</v>
      </c>
      <c r="K190" s="669" t="s">
        <v>118</v>
      </c>
      <c r="L190" s="659" t="s">
        <v>117</v>
      </c>
      <c r="M190" s="669" t="s">
        <v>118</v>
      </c>
      <c r="N190" s="659" t="s">
        <v>117</v>
      </c>
      <c r="O190" s="669" t="s">
        <v>118</v>
      </c>
      <c r="P190" s="659" t="s">
        <v>117</v>
      </c>
      <c r="Q190" s="669" t="s">
        <v>118</v>
      </c>
      <c r="R190" s="659" t="s">
        <v>117</v>
      </c>
      <c r="S190" s="669" t="s">
        <v>118</v>
      </c>
      <c r="T190" s="659" t="s">
        <v>117</v>
      </c>
      <c r="U190" s="669" t="s">
        <v>118</v>
      </c>
      <c r="V190" s="659" t="s">
        <v>117</v>
      </c>
      <c r="W190" s="669" t="s">
        <v>118</v>
      </c>
      <c r="X190" s="659" t="s">
        <v>117</v>
      </c>
      <c r="Y190" s="669" t="s">
        <v>118</v>
      </c>
      <c r="Z190" s="659" t="s">
        <v>117</v>
      </c>
      <c r="AA190" s="669" t="s">
        <v>118</v>
      </c>
      <c r="AB190" s="659" t="s">
        <v>117</v>
      </c>
      <c r="AC190" s="669" t="s">
        <v>118</v>
      </c>
      <c r="AD190" s="659" t="s">
        <v>117</v>
      </c>
      <c r="AE190" s="669" t="s">
        <v>118</v>
      </c>
      <c r="AF190" s="659" t="s">
        <v>117</v>
      </c>
      <c r="AG190" s="685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351" t="s">
        <v>198</v>
      </c>
      <c r="B191" s="686" t="s">
        <v>199</v>
      </c>
      <c r="C191" s="702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703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703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703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593" t="s">
        <v>205</v>
      </c>
      <c r="B197" s="249" t="s">
        <v>206</v>
      </c>
      <c r="C197" s="704">
        <f t="shared" si="16"/>
        <v>0</v>
      </c>
      <c r="D197" s="705">
        <f t="shared" si="22"/>
        <v>0</v>
      </c>
      <c r="E197" s="706">
        <f t="shared" si="22"/>
        <v>0</v>
      </c>
      <c r="F197" s="707"/>
      <c r="G197" s="708"/>
      <c r="H197" s="707"/>
      <c r="I197" s="708"/>
      <c r="J197" s="707"/>
      <c r="K197" s="708"/>
      <c r="L197" s="707"/>
      <c r="M197" s="708"/>
      <c r="N197" s="707"/>
      <c r="O197" s="708"/>
      <c r="P197" s="707"/>
      <c r="Q197" s="708"/>
      <c r="R197" s="707"/>
      <c r="S197" s="708"/>
      <c r="T197" s="707"/>
      <c r="U197" s="708"/>
      <c r="V197" s="707"/>
      <c r="W197" s="708"/>
      <c r="X197" s="707"/>
      <c r="Y197" s="708"/>
      <c r="Z197" s="707"/>
      <c r="AA197" s="708"/>
      <c r="AB197" s="707"/>
      <c r="AC197" s="708"/>
      <c r="AD197" s="707"/>
      <c r="AE197" s="708"/>
      <c r="AF197" s="707"/>
      <c r="AG197" s="709"/>
      <c r="AH197" s="710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4767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",[7]NOMBRE!B2," - ","( ",[7]NOMBRE!C2,[7]NOMBRE!D2,[7]NOMBRE!E2,[7]NOMBRE!F2,[7]NOMBRE!G2,"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",[7]NOMBRE!B6," - ","( ",[7]NOMBRE!C6,[7]NOMBRE!D6," )")</f>
        <v>MES: JUNIO - ( 06 )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",[7]NOMBRE!B7)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077" t="s">
        <v>4</v>
      </c>
      <c r="E9" s="1360" t="s">
        <v>5</v>
      </c>
      <c r="F9" s="1361"/>
      <c r="G9" s="1361"/>
      <c r="H9" s="1361"/>
      <c r="I9" s="1362"/>
      <c r="J9" s="1363" t="s">
        <v>6</v>
      </c>
      <c r="K9" s="1364"/>
      <c r="L9" s="1364"/>
      <c r="M9" s="1364"/>
      <c r="N9" s="1364"/>
      <c r="O9" s="1364"/>
      <c r="P9" s="1364"/>
      <c r="Q9" s="1364"/>
      <c r="R9" s="1364"/>
      <c r="S9" s="1364"/>
      <c r="T9" s="1364"/>
      <c r="U9" s="1364"/>
      <c r="V9" s="1364"/>
      <c r="W9" s="1364"/>
      <c r="X9" s="1364"/>
      <c r="Y9" s="1363" t="s">
        <v>7</v>
      </c>
      <c r="Z9" s="1364"/>
      <c r="AA9" s="1365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717" t="s">
        <v>13</v>
      </c>
      <c r="G10" s="717" t="s">
        <v>14</v>
      </c>
      <c r="H10" s="718" t="s">
        <v>15</v>
      </c>
      <c r="I10" s="719" t="s">
        <v>16</v>
      </c>
      <c r="J10" s="16" t="s">
        <v>16</v>
      </c>
      <c r="K10" s="717" t="s">
        <v>17</v>
      </c>
      <c r="L10" s="717" t="s">
        <v>18</v>
      </c>
      <c r="M10" s="717" t="s">
        <v>19</v>
      </c>
      <c r="N10" s="717" t="s">
        <v>20</v>
      </c>
      <c r="O10" s="717" t="s">
        <v>21</v>
      </c>
      <c r="P10" s="717" t="s">
        <v>22</v>
      </c>
      <c r="Q10" s="717" t="s">
        <v>23</v>
      </c>
      <c r="R10" s="717" t="s">
        <v>24</v>
      </c>
      <c r="S10" s="717" t="s">
        <v>25</v>
      </c>
      <c r="T10" s="717" t="s">
        <v>26</v>
      </c>
      <c r="U10" s="717" t="s">
        <v>27</v>
      </c>
      <c r="V10" s="717" t="s">
        <v>28</v>
      </c>
      <c r="W10" s="717" t="s">
        <v>29</v>
      </c>
      <c r="X10" s="720" t="s">
        <v>30</v>
      </c>
      <c r="Y10" s="721" t="s">
        <v>31</v>
      </c>
      <c r="Z10" s="722" t="s">
        <v>32</v>
      </c>
      <c r="AA10" s="723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079" t="s">
        <v>34</v>
      </c>
      <c r="B11" s="1082" t="s">
        <v>35</v>
      </c>
      <c r="C11" s="1083"/>
      <c r="D11" s="17">
        <f>SUM(E11:G11)</f>
        <v>185</v>
      </c>
      <c r="E11" s="18">
        <v>78</v>
      </c>
      <c r="F11" s="724">
        <v>62</v>
      </c>
      <c r="G11" s="724">
        <v>45</v>
      </c>
      <c r="H11" s="19"/>
      <c r="I11" s="725"/>
      <c r="J11" s="19"/>
      <c r="K11" s="726"/>
      <c r="L11" s="726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8"/>
      <c r="Z11" s="726"/>
      <c r="AA11" s="729"/>
      <c r="AB11" s="20"/>
      <c r="AC11" s="730">
        <v>0</v>
      </c>
      <c r="AD11" s="730">
        <v>0</v>
      </c>
      <c r="AE11" s="730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731" t="s">
        <v>37</v>
      </c>
      <c r="D12" s="732">
        <f t="shared" ref="D12:D23" si="0">SUM(E12:X12)</f>
        <v>64</v>
      </c>
      <c r="E12" s="733">
        <v>25</v>
      </c>
      <c r="F12" s="265">
        <v>13</v>
      </c>
      <c r="G12" s="265">
        <v>16</v>
      </c>
      <c r="H12" s="265">
        <v>2</v>
      </c>
      <c r="I12" s="734">
        <v>0</v>
      </c>
      <c r="J12" s="265"/>
      <c r="K12" s="265"/>
      <c r="L12" s="265">
        <v>1</v>
      </c>
      <c r="M12" s="265"/>
      <c r="N12" s="265"/>
      <c r="O12" s="265">
        <v>1</v>
      </c>
      <c r="P12" s="265">
        <v>1</v>
      </c>
      <c r="Q12" s="265"/>
      <c r="R12" s="265"/>
      <c r="S12" s="265">
        <v>2</v>
      </c>
      <c r="T12" s="265">
        <v>1</v>
      </c>
      <c r="U12" s="265"/>
      <c r="V12" s="265">
        <v>2</v>
      </c>
      <c r="W12" s="265"/>
      <c r="X12" s="278"/>
      <c r="Y12" s="735"/>
      <c r="Z12" s="568"/>
      <c r="AA12" s="569"/>
      <c r="AB12" s="730"/>
      <c r="AC12" s="730"/>
      <c r="AD12" s="730"/>
      <c r="AE12" s="730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696" t="s">
        <v>38</v>
      </c>
      <c r="D13" s="26">
        <f t="shared" si="0"/>
        <v>38</v>
      </c>
      <c r="E13" s="27"/>
      <c r="F13" s="28">
        <v>10</v>
      </c>
      <c r="G13" s="28">
        <v>6</v>
      </c>
      <c r="H13" s="28">
        <v>11</v>
      </c>
      <c r="I13" s="29">
        <v>3</v>
      </c>
      <c r="J13" s="28"/>
      <c r="K13" s="28"/>
      <c r="L13" s="28"/>
      <c r="M13" s="28"/>
      <c r="N13" s="28">
        <v>1</v>
      </c>
      <c r="O13" s="28">
        <v>3</v>
      </c>
      <c r="P13" s="28"/>
      <c r="Q13" s="28">
        <v>1</v>
      </c>
      <c r="R13" s="28">
        <v>1</v>
      </c>
      <c r="S13" s="28">
        <v>1</v>
      </c>
      <c r="T13" s="28"/>
      <c r="U13" s="28"/>
      <c r="V13" s="28">
        <v>1</v>
      </c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17</v>
      </c>
      <c r="E14" s="37">
        <v>10</v>
      </c>
      <c r="F14" s="38">
        <v>3</v>
      </c>
      <c r="G14" s="38">
        <v>1</v>
      </c>
      <c r="H14" s="38">
        <v>0</v>
      </c>
      <c r="I14" s="39">
        <v>0</v>
      </c>
      <c r="J14" s="38"/>
      <c r="K14" s="38">
        <v>1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1</v>
      </c>
      <c r="X14" s="30">
        <v>1</v>
      </c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44</v>
      </c>
      <c r="E15" s="44">
        <v>16</v>
      </c>
      <c r="F15" s="45"/>
      <c r="G15" s="45"/>
      <c r="H15" s="45">
        <v>3</v>
      </c>
      <c r="I15" s="46"/>
      <c r="J15" s="45"/>
      <c r="K15" s="45"/>
      <c r="L15" s="45">
        <v>5</v>
      </c>
      <c r="M15" s="45">
        <v>6</v>
      </c>
      <c r="N15" s="45">
        <v>4</v>
      </c>
      <c r="O15" s="45">
        <v>1</v>
      </c>
      <c r="P15" s="45">
        <v>3</v>
      </c>
      <c r="Q15" s="45">
        <v>1</v>
      </c>
      <c r="R15" s="45">
        <v>1</v>
      </c>
      <c r="S15" s="45">
        <v>1</v>
      </c>
      <c r="T15" s="45">
        <v>1</v>
      </c>
      <c r="U15" s="45"/>
      <c r="V15" s="45"/>
      <c r="W15" s="45">
        <v>1</v>
      </c>
      <c r="X15" s="47">
        <v>1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138</v>
      </c>
      <c r="E16" s="27">
        <v>33</v>
      </c>
      <c r="F16" s="28">
        <v>41</v>
      </c>
      <c r="G16" s="28">
        <v>35</v>
      </c>
      <c r="H16" s="28">
        <v>21</v>
      </c>
      <c r="I16" s="34">
        <v>8</v>
      </c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74</v>
      </c>
      <c r="E17" s="37"/>
      <c r="F17" s="38">
        <v>7</v>
      </c>
      <c r="G17" s="38">
        <v>20</v>
      </c>
      <c r="H17" s="38">
        <v>13</v>
      </c>
      <c r="I17" s="41"/>
      <c r="J17" s="59"/>
      <c r="K17" s="38">
        <v>1</v>
      </c>
      <c r="L17" s="38">
        <v>1</v>
      </c>
      <c r="M17" s="60">
        <v>0</v>
      </c>
      <c r="N17" s="60">
        <v>0</v>
      </c>
      <c r="O17" s="60">
        <v>0</v>
      </c>
      <c r="P17" s="60">
        <v>0</v>
      </c>
      <c r="Q17" s="60">
        <v>4</v>
      </c>
      <c r="R17" s="60">
        <v>1</v>
      </c>
      <c r="S17" s="60">
        <v>3</v>
      </c>
      <c r="T17" s="60">
        <v>3</v>
      </c>
      <c r="U17" s="60">
        <v>8</v>
      </c>
      <c r="V17" s="60">
        <v>6</v>
      </c>
      <c r="W17" s="60">
        <v>0</v>
      </c>
      <c r="X17" s="60">
        <v>7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55</v>
      </c>
      <c r="E18" s="37"/>
      <c r="F18" s="38">
        <v>20</v>
      </c>
      <c r="G18" s="38">
        <v>35</v>
      </c>
      <c r="H18" s="38"/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077" t="s">
        <v>45</v>
      </c>
      <c r="C20" s="782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75</v>
      </c>
      <c r="E25" s="78"/>
      <c r="F25" s="79"/>
      <c r="G25" s="79"/>
      <c r="H25" s="79"/>
      <c r="I25" s="80"/>
      <c r="J25" s="59"/>
      <c r="K25" s="38">
        <v>3</v>
      </c>
      <c r="L25" s="38">
        <v>17</v>
      </c>
      <c r="M25" s="38">
        <v>20</v>
      </c>
      <c r="N25" s="38">
        <v>22</v>
      </c>
      <c r="O25" s="38">
        <v>9</v>
      </c>
      <c r="P25" s="38">
        <v>3</v>
      </c>
      <c r="Q25" s="38"/>
      <c r="R25" s="38"/>
      <c r="S25" s="38">
        <v>1</v>
      </c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>
        <v>5</v>
      </c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/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13</v>
      </c>
      <c r="E26" s="78"/>
      <c r="F26" s="79"/>
      <c r="G26" s="79"/>
      <c r="H26" s="79"/>
      <c r="I26" s="80"/>
      <c r="J26" s="59"/>
      <c r="K26" s="83">
        <v>1</v>
      </c>
      <c r="L26" s="83">
        <v>2</v>
      </c>
      <c r="M26" s="83">
        <v>2</v>
      </c>
      <c r="N26" s="83">
        <v>2</v>
      </c>
      <c r="O26" s="83">
        <v>5</v>
      </c>
      <c r="P26" s="83"/>
      <c r="Q26" s="83"/>
      <c r="R26" s="83"/>
      <c r="S26" s="83">
        <v>1</v>
      </c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077" t="s">
        <v>54</v>
      </c>
      <c r="C28" s="88" t="s">
        <v>55</v>
      </c>
      <c r="D28" s="17">
        <f>SUM(E28:F28)</f>
        <v>17</v>
      </c>
      <c r="E28" s="27"/>
      <c r="F28" s="28">
        <v>17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763"/>
      <c r="AC28" s="730"/>
      <c r="AD28" s="730"/>
      <c r="AE28" s="730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694" t="s">
        <v>56</v>
      </c>
      <c r="D29" s="82">
        <f>SUM(E29:G29)</f>
        <v>74</v>
      </c>
      <c r="E29" s="37">
        <v>10</v>
      </c>
      <c r="F29" s="38">
        <v>35</v>
      </c>
      <c r="G29" s="28">
        <v>29</v>
      </c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731" t="s">
        <v>59</v>
      </c>
      <c r="D31" s="732">
        <f>SUM(E31:H31)</f>
        <v>0</v>
      </c>
      <c r="E31" s="733"/>
      <c r="F31" s="265"/>
      <c r="G31" s="265"/>
      <c r="H31" s="265"/>
      <c r="I31" s="736"/>
      <c r="J31" s="737"/>
      <c r="K31" s="266"/>
      <c r="L31" s="266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9"/>
      <c r="Z31" s="726"/>
      <c r="AA31" s="729"/>
      <c r="AB31" s="730"/>
      <c r="AC31" s="730"/>
      <c r="AD31" s="730"/>
      <c r="AE31" s="730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370" t="s">
        <v>61</v>
      </c>
      <c r="C34" s="1371"/>
      <c r="D34" s="740">
        <f>SUM(E34:X34)</f>
        <v>228</v>
      </c>
      <c r="E34" s="741">
        <v>228</v>
      </c>
      <c r="F34" s="742"/>
      <c r="G34" s="742"/>
      <c r="H34" s="742"/>
      <c r="I34" s="743"/>
      <c r="J34" s="744"/>
      <c r="K34" s="742"/>
      <c r="L34" s="742"/>
      <c r="M34" s="745"/>
      <c r="N34" s="745"/>
      <c r="O34" s="745"/>
      <c r="P34" s="745"/>
      <c r="Q34" s="745"/>
      <c r="R34" s="745"/>
      <c r="S34" s="745"/>
      <c r="T34" s="745"/>
      <c r="U34" s="745"/>
      <c r="V34" s="745"/>
      <c r="W34" s="745"/>
      <c r="X34" s="745"/>
      <c r="Y34" s="746"/>
      <c r="Z34" s="742"/>
      <c r="AA34" s="747"/>
      <c r="AB34" s="743"/>
      <c r="AC34" s="743"/>
      <c r="AD34" s="743"/>
      <c r="AE34" s="743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372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373" t="s">
        <v>65</v>
      </c>
      <c r="C37" s="1373"/>
      <c r="D37" s="26">
        <f>SUM(E37:X37)</f>
        <v>0</v>
      </c>
      <c r="E37" s="37"/>
      <c r="F37" s="38"/>
      <c r="G37" s="38"/>
      <c r="H37" s="38"/>
      <c r="I37" s="41"/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/>
      </c>
      <c r="CD37" s="23" t="str">
        <f t="shared" si="1"/>
        <v/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316</v>
      </c>
      <c r="E40" s="112">
        <v>164</v>
      </c>
      <c r="F40" s="83">
        <v>5</v>
      </c>
      <c r="G40" s="83">
        <v>25</v>
      </c>
      <c r="H40" s="83">
        <v>10</v>
      </c>
      <c r="I40" s="113">
        <v>5</v>
      </c>
      <c r="J40" s="114">
        <v>2</v>
      </c>
      <c r="K40" s="83">
        <v>1</v>
      </c>
      <c r="L40" s="83">
        <v>2</v>
      </c>
      <c r="M40" s="115">
        <v>1</v>
      </c>
      <c r="N40" s="115">
        <v>2</v>
      </c>
      <c r="O40" s="115">
        <v>0</v>
      </c>
      <c r="P40" s="115">
        <v>2</v>
      </c>
      <c r="Q40" s="115">
        <v>8</v>
      </c>
      <c r="R40" s="115">
        <v>6</v>
      </c>
      <c r="S40" s="115">
        <v>6</v>
      </c>
      <c r="T40" s="115">
        <v>10</v>
      </c>
      <c r="U40" s="115">
        <v>18</v>
      </c>
      <c r="V40" s="115">
        <v>17</v>
      </c>
      <c r="W40" s="115">
        <v>4</v>
      </c>
      <c r="X40" s="115">
        <v>28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077" t="s">
        <v>69</v>
      </c>
      <c r="C41" s="748" t="s">
        <v>70</v>
      </c>
      <c r="D41" s="732">
        <f>SUM(U41:X41)</f>
        <v>0</v>
      </c>
      <c r="E41" s="749"/>
      <c r="F41" s="266"/>
      <c r="G41" s="266"/>
      <c r="H41" s="266"/>
      <c r="I41" s="736"/>
      <c r="J41" s="737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750"/>
      <c r="V41" s="750"/>
      <c r="W41" s="750"/>
      <c r="X41" s="750"/>
      <c r="Y41" s="751"/>
      <c r="Z41" s="266"/>
      <c r="AA41" s="271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21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8</v>
      </c>
      <c r="V42" s="60">
        <v>6</v>
      </c>
      <c r="W42" s="60">
        <v>0</v>
      </c>
      <c r="X42" s="60">
        <v>7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21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8</v>
      </c>
      <c r="V44" s="125">
        <v>6</v>
      </c>
      <c r="W44" s="125">
        <v>0</v>
      </c>
      <c r="X44" s="125">
        <v>7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21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8</v>
      </c>
      <c r="V45" s="125">
        <v>6</v>
      </c>
      <c r="W45" s="125">
        <v>0</v>
      </c>
      <c r="X45" s="125">
        <v>7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366" t="s">
        <v>75</v>
      </c>
      <c r="C46" s="1367"/>
      <c r="D46" s="732">
        <f>SUM(E46:X46)</f>
        <v>84</v>
      </c>
      <c r="E46" s="733"/>
      <c r="F46" s="265">
        <v>10</v>
      </c>
      <c r="G46" s="265">
        <v>30</v>
      </c>
      <c r="H46" s="265">
        <v>28</v>
      </c>
      <c r="I46" s="730">
        <v>16</v>
      </c>
      <c r="J46" s="752"/>
      <c r="K46" s="265"/>
      <c r="L46" s="265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1"/>
      <c r="Z46" s="266"/>
      <c r="AA46" s="271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8</v>
      </c>
      <c r="E47" s="44"/>
      <c r="F47" s="45"/>
      <c r="G47" s="45"/>
      <c r="H47" s="45">
        <v>5</v>
      </c>
      <c r="I47" s="51">
        <v>3</v>
      </c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>* No olvide digitar el campo Migrantes (Digite 0 si no tiene)</v>
      </c>
      <c r="CD47" s="23" t="str">
        <f t="shared" si="1"/>
        <v>* No olvide digitar el campo Espacios Amigables/ Adolescentes (Digite 0 si no tiene)</v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368" t="s">
        <v>4</v>
      </c>
      <c r="C48" s="1369"/>
      <c r="D48" s="740">
        <f>SUM(E48:X48)</f>
        <v>1493</v>
      </c>
      <c r="E48" s="753">
        <f>SUM(E11:E47)</f>
        <v>564</v>
      </c>
      <c r="F48" s="754">
        <f t="shared" ref="F48:AA48" si="2">SUM(F11:F47)</f>
        <v>223</v>
      </c>
      <c r="G48" s="754">
        <f t="shared" si="2"/>
        <v>242</v>
      </c>
      <c r="H48" s="754">
        <f t="shared" si="2"/>
        <v>93</v>
      </c>
      <c r="I48" s="755">
        <f t="shared" si="2"/>
        <v>35</v>
      </c>
      <c r="J48" s="756">
        <f t="shared" si="2"/>
        <v>2</v>
      </c>
      <c r="K48" s="754">
        <f t="shared" si="2"/>
        <v>7</v>
      </c>
      <c r="L48" s="754">
        <f t="shared" si="2"/>
        <v>28</v>
      </c>
      <c r="M48" s="757">
        <f t="shared" si="2"/>
        <v>29</v>
      </c>
      <c r="N48" s="757">
        <f t="shared" si="2"/>
        <v>31</v>
      </c>
      <c r="O48" s="757">
        <f t="shared" si="2"/>
        <v>19</v>
      </c>
      <c r="P48" s="757">
        <f t="shared" si="2"/>
        <v>9</v>
      </c>
      <c r="Q48" s="757">
        <f t="shared" si="2"/>
        <v>14</v>
      </c>
      <c r="R48" s="757">
        <f t="shared" si="2"/>
        <v>9</v>
      </c>
      <c r="S48" s="757">
        <f t="shared" si="2"/>
        <v>15</v>
      </c>
      <c r="T48" s="757">
        <f t="shared" si="2"/>
        <v>15</v>
      </c>
      <c r="U48" s="757">
        <f t="shared" si="2"/>
        <v>50</v>
      </c>
      <c r="V48" s="757">
        <f t="shared" si="2"/>
        <v>44</v>
      </c>
      <c r="W48" s="757">
        <f>SUM(W11:W47)</f>
        <v>6</v>
      </c>
      <c r="X48" s="757">
        <f t="shared" si="2"/>
        <v>58</v>
      </c>
      <c r="Y48" s="758">
        <f>SUM(Y11:Y47)</f>
        <v>0</v>
      </c>
      <c r="Z48" s="754">
        <f t="shared" si="2"/>
        <v>0</v>
      </c>
      <c r="AA48" s="754">
        <f t="shared" si="2"/>
        <v>0</v>
      </c>
      <c r="AB48" s="755">
        <f>SUM(AB11:AB47)</f>
        <v>0</v>
      </c>
      <c r="AC48" s="755">
        <f>SUM(AC11:AC47)</f>
        <v>0</v>
      </c>
      <c r="AD48" s="755">
        <f>SUM(AD11:AD47)</f>
        <v>5</v>
      </c>
      <c r="AE48" s="755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374" t="s">
        <v>3</v>
      </c>
      <c r="B50" s="1375"/>
      <c r="C50" s="1376"/>
      <c r="D50" s="759" t="s">
        <v>4</v>
      </c>
      <c r="E50" s="15" t="s">
        <v>78</v>
      </c>
      <c r="F50" s="718" t="s">
        <v>79</v>
      </c>
      <c r="G50" s="718" t="s">
        <v>80</v>
      </c>
      <c r="H50" s="723" t="s">
        <v>81</v>
      </c>
      <c r="I50" s="760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079" t="s">
        <v>34</v>
      </c>
      <c r="B51" s="1082" t="s">
        <v>35</v>
      </c>
      <c r="C51" s="1083"/>
      <c r="D51" s="17">
        <f>SUM(E51:H51)</f>
        <v>78</v>
      </c>
      <c r="E51" s="18">
        <v>62</v>
      </c>
      <c r="F51" s="724">
        <v>2</v>
      </c>
      <c r="G51" s="724">
        <v>10</v>
      </c>
      <c r="H51" s="761">
        <v>4</v>
      </c>
      <c r="I51" s="762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731" t="s">
        <v>37</v>
      </c>
      <c r="D52" s="17">
        <f t="shared" ref="D52:D82" si="4">SUM(E52:H52)</f>
        <v>140</v>
      </c>
      <c r="E52" s="733">
        <v>80</v>
      </c>
      <c r="F52" s="265">
        <v>37</v>
      </c>
      <c r="G52" s="265">
        <v>20</v>
      </c>
      <c r="H52" s="750">
        <v>3</v>
      </c>
      <c r="I52" s="763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696" t="s">
        <v>38</v>
      </c>
      <c r="D53" s="82">
        <f t="shared" si="4"/>
        <v>29</v>
      </c>
      <c r="E53" s="37">
        <v>10</v>
      </c>
      <c r="F53" s="38">
        <v>15</v>
      </c>
      <c r="G53" s="38">
        <v>2</v>
      </c>
      <c r="H53" s="60">
        <v>2</v>
      </c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696" t="s">
        <v>39</v>
      </c>
      <c r="D54" s="26">
        <f t="shared" si="4"/>
        <v>11</v>
      </c>
      <c r="E54" s="37">
        <v>5</v>
      </c>
      <c r="F54" s="38">
        <v>4</v>
      </c>
      <c r="G54" s="38">
        <v>1</v>
      </c>
      <c r="H54" s="60">
        <v>1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42</v>
      </c>
      <c r="E55" s="44"/>
      <c r="F55" s="45">
        <v>42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111</v>
      </c>
      <c r="E56" s="27">
        <v>76</v>
      </c>
      <c r="F56" s="28">
        <v>15</v>
      </c>
      <c r="G56" s="28">
        <v>10</v>
      </c>
      <c r="H56" s="54">
        <v>10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110</v>
      </c>
      <c r="E57" s="37">
        <v>82</v>
      </c>
      <c r="F57" s="38">
        <v>12</v>
      </c>
      <c r="G57" s="38">
        <v>12</v>
      </c>
      <c r="H57" s="60">
        <v>4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15</v>
      </c>
      <c r="E58" s="37">
        <v>10</v>
      </c>
      <c r="F58" s="38"/>
      <c r="G58" s="38">
        <v>3</v>
      </c>
      <c r="H58" s="60">
        <v>2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0</v>
      </c>
      <c r="E60" s="37"/>
      <c r="F60" s="38"/>
      <c r="G60" s="38"/>
      <c r="H60" s="60"/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66</v>
      </c>
      <c r="E62" s="112">
        <v>66</v>
      </c>
      <c r="F62" s="83"/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4</v>
      </c>
      <c r="E63" s="112">
        <v>4</v>
      </c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077" t="s">
        <v>54</v>
      </c>
      <c r="C65" s="88" t="s">
        <v>55</v>
      </c>
      <c r="D65" s="732">
        <f t="shared" si="4"/>
        <v>19</v>
      </c>
      <c r="E65" s="752">
        <v>15</v>
      </c>
      <c r="F65" s="265">
        <v>2</v>
      </c>
      <c r="G65" s="265">
        <v>1</v>
      </c>
      <c r="H65" s="750">
        <v>1</v>
      </c>
      <c r="I65" s="763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694" t="s">
        <v>56</v>
      </c>
      <c r="D66" s="26">
        <f t="shared" si="4"/>
        <v>42</v>
      </c>
      <c r="E66" s="59">
        <v>32</v>
      </c>
      <c r="F66" s="38">
        <v>4</v>
      </c>
      <c r="G66" s="38">
        <v>2</v>
      </c>
      <c r="H66" s="60">
        <v>4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731" t="s">
        <v>59</v>
      </c>
      <c r="D68" s="17">
        <f t="shared" si="4"/>
        <v>0</v>
      </c>
      <c r="E68" s="733"/>
      <c r="F68" s="265"/>
      <c r="G68" s="265"/>
      <c r="H68" s="750"/>
      <c r="I68" s="763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740">
        <f t="shared" si="4"/>
        <v>228</v>
      </c>
      <c r="E71" s="741">
        <v>228</v>
      </c>
      <c r="F71" s="742"/>
      <c r="G71" s="742"/>
      <c r="H71" s="745"/>
      <c r="I71" s="764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372" t="s">
        <v>62</v>
      </c>
      <c r="C72" s="765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372"/>
      <c r="C73" s="765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373" t="s">
        <v>65</v>
      </c>
      <c r="C74" s="1373"/>
      <c r="D74" s="82">
        <f t="shared" si="4"/>
        <v>0</v>
      </c>
      <c r="E74" s="37"/>
      <c r="F74" s="38"/>
      <c r="G74" s="38"/>
      <c r="H74" s="60"/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408</v>
      </c>
      <c r="E77" s="112">
        <v>297</v>
      </c>
      <c r="F77" s="83">
        <v>17</v>
      </c>
      <c r="G77" s="83">
        <v>88</v>
      </c>
      <c r="H77" s="115">
        <v>6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077" t="s">
        <v>69</v>
      </c>
      <c r="C78" s="748" t="s">
        <v>70</v>
      </c>
      <c r="D78" s="17">
        <f t="shared" si="4"/>
        <v>0</v>
      </c>
      <c r="E78" s="733"/>
      <c r="F78" s="265"/>
      <c r="G78" s="265"/>
      <c r="H78" s="750"/>
      <c r="I78" s="763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21</v>
      </c>
      <c r="E79" s="37">
        <v>21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21</v>
      </c>
      <c r="E81" s="112">
        <v>21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21</v>
      </c>
      <c r="E82" s="112">
        <v>21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379" t="s">
        <v>75</v>
      </c>
      <c r="C83" s="1380"/>
      <c r="D83" s="732">
        <f>SUM(E83:H83)</f>
        <v>12</v>
      </c>
      <c r="E83" s="733">
        <v>8</v>
      </c>
      <c r="F83" s="265">
        <v>2</v>
      </c>
      <c r="G83" s="265">
        <v>1</v>
      </c>
      <c r="H83" s="766">
        <v>1</v>
      </c>
      <c r="I83" s="763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11</v>
      </c>
      <c r="E84" s="44">
        <v>5</v>
      </c>
      <c r="F84" s="45">
        <v>1</v>
      </c>
      <c r="G84" s="45">
        <v>4</v>
      </c>
      <c r="H84" s="141">
        <v>1</v>
      </c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381" t="s">
        <v>4</v>
      </c>
      <c r="C85" s="1382"/>
      <c r="D85" s="740">
        <f>SUM(E85:H85)</f>
        <v>1389</v>
      </c>
      <c r="E85" s="753">
        <f>SUM(E51:E84)</f>
        <v>1043</v>
      </c>
      <c r="F85" s="756">
        <f>SUM(F51:F84)</f>
        <v>153</v>
      </c>
      <c r="G85" s="756">
        <f>SUM(G51:G84)</f>
        <v>154</v>
      </c>
      <c r="H85" s="767">
        <f>SUM(H51:H84)</f>
        <v>39</v>
      </c>
      <c r="I85" s="768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378" t="s">
        <v>84</v>
      </c>
      <c r="B87" s="1383"/>
      <c r="C87" s="1384"/>
      <c r="D87" s="759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769" t="s">
        <v>89</v>
      </c>
      <c r="B91" s="769"/>
      <c r="C91" s="770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377" t="s">
        <v>90</v>
      </c>
      <c r="B92" s="1377"/>
      <c r="C92" s="1377"/>
      <c r="D92" s="1378" t="s">
        <v>91</v>
      </c>
      <c r="E92" s="1376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377"/>
      <c r="B93" s="1377"/>
      <c r="C93" s="1377"/>
      <c r="D93" s="1378"/>
      <c r="E93" s="1376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388" t="s">
        <v>93</v>
      </c>
      <c r="B94" s="1389"/>
      <c r="C94" s="1390"/>
      <c r="D94" s="771"/>
      <c r="E94" s="772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769" t="s">
        <v>96</v>
      </c>
      <c r="B97" s="769"/>
      <c r="C97" s="770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377" t="s">
        <v>90</v>
      </c>
      <c r="B98" s="1377"/>
      <c r="C98" s="1377"/>
      <c r="D98" s="1372" t="s">
        <v>91</v>
      </c>
      <c r="E98" s="1376" t="s">
        <v>97</v>
      </c>
      <c r="F98" s="1360" t="s">
        <v>5</v>
      </c>
      <c r="G98" s="1362"/>
      <c r="H98" s="1392" t="s">
        <v>98</v>
      </c>
      <c r="I98" s="1392"/>
      <c r="J98" s="1392"/>
      <c r="K98" s="1392"/>
      <c r="L98" s="1392"/>
      <c r="M98" s="1392"/>
      <c r="N98" s="1392"/>
      <c r="O98" s="1392"/>
      <c r="P98" s="1392"/>
      <c r="Q98" s="1392"/>
      <c r="R98" s="1392"/>
      <c r="S98" s="1392"/>
      <c r="T98" s="1392"/>
      <c r="U98" s="1393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377"/>
      <c r="B99" s="1377"/>
      <c r="C99" s="1377"/>
      <c r="D99" s="1372"/>
      <c r="E99" s="1376"/>
      <c r="F99" s="773" t="s">
        <v>12</v>
      </c>
      <c r="G99" s="719" t="s">
        <v>13</v>
      </c>
      <c r="H99" s="774" t="s">
        <v>101</v>
      </c>
      <c r="I99" s="718" t="s">
        <v>102</v>
      </c>
      <c r="J99" s="775" t="s">
        <v>103</v>
      </c>
      <c r="K99" s="775" t="s">
        <v>16</v>
      </c>
      <c r="L99" s="775" t="s">
        <v>17</v>
      </c>
      <c r="M99" s="775" t="s">
        <v>18</v>
      </c>
      <c r="N99" s="775" t="s">
        <v>19</v>
      </c>
      <c r="O99" s="775" t="s">
        <v>20</v>
      </c>
      <c r="P99" s="775" t="s">
        <v>21</v>
      </c>
      <c r="Q99" s="775" t="s">
        <v>22</v>
      </c>
      <c r="R99" s="775" t="s">
        <v>23</v>
      </c>
      <c r="S99" s="775" t="s">
        <v>24</v>
      </c>
      <c r="T99" s="775" t="s">
        <v>25</v>
      </c>
      <c r="U99" s="776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385" t="s">
        <v>104</v>
      </c>
      <c r="B100" s="1386"/>
      <c r="C100" s="1387"/>
      <c r="D100" s="777"/>
      <c r="E100" s="778">
        <f>+F100+G100+H100+I100+J100+K100+L100+M100+N100+O100+P100+Q100+R100+S100+T100+U100</f>
        <v>0</v>
      </c>
      <c r="F100" s="771"/>
      <c r="G100" s="779"/>
      <c r="H100" s="780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5"/>
      <c r="V100" s="779"/>
      <c r="W100" s="772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769" t="s">
        <v>107</v>
      </c>
      <c r="B103" s="770"/>
      <c r="C103" s="770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372" t="s">
        <v>109</v>
      </c>
      <c r="E104" s="1092" t="s">
        <v>98</v>
      </c>
      <c r="F104" s="1093"/>
      <c r="G104" s="1093"/>
      <c r="H104" s="1093"/>
      <c r="I104" s="1093"/>
      <c r="J104" s="1159"/>
      <c r="K104" s="1364" t="s">
        <v>110</v>
      </c>
      <c r="L104" s="1391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372"/>
      <c r="E105" s="773" t="s">
        <v>111</v>
      </c>
      <c r="F105" s="774" t="s">
        <v>112</v>
      </c>
      <c r="G105" s="718" t="s">
        <v>113</v>
      </c>
      <c r="H105" s="718" t="s">
        <v>114</v>
      </c>
      <c r="I105" s="722" t="s">
        <v>115</v>
      </c>
      <c r="J105" s="723" t="s">
        <v>116</v>
      </c>
      <c r="K105" s="774" t="s">
        <v>117</v>
      </c>
      <c r="L105" s="781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782" t="s">
        <v>120</v>
      </c>
      <c r="D106" s="167">
        <f>SUM(E106:J106)</f>
        <v>0</v>
      </c>
      <c r="E106" s="733"/>
      <c r="F106" s="752"/>
      <c r="G106" s="265"/>
      <c r="H106" s="265"/>
      <c r="I106" s="265"/>
      <c r="J106" s="783"/>
      <c r="K106" s="752"/>
      <c r="L106" s="730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782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782" t="s">
        <v>120</v>
      </c>
      <c r="D112" s="171">
        <f t="shared" si="8"/>
        <v>0</v>
      </c>
      <c r="E112" s="733"/>
      <c r="F112" s="752"/>
      <c r="G112" s="265"/>
      <c r="H112" s="265"/>
      <c r="I112" s="265"/>
      <c r="J112" s="783"/>
      <c r="K112" s="752"/>
      <c r="L112" s="730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769" t="s">
        <v>125</v>
      </c>
      <c r="B115" s="769"/>
      <c r="C115" s="769"/>
      <c r="D115" s="769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692" t="s">
        <v>126</v>
      </c>
      <c r="B116" s="784" t="s">
        <v>127</v>
      </c>
      <c r="C116" s="693" t="s">
        <v>128</v>
      </c>
      <c r="D116" s="695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785" t="s">
        <v>130</v>
      </c>
      <c r="B117" s="786"/>
      <c r="C117" s="744"/>
      <c r="D117" s="787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769" t="s">
        <v>131</v>
      </c>
      <c r="B118" s="769"/>
      <c r="C118" s="769"/>
      <c r="D118" s="769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374" t="s">
        <v>132</v>
      </c>
      <c r="C119" s="1375"/>
      <c r="D119" s="1375"/>
      <c r="E119" s="1375"/>
      <c r="F119" s="1375"/>
      <c r="G119" s="1375"/>
      <c r="H119" s="1375"/>
      <c r="I119" s="1376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788" t="s">
        <v>133</v>
      </c>
      <c r="C120" s="759" t="s">
        <v>134</v>
      </c>
      <c r="D120" s="759" t="s">
        <v>135</v>
      </c>
      <c r="E120" s="759" t="s">
        <v>136</v>
      </c>
      <c r="F120" s="759" t="s">
        <v>137</v>
      </c>
      <c r="G120" s="759" t="s">
        <v>138</v>
      </c>
      <c r="H120" s="759" t="s">
        <v>139</v>
      </c>
      <c r="I120" s="759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789" t="s">
        <v>141</v>
      </c>
      <c r="B121" s="790">
        <f>SUM(C121:I121)</f>
        <v>0</v>
      </c>
      <c r="C121" s="791"/>
      <c r="D121" s="791"/>
      <c r="E121" s="791"/>
      <c r="F121" s="791"/>
      <c r="G121" s="791"/>
      <c r="H121" s="791"/>
      <c r="I121" s="792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769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398" t="s">
        <v>145</v>
      </c>
      <c r="D124" s="1399"/>
      <c r="E124" s="1399"/>
      <c r="F124" s="1399"/>
      <c r="G124" s="1399"/>
      <c r="H124" s="1399"/>
      <c r="I124" s="1399"/>
      <c r="J124" s="1399"/>
      <c r="K124" s="1399"/>
      <c r="L124" s="1399"/>
      <c r="M124" s="1400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773" t="s">
        <v>146</v>
      </c>
      <c r="D125" s="718" t="s">
        <v>147</v>
      </c>
      <c r="E125" s="718" t="s">
        <v>148</v>
      </c>
      <c r="F125" s="718" t="s">
        <v>149</v>
      </c>
      <c r="G125" s="718" t="s">
        <v>150</v>
      </c>
      <c r="H125" s="718" t="s">
        <v>151</v>
      </c>
      <c r="I125" s="718" t="s">
        <v>152</v>
      </c>
      <c r="J125" s="718" t="s">
        <v>153</v>
      </c>
      <c r="K125" s="718" t="s">
        <v>154</v>
      </c>
      <c r="L125" s="718" t="s">
        <v>155</v>
      </c>
      <c r="M125" s="781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789" t="s">
        <v>157</v>
      </c>
      <c r="B126" s="790">
        <f>SUM(C126:M126)</f>
        <v>0</v>
      </c>
      <c r="C126" s="733"/>
      <c r="D126" s="265"/>
      <c r="E126" s="265"/>
      <c r="F126" s="265"/>
      <c r="G126" s="265"/>
      <c r="H126" s="265"/>
      <c r="I126" s="265"/>
      <c r="J126" s="265"/>
      <c r="K126" s="265"/>
      <c r="L126" s="265"/>
      <c r="M126" s="730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769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394" t="s">
        <v>161</v>
      </c>
      <c r="D129" s="1395"/>
      <c r="E129" s="1395"/>
      <c r="F129" s="1396"/>
      <c r="G129" s="1397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721" t="s">
        <v>162</v>
      </c>
      <c r="D130" s="718" t="s">
        <v>163</v>
      </c>
      <c r="E130" s="718" t="s">
        <v>164</v>
      </c>
      <c r="F130" s="723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789" t="s">
        <v>166</v>
      </c>
      <c r="B131" s="793"/>
      <c r="C131" s="794"/>
      <c r="D131" s="265"/>
      <c r="E131" s="265"/>
      <c r="F131" s="278"/>
      <c r="G131" s="752"/>
      <c r="H131" s="734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01" t="s">
        <v>3</v>
      </c>
      <c r="B153" s="1375"/>
      <c r="C153" s="1376"/>
      <c r="D153" s="697" t="s">
        <v>4</v>
      </c>
      <c r="E153" s="15" t="s">
        <v>185</v>
      </c>
      <c r="F153" s="799" t="s">
        <v>186</v>
      </c>
      <c r="G153" s="799" t="s">
        <v>187</v>
      </c>
      <c r="H153" s="257" t="s">
        <v>188</v>
      </c>
      <c r="I153" s="800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724"/>
      <c r="G154" s="724"/>
      <c r="H154" s="761"/>
      <c r="I154" s="762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801" t="s">
        <v>37</v>
      </c>
      <c r="D155" s="17">
        <f t="shared" ref="D155:D183" si="15">SUM(E155:H155)</f>
        <v>0</v>
      </c>
      <c r="E155" s="802"/>
      <c r="F155" s="803"/>
      <c r="G155" s="803"/>
      <c r="H155" s="804"/>
      <c r="I155" s="805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696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696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077" t="s">
        <v>54</v>
      </c>
      <c r="C168" s="88" t="s">
        <v>55</v>
      </c>
      <c r="D168" s="806">
        <f t="shared" si="15"/>
        <v>0</v>
      </c>
      <c r="E168" s="807"/>
      <c r="F168" s="803"/>
      <c r="G168" s="803"/>
      <c r="H168" s="804"/>
      <c r="I168" s="805"/>
    </row>
    <row r="169" spans="1:9" s="7" customFormat="1" x14ac:dyDescent="0.25">
      <c r="A169" s="1080"/>
      <c r="B169" s="1106"/>
      <c r="C169" s="694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808" t="s">
        <v>59</v>
      </c>
      <c r="D171" s="17">
        <f t="shared" si="15"/>
        <v>0</v>
      </c>
      <c r="E171" s="802"/>
      <c r="F171" s="803"/>
      <c r="G171" s="803"/>
      <c r="H171" s="804"/>
      <c r="I171" s="805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258">
        <f t="shared" si="15"/>
        <v>0</v>
      </c>
      <c r="E174" s="254"/>
      <c r="F174" s="809"/>
      <c r="G174" s="809"/>
      <c r="H174" s="810"/>
      <c r="I174" s="811"/>
    </row>
    <row r="175" spans="1:9" s="7" customFormat="1" ht="15" customHeight="1" x14ac:dyDescent="0.25">
      <c r="A175" s="1080"/>
      <c r="B175" s="1402" t="s">
        <v>62</v>
      </c>
      <c r="C175" s="260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02"/>
      <c r="C176" s="260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03" t="s">
        <v>65</v>
      </c>
      <c r="C177" s="1403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077" t="s">
        <v>69</v>
      </c>
      <c r="C181" s="812" t="s">
        <v>70</v>
      </c>
      <c r="D181" s="17">
        <f t="shared" si="15"/>
        <v>0</v>
      </c>
      <c r="E181" s="802"/>
      <c r="F181" s="803"/>
      <c r="G181" s="803"/>
      <c r="H181" s="804"/>
      <c r="I181" s="805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04" t="s">
        <v>75</v>
      </c>
      <c r="C184" s="1405"/>
      <c r="D184" s="806">
        <f>SUM(E184:H184)</f>
        <v>0</v>
      </c>
      <c r="E184" s="802"/>
      <c r="F184" s="803"/>
      <c r="G184" s="803"/>
      <c r="H184" s="813"/>
      <c r="I184" s="805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06" t="s">
        <v>4</v>
      </c>
      <c r="C186" s="1407"/>
      <c r="D186" s="258">
        <f>SUM(E186:H186)</f>
        <v>0</v>
      </c>
      <c r="E186" s="259">
        <f>SUM(E154:E185)</f>
        <v>0</v>
      </c>
      <c r="F186" s="756">
        <f>SUM(F154:F185)</f>
        <v>0</v>
      </c>
      <c r="G186" s="756">
        <f>SUM(G154:G185)</f>
        <v>0</v>
      </c>
      <c r="H186" s="767">
        <f>SUM(H154:H185)</f>
        <v>0</v>
      </c>
      <c r="I186" s="814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769"/>
      <c r="G187" s="769" t="s">
        <v>191</v>
      </c>
      <c r="H187" s="795"/>
      <c r="I187" s="795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09" t="s">
        <v>192</v>
      </c>
      <c r="B188" s="1084" t="s">
        <v>193</v>
      </c>
      <c r="C188" s="1201" t="s">
        <v>4</v>
      </c>
      <c r="D188" s="1201"/>
      <c r="E188" s="1109"/>
      <c r="F188" s="1374" t="s">
        <v>194</v>
      </c>
      <c r="G188" s="1375"/>
      <c r="H188" s="1375"/>
      <c r="I188" s="1375"/>
      <c r="J188" s="1375"/>
      <c r="K188" s="1375"/>
      <c r="L188" s="1375"/>
      <c r="M188" s="1375"/>
      <c r="N188" s="1375"/>
      <c r="O188" s="1375"/>
      <c r="P188" s="1375"/>
      <c r="Q188" s="1375"/>
      <c r="R188" s="1375"/>
      <c r="S188" s="1375"/>
      <c r="T188" s="1375"/>
      <c r="U188" s="1375"/>
      <c r="V188" s="1375"/>
      <c r="W188" s="1375"/>
      <c r="X188" s="1375"/>
      <c r="Y188" s="1375"/>
      <c r="Z188" s="1375"/>
      <c r="AA188" s="1375"/>
      <c r="AB188" s="1375"/>
      <c r="AC188" s="1375"/>
      <c r="AD188" s="1375"/>
      <c r="AE188" s="1375"/>
      <c r="AF188" s="1375"/>
      <c r="AG188" s="1410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09"/>
      <c r="B189" s="1085"/>
      <c r="C189" s="1202"/>
      <c r="D189" s="1202"/>
      <c r="E189" s="1184"/>
      <c r="F189" s="1374" t="s">
        <v>17</v>
      </c>
      <c r="G189" s="1376"/>
      <c r="H189" s="1363" t="s">
        <v>196</v>
      </c>
      <c r="I189" s="1391"/>
      <c r="J189" s="1363" t="s">
        <v>19</v>
      </c>
      <c r="K189" s="1391"/>
      <c r="L189" s="1363" t="s">
        <v>20</v>
      </c>
      <c r="M189" s="1391"/>
      <c r="N189" s="1363" t="s">
        <v>21</v>
      </c>
      <c r="O189" s="1391"/>
      <c r="P189" s="1363" t="s">
        <v>22</v>
      </c>
      <c r="Q189" s="1391"/>
      <c r="R189" s="1363" t="s">
        <v>23</v>
      </c>
      <c r="S189" s="1391"/>
      <c r="T189" s="1363" t="s">
        <v>24</v>
      </c>
      <c r="U189" s="1391"/>
      <c r="V189" s="1363" t="s">
        <v>25</v>
      </c>
      <c r="W189" s="1391"/>
      <c r="X189" s="1363" t="s">
        <v>26</v>
      </c>
      <c r="Y189" s="1391"/>
      <c r="Z189" s="1363" t="s">
        <v>27</v>
      </c>
      <c r="AA189" s="1391"/>
      <c r="AB189" s="1363" t="s">
        <v>28</v>
      </c>
      <c r="AC189" s="1391"/>
      <c r="AD189" s="1363" t="s">
        <v>29</v>
      </c>
      <c r="AE189" s="1391"/>
      <c r="AF189" s="1363" t="s">
        <v>30</v>
      </c>
      <c r="AG189" s="1365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09"/>
      <c r="B190" s="1086"/>
      <c r="C190" s="698" t="s">
        <v>197</v>
      </c>
      <c r="D190" s="774" t="s">
        <v>117</v>
      </c>
      <c r="E190" s="781" t="s">
        <v>118</v>
      </c>
      <c r="F190" s="699" t="s">
        <v>117</v>
      </c>
      <c r="G190" s="781" t="s">
        <v>118</v>
      </c>
      <c r="H190" s="699" t="s">
        <v>117</v>
      </c>
      <c r="I190" s="781" t="s">
        <v>118</v>
      </c>
      <c r="J190" s="699" t="s">
        <v>117</v>
      </c>
      <c r="K190" s="781" t="s">
        <v>118</v>
      </c>
      <c r="L190" s="699" t="s">
        <v>117</v>
      </c>
      <c r="M190" s="781" t="s">
        <v>118</v>
      </c>
      <c r="N190" s="699" t="s">
        <v>117</v>
      </c>
      <c r="O190" s="781" t="s">
        <v>118</v>
      </c>
      <c r="P190" s="699" t="s">
        <v>117</v>
      </c>
      <c r="Q190" s="781" t="s">
        <v>118</v>
      </c>
      <c r="R190" s="699" t="s">
        <v>117</v>
      </c>
      <c r="S190" s="781" t="s">
        <v>118</v>
      </c>
      <c r="T190" s="699" t="s">
        <v>117</v>
      </c>
      <c r="U190" s="781" t="s">
        <v>118</v>
      </c>
      <c r="V190" s="699" t="s">
        <v>117</v>
      </c>
      <c r="W190" s="781" t="s">
        <v>118</v>
      </c>
      <c r="X190" s="699" t="s">
        <v>117</v>
      </c>
      <c r="Y190" s="781" t="s">
        <v>118</v>
      </c>
      <c r="Z190" s="699" t="s">
        <v>117</v>
      </c>
      <c r="AA190" s="781" t="s">
        <v>118</v>
      </c>
      <c r="AB190" s="699" t="s">
        <v>117</v>
      </c>
      <c r="AC190" s="781" t="s">
        <v>118</v>
      </c>
      <c r="AD190" s="699" t="s">
        <v>117</v>
      </c>
      <c r="AE190" s="781" t="s">
        <v>118</v>
      </c>
      <c r="AF190" s="699" t="s">
        <v>117</v>
      </c>
      <c r="AG190" s="796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08" t="s">
        <v>198</v>
      </c>
      <c r="B191" s="815" t="s">
        <v>199</v>
      </c>
      <c r="C191" s="816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817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817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817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691" t="s">
        <v>205</v>
      </c>
      <c r="B197" s="249" t="s">
        <v>206</v>
      </c>
      <c r="C197" s="253">
        <f t="shared" si="16"/>
        <v>0</v>
      </c>
      <c r="D197" s="797">
        <f t="shared" si="22"/>
        <v>0</v>
      </c>
      <c r="E197" s="798">
        <f t="shared" si="22"/>
        <v>0</v>
      </c>
      <c r="F197" s="254"/>
      <c r="G197" s="255"/>
      <c r="H197" s="254"/>
      <c r="I197" s="255"/>
      <c r="J197" s="254"/>
      <c r="K197" s="255"/>
      <c r="L197" s="254"/>
      <c r="M197" s="255"/>
      <c r="N197" s="254"/>
      <c r="O197" s="255"/>
      <c r="P197" s="254"/>
      <c r="Q197" s="255"/>
      <c r="R197" s="254"/>
      <c r="S197" s="255"/>
      <c r="T197" s="254"/>
      <c r="U197" s="255"/>
      <c r="V197" s="254"/>
      <c r="W197" s="255"/>
      <c r="X197" s="254"/>
      <c r="Y197" s="255"/>
      <c r="Z197" s="254"/>
      <c r="AA197" s="255"/>
      <c r="AB197" s="254"/>
      <c r="AC197" s="255"/>
      <c r="AD197" s="254"/>
      <c r="AE197" s="255"/>
      <c r="AF197" s="254"/>
      <c r="AG197" s="256"/>
      <c r="AH197" s="743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2882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",[8]NOMBRE!B2," - ","( ",[8]NOMBRE!C2,[8]NOMBRE!D2,[8]NOMBRE!E2,[8]NOMBRE!F2,[8]NOMBRE!G2,"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",[8]NOMBRE!B6," - ","( ",[8]NOMBRE!C6,[8]NOMBRE!D6," )")</f>
        <v>MES: JULIO - ( 07 )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",[8]NOMBRE!B7)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077" t="s">
        <v>4</v>
      </c>
      <c r="E9" s="1411" t="s">
        <v>5</v>
      </c>
      <c r="F9" s="1412"/>
      <c r="G9" s="1412"/>
      <c r="H9" s="1412"/>
      <c r="I9" s="1413"/>
      <c r="J9" s="1414" t="s">
        <v>6</v>
      </c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4" t="s">
        <v>7</v>
      </c>
      <c r="Z9" s="1415"/>
      <c r="AA9" s="1416"/>
      <c r="AB9" s="1109" t="s">
        <v>8</v>
      </c>
      <c r="AC9" s="1077" t="s">
        <v>9</v>
      </c>
      <c r="AD9" s="1077" t="s">
        <v>10</v>
      </c>
      <c r="AE9" s="1077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824" t="s">
        <v>13</v>
      </c>
      <c r="G10" s="824" t="s">
        <v>14</v>
      </c>
      <c r="H10" s="825" t="s">
        <v>15</v>
      </c>
      <c r="I10" s="826" t="s">
        <v>16</v>
      </c>
      <c r="J10" s="16" t="s">
        <v>16</v>
      </c>
      <c r="K10" s="824" t="s">
        <v>17</v>
      </c>
      <c r="L10" s="824" t="s">
        <v>18</v>
      </c>
      <c r="M10" s="824" t="s">
        <v>19</v>
      </c>
      <c r="N10" s="824" t="s">
        <v>20</v>
      </c>
      <c r="O10" s="824" t="s">
        <v>21</v>
      </c>
      <c r="P10" s="824" t="s">
        <v>22</v>
      </c>
      <c r="Q10" s="824" t="s">
        <v>23</v>
      </c>
      <c r="R10" s="824" t="s">
        <v>24</v>
      </c>
      <c r="S10" s="824" t="s">
        <v>25</v>
      </c>
      <c r="T10" s="824" t="s">
        <v>26</v>
      </c>
      <c r="U10" s="824" t="s">
        <v>27</v>
      </c>
      <c r="V10" s="824" t="s">
        <v>28</v>
      </c>
      <c r="W10" s="824" t="s">
        <v>29</v>
      </c>
      <c r="X10" s="827" t="s">
        <v>30</v>
      </c>
      <c r="Y10" s="828" t="s">
        <v>31</v>
      </c>
      <c r="Z10" s="829" t="s">
        <v>32</v>
      </c>
      <c r="AA10" s="830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079" t="s">
        <v>34</v>
      </c>
      <c r="B11" s="1082" t="s">
        <v>35</v>
      </c>
      <c r="C11" s="1083"/>
      <c r="D11" s="17">
        <f>SUM(E11:G11)</f>
        <v>235</v>
      </c>
      <c r="E11" s="18">
        <v>180</v>
      </c>
      <c r="F11" s="831">
        <v>35</v>
      </c>
      <c r="G11" s="831">
        <v>20</v>
      </c>
      <c r="H11" s="19"/>
      <c r="I11" s="832"/>
      <c r="J11" s="19"/>
      <c r="K11" s="833"/>
      <c r="L11" s="833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833"/>
      <c r="AA11" s="836"/>
      <c r="AB11" s="20"/>
      <c r="AC11" s="837"/>
      <c r="AD11" s="837"/>
      <c r="AE11" s="837"/>
      <c r="AF11" s="21" t="str">
        <f>CA11&amp;CB11&amp;CC11&amp;CD11</f>
        <v>* No olvide digitar el campo Migrantes (Digite 0 si no tiene)* No olvide digitar el campo Espacios Amigables/ Adolescentes (Digite 0 si no tiene)</v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>* No olvide digitar el campo Migrantes (Digite 0 si no tiene)</v>
      </c>
      <c r="CD11" s="23" t="str">
        <f>IF(AND($D11&lt;&gt;0,AE11=""),"* No olvide digitar el campo "&amp;AE$9&amp;" (Digite 0 si no tiene)","")</f>
        <v>* No olvide digitar el campo Espacios Amigables/ Adolescentes (Digite 0 si no tiene)</v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084" t="s">
        <v>36</v>
      </c>
      <c r="C12" s="838" t="s">
        <v>37</v>
      </c>
      <c r="D12" s="839">
        <f t="shared" ref="D12:D23" si="0">SUM(E12:X12)</f>
        <v>99</v>
      </c>
      <c r="E12" s="840">
        <v>40</v>
      </c>
      <c r="F12" s="841">
        <v>35</v>
      </c>
      <c r="G12" s="841">
        <v>20</v>
      </c>
      <c r="H12" s="841"/>
      <c r="I12" s="842"/>
      <c r="J12" s="841"/>
      <c r="K12" s="841"/>
      <c r="L12" s="841"/>
      <c r="M12" s="841">
        <v>1</v>
      </c>
      <c r="N12" s="841"/>
      <c r="O12" s="841"/>
      <c r="P12" s="841"/>
      <c r="Q12" s="841"/>
      <c r="R12" s="841"/>
      <c r="S12" s="841"/>
      <c r="T12" s="841"/>
      <c r="U12" s="841">
        <v>2</v>
      </c>
      <c r="V12" s="841"/>
      <c r="W12" s="841">
        <v>1</v>
      </c>
      <c r="X12" s="843"/>
      <c r="Y12" s="844"/>
      <c r="Z12" s="845"/>
      <c r="AA12" s="846"/>
      <c r="AB12" s="837"/>
      <c r="AC12" s="837"/>
      <c r="AD12" s="837"/>
      <c r="AE12" s="837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713" t="s">
        <v>38</v>
      </c>
      <c r="D13" s="26">
        <f t="shared" si="0"/>
        <v>40</v>
      </c>
      <c r="E13" s="27">
        <v>1</v>
      </c>
      <c r="F13" s="28"/>
      <c r="G13" s="28">
        <v>7</v>
      </c>
      <c r="H13" s="28">
        <v>14</v>
      </c>
      <c r="I13" s="29">
        <v>8</v>
      </c>
      <c r="J13" s="28"/>
      <c r="K13" s="28"/>
      <c r="L13" s="28">
        <v>1</v>
      </c>
      <c r="M13" s="28">
        <v>2</v>
      </c>
      <c r="N13" s="28">
        <v>3</v>
      </c>
      <c r="O13" s="28"/>
      <c r="P13" s="28"/>
      <c r="Q13" s="28">
        <v>1</v>
      </c>
      <c r="R13" s="28"/>
      <c r="S13" s="28"/>
      <c r="T13" s="28"/>
      <c r="U13" s="28">
        <v>1</v>
      </c>
      <c r="V13" s="28">
        <v>2</v>
      </c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182</v>
      </c>
      <c r="E14" s="37">
        <v>180</v>
      </c>
      <c r="F14" s="38"/>
      <c r="G14" s="38"/>
      <c r="H14" s="38"/>
      <c r="I14" s="39"/>
      <c r="J14" s="38"/>
      <c r="K14" s="38"/>
      <c r="L14" s="38"/>
      <c r="M14" s="38">
        <v>1</v>
      </c>
      <c r="N14" s="38"/>
      <c r="O14" s="38"/>
      <c r="P14" s="38">
        <v>1</v>
      </c>
      <c r="Q14" s="38"/>
      <c r="R14" s="38"/>
      <c r="S14" s="38"/>
      <c r="T14" s="38"/>
      <c r="U14" s="38"/>
      <c r="V14" s="38"/>
      <c r="W14" s="38"/>
      <c r="X14" s="30"/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51</v>
      </c>
      <c r="E15" s="44">
        <v>21</v>
      </c>
      <c r="F15" s="45"/>
      <c r="G15" s="45"/>
      <c r="H15" s="45">
        <v>1</v>
      </c>
      <c r="I15" s="46">
        <v>1</v>
      </c>
      <c r="J15" s="45"/>
      <c r="K15" s="45"/>
      <c r="L15" s="45">
        <v>4</v>
      </c>
      <c r="M15" s="45">
        <v>6</v>
      </c>
      <c r="N15" s="45">
        <v>9</v>
      </c>
      <c r="O15" s="45">
        <v>2</v>
      </c>
      <c r="P15" s="45">
        <v>2</v>
      </c>
      <c r="Q15" s="45">
        <v>2</v>
      </c>
      <c r="R15" s="45"/>
      <c r="S15" s="45"/>
      <c r="T15" s="45"/>
      <c r="U15" s="45"/>
      <c r="V15" s="45"/>
      <c r="W15" s="45">
        <v>2</v>
      </c>
      <c r="X15" s="47">
        <v>1</v>
      </c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231</v>
      </c>
      <c r="E16" s="27">
        <v>95</v>
      </c>
      <c r="F16" s="28">
        <v>80</v>
      </c>
      <c r="G16" s="28">
        <v>38</v>
      </c>
      <c r="H16" s="28">
        <v>10</v>
      </c>
      <c r="I16" s="34">
        <v>8</v>
      </c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51</v>
      </c>
      <c r="E17" s="37"/>
      <c r="F17" s="38">
        <v>11</v>
      </c>
      <c r="G17" s="38">
        <v>20</v>
      </c>
      <c r="H17" s="38">
        <v>10</v>
      </c>
      <c r="I17" s="41">
        <v>10</v>
      </c>
      <c r="J17" s="59"/>
      <c r="K17" s="38"/>
      <c r="L17" s="3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78</v>
      </c>
      <c r="E18" s="37"/>
      <c r="F18" s="38">
        <v>46</v>
      </c>
      <c r="G18" s="38">
        <v>22</v>
      </c>
      <c r="H18" s="38">
        <v>10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847" t="s">
        <v>46</v>
      </c>
      <c r="D20" s="52">
        <f t="shared" si="0"/>
        <v>87</v>
      </c>
      <c r="E20" s="27">
        <v>87</v>
      </c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>* No olvide digitar el campo Migrantes (Digite 0 si no tiene)</v>
      </c>
      <c r="CD20" s="23" t="str">
        <f t="shared" si="1"/>
        <v>* No olvide digitar el campo Espacios Amigables/ Adolescentes (Digite 0 si no tiene)</v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13</v>
      </c>
      <c r="E25" s="78"/>
      <c r="F25" s="79"/>
      <c r="G25" s="79"/>
      <c r="H25" s="79"/>
      <c r="I25" s="80"/>
      <c r="J25" s="59"/>
      <c r="K25" s="38">
        <v>3</v>
      </c>
      <c r="L25" s="38">
        <v>1</v>
      </c>
      <c r="M25" s="38">
        <v>3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>
        <v>1</v>
      </c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13</v>
      </c>
      <c r="E26" s="78"/>
      <c r="F26" s="79"/>
      <c r="G26" s="79"/>
      <c r="H26" s="79"/>
      <c r="I26" s="80"/>
      <c r="J26" s="59"/>
      <c r="K26" s="83">
        <v>3</v>
      </c>
      <c r="L26" s="83">
        <v>1</v>
      </c>
      <c r="M26" s="83">
        <v>3</v>
      </c>
      <c r="N26" s="83">
        <v>1</v>
      </c>
      <c r="O26" s="83">
        <v>1</v>
      </c>
      <c r="P26" s="83">
        <v>1</v>
      </c>
      <c r="Q26" s="83">
        <v>1</v>
      </c>
      <c r="R26" s="83">
        <v>1</v>
      </c>
      <c r="S26" s="83">
        <v>1</v>
      </c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077" t="s">
        <v>54</v>
      </c>
      <c r="C28" s="88" t="s">
        <v>55</v>
      </c>
      <c r="D28" s="17">
        <f>SUM(E28:F28)</f>
        <v>88</v>
      </c>
      <c r="E28" s="27">
        <v>85</v>
      </c>
      <c r="F28" s="28">
        <v>3</v>
      </c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848"/>
      <c r="AC28" s="837"/>
      <c r="AD28" s="837"/>
      <c r="AE28" s="837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>* No olvide digitar el campo Migrantes (Digite 0 si no tiene)</v>
      </c>
      <c r="CD28" s="23" t="str">
        <f t="shared" si="1"/>
        <v>* No olvide digitar el campo Espacios Amigables/ Adolescentes (Digite 0 si no tiene)</v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714" t="s">
        <v>56</v>
      </c>
      <c r="D29" s="82">
        <f>SUM(E29:G29)</f>
        <v>12</v>
      </c>
      <c r="E29" s="37"/>
      <c r="F29" s="38">
        <v>12</v>
      </c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>* No olvide digitar el campo Migrantes (Digite 0 si no tiene)</v>
      </c>
      <c r="CD29" s="23" t="str">
        <f t="shared" si="1"/>
        <v>* No olvide digitar el campo Espacios Amigables/ Adolescentes (Digite 0 si no tiene)</v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077" t="s">
        <v>58</v>
      </c>
      <c r="C31" s="838" t="s">
        <v>59</v>
      </c>
      <c r="D31" s="839">
        <f>SUM(E31:H31)</f>
        <v>89</v>
      </c>
      <c r="E31" s="840">
        <v>89</v>
      </c>
      <c r="F31" s="841"/>
      <c r="G31" s="841"/>
      <c r="H31" s="841"/>
      <c r="I31" s="849"/>
      <c r="J31" s="850"/>
      <c r="K31" s="851"/>
      <c r="L31" s="851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3"/>
      <c r="Z31" s="833"/>
      <c r="AA31" s="836"/>
      <c r="AB31" s="837"/>
      <c r="AC31" s="837"/>
      <c r="AD31" s="837"/>
      <c r="AE31" s="837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>* No olvide digitar el campo Migrantes (Digite 0 si no tiene)</v>
      </c>
      <c r="CD31" s="23" t="str">
        <f t="shared" si="1"/>
        <v>* No olvide digitar el campo Espacios Amigables/ Adolescentes (Digite 0 si no tiene)</v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421" t="s">
        <v>61</v>
      </c>
      <c r="C34" s="1422"/>
      <c r="D34" s="854">
        <f>SUM(E34:X34)</f>
        <v>345</v>
      </c>
      <c r="E34" s="855">
        <f>160+180</f>
        <v>340</v>
      </c>
      <c r="F34" s="856">
        <v>5</v>
      </c>
      <c r="G34" s="856"/>
      <c r="H34" s="856"/>
      <c r="I34" s="857"/>
      <c r="J34" s="858"/>
      <c r="K34" s="856"/>
      <c r="L34" s="856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60"/>
      <c r="Z34" s="856"/>
      <c r="AA34" s="861"/>
      <c r="AB34" s="857"/>
      <c r="AC34" s="857"/>
      <c r="AD34" s="857"/>
      <c r="AE34" s="8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60</v>
      </c>
      <c r="E35" s="27"/>
      <c r="F35" s="28"/>
      <c r="G35" s="28"/>
      <c r="H35" s="28"/>
      <c r="I35" s="34"/>
      <c r="J35" s="53">
        <v>60</v>
      </c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>* No olvide digitar el campo Migrantes (Digite 0 si no tiene)</v>
      </c>
      <c r="CD35" s="23" t="str">
        <f t="shared" si="1"/>
        <v>* No olvide digitar el campo Espacios Amigables/ Adolescentes (Digite 0 si no tiene)</v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423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424" t="s">
        <v>65</v>
      </c>
      <c r="C37" s="1424"/>
      <c r="D37" s="26">
        <f>SUM(E37:X37)</f>
        <v>0</v>
      </c>
      <c r="E37" s="37"/>
      <c r="F37" s="38"/>
      <c r="G37" s="38"/>
      <c r="H37" s="38"/>
      <c r="I37" s="41"/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/>
      </c>
      <c r="CD37" s="23" t="str">
        <f t="shared" si="1"/>
        <v/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266</v>
      </c>
      <c r="E40" s="112">
        <v>189</v>
      </c>
      <c r="F40" s="83"/>
      <c r="G40" s="83"/>
      <c r="H40" s="83"/>
      <c r="I40" s="113"/>
      <c r="J40" s="114">
        <v>1</v>
      </c>
      <c r="K40" s="83">
        <v>1</v>
      </c>
      <c r="L40" s="83">
        <v>3</v>
      </c>
      <c r="M40" s="115">
        <v>0</v>
      </c>
      <c r="N40" s="115">
        <v>1</v>
      </c>
      <c r="O40" s="115">
        <v>1</v>
      </c>
      <c r="P40" s="115">
        <v>4</v>
      </c>
      <c r="Q40" s="115">
        <v>2</v>
      </c>
      <c r="R40" s="115">
        <v>2</v>
      </c>
      <c r="S40" s="115">
        <v>1</v>
      </c>
      <c r="T40" s="115">
        <v>7</v>
      </c>
      <c r="U40" s="115">
        <v>6</v>
      </c>
      <c r="V40" s="115">
        <v>13</v>
      </c>
      <c r="W40" s="115">
        <v>9</v>
      </c>
      <c r="X40" s="115">
        <v>26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077" t="s">
        <v>69</v>
      </c>
      <c r="C41" s="862" t="s">
        <v>70</v>
      </c>
      <c r="D41" s="839">
        <f>SUM(U41:X41)</f>
        <v>0</v>
      </c>
      <c r="E41" s="863"/>
      <c r="F41" s="851"/>
      <c r="G41" s="851"/>
      <c r="H41" s="851"/>
      <c r="I41" s="849"/>
      <c r="J41" s="850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64"/>
      <c r="V41" s="864"/>
      <c r="W41" s="864"/>
      <c r="X41" s="864"/>
      <c r="Y41" s="865"/>
      <c r="Z41" s="851"/>
      <c r="AA41" s="866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0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/>
      <c r="V42" s="60"/>
      <c r="W42" s="60"/>
      <c r="X42" s="60"/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/>
      </c>
      <c r="CD42" s="23" t="str">
        <f t="shared" si="1"/>
        <v/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0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/>
      <c r="V44" s="125"/>
      <c r="W44" s="125"/>
      <c r="X44" s="125"/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/>
      </c>
      <c r="CD44" s="23" t="str">
        <f t="shared" si="1"/>
        <v/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0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/>
      <c r="V45" s="125"/>
      <c r="W45" s="125"/>
      <c r="X45" s="125"/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/>
      </c>
      <c r="CD45" s="23" t="str">
        <f t="shared" si="1"/>
        <v/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417" t="s">
        <v>75</v>
      </c>
      <c r="C46" s="1418"/>
      <c r="D46" s="839">
        <f>SUM(E46:X46)</f>
        <v>167</v>
      </c>
      <c r="E46" s="840">
        <v>70</v>
      </c>
      <c r="F46" s="841">
        <v>32</v>
      </c>
      <c r="G46" s="841">
        <v>28</v>
      </c>
      <c r="H46" s="841">
        <v>20</v>
      </c>
      <c r="I46" s="837">
        <v>17</v>
      </c>
      <c r="J46" s="867"/>
      <c r="K46" s="841"/>
      <c r="L46" s="841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5"/>
      <c r="Z46" s="851"/>
      <c r="AA46" s="866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419" t="s">
        <v>4</v>
      </c>
      <c r="C48" s="1420"/>
      <c r="D48" s="854">
        <f>SUM(E48:X48)</f>
        <v>2107</v>
      </c>
      <c r="E48" s="868">
        <f>SUM(E11:E47)</f>
        <v>1377</v>
      </c>
      <c r="F48" s="869">
        <f t="shared" ref="F48:AA48" si="2">SUM(F11:F47)</f>
        <v>259</v>
      </c>
      <c r="G48" s="869">
        <f t="shared" si="2"/>
        <v>155</v>
      </c>
      <c r="H48" s="869">
        <f t="shared" si="2"/>
        <v>65</v>
      </c>
      <c r="I48" s="870">
        <f t="shared" si="2"/>
        <v>44</v>
      </c>
      <c r="J48" s="871">
        <f t="shared" si="2"/>
        <v>61</v>
      </c>
      <c r="K48" s="869">
        <f t="shared" si="2"/>
        <v>7</v>
      </c>
      <c r="L48" s="869">
        <f t="shared" si="2"/>
        <v>10</v>
      </c>
      <c r="M48" s="872">
        <f t="shared" si="2"/>
        <v>16</v>
      </c>
      <c r="N48" s="872">
        <f t="shared" si="2"/>
        <v>15</v>
      </c>
      <c r="O48" s="872">
        <f t="shared" si="2"/>
        <v>5</v>
      </c>
      <c r="P48" s="872">
        <f t="shared" si="2"/>
        <v>9</v>
      </c>
      <c r="Q48" s="872">
        <f t="shared" si="2"/>
        <v>7</v>
      </c>
      <c r="R48" s="872">
        <f t="shared" si="2"/>
        <v>4</v>
      </c>
      <c r="S48" s="872">
        <f t="shared" si="2"/>
        <v>3</v>
      </c>
      <c r="T48" s="872">
        <f t="shared" si="2"/>
        <v>7</v>
      </c>
      <c r="U48" s="872">
        <f t="shared" si="2"/>
        <v>9</v>
      </c>
      <c r="V48" s="872">
        <f t="shared" si="2"/>
        <v>15</v>
      </c>
      <c r="W48" s="872">
        <f>SUM(W11:W47)</f>
        <v>12</v>
      </c>
      <c r="X48" s="872">
        <f t="shared" si="2"/>
        <v>27</v>
      </c>
      <c r="Y48" s="873">
        <f>SUM(Y11:Y47)</f>
        <v>0</v>
      </c>
      <c r="Z48" s="869">
        <f t="shared" si="2"/>
        <v>0</v>
      </c>
      <c r="AA48" s="869">
        <f t="shared" si="2"/>
        <v>0</v>
      </c>
      <c r="AB48" s="870">
        <f>SUM(AB11:AB47)</f>
        <v>0</v>
      </c>
      <c r="AC48" s="870">
        <f>SUM(AC11:AC47)</f>
        <v>0</v>
      </c>
      <c r="AD48" s="870">
        <f>SUM(AD11:AD47)</f>
        <v>0</v>
      </c>
      <c r="AE48" s="87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425" t="s">
        <v>3</v>
      </c>
      <c r="B50" s="1426"/>
      <c r="C50" s="1427"/>
      <c r="D50" s="875" t="s">
        <v>4</v>
      </c>
      <c r="E50" s="15" t="s">
        <v>78</v>
      </c>
      <c r="F50" s="825" t="s">
        <v>79</v>
      </c>
      <c r="G50" s="825" t="s">
        <v>80</v>
      </c>
      <c r="H50" s="830" t="s">
        <v>81</v>
      </c>
      <c r="I50" s="876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079" t="s">
        <v>34</v>
      </c>
      <c r="B51" s="1082" t="s">
        <v>35</v>
      </c>
      <c r="C51" s="1083"/>
      <c r="D51" s="17">
        <f>SUM(E51:H51)</f>
        <v>110</v>
      </c>
      <c r="E51" s="18">
        <v>80</v>
      </c>
      <c r="F51" s="831"/>
      <c r="G51" s="831"/>
      <c r="H51" s="877">
        <v>30</v>
      </c>
      <c r="I51" s="87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084" t="s">
        <v>36</v>
      </c>
      <c r="C52" s="838" t="s">
        <v>37</v>
      </c>
      <c r="D52" s="17">
        <f t="shared" ref="D52:D82" si="4">SUM(E52:H52)</f>
        <v>204</v>
      </c>
      <c r="E52" s="840">
        <v>120</v>
      </c>
      <c r="F52" s="841">
        <v>4</v>
      </c>
      <c r="G52" s="841"/>
      <c r="H52" s="864">
        <v>80</v>
      </c>
      <c r="I52" s="848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713" t="s">
        <v>38</v>
      </c>
      <c r="D53" s="82">
        <f t="shared" si="4"/>
        <v>39</v>
      </c>
      <c r="E53" s="37">
        <v>10</v>
      </c>
      <c r="F53" s="38">
        <v>12</v>
      </c>
      <c r="G53" s="38"/>
      <c r="H53" s="60">
        <v>17</v>
      </c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713" t="s">
        <v>39</v>
      </c>
      <c r="D54" s="26">
        <f t="shared" si="4"/>
        <v>256</v>
      </c>
      <c r="E54" s="37">
        <v>164</v>
      </c>
      <c r="F54" s="38">
        <v>2</v>
      </c>
      <c r="G54" s="38"/>
      <c r="H54" s="60">
        <v>90</v>
      </c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53</v>
      </c>
      <c r="E55" s="44"/>
      <c r="F55" s="45">
        <v>53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153</v>
      </c>
      <c r="E56" s="27">
        <v>96</v>
      </c>
      <c r="F56" s="28"/>
      <c r="G56" s="28"/>
      <c r="H56" s="54">
        <v>57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42</v>
      </c>
      <c r="E57" s="37">
        <v>28</v>
      </c>
      <c r="F57" s="38"/>
      <c r="G57" s="38"/>
      <c r="H57" s="60">
        <v>14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130</v>
      </c>
      <c r="E58" s="37">
        <v>90</v>
      </c>
      <c r="F58" s="38"/>
      <c r="G58" s="38"/>
      <c r="H58" s="60">
        <v>40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52</v>
      </c>
      <c r="E60" s="37">
        <v>40</v>
      </c>
      <c r="F60" s="38"/>
      <c r="G60" s="38"/>
      <c r="H60" s="60">
        <v>12</v>
      </c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5</v>
      </c>
      <c r="E62" s="112">
        <v>5</v>
      </c>
      <c r="F62" s="83"/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5</v>
      </c>
      <c r="E63" s="112">
        <v>5</v>
      </c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077" t="s">
        <v>54</v>
      </c>
      <c r="C65" s="88" t="s">
        <v>55</v>
      </c>
      <c r="D65" s="839">
        <f t="shared" si="4"/>
        <v>68</v>
      </c>
      <c r="E65" s="867">
        <v>60</v>
      </c>
      <c r="F65" s="841"/>
      <c r="G65" s="841"/>
      <c r="H65" s="864">
        <v>8</v>
      </c>
      <c r="I65" s="848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714" t="s">
        <v>56</v>
      </c>
      <c r="D66" s="26">
        <f t="shared" si="4"/>
        <v>42</v>
      </c>
      <c r="E66" s="59">
        <v>36</v>
      </c>
      <c r="F66" s="38"/>
      <c r="G66" s="38"/>
      <c r="H66" s="60">
        <v>6</v>
      </c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077" t="s">
        <v>58</v>
      </c>
      <c r="C68" s="838" t="s">
        <v>59</v>
      </c>
      <c r="D68" s="17">
        <f t="shared" si="4"/>
        <v>60</v>
      </c>
      <c r="E68" s="840">
        <v>60</v>
      </c>
      <c r="F68" s="841"/>
      <c r="G68" s="841"/>
      <c r="H68" s="864"/>
      <c r="I68" s="848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854">
        <f t="shared" si="4"/>
        <v>303</v>
      </c>
      <c r="E71" s="855">
        <v>213</v>
      </c>
      <c r="F71" s="856"/>
      <c r="G71" s="856"/>
      <c r="H71" s="859">
        <v>90</v>
      </c>
      <c r="I71" s="879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423" t="s">
        <v>62</v>
      </c>
      <c r="C72" s="880" t="s">
        <v>63</v>
      </c>
      <c r="D72" s="36">
        <f t="shared" si="4"/>
        <v>32</v>
      </c>
      <c r="E72" s="27">
        <v>32</v>
      </c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423"/>
      <c r="C73" s="880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424" t="s">
        <v>65</v>
      </c>
      <c r="C74" s="1424"/>
      <c r="D74" s="82">
        <f t="shared" si="4"/>
        <v>0</v>
      </c>
      <c r="E74" s="37"/>
      <c r="F74" s="38"/>
      <c r="G74" s="38"/>
      <c r="H74" s="60"/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342</v>
      </c>
      <c r="E77" s="112">
        <v>190</v>
      </c>
      <c r="F77" s="83">
        <v>76</v>
      </c>
      <c r="G77" s="83">
        <v>76</v>
      </c>
      <c r="H77" s="115"/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077" t="s">
        <v>69</v>
      </c>
      <c r="C78" s="862" t="s">
        <v>70</v>
      </c>
      <c r="D78" s="17">
        <f t="shared" si="4"/>
        <v>0</v>
      </c>
      <c r="E78" s="840"/>
      <c r="F78" s="841"/>
      <c r="G78" s="841"/>
      <c r="H78" s="864"/>
      <c r="I78" s="848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0</v>
      </c>
      <c r="E79" s="37"/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0</v>
      </c>
      <c r="E81" s="112"/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0</v>
      </c>
      <c r="E82" s="112"/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430" t="s">
        <v>75</v>
      </c>
      <c r="C83" s="1431"/>
      <c r="D83" s="839">
        <f>SUM(E83:H83)</f>
        <v>73</v>
      </c>
      <c r="E83" s="840">
        <v>43</v>
      </c>
      <c r="F83" s="841"/>
      <c r="G83" s="841"/>
      <c r="H83" s="881">
        <v>30</v>
      </c>
      <c r="I83" s="848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432" t="s">
        <v>4</v>
      </c>
      <c r="C85" s="1433"/>
      <c r="D85" s="854">
        <f>SUM(E85:H85)</f>
        <v>1969</v>
      </c>
      <c r="E85" s="868">
        <f>SUM(E51:E84)</f>
        <v>1272</v>
      </c>
      <c r="F85" s="871">
        <f>SUM(F51:F84)</f>
        <v>147</v>
      </c>
      <c r="G85" s="871">
        <f>SUM(G51:G84)</f>
        <v>76</v>
      </c>
      <c r="H85" s="882">
        <f>SUM(H51:H84)</f>
        <v>474</v>
      </c>
      <c r="I85" s="88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429" t="s">
        <v>84</v>
      </c>
      <c r="B87" s="1434"/>
      <c r="C87" s="1435"/>
      <c r="D87" s="875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885" t="s">
        <v>89</v>
      </c>
      <c r="B91" s="885"/>
      <c r="C91" s="88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428" t="s">
        <v>90</v>
      </c>
      <c r="B92" s="1428"/>
      <c r="C92" s="1428"/>
      <c r="D92" s="1429" t="s">
        <v>91</v>
      </c>
      <c r="E92" s="142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428"/>
      <c r="B93" s="1428"/>
      <c r="C93" s="1428"/>
      <c r="D93" s="1429"/>
      <c r="E93" s="142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439" t="s">
        <v>93</v>
      </c>
      <c r="B94" s="1440"/>
      <c r="C94" s="1441"/>
      <c r="D94" s="887"/>
      <c r="E94" s="888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885" t="s">
        <v>96</v>
      </c>
      <c r="B97" s="885"/>
      <c r="C97" s="88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428" t="s">
        <v>90</v>
      </c>
      <c r="B98" s="1428"/>
      <c r="C98" s="1428"/>
      <c r="D98" s="1423" t="s">
        <v>91</v>
      </c>
      <c r="E98" s="1427" t="s">
        <v>97</v>
      </c>
      <c r="F98" s="1411" t="s">
        <v>5</v>
      </c>
      <c r="G98" s="1413"/>
      <c r="H98" s="1443" t="s">
        <v>98</v>
      </c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4"/>
      <c r="V98" s="1093" t="s">
        <v>99</v>
      </c>
      <c r="W98" s="1084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428"/>
      <c r="B99" s="1428"/>
      <c r="C99" s="1428"/>
      <c r="D99" s="1423"/>
      <c r="E99" s="1427"/>
      <c r="F99" s="889" t="s">
        <v>12</v>
      </c>
      <c r="G99" s="826" t="s">
        <v>13</v>
      </c>
      <c r="H99" s="890" t="s">
        <v>101</v>
      </c>
      <c r="I99" s="825" t="s">
        <v>102</v>
      </c>
      <c r="J99" s="891" t="s">
        <v>103</v>
      </c>
      <c r="K99" s="891" t="s">
        <v>16</v>
      </c>
      <c r="L99" s="891" t="s">
        <v>17</v>
      </c>
      <c r="M99" s="891" t="s">
        <v>18</v>
      </c>
      <c r="N99" s="891" t="s">
        <v>19</v>
      </c>
      <c r="O99" s="891" t="s">
        <v>20</v>
      </c>
      <c r="P99" s="891" t="s">
        <v>21</v>
      </c>
      <c r="Q99" s="891" t="s">
        <v>22</v>
      </c>
      <c r="R99" s="891" t="s">
        <v>23</v>
      </c>
      <c r="S99" s="891" t="s">
        <v>24</v>
      </c>
      <c r="T99" s="891" t="s">
        <v>25</v>
      </c>
      <c r="U99" s="892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436" t="s">
        <v>104</v>
      </c>
      <c r="B100" s="1437"/>
      <c r="C100" s="1438"/>
      <c r="D100" s="893"/>
      <c r="E100" s="894">
        <f>+F100+G100+H100+I100+J100+K100+L100+M100+N100+O100+P100+Q100+R100+S100+T100+U100</f>
        <v>0</v>
      </c>
      <c r="F100" s="887"/>
      <c r="G100" s="895"/>
      <c r="H100" s="896"/>
      <c r="I100" s="897"/>
      <c r="J100" s="897"/>
      <c r="K100" s="897"/>
      <c r="L100" s="897"/>
      <c r="M100" s="897"/>
      <c r="N100" s="897"/>
      <c r="O100" s="897"/>
      <c r="P100" s="897"/>
      <c r="Q100" s="897"/>
      <c r="R100" s="897"/>
      <c r="S100" s="897"/>
      <c r="T100" s="897"/>
      <c r="U100" s="898"/>
      <c r="V100" s="895"/>
      <c r="W100" s="888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885" t="s">
        <v>107</v>
      </c>
      <c r="B103" s="886"/>
      <c r="C103" s="88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423" t="s">
        <v>109</v>
      </c>
      <c r="E104" s="1092" t="s">
        <v>98</v>
      </c>
      <c r="F104" s="1093"/>
      <c r="G104" s="1093"/>
      <c r="H104" s="1093"/>
      <c r="I104" s="1093"/>
      <c r="J104" s="1159"/>
      <c r="K104" s="1415" t="s">
        <v>110</v>
      </c>
      <c r="L104" s="144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423"/>
      <c r="E105" s="889" t="s">
        <v>111</v>
      </c>
      <c r="F105" s="890" t="s">
        <v>112</v>
      </c>
      <c r="G105" s="825" t="s">
        <v>113</v>
      </c>
      <c r="H105" s="825" t="s">
        <v>114</v>
      </c>
      <c r="I105" s="829" t="s">
        <v>115</v>
      </c>
      <c r="J105" s="830" t="s">
        <v>116</v>
      </c>
      <c r="K105" s="890" t="s">
        <v>117</v>
      </c>
      <c r="L105" s="899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900" t="s">
        <v>120</v>
      </c>
      <c r="D106" s="167">
        <f>SUM(E106:J106)</f>
        <v>0</v>
      </c>
      <c r="E106" s="840"/>
      <c r="F106" s="867"/>
      <c r="G106" s="841"/>
      <c r="H106" s="841"/>
      <c r="I106" s="841"/>
      <c r="J106" s="901"/>
      <c r="K106" s="867"/>
      <c r="L106" s="837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900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900" t="s">
        <v>120</v>
      </c>
      <c r="D112" s="171">
        <f t="shared" si="8"/>
        <v>0</v>
      </c>
      <c r="E112" s="840"/>
      <c r="F112" s="867"/>
      <c r="G112" s="841"/>
      <c r="H112" s="841"/>
      <c r="I112" s="841"/>
      <c r="J112" s="901"/>
      <c r="K112" s="867"/>
      <c r="L112" s="837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885" t="s">
        <v>125</v>
      </c>
      <c r="B115" s="885"/>
      <c r="C115" s="885"/>
      <c r="D115" s="88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712" t="s">
        <v>126</v>
      </c>
      <c r="B116" s="902" t="s">
        <v>127</v>
      </c>
      <c r="C116" s="715" t="s">
        <v>128</v>
      </c>
      <c r="D116" s="711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903" t="s">
        <v>130</v>
      </c>
      <c r="B117" s="904"/>
      <c r="C117" s="858"/>
      <c r="D117" s="905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885" t="s">
        <v>131</v>
      </c>
      <c r="B118" s="885"/>
      <c r="C118" s="885"/>
      <c r="D118" s="88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186" t="s">
        <v>126</v>
      </c>
      <c r="B119" s="1425" t="s">
        <v>132</v>
      </c>
      <c r="C119" s="1426"/>
      <c r="D119" s="1426"/>
      <c r="E119" s="1426"/>
      <c r="F119" s="1426"/>
      <c r="G119" s="1426"/>
      <c r="H119" s="1426"/>
      <c r="I119" s="142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906" t="s">
        <v>133</v>
      </c>
      <c r="C120" s="875" t="s">
        <v>134</v>
      </c>
      <c r="D120" s="875" t="s">
        <v>135</v>
      </c>
      <c r="E120" s="875" t="s">
        <v>136</v>
      </c>
      <c r="F120" s="875" t="s">
        <v>137</v>
      </c>
      <c r="G120" s="875" t="s">
        <v>138</v>
      </c>
      <c r="H120" s="875" t="s">
        <v>139</v>
      </c>
      <c r="I120" s="875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907" t="s">
        <v>141</v>
      </c>
      <c r="B121" s="908">
        <f>SUM(C121:I121)</f>
        <v>0</v>
      </c>
      <c r="C121" s="909"/>
      <c r="D121" s="909"/>
      <c r="E121" s="909"/>
      <c r="F121" s="909"/>
      <c r="G121" s="909"/>
      <c r="H121" s="909"/>
      <c r="I121" s="910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88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186" t="s">
        <v>126</v>
      </c>
      <c r="B124" s="1077" t="s">
        <v>144</v>
      </c>
      <c r="C124" s="1449" t="s">
        <v>145</v>
      </c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1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889" t="s">
        <v>146</v>
      </c>
      <c r="D125" s="825" t="s">
        <v>147</v>
      </c>
      <c r="E125" s="825" t="s">
        <v>148</v>
      </c>
      <c r="F125" s="825" t="s">
        <v>149</v>
      </c>
      <c r="G125" s="825" t="s">
        <v>150</v>
      </c>
      <c r="H125" s="825" t="s">
        <v>151</v>
      </c>
      <c r="I125" s="825" t="s">
        <v>152</v>
      </c>
      <c r="J125" s="825" t="s">
        <v>153</v>
      </c>
      <c r="K125" s="825" t="s">
        <v>154</v>
      </c>
      <c r="L125" s="825" t="s">
        <v>155</v>
      </c>
      <c r="M125" s="899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907" t="s">
        <v>157</v>
      </c>
      <c r="B126" s="908">
        <f>SUM(C126:M126)</f>
        <v>0</v>
      </c>
      <c r="C126" s="840"/>
      <c r="D126" s="841"/>
      <c r="E126" s="841"/>
      <c r="F126" s="841"/>
      <c r="G126" s="841"/>
      <c r="H126" s="841"/>
      <c r="I126" s="841"/>
      <c r="J126" s="841"/>
      <c r="K126" s="841"/>
      <c r="L126" s="841"/>
      <c r="M126" s="837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88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445" t="s">
        <v>161</v>
      </c>
      <c r="D129" s="1446"/>
      <c r="E129" s="1446"/>
      <c r="F129" s="1447"/>
      <c r="G129" s="1448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828" t="s">
        <v>162</v>
      </c>
      <c r="D130" s="825" t="s">
        <v>163</v>
      </c>
      <c r="E130" s="825" t="s">
        <v>164</v>
      </c>
      <c r="F130" s="830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907" t="s">
        <v>166</v>
      </c>
      <c r="B131" s="911"/>
      <c r="C131" s="912"/>
      <c r="D131" s="841"/>
      <c r="E131" s="841"/>
      <c r="F131" s="843"/>
      <c r="G131" s="867"/>
      <c r="H131" s="842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25" t="s">
        <v>3</v>
      </c>
      <c r="B153" s="1426"/>
      <c r="C153" s="1427"/>
      <c r="D153" s="875" t="s">
        <v>4</v>
      </c>
      <c r="E153" s="15" t="s">
        <v>185</v>
      </c>
      <c r="F153" s="825" t="s">
        <v>186</v>
      </c>
      <c r="G153" s="825" t="s">
        <v>187</v>
      </c>
      <c r="H153" s="830" t="s">
        <v>188</v>
      </c>
      <c r="I153" s="876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079" t="s">
        <v>34</v>
      </c>
      <c r="B154" s="1082" t="s">
        <v>35</v>
      </c>
      <c r="C154" s="1083"/>
      <c r="D154" s="17">
        <f>SUM(E154:H154)</f>
        <v>0</v>
      </c>
      <c r="E154" s="18"/>
      <c r="F154" s="831"/>
      <c r="G154" s="831"/>
      <c r="H154" s="877"/>
      <c r="I154" s="87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084" t="s">
        <v>36</v>
      </c>
      <c r="C155" s="913" t="s">
        <v>37</v>
      </c>
      <c r="D155" s="17">
        <f t="shared" ref="D155:D183" si="15">SUM(E155:H155)</f>
        <v>0</v>
      </c>
      <c r="E155" s="840"/>
      <c r="F155" s="841"/>
      <c r="G155" s="841"/>
      <c r="H155" s="864"/>
      <c r="I155" s="848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713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713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077" t="s">
        <v>54</v>
      </c>
      <c r="C168" s="88" t="s">
        <v>55</v>
      </c>
      <c r="D168" s="839">
        <f t="shared" si="15"/>
        <v>0</v>
      </c>
      <c r="E168" s="867"/>
      <c r="F168" s="841"/>
      <c r="G168" s="841"/>
      <c r="H168" s="864"/>
      <c r="I168" s="848"/>
    </row>
    <row r="169" spans="1:9" s="7" customFormat="1" x14ac:dyDescent="0.25">
      <c r="A169" s="1080"/>
      <c r="B169" s="1106"/>
      <c r="C169" s="714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077" t="s">
        <v>58</v>
      </c>
      <c r="C171" s="838" t="s">
        <v>59</v>
      </c>
      <c r="D171" s="17">
        <f t="shared" si="15"/>
        <v>0</v>
      </c>
      <c r="E171" s="840"/>
      <c r="F171" s="841"/>
      <c r="G171" s="841"/>
      <c r="H171" s="864"/>
      <c r="I171" s="848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854">
        <f t="shared" si="15"/>
        <v>0</v>
      </c>
      <c r="E174" s="855"/>
      <c r="F174" s="856"/>
      <c r="G174" s="856"/>
      <c r="H174" s="859"/>
      <c r="I174" s="879"/>
    </row>
    <row r="175" spans="1:9" s="7" customFormat="1" ht="15" customHeight="1" x14ac:dyDescent="0.25">
      <c r="A175" s="1080"/>
      <c r="B175" s="1423" t="s">
        <v>62</v>
      </c>
      <c r="C175" s="880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23"/>
      <c r="C176" s="880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24" t="s">
        <v>65</v>
      </c>
      <c r="C177" s="1424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077" t="s">
        <v>69</v>
      </c>
      <c r="C181" s="862" t="s">
        <v>70</v>
      </c>
      <c r="D181" s="17">
        <f t="shared" si="15"/>
        <v>0</v>
      </c>
      <c r="E181" s="840"/>
      <c r="F181" s="841"/>
      <c r="G181" s="841"/>
      <c r="H181" s="864"/>
      <c r="I181" s="848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30" t="s">
        <v>75</v>
      </c>
      <c r="C184" s="1431"/>
      <c r="D184" s="839">
        <f>SUM(E184:H184)</f>
        <v>0</v>
      </c>
      <c r="E184" s="840"/>
      <c r="F184" s="841"/>
      <c r="G184" s="841"/>
      <c r="H184" s="881"/>
      <c r="I184" s="848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32" t="s">
        <v>4</v>
      </c>
      <c r="C186" s="1433"/>
      <c r="D186" s="854">
        <f>SUM(E186:H186)</f>
        <v>0</v>
      </c>
      <c r="E186" s="868">
        <f>SUM(E154:E185)</f>
        <v>0</v>
      </c>
      <c r="F186" s="871">
        <f>SUM(F154:F185)</f>
        <v>0</v>
      </c>
      <c r="G186" s="871">
        <f>SUM(G154:G185)</f>
        <v>0</v>
      </c>
      <c r="H186" s="882">
        <f>SUM(H154:H185)</f>
        <v>0</v>
      </c>
      <c r="I186" s="88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885"/>
      <c r="G187" s="885" t="s">
        <v>191</v>
      </c>
      <c r="H187" s="914"/>
      <c r="I187" s="9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53" t="s">
        <v>192</v>
      </c>
      <c r="B188" s="1084" t="s">
        <v>193</v>
      </c>
      <c r="C188" s="1201" t="s">
        <v>4</v>
      </c>
      <c r="D188" s="1201"/>
      <c r="E188" s="1109"/>
      <c r="F188" s="1425" t="s">
        <v>194</v>
      </c>
      <c r="G188" s="1426"/>
      <c r="H188" s="1426"/>
      <c r="I188" s="1426"/>
      <c r="J188" s="1426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6"/>
      <c r="U188" s="1426"/>
      <c r="V188" s="1426"/>
      <c r="W188" s="1426"/>
      <c r="X188" s="1426"/>
      <c r="Y188" s="1426"/>
      <c r="Z188" s="1426"/>
      <c r="AA188" s="1426"/>
      <c r="AB188" s="1426"/>
      <c r="AC188" s="1426"/>
      <c r="AD188" s="1426"/>
      <c r="AE188" s="1426"/>
      <c r="AF188" s="1426"/>
      <c r="AG188" s="1454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53"/>
      <c r="B189" s="1085"/>
      <c r="C189" s="1202"/>
      <c r="D189" s="1202"/>
      <c r="E189" s="1184"/>
      <c r="F189" s="1425" t="s">
        <v>17</v>
      </c>
      <c r="G189" s="1427"/>
      <c r="H189" s="1414" t="s">
        <v>196</v>
      </c>
      <c r="I189" s="1442"/>
      <c r="J189" s="1414" t="s">
        <v>19</v>
      </c>
      <c r="K189" s="1442"/>
      <c r="L189" s="1414" t="s">
        <v>20</v>
      </c>
      <c r="M189" s="1442"/>
      <c r="N189" s="1414" t="s">
        <v>21</v>
      </c>
      <c r="O189" s="1442"/>
      <c r="P189" s="1414" t="s">
        <v>22</v>
      </c>
      <c r="Q189" s="1442"/>
      <c r="R189" s="1414" t="s">
        <v>23</v>
      </c>
      <c r="S189" s="1442"/>
      <c r="T189" s="1414" t="s">
        <v>24</v>
      </c>
      <c r="U189" s="1442"/>
      <c r="V189" s="1414" t="s">
        <v>25</v>
      </c>
      <c r="W189" s="1442"/>
      <c r="X189" s="1414" t="s">
        <v>26</v>
      </c>
      <c r="Y189" s="1442"/>
      <c r="Z189" s="1414" t="s">
        <v>27</v>
      </c>
      <c r="AA189" s="1442"/>
      <c r="AB189" s="1414" t="s">
        <v>28</v>
      </c>
      <c r="AC189" s="1442"/>
      <c r="AD189" s="1414" t="s">
        <v>29</v>
      </c>
      <c r="AE189" s="1442"/>
      <c r="AF189" s="1414" t="s">
        <v>30</v>
      </c>
      <c r="AG189" s="1416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53"/>
      <c r="B190" s="1086"/>
      <c r="C190" s="915" t="s">
        <v>197</v>
      </c>
      <c r="D190" s="890" t="s">
        <v>117</v>
      </c>
      <c r="E190" s="899" t="s">
        <v>118</v>
      </c>
      <c r="F190" s="889" t="s">
        <v>117</v>
      </c>
      <c r="G190" s="899" t="s">
        <v>118</v>
      </c>
      <c r="H190" s="889" t="s">
        <v>117</v>
      </c>
      <c r="I190" s="899" t="s">
        <v>118</v>
      </c>
      <c r="J190" s="889" t="s">
        <v>117</v>
      </c>
      <c r="K190" s="899" t="s">
        <v>118</v>
      </c>
      <c r="L190" s="889" t="s">
        <v>117</v>
      </c>
      <c r="M190" s="899" t="s">
        <v>118</v>
      </c>
      <c r="N190" s="889" t="s">
        <v>117</v>
      </c>
      <c r="O190" s="899" t="s">
        <v>118</v>
      </c>
      <c r="P190" s="889" t="s">
        <v>117</v>
      </c>
      <c r="Q190" s="899" t="s">
        <v>118</v>
      </c>
      <c r="R190" s="889" t="s">
        <v>117</v>
      </c>
      <c r="S190" s="899" t="s">
        <v>118</v>
      </c>
      <c r="T190" s="889" t="s">
        <v>117</v>
      </c>
      <c r="U190" s="899" t="s">
        <v>118</v>
      </c>
      <c r="V190" s="889" t="s">
        <v>117</v>
      </c>
      <c r="W190" s="899" t="s">
        <v>118</v>
      </c>
      <c r="X190" s="889" t="s">
        <v>117</v>
      </c>
      <c r="Y190" s="899" t="s">
        <v>118</v>
      </c>
      <c r="Z190" s="889" t="s">
        <v>117</v>
      </c>
      <c r="AA190" s="899" t="s">
        <v>118</v>
      </c>
      <c r="AB190" s="889" t="s">
        <v>117</v>
      </c>
      <c r="AC190" s="899" t="s">
        <v>118</v>
      </c>
      <c r="AD190" s="889" t="s">
        <v>117</v>
      </c>
      <c r="AE190" s="899" t="s">
        <v>118</v>
      </c>
      <c r="AF190" s="889" t="s">
        <v>117</v>
      </c>
      <c r="AG190" s="916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52" t="s">
        <v>198</v>
      </c>
      <c r="B191" s="917" t="s">
        <v>199</v>
      </c>
      <c r="C191" s="252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817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817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817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716" t="s">
        <v>205</v>
      </c>
      <c r="B197" s="249" t="s">
        <v>206</v>
      </c>
      <c r="C197" s="918">
        <f t="shared" si="16"/>
        <v>0</v>
      </c>
      <c r="D197" s="919">
        <f t="shared" si="22"/>
        <v>0</v>
      </c>
      <c r="E197" s="920">
        <f t="shared" si="22"/>
        <v>0</v>
      </c>
      <c r="F197" s="855"/>
      <c r="G197" s="921"/>
      <c r="H197" s="855"/>
      <c r="I197" s="921"/>
      <c r="J197" s="855"/>
      <c r="K197" s="921"/>
      <c r="L197" s="855"/>
      <c r="M197" s="921"/>
      <c r="N197" s="855"/>
      <c r="O197" s="921"/>
      <c r="P197" s="855"/>
      <c r="Q197" s="921"/>
      <c r="R197" s="855"/>
      <c r="S197" s="921"/>
      <c r="T197" s="855"/>
      <c r="U197" s="921"/>
      <c r="V197" s="855"/>
      <c r="W197" s="921"/>
      <c r="X197" s="855"/>
      <c r="Y197" s="921"/>
      <c r="Z197" s="855"/>
      <c r="AA197" s="921"/>
      <c r="AB197" s="855"/>
      <c r="AC197" s="921"/>
      <c r="AD197" s="855"/>
      <c r="AE197" s="921"/>
      <c r="AF197" s="855"/>
      <c r="AG197" s="861"/>
      <c r="AH197" s="85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4076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6"/>
  <sheetViews>
    <sheetView workbookViewId="0">
      <selection activeCell="A6" sqref="A6:O6"/>
    </sheetView>
  </sheetViews>
  <sheetFormatPr baseColWidth="10" defaultColWidth="11.42578125" defaultRowHeight="15" x14ac:dyDescent="0.25"/>
  <cols>
    <col min="1" max="1" width="42.140625" style="7" customWidth="1"/>
    <col min="2" max="2" width="26.7109375" style="7" customWidth="1"/>
    <col min="3" max="3" width="30.5703125" style="7" customWidth="1"/>
    <col min="4" max="4" width="17.42578125" style="7" customWidth="1"/>
    <col min="5" max="6" width="14.140625" style="7" customWidth="1"/>
    <col min="7" max="7" width="14.7109375" style="7" customWidth="1"/>
    <col min="8" max="8" width="14.140625" style="7" customWidth="1"/>
    <col min="9" max="9" width="13.5703125" style="7" customWidth="1"/>
    <col min="10" max="13" width="14.7109375" style="7" customWidth="1"/>
    <col min="14" max="25" width="11.42578125" style="7"/>
    <col min="26" max="26" width="10" style="7" customWidth="1"/>
    <col min="27" max="28" width="11.42578125" style="7"/>
    <col min="29" max="29" width="10.28515625" style="7" customWidth="1"/>
    <col min="30" max="75" width="11.42578125" style="7"/>
    <col min="76" max="76" width="11.28515625" style="7" customWidth="1"/>
    <col min="77" max="77" width="11.28515625" style="8" customWidth="1"/>
    <col min="78" max="78" width="11.7109375" style="8" customWidth="1"/>
    <col min="79" max="104" width="11.7109375" style="9" hidden="1" customWidth="1"/>
    <col min="105" max="105" width="11.7109375" style="7" customWidth="1"/>
    <col min="106" max="127" width="11.42578125" style="7" customWidth="1"/>
    <col min="128" max="16384" width="11.42578125" style="7"/>
  </cols>
  <sheetData>
    <row r="1" spans="1:104" s="1" customFormat="1" ht="10.5" x14ac:dyDescent="0.15">
      <c r="A1" s="1" t="s">
        <v>0</v>
      </c>
      <c r="BY1" s="2"/>
      <c r="BZ1" s="2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1" customFormat="1" ht="10.5" x14ac:dyDescent="0.15">
      <c r="A2" s="1" t="str">
        <f>CONCATENATE("COMUNA: ",[9]NOMBRE!B2," - ","( ",[9]NOMBRE!C2,[9]NOMBRE!D2,[9]NOMBRE!E2,[9]NOMBRE!F2,[9]NOMBRE!G2," )")</f>
        <v>COMUNA: LINARES - ( 07401 )</v>
      </c>
      <c r="BY2" s="2"/>
      <c r="BZ2" s="2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1" customFormat="1" ht="10.5" x14ac:dyDescent="0.1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Y3" s="2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s="1" customFormat="1" ht="10.5" x14ac:dyDescent="0.15">
      <c r="A4" s="1" t="str">
        <f>CONCATENATE("MES: ",[9]NOMBRE!B6," - ","( ",[9]NOMBRE!C6,[9]NOMBRE!D6," )")</f>
        <v>MES: AGOSTO - ( 08 )</v>
      </c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s="1" customFormat="1" ht="10.5" x14ac:dyDescent="0.15">
      <c r="A5" s="1" t="str">
        <f>CONCATENATE("AÑO: ",[9]NOMBRE!B7)</f>
        <v>AÑO: 2023</v>
      </c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1:104" ht="15.75" customHeight="1" x14ac:dyDescent="0.25">
      <c r="A6" s="1091" t="s">
        <v>1</v>
      </c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0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4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CG8" s="13"/>
      <c r="CH8" s="13"/>
      <c r="CI8" s="13"/>
      <c r="CJ8" s="13"/>
      <c r="CK8" s="13"/>
      <c r="CL8" s="13"/>
      <c r="CM8" s="13"/>
      <c r="CN8" s="13"/>
      <c r="CO8" s="13"/>
    </row>
    <row r="9" spans="1:104" ht="15" customHeight="1" x14ac:dyDescent="0.25">
      <c r="A9" s="1092" t="s">
        <v>3</v>
      </c>
      <c r="B9" s="1093"/>
      <c r="C9" s="1094"/>
      <c r="D9" s="1256" t="s">
        <v>4</v>
      </c>
      <c r="E9" s="1411" t="s">
        <v>5</v>
      </c>
      <c r="F9" s="1412"/>
      <c r="G9" s="1412"/>
      <c r="H9" s="1412"/>
      <c r="I9" s="1413"/>
      <c r="J9" s="1414" t="s">
        <v>6</v>
      </c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4" t="s">
        <v>7</v>
      </c>
      <c r="Z9" s="1415"/>
      <c r="AA9" s="1416"/>
      <c r="AB9" s="1109" t="s">
        <v>8</v>
      </c>
      <c r="AC9" s="1256" t="s">
        <v>9</v>
      </c>
      <c r="AD9" s="1256" t="s">
        <v>10</v>
      </c>
      <c r="AE9" s="1256" t="s">
        <v>11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CG9" s="13"/>
      <c r="CH9" s="13"/>
      <c r="CI9" s="13"/>
      <c r="CJ9" s="13"/>
      <c r="CK9" s="13"/>
      <c r="CL9" s="13"/>
      <c r="CM9" s="13"/>
      <c r="CN9" s="13"/>
      <c r="CO9" s="13"/>
    </row>
    <row r="10" spans="1:104" ht="31.5" x14ac:dyDescent="0.25">
      <c r="A10" s="1095"/>
      <c r="B10" s="1096"/>
      <c r="C10" s="1097"/>
      <c r="D10" s="1078"/>
      <c r="E10" s="15" t="s">
        <v>12</v>
      </c>
      <c r="F10" s="824" t="s">
        <v>13</v>
      </c>
      <c r="G10" s="824" t="s">
        <v>14</v>
      </c>
      <c r="H10" s="884" t="s">
        <v>15</v>
      </c>
      <c r="I10" s="826" t="s">
        <v>16</v>
      </c>
      <c r="J10" s="16" t="s">
        <v>16</v>
      </c>
      <c r="K10" s="824" t="s">
        <v>17</v>
      </c>
      <c r="L10" s="824" t="s">
        <v>18</v>
      </c>
      <c r="M10" s="824" t="s">
        <v>19</v>
      </c>
      <c r="N10" s="824" t="s">
        <v>20</v>
      </c>
      <c r="O10" s="824" t="s">
        <v>21</v>
      </c>
      <c r="P10" s="824" t="s">
        <v>22</v>
      </c>
      <c r="Q10" s="824" t="s">
        <v>23</v>
      </c>
      <c r="R10" s="824" t="s">
        <v>24</v>
      </c>
      <c r="S10" s="824" t="s">
        <v>25</v>
      </c>
      <c r="T10" s="824" t="s">
        <v>26</v>
      </c>
      <c r="U10" s="824" t="s">
        <v>27</v>
      </c>
      <c r="V10" s="824" t="s">
        <v>28</v>
      </c>
      <c r="W10" s="824" t="s">
        <v>29</v>
      </c>
      <c r="X10" s="827" t="s">
        <v>30</v>
      </c>
      <c r="Y10" s="828" t="s">
        <v>31</v>
      </c>
      <c r="Z10" s="874" t="s">
        <v>32</v>
      </c>
      <c r="AA10" s="830" t="s">
        <v>33</v>
      </c>
      <c r="AB10" s="1078"/>
      <c r="AC10" s="1078"/>
      <c r="AD10" s="1078"/>
      <c r="AE10" s="107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104" ht="15" customHeight="1" x14ac:dyDescent="0.25">
      <c r="A11" s="1297" t="s">
        <v>34</v>
      </c>
      <c r="B11" s="1082" t="s">
        <v>35</v>
      </c>
      <c r="C11" s="1083"/>
      <c r="D11" s="566">
        <f>SUM(E11:G11)</f>
        <v>53</v>
      </c>
      <c r="E11" s="18">
        <v>40</v>
      </c>
      <c r="F11" s="831">
        <v>2</v>
      </c>
      <c r="G11" s="831">
        <v>11</v>
      </c>
      <c r="H11" s="19"/>
      <c r="I11" s="832"/>
      <c r="J11" s="19"/>
      <c r="K11" s="833"/>
      <c r="L11" s="833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833"/>
      <c r="AA11" s="836"/>
      <c r="AB11" s="20"/>
      <c r="AC11" s="837">
        <v>0</v>
      </c>
      <c r="AD11" s="837">
        <v>0</v>
      </c>
      <c r="AE11" s="837">
        <v>0</v>
      </c>
      <c r="AF11" s="21" t="str">
        <f>CA11&amp;CB11&amp;CC11&amp;CD11</f>
        <v/>
      </c>
      <c r="AG11" s="22"/>
      <c r="AH11" s="22"/>
      <c r="AI11" s="22"/>
      <c r="AJ11" s="22"/>
      <c r="AK11" s="22"/>
      <c r="AL11" s="22"/>
      <c r="AM11" s="22"/>
      <c r="AN11" s="22"/>
      <c r="AO11" s="14"/>
      <c r="AP11" s="14"/>
      <c r="AQ11" s="14"/>
      <c r="CA11" s="23"/>
      <c r="CB11" s="23"/>
      <c r="CC11" s="23" t="str">
        <f>IF(AND($D11&lt;&gt;0,AD11=""),"* No olvide digitar el campo "&amp;AD$9&amp;" (Digite 0 si no tiene)","")</f>
        <v/>
      </c>
      <c r="CD11" s="23" t="str">
        <f>IF(AND($D11&lt;&gt;0,AE11=""),"* No olvide digitar el campo "&amp;AE$9&amp;" (Digite 0 si no tiene)","")</f>
        <v/>
      </c>
      <c r="CG11" s="24"/>
      <c r="CH11" s="13"/>
      <c r="CI11" s="13"/>
      <c r="CJ11" s="13"/>
      <c r="CK11" s="13"/>
      <c r="CL11" s="13"/>
      <c r="CM11" s="13"/>
      <c r="CN11" s="13"/>
      <c r="CO11" s="13"/>
    </row>
    <row r="12" spans="1:104" ht="21" x14ac:dyDescent="0.25">
      <c r="A12" s="1080"/>
      <c r="B12" s="1298" t="s">
        <v>36</v>
      </c>
      <c r="C12" s="838" t="s">
        <v>37</v>
      </c>
      <c r="D12" s="934">
        <f t="shared" ref="D12:D23" si="0">SUM(E12:X12)</f>
        <v>34</v>
      </c>
      <c r="E12" s="840">
        <v>18</v>
      </c>
      <c r="F12" s="841">
        <v>3</v>
      </c>
      <c r="G12" s="841">
        <v>9</v>
      </c>
      <c r="H12" s="841"/>
      <c r="I12" s="842"/>
      <c r="J12" s="841"/>
      <c r="K12" s="841"/>
      <c r="L12" s="841"/>
      <c r="M12" s="841"/>
      <c r="N12" s="841"/>
      <c r="O12" s="841"/>
      <c r="P12" s="841"/>
      <c r="Q12" s="841">
        <v>1</v>
      </c>
      <c r="R12" s="841"/>
      <c r="S12" s="841">
        <v>1</v>
      </c>
      <c r="T12" s="841">
        <v>1</v>
      </c>
      <c r="U12" s="841"/>
      <c r="V12" s="841"/>
      <c r="W12" s="841">
        <v>1</v>
      </c>
      <c r="X12" s="843"/>
      <c r="Y12" s="844"/>
      <c r="Z12" s="845"/>
      <c r="AA12" s="846"/>
      <c r="AB12" s="837"/>
      <c r="AC12" s="837"/>
      <c r="AD12" s="837"/>
      <c r="AE12" s="837"/>
      <c r="AF12" s="21"/>
      <c r="AG12" s="22"/>
      <c r="AH12" s="22"/>
      <c r="AI12" s="22"/>
      <c r="AJ12" s="22"/>
      <c r="AK12" s="22"/>
      <c r="AL12" s="22"/>
      <c r="AM12" s="22"/>
      <c r="AN12" s="22"/>
      <c r="AO12" s="14"/>
      <c r="AP12" s="14"/>
      <c r="AQ12" s="14"/>
      <c r="CA12" s="23"/>
      <c r="CB12" s="23"/>
      <c r="CC12" s="23" t="str">
        <f t="shared" ref="CC12:CD47" si="1">IF(AND($D12&lt;&gt;0,AD12=""),"* No olvide digitar el campo "&amp;AD$9&amp;" (Digite 0 si no tiene)","")</f>
        <v>* No olvide digitar el campo Migrantes (Digite 0 si no tiene)</v>
      </c>
      <c r="CD12" s="23" t="str">
        <f t="shared" si="1"/>
        <v>* No olvide digitar el campo Espacios Amigables/ Adolescentes (Digite 0 si no tiene)</v>
      </c>
      <c r="CE12" s="23"/>
      <c r="CF12" s="23"/>
      <c r="CG12" s="24"/>
      <c r="CH12" s="13"/>
      <c r="CI12" s="13"/>
      <c r="CJ12" s="13"/>
      <c r="CK12" s="13"/>
      <c r="CL12" s="13"/>
      <c r="CM12" s="13"/>
      <c r="CN12" s="13"/>
      <c r="CO12" s="13"/>
    </row>
    <row r="13" spans="1:104" x14ac:dyDescent="0.25">
      <c r="A13" s="1080"/>
      <c r="B13" s="1085"/>
      <c r="C13" s="823" t="s">
        <v>38</v>
      </c>
      <c r="D13" s="26">
        <f t="shared" si="0"/>
        <v>22</v>
      </c>
      <c r="E13" s="27"/>
      <c r="F13" s="28"/>
      <c r="G13" s="28">
        <v>2</v>
      </c>
      <c r="H13" s="28">
        <v>2</v>
      </c>
      <c r="I13" s="29"/>
      <c r="J13" s="28"/>
      <c r="K13" s="28"/>
      <c r="L13" s="28">
        <v>1</v>
      </c>
      <c r="M13" s="28">
        <v>3</v>
      </c>
      <c r="N13" s="28">
        <v>2</v>
      </c>
      <c r="O13" s="28">
        <v>2</v>
      </c>
      <c r="P13" s="28">
        <v>3</v>
      </c>
      <c r="Q13" s="28">
        <v>1</v>
      </c>
      <c r="R13" s="28">
        <v>1</v>
      </c>
      <c r="S13" s="28"/>
      <c r="T13" s="28">
        <v>2</v>
      </c>
      <c r="U13" s="28">
        <v>3</v>
      </c>
      <c r="V13" s="28"/>
      <c r="W13" s="28"/>
      <c r="X13" s="30"/>
      <c r="Y13" s="31"/>
      <c r="Z13" s="32"/>
      <c r="AA13" s="33"/>
      <c r="AB13" s="34"/>
      <c r="AC13" s="34"/>
      <c r="AD13" s="34"/>
      <c r="AE13" s="34"/>
      <c r="AF13" s="21"/>
      <c r="AG13" s="22"/>
      <c r="AH13" s="22"/>
      <c r="AI13" s="22"/>
      <c r="AJ13" s="22"/>
      <c r="AK13" s="22"/>
      <c r="AL13" s="22"/>
      <c r="AM13" s="22"/>
      <c r="AN13" s="22"/>
      <c r="AO13" s="14"/>
      <c r="AP13" s="14"/>
      <c r="AQ13" s="14"/>
      <c r="CA13" s="23"/>
      <c r="CB13" s="23"/>
      <c r="CC13" s="23" t="str">
        <f t="shared" si="1"/>
        <v>* No olvide digitar el campo Migrantes (Digite 0 si no tiene)</v>
      </c>
      <c r="CD13" s="23" t="str">
        <f t="shared" si="1"/>
        <v>* No olvide digitar el campo Espacios Amigables/ Adolescentes (Digite 0 si no tiene)</v>
      </c>
      <c r="CE13" s="23"/>
      <c r="CF13" s="23"/>
      <c r="CG13" s="24"/>
      <c r="CH13" s="13"/>
      <c r="CI13" s="13"/>
      <c r="CJ13" s="13"/>
      <c r="CK13" s="13"/>
      <c r="CL13" s="13"/>
      <c r="CM13" s="13"/>
      <c r="CN13" s="13"/>
      <c r="CO13" s="13"/>
    </row>
    <row r="14" spans="1:104" x14ac:dyDescent="0.25">
      <c r="A14" s="1080"/>
      <c r="B14" s="1085"/>
      <c r="C14" s="35" t="s">
        <v>39</v>
      </c>
      <c r="D14" s="36">
        <f t="shared" si="0"/>
        <v>9</v>
      </c>
      <c r="E14" s="37"/>
      <c r="F14" s="38"/>
      <c r="G14" s="38"/>
      <c r="H14" s="38"/>
      <c r="I14" s="39">
        <v>3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2</v>
      </c>
      <c r="U14" s="38">
        <v>2</v>
      </c>
      <c r="V14" s="38">
        <v>1</v>
      </c>
      <c r="W14" s="38">
        <v>1</v>
      </c>
      <c r="X14" s="30"/>
      <c r="Y14" s="40"/>
      <c r="Z14" s="32"/>
      <c r="AA14" s="33"/>
      <c r="AB14" s="41"/>
      <c r="AC14" s="41"/>
      <c r="AD14" s="41"/>
      <c r="AE14" s="41"/>
      <c r="AF14" s="21"/>
      <c r="AG14" s="22"/>
      <c r="AH14" s="22"/>
      <c r="AI14" s="22"/>
      <c r="AJ14" s="22"/>
      <c r="AK14" s="22"/>
      <c r="AL14" s="22"/>
      <c r="AM14" s="22"/>
      <c r="AN14" s="22"/>
      <c r="AO14" s="14"/>
      <c r="AP14" s="14"/>
      <c r="AQ14" s="14"/>
      <c r="CA14" s="23"/>
      <c r="CB14" s="23"/>
      <c r="CC14" s="23" t="str">
        <f t="shared" si="1"/>
        <v>* No olvide digitar el campo Migrantes (Digite 0 si no tiene)</v>
      </c>
      <c r="CD14" s="23" t="str">
        <f t="shared" si="1"/>
        <v>* No olvide digitar el campo Espacios Amigables/ Adolescentes (Digite 0 si no tiene)</v>
      </c>
      <c r="CE14" s="23"/>
      <c r="CF14" s="23"/>
      <c r="CG14" s="24"/>
      <c r="CH14" s="13"/>
      <c r="CI14" s="13"/>
      <c r="CJ14" s="13"/>
      <c r="CK14" s="13"/>
      <c r="CL14" s="13"/>
      <c r="CM14" s="13"/>
      <c r="CN14" s="13"/>
      <c r="CO14" s="13"/>
    </row>
    <row r="15" spans="1:104" x14ac:dyDescent="0.25">
      <c r="A15" s="1080"/>
      <c r="B15" s="1086"/>
      <c r="C15" s="42" t="s">
        <v>40</v>
      </c>
      <c r="D15" s="43">
        <f t="shared" si="0"/>
        <v>65</v>
      </c>
      <c r="E15" s="44">
        <v>33</v>
      </c>
      <c r="F15" s="45"/>
      <c r="G15" s="45"/>
      <c r="H15" s="45"/>
      <c r="I15" s="46"/>
      <c r="J15" s="45"/>
      <c r="K15" s="45">
        <v>2</v>
      </c>
      <c r="L15" s="45">
        <v>1</v>
      </c>
      <c r="M15" s="45">
        <v>9</v>
      </c>
      <c r="N15" s="45">
        <v>6</v>
      </c>
      <c r="O15" s="45">
        <v>1</v>
      </c>
      <c r="P15" s="45">
        <v>4</v>
      </c>
      <c r="Q15" s="45">
        <v>3</v>
      </c>
      <c r="R15" s="45"/>
      <c r="S15" s="45"/>
      <c r="T15" s="45">
        <v>2</v>
      </c>
      <c r="U15" s="45">
        <v>3</v>
      </c>
      <c r="V15" s="45">
        <v>1</v>
      </c>
      <c r="W15" s="45"/>
      <c r="X15" s="47"/>
      <c r="Y15" s="48"/>
      <c r="Z15" s="49"/>
      <c r="AA15" s="50"/>
      <c r="AB15" s="51"/>
      <c r="AC15" s="51"/>
      <c r="AD15" s="51"/>
      <c r="AE15" s="51"/>
      <c r="AF15" s="21"/>
      <c r="AG15" s="22"/>
      <c r="AH15" s="22"/>
      <c r="AI15" s="22"/>
      <c r="AJ15" s="22"/>
      <c r="AK15" s="22"/>
      <c r="AL15" s="22"/>
      <c r="AM15" s="22"/>
      <c r="AN15" s="22"/>
      <c r="AO15" s="14"/>
      <c r="AP15" s="14"/>
      <c r="AQ15" s="14"/>
      <c r="CA15" s="23"/>
      <c r="CB15" s="23"/>
      <c r="CC15" s="23" t="str">
        <f t="shared" si="1"/>
        <v>* No olvide digitar el campo Migrantes (Digite 0 si no tiene)</v>
      </c>
      <c r="CD15" s="23" t="str">
        <f t="shared" si="1"/>
        <v>* No olvide digitar el campo Espacios Amigables/ Adolescentes (Digite 0 si no tiene)</v>
      </c>
      <c r="CE15" s="23"/>
      <c r="CF15" s="23"/>
      <c r="CG15" s="24"/>
      <c r="CH15" s="13"/>
      <c r="CI15" s="13"/>
      <c r="CJ15" s="13"/>
      <c r="CK15" s="13"/>
      <c r="CL15" s="13"/>
      <c r="CM15" s="13"/>
      <c r="CN15" s="13"/>
      <c r="CO15" s="13"/>
    </row>
    <row r="16" spans="1:104" x14ac:dyDescent="0.25">
      <c r="A16" s="1080"/>
      <c r="B16" s="1087" t="s">
        <v>41</v>
      </c>
      <c r="C16" s="1088"/>
      <c r="D16" s="52">
        <f t="shared" si="0"/>
        <v>45</v>
      </c>
      <c r="E16" s="27"/>
      <c r="F16" s="28">
        <v>20</v>
      </c>
      <c r="G16" s="28">
        <v>25</v>
      </c>
      <c r="H16" s="28"/>
      <c r="I16" s="34"/>
      <c r="J16" s="53"/>
      <c r="K16" s="28"/>
      <c r="L16" s="2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56"/>
      <c r="AA16" s="57"/>
      <c r="AB16" s="34"/>
      <c r="AC16" s="34"/>
      <c r="AD16" s="34"/>
      <c r="AE16" s="34"/>
      <c r="AF16" s="21"/>
      <c r="AG16" s="22"/>
      <c r="AH16" s="22"/>
      <c r="AI16" s="22"/>
      <c r="AJ16" s="22"/>
      <c r="AK16" s="22"/>
      <c r="AL16" s="22"/>
      <c r="AM16" s="22"/>
      <c r="AN16" s="22"/>
      <c r="AO16" s="14"/>
      <c r="AP16" s="14"/>
      <c r="AQ16" s="14"/>
      <c r="CA16" s="23"/>
      <c r="CB16" s="23"/>
      <c r="CC16" s="23" t="str">
        <f t="shared" si="1"/>
        <v>* No olvide digitar el campo Migrantes (Digite 0 si no tiene)</v>
      </c>
      <c r="CD16" s="23" t="str">
        <f t="shared" si="1"/>
        <v>* No olvide digitar el campo Espacios Amigables/ Adolescentes (Digite 0 si no tiene)</v>
      </c>
      <c r="CE16" s="23"/>
      <c r="CF16" s="23"/>
      <c r="CG16" s="24"/>
      <c r="CH16" s="13"/>
      <c r="CI16" s="13"/>
      <c r="CJ16" s="13"/>
      <c r="CK16" s="13"/>
      <c r="CL16" s="13"/>
      <c r="CM16" s="13"/>
      <c r="CN16" s="13"/>
      <c r="CO16" s="13"/>
    </row>
    <row r="17" spans="1:93" s="7" customFormat="1" x14ac:dyDescent="0.25">
      <c r="A17" s="1080"/>
      <c r="B17" s="1089" t="s">
        <v>42</v>
      </c>
      <c r="C17" s="1090"/>
      <c r="D17" s="26">
        <f t="shared" si="0"/>
        <v>76</v>
      </c>
      <c r="E17" s="37"/>
      <c r="F17" s="38"/>
      <c r="G17" s="38">
        <v>30</v>
      </c>
      <c r="H17" s="38">
        <v>10</v>
      </c>
      <c r="I17" s="41">
        <v>3</v>
      </c>
      <c r="J17" s="59">
        <v>0</v>
      </c>
      <c r="K17" s="38">
        <v>0</v>
      </c>
      <c r="L17" s="38">
        <v>1</v>
      </c>
      <c r="M17" s="60">
        <v>1</v>
      </c>
      <c r="N17" s="60">
        <v>2</v>
      </c>
      <c r="O17" s="60">
        <v>1</v>
      </c>
      <c r="P17" s="60">
        <v>0</v>
      </c>
      <c r="Q17" s="60">
        <v>2</v>
      </c>
      <c r="R17" s="60">
        <v>3</v>
      </c>
      <c r="S17" s="60">
        <v>7</v>
      </c>
      <c r="T17" s="60">
        <v>2</v>
      </c>
      <c r="U17" s="60">
        <v>4</v>
      </c>
      <c r="V17" s="60">
        <v>5</v>
      </c>
      <c r="W17" s="60">
        <v>0</v>
      </c>
      <c r="X17" s="60">
        <v>5</v>
      </c>
      <c r="Y17" s="61"/>
      <c r="Z17" s="32"/>
      <c r="AA17" s="33"/>
      <c r="AB17" s="41"/>
      <c r="AC17" s="41"/>
      <c r="AD17" s="41"/>
      <c r="AE17" s="41"/>
      <c r="AF17" s="21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BY17" s="8"/>
      <c r="BZ17" s="8"/>
      <c r="CA17" s="23"/>
      <c r="CB17" s="23"/>
      <c r="CC17" s="23" t="str">
        <f t="shared" si="1"/>
        <v>* No olvide digitar el campo Migrantes (Digite 0 si no tiene)</v>
      </c>
      <c r="CD17" s="23" t="str">
        <f t="shared" si="1"/>
        <v>* No olvide digitar el campo Espacios Amigables/ Adolescentes (Digite 0 si no tiene)</v>
      </c>
      <c r="CE17" s="23"/>
      <c r="CF17" s="23"/>
      <c r="CG17" s="24"/>
      <c r="CH17" s="13"/>
      <c r="CI17" s="13"/>
      <c r="CJ17" s="13"/>
      <c r="CK17" s="13"/>
      <c r="CL17" s="13"/>
      <c r="CM17" s="13"/>
      <c r="CN17" s="13"/>
      <c r="CO17" s="13"/>
    </row>
    <row r="18" spans="1:93" s="7" customFormat="1" x14ac:dyDescent="0.25">
      <c r="A18" s="1080"/>
      <c r="B18" s="1089" t="s">
        <v>43</v>
      </c>
      <c r="C18" s="1090"/>
      <c r="D18" s="26">
        <f t="shared" si="0"/>
        <v>32</v>
      </c>
      <c r="E18" s="37"/>
      <c r="F18" s="38"/>
      <c r="G18" s="38">
        <v>22</v>
      </c>
      <c r="H18" s="38">
        <v>10</v>
      </c>
      <c r="I18" s="41"/>
      <c r="J18" s="59"/>
      <c r="K18" s="38"/>
      <c r="L18" s="3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32"/>
      <c r="AA18" s="33"/>
      <c r="AB18" s="41"/>
      <c r="AC18" s="41"/>
      <c r="AD18" s="41"/>
      <c r="AE18" s="41"/>
      <c r="AF18" s="21"/>
      <c r="AG18" s="22"/>
      <c r="AH18" s="22"/>
      <c r="AI18" s="22"/>
      <c r="AJ18" s="22"/>
      <c r="AK18" s="22"/>
      <c r="AL18" s="22"/>
      <c r="AM18" s="22"/>
      <c r="AN18" s="22"/>
      <c r="AO18" s="14"/>
      <c r="AP18" s="14"/>
      <c r="AQ18" s="14"/>
      <c r="BY18" s="8"/>
      <c r="BZ18" s="8"/>
      <c r="CA18" s="23"/>
      <c r="CB18" s="23"/>
      <c r="CC18" s="23" t="str">
        <f t="shared" si="1"/>
        <v>* No olvide digitar el campo Migrantes (Digite 0 si no tiene)</v>
      </c>
      <c r="CD18" s="23" t="str">
        <f t="shared" si="1"/>
        <v>* No olvide digitar el campo Espacios Amigables/ Adolescentes (Digite 0 si no tiene)</v>
      </c>
      <c r="CE18" s="23"/>
      <c r="CF18" s="23"/>
      <c r="CG18" s="24"/>
      <c r="CH18" s="13"/>
      <c r="CI18" s="13"/>
      <c r="CJ18" s="13"/>
      <c r="CK18" s="13"/>
      <c r="CL18" s="13"/>
      <c r="CM18" s="13"/>
      <c r="CN18" s="13"/>
      <c r="CO18" s="13"/>
    </row>
    <row r="19" spans="1:93" s="7" customFormat="1" x14ac:dyDescent="0.25">
      <c r="A19" s="1080"/>
      <c r="B19" s="1104" t="s">
        <v>44</v>
      </c>
      <c r="C19" s="1105"/>
      <c r="D19" s="62">
        <f t="shared" si="0"/>
        <v>0</v>
      </c>
      <c r="E19" s="63"/>
      <c r="F19" s="64"/>
      <c r="G19" s="64"/>
      <c r="H19" s="64"/>
      <c r="I19" s="65"/>
      <c r="J19" s="66"/>
      <c r="K19" s="64"/>
      <c r="L19" s="6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4"/>
      <c r="AA19" s="69"/>
      <c r="AB19" s="65"/>
      <c r="AC19" s="65"/>
      <c r="AD19" s="65"/>
      <c r="AE19" s="65"/>
      <c r="AF19" s="21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14"/>
      <c r="BY19" s="8"/>
      <c r="BZ19" s="8"/>
      <c r="CA19" s="23"/>
      <c r="CB19" s="23"/>
      <c r="CC19" s="23" t="str">
        <f t="shared" si="1"/>
        <v/>
      </c>
      <c r="CD19" s="23" t="str">
        <f t="shared" si="1"/>
        <v/>
      </c>
      <c r="CE19" s="23"/>
      <c r="CF19" s="23"/>
      <c r="CG19" s="24"/>
      <c r="CH19" s="13"/>
      <c r="CI19" s="13"/>
      <c r="CJ19" s="13"/>
      <c r="CK19" s="13"/>
      <c r="CL19" s="13"/>
      <c r="CM19" s="13"/>
      <c r="CN19" s="13"/>
      <c r="CO19" s="13"/>
    </row>
    <row r="20" spans="1:93" s="7" customFormat="1" ht="15" customHeight="1" x14ac:dyDescent="0.25">
      <c r="A20" s="1080"/>
      <c r="B20" s="1256" t="s">
        <v>45</v>
      </c>
      <c r="C20" s="847" t="s">
        <v>46</v>
      </c>
      <c r="D20" s="52">
        <f t="shared" si="0"/>
        <v>0</v>
      </c>
      <c r="E20" s="27"/>
      <c r="F20" s="28"/>
      <c r="G20" s="28"/>
      <c r="H20" s="28"/>
      <c r="I20" s="34"/>
      <c r="J20" s="53"/>
      <c r="K20" s="28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0"/>
      <c r="Z20" s="28"/>
      <c r="AA20" s="71"/>
      <c r="AB20" s="34"/>
      <c r="AC20" s="34"/>
      <c r="AD20" s="34"/>
      <c r="AE20" s="34"/>
      <c r="AF20" s="21"/>
      <c r="AG20" s="22"/>
      <c r="AH20" s="22"/>
      <c r="AI20" s="22"/>
      <c r="AJ20" s="22"/>
      <c r="AK20" s="22"/>
      <c r="AL20" s="22"/>
      <c r="AM20" s="22"/>
      <c r="AN20" s="22"/>
      <c r="AO20" s="14"/>
      <c r="AP20" s="14"/>
      <c r="AQ20" s="14"/>
      <c r="BY20" s="8"/>
      <c r="BZ20" s="8"/>
      <c r="CA20" s="23"/>
      <c r="CB20" s="23"/>
      <c r="CC20" s="23" t="str">
        <f t="shared" si="1"/>
        <v/>
      </c>
      <c r="CD20" s="23" t="str">
        <f t="shared" si="1"/>
        <v/>
      </c>
      <c r="CE20" s="23"/>
      <c r="CF20" s="23"/>
      <c r="CG20" s="24"/>
      <c r="CH20" s="13"/>
      <c r="CI20" s="13"/>
      <c r="CJ20" s="13"/>
      <c r="CK20" s="13"/>
      <c r="CL20" s="13"/>
      <c r="CM20" s="13"/>
      <c r="CN20" s="13"/>
      <c r="CO20" s="13"/>
    </row>
    <row r="21" spans="1:93" s="7" customFormat="1" x14ac:dyDescent="0.25">
      <c r="A21" s="1080"/>
      <c r="B21" s="1106"/>
      <c r="C21" s="35" t="s">
        <v>47</v>
      </c>
      <c r="D21" s="26">
        <f t="shared" si="0"/>
        <v>0</v>
      </c>
      <c r="E21" s="37"/>
      <c r="F21" s="38"/>
      <c r="G21" s="38"/>
      <c r="H21" s="38"/>
      <c r="I21" s="41"/>
      <c r="J21" s="59"/>
      <c r="K21" s="38"/>
      <c r="L21" s="3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72"/>
      <c r="Z21" s="38"/>
      <c r="AA21" s="30"/>
      <c r="AB21" s="41"/>
      <c r="AC21" s="41"/>
      <c r="AD21" s="41"/>
      <c r="AE21" s="41"/>
      <c r="AF21" s="21"/>
      <c r="AG21" s="22"/>
      <c r="AH21" s="22"/>
      <c r="AI21" s="22"/>
      <c r="AJ21" s="22"/>
      <c r="AK21" s="22"/>
      <c r="AL21" s="22"/>
      <c r="AM21" s="22"/>
      <c r="AN21" s="22"/>
      <c r="AO21" s="14"/>
      <c r="AP21" s="14"/>
      <c r="AQ21" s="14"/>
      <c r="BY21" s="8"/>
      <c r="BZ21" s="8"/>
      <c r="CA21" s="23"/>
      <c r="CB21" s="23"/>
      <c r="CC21" s="23" t="str">
        <f t="shared" si="1"/>
        <v/>
      </c>
      <c r="CD21" s="23" t="str">
        <f t="shared" si="1"/>
        <v/>
      </c>
      <c r="CE21" s="23"/>
      <c r="CF21" s="23"/>
      <c r="CG21" s="24"/>
      <c r="CH21" s="13"/>
      <c r="CI21" s="13"/>
      <c r="CJ21" s="13"/>
      <c r="CK21" s="13"/>
      <c r="CL21" s="13"/>
      <c r="CM21" s="13"/>
      <c r="CN21" s="13"/>
      <c r="CO21" s="13"/>
    </row>
    <row r="22" spans="1:93" s="7" customFormat="1" x14ac:dyDescent="0.25">
      <c r="A22" s="1080"/>
      <c r="B22" s="1106"/>
      <c r="C22" s="73" t="s">
        <v>48</v>
      </c>
      <c r="D22" s="26">
        <f t="shared" si="0"/>
        <v>0</v>
      </c>
      <c r="E22" s="37"/>
      <c r="F22" s="38"/>
      <c r="G22" s="38"/>
      <c r="H22" s="38"/>
      <c r="I22" s="41"/>
      <c r="J22" s="59"/>
      <c r="K22" s="38"/>
      <c r="L22" s="3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2"/>
      <c r="Z22" s="38"/>
      <c r="AA22" s="30"/>
      <c r="AB22" s="41"/>
      <c r="AC22" s="41"/>
      <c r="AD22" s="41"/>
      <c r="AE22" s="41"/>
      <c r="AF22" s="21"/>
      <c r="AG22" s="22"/>
      <c r="AH22" s="22"/>
      <c r="AI22" s="22"/>
      <c r="AJ22" s="22"/>
      <c r="AK22" s="22"/>
      <c r="AL22" s="22"/>
      <c r="AM22" s="22"/>
      <c r="AN22" s="22"/>
      <c r="AO22" s="14"/>
      <c r="AP22" s="14"/>
      <c r="AQ22" s="14"/>
      <c r="BY22" s="8"/>
      <c r="BZ22" s="8"/>
      <c r="CA22" s="23"/>
      <c r="CB22" s="23"/>
      <c r="CC22" s="23" t="str">
        <f t="shared" si="1"/>
        <v/>
      </c>
      <c r="CD22" s="23" t="str">
        <f t="shared" si="1"/>
        <v/>
      </c>
      <c r="CE22" s="23"/>
      <c r="CF22" s="23"/>
      <c r="CG22" s="24"/>
      <c r="CH22" s="13"/>
      <c r="CI22" s="13"/>
      <c r="CJ22" s="13"/>
      <c r="CK22" s="13"/>
      <c r="CL22" s="13"/>
      <c r="CM22" s="13"/>
      <c r="CN22" s="13"/>
      <c r="CO22" s="13"/>
    </row>
    <row r="23" spans="1:93" s="7" customFormat="1" x14ac:dyDescent="0.25">
      <c r="A23" s="1080"/>
      <c r="B23" s="1078"/>
      <c r="C23" s="74" t="s">
        <v>49</v>
      </c>
      <c r="D23" s="62">
        <f t="shared" si="0"/>
        <v>0</v>
      </c>
      <c r="E23" s="63"/>
      <c r="F23" s="64"/>
      <c r="G23" s="64"/>
      <c r="H23" s="64"/>
      <c r="I23" s="65"/>
      <c r="J23" s="66"/>
      <c r="K23" s="64"/>
      <c r="L23" s="64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4"/>
      <c r="AA23" s="69"/>
      <c r="AB23" s="65"/>
      <c r="AC23" s="65"/>
      <c r="AD23" s="65"/>
      <c r="AE23" s="65"/>
      <c r="AF23" s="21"/>
      <c r="AG23" s="22"/>
      <c r="AH23" s="22"/>
      <c r="AI23" s="22"/>
      <c r="AJ23" s="22"/>
      <c r="AK23" s="22"/>
      <c r="AL23" s="22"/>
      <c r="AM23" s="22"/>
      <c r="AN23" s="22"/>
      <c r="AO23" s="14"/>
      <c r="AP23" s="14"/>
      <c r="AQ23" s="14"/>
      <c r="BY23" s="8"/>
      <c r="BZ23" s="8"/>
      <c r="CA23" s="23"/>
      <c r="CB23" s="23"/>
      <c r="CC23" s="23" t="str">
        <f t="shared" si="1"/>
        <v/>
      </c>
      <c r="CD23" s="23" t="str">
        <f t="shared" si="1"/>
        <v/>
      </c>
      <c r="CE23" s="23"/>
      <c r="CF23" s="23"/>
      <c r="CG23" s="24"/>
      <c r="CH23" s="13"/>
      <c r="CI23" s="13"/>
      <c r="CJ23" s="13"/>
      <c r="CK23" s="13"/>
      <c r="CL23" s="13"/>
      <c r="CM23" s="13"/>
      <c r="CN23" s="13"/>
      <c r="CO23" s="13"/>
    </row>
    <row r="24" spans="1:93" s="7" customFormat="1" x14ac:dyDescent="0.25">
      <c r="A24" s="1080"/>
      <c r="B24" s="1087" t="s">
        <v>50</v>
      </c>
      <c r="C24" s="1088"/>
      <c r="D24" s="52">
        <f>+E24+F24+G24+H24+I24+Q24+R24+S24+T24</f>
        <v>0</v>
      </c>
      <c r="E24" s="27"/>
      <c r="F24" s="28"/>
      <c r="G24" s="28"/>
      <c r="H24" s="28"/>
      <c r="I24" s="34"/>
      <c r="J24" s="75"/>
      <c r="K24" s="76"/>
      <c r="L24" s="76"/>
      <c r="M24" s="76"/>
      <c r="N24" s="76"/>
      <c r="O24" s="76"/>
      <c r="P24" s="75"/>
      <c r="Q24" s="54"/>
      <c r="R24" s="54"/>
      <c r="S24" s="54"/>
      <c r="T24" s="54"/>
      <c r="U24" s="76"/>
      <c r="V24" s="76"/>
      <c r="W24" s="76"/>
      <c r="X24" s="77"/>
      <c r="Y24" s="55"/>
      <c r="Z24" s="56"/>
      <c r="AA24" s="57"/>
      <c r="AB24" s="34"/>
      <c r="AC24" s="34"/>
      <c r="AD24" s="34"/>
      <c r="AE24" s="34"/>
      <c r="AF24" s="21"/>
      <c r="AG24" s="22"/>
      <c r="AH24" s="22"/>
      <c r="AI24" s="22"/>
      <c r="AJ24" s="22"/>
      <c r="AK24" s="22"/>
      <c r="AL24" s="22"/>
      <c r="AM24" s="22"/>
      <c r="AN24" s="22"/>
      <c r="AO24" s="14"/>
      <c r="AP24" s="14"/>
      <c r="AQ24" s="14"/>
      <c r="BY24" s="8"/>
      <c r="BZ24" s="8"/>
      <c r="CA24" s="23"/>
      <c r="CB24" s="23"/>
      <c r="CC24" s="23" t="str">
        <f t="shared" si="1"/>
        <v/>
      </c>
      <c r="CD24" s="23" t="str">
        <f t="shared" si="1"/>
        <v/>
      </c>
      <c r="CE24" s="23"/>
      <c r="CF24" s="23"/>
      <c r="CG24" s="24"/>
      <c r="CH24" s="13"/>
      <c r="CI24" s="13"/>
      <c r="CJ24" s="13"/>
      <c r="CK24" s="13"/>
      <c r="CL24" s="13"/>
      <c r="CM24" s="13"/>
      <c r="CN24" s="13"/>
      <c r="CO24" s="13"/>
    </row>
    <row r="25" spans="1:93" s="7" customFormat="1" ht="15" customHeight="1" x14ac:dyDescent="0.25">
      <c r="A25" s="1080"/>
      <c r="B25" s="1107" t="s">
        <v>51</v>
      </c>
      <c r="C25" s="1108"/>
      <c r="D25" s="26">
        <f>SUM(J25:S25)</f>
        <v>13</v>
      </c>
      <c r="E25" s="78"/>
      <c r="F25" s="79"/>
      <c r="G25" s="79"/>
      <c r="H25" s="79"/>
      <c r="I25" s="80"/>
      <c r="J25" s="59"/>
      <c r="K25" s="38">
        <v>2</v>
      </c>
      <c r="L25" s="38">
        <v>4</v>
      </c>
      <c r="M25" s="38">
        <v>3</v>
      </c>
      <c r="N25" s="38">
        <v>2</v>
      </c>
      <c r="O25" s="38">
        <v>2</v>
      </c>
      <c r="P25" s="38"/>
      <c r="Q25" s="38"/>
      <c r="R25" s="38"/>
      <c r="S25" s="38"/>
      <c r="T25" s="81"/>
      <c r="U25" s="81"/>
      <c r="V25" s="81"/>
      <c r="W25" s="81"/>
      <c r="X25" s="81"/>
      <c r="Y25" s="72"/>
      <c r="Z25" s="38"/>
      <c r="AA25" s="30"/>
      <c r="AB25" s="41"/>
      <c r="AC25" s="41"/>
      <c r="AD25" s="41"/>
      <c r="AE25" s="41"/>
      <c r="AF25" s="21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14"/>
      <c r="BY25" s="8"/>
      <c r="BZ25" s="8"/>
      <c r="CA25" s="23"/>
      <c r="CB25" s="23"/>
      <c r="CC25" s="23" t="str">
        <f t="shared" si="1"/>
        <v>* No olvide digitar el campo Migrantes (Digite 0 si no tiene)</v>
      </c>
      <c r="CD25" s="23" t="str">
        <f t="shared" si="1"/>
        <v>* No olvide digitar el campo Espacios Amigables/ Adolescentes (Digite 0 si no tiene)</v>
      </c>
      <c r="CE25" s="23"/>
      <c r="CF25" s="23"/>
      <c r="CG25" s="24"/>
      <c r="CH25" s="13"/>
      <c r="CI25" s="13"/>
      <c r="CJ25" s="13"/>
      <c r="CK25" s="13"/>
      <c r="CL25" s="13"/>
      <c r="CM25" s="13"/>
      <c r="CN25" s="13"/>
      <c r="CO25" s="13"/>
    </row>
    <row r="26" spans="1:93" s="7" customFormat="1" ht="15" customHeight="1" x14ac:dyDescent="0.25">
      <c r="A26" s="1080"/>
      <c r="B26" s="1107" t="s">
        <v>52</v>
      </c>
      <c r="C26" s="1108"/>
      <c r="D26" s="82">
        <f>SUM(J26:S26)</f>
        <v>13</v>
      </c>
      <c r="E26" s="78"/>
      <c r="F26" s="79"/>
      <c r="G26" s="79"/>
      <c r="H26" s="79"/>
      <c r="I26" s="80"/>
      <c r="J26" s="59"/>
      <c r="K26" s="83">
        <v>2</v>
      </c>
      <c r="L26" s="83">
        <v>4</v>
      </c>
      <c r="M26" s="83">
        <v>3</v>
      </c>
      <c r="N26" s="83">
        <v>2</v>
      </c>
      <c r="O26" s="83">
        <v>2</v>
      </c>
      <c r="P26" s="83"/>
      <c r="Q26" s="83"/>
      <c r="R26" s="83"/>
      <c r="S26" s="83"/>
      <c r="T26" s="81"/>
      <c r="U26" s="81"/>
      <c r="V26" s="81"/>
      <c r="W26" s="81"/>
      <c r="X26" s="81"/>
      <c r="Y26" s="61"/>
      <c r="Z26" s="32"/>
      <c r="AA26" s="84"/>
      <c r="AB26" s="41"/>
      <c r="AC26" s="41"/>
      <c r="AD26" s="41"/>
      <c r="AE26" s="41"/>
      <c r="AF26" s="21"/>
      <c r="AG26" s="22"/>
      <c r="AH26" s="22"/>
      <c r="AI26" s="22"/>
      <c r="AJ26" s="22"/>
      <c r="AK26" s="22"/>
      <c r="AL26" s="22"/>
      <c r="AM26" s="22"/>
      <c r="AN26" s="22"/>
      <c r="AO26" s="14"/>
      <c r="AP26" s="14"/>
      <c r="AQ26" s="14"/>
      <c r="BY26" s="8"/>
      <c r="BZ26" s="8"/>
      <c r="CA26" s="23"/>
      <c r="CB26" s="23"/>
      <c r="CC26" s="23" t="str">
        <f t="shared" si="1"/>
        <v>* No olvide digitar el campo Migrantes (Digite 0 si no tiene)</v>
      </c>
      <c r="CD26" s="23" t="str">
        <f t="shared" si="1"/>
        <v>* No olvide digitar el campo Espacios Amigables/ Adolescentes (Digite 0 si no tiene)</v>
      </c>
      <c r="CE26" s="23"/>
      <c r="CF26" s="23"/>
      <c r="CG26" s="24"/>
      <c r="CH26" s="13"/>
      <c r="CI26" s="13"/>
      <c r="CJ26" s="13"/>
      <c r="CK26" s="13"/>
      <c r="CL26" s="13"/>
      <c r="CM26" s="13"/>
      <c r="CN26" s="13"/>
      <c r="CO26" s="13"/>
    </row>
    <row r="27" spans="1:93" s="7" customFormat="1" x14ac:dyDescent="0.25">
      <c r="A27" s="1080"/>
      <c r="B27" s="1104" t="s">
        <v>53</v>
      </c>
      <c r="C27" s="1105"/>
      <c r="D27" s="82">
        <f>SUM(H27:X27)</f>
        <v>0</v>
      </c>
      <c r="E27" s="85"/>
      <c r="F27" s="86"/>
      <c r="G27" s="86"/>
      <c r="H27" s="64"/>
      <c r="I27" s="65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8"/>
      <c r="Z27" s="64"/>
      <c r="AA27" s="69"/>
      <c r="AB27" s="87"/>
      <c r="AC27" s="65"/>
      <c r="AD27" s="65"/>
      <c r="AE27" s="65"/>
      <c r="AF27" s="21"/>
      <c r="AG27" s="22"/>
      <c r="AH27" s="22"/>
      <c r="AI27" s="22"/>
      <c r="AJ27" s="22"/>
      <c r="AK27" s="22"/>
      <c r="AL27" s="22"/>
      <c r="AM27" s="22"/>
      <c r="AN27" s="22"/>
      <c r="AO27" s="14"/>
      <c r="AP27" s="14"/>
      <c r="AQ27" s="14"/>
      <c r="BY27" s="8"/>
      <c r="BZ27" s="8"/>
      <c r="CA27" s="23"/>
      <c r="CB27" s="23"/>
      <c r="CC27" s="23" t="str">
        <f t="shared" si="1"/>
        <v/>
      </c>
      <c r="CD27" s="23" t="str">
        <f t="shared" si="1"/>
        <v/>
      </c>
      <c r="CE27" s="23"/>
      <c r="CF27" s="23"/>
      <c r="CG27" s="24"/>
      <c r="CH27" s="13"/>
      <c r="CI27" s="13"/>
      <c r="CJ27" s="13"/>
      <c r="CK27" s="13"/>
      <c r="CL27" s="13"/>
      <c r="CM27" s="13"/>
      <c r="CN27" s="13"/>
      <c r="CO27" s="13"/>
    </row>
    <row r="28" spans="1:93" s="7" customFormat="1" ht="15" customHeight="1" x14ac:dyDescent="0.25">
      <c r="A28" s="1080"/>
      <c r="B28" s="1256" t="s">
        <v>54</v>
      </c>
      <c r="C28" s="88" t="s">
        <v>55</v>
      </c>
      <c r="D28" s="566">
        <f>SUM(E28:F28)</f>
        <v>0</v>
      </c>
      <c r="E28" s="27"/>
      <c r="F28" s="28"/>
      <c r="G28" s="76"/>
      <c r="H28" s="89"/>
      <c r="I28" s="90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1"/>
      <c r="Z28" s="89"/>
      <c r="AA28" s="92"/>
      <c r="AB28" s="848"/>
      <c r="AC28" s="837"/>
      <c r="AD28" s="837"/>
      <c r="AE28" s="837"/>
      <c r="AF28" s="21"/>
      <c r="AG28" s="22"/>
      <c r="AH28" s="22"/>
      <c r="AI28" s="22"/>
      <c r="AJ28" s="22"/>
      <c r="AK28" s="22"/>
      <c r="AL28" s="22"/>
      <c r="AM28" s="22"/>
      <c r="AN28" s="22"/>
      <c r="AO28" s="14"/>
      <c r="AP28" s="14"/>
      <c r="AQ28" s="14"/>
      <c r="BY28" s="8"/>
      <c r="BZ28" s="8"/>
      <c r="CA28" s="23"/>
      <c r="CB28" s="23"/>
      <c r="CC28" s="23" t="str">
        <f t="shared" si="1"/>
        <v/>
      </c>
      <c r="CD28" s="23" t="str">
        <f t="shared" si="1"/>
        <v/>
      </c>
      <c r="CE28" s="23"/>
      <c r="CF28" s="23"/>
      <c r="CG28" s="24"/>
      <c r="CH28" s="13"/>
      <c r="CI28" s="13"/>
      <c r="CJ28" s="13"/>
      <c r="CK28" s="13"/>
      <c r="CL28" s="13"/>
      <c r="CM28" s="13"/>
      <c r="CN28" s="13"/>
      <c r="CO28" s="13"/>
    </row>
    <row r="29" spans="1:93" s="7" customFormat="1" x14ac:dyDescent="0.25">
      <c r="A29" s="1080"/>
      <c r="B29" s="1106"/>
      <c r="C29" s="821" t="s">
        <v>56</v>
      </c>
      <c r="D29" s="82">
        <f>SUM(E29:G29)</f>
        <v>0</v>
      </c>
      <c r="E29" s="37"/>
      <c r="F29" s="38"/>
      <c r="G29" s="28"/>
      <c r="H29" s="94"/>
      <c r="I29" s="95"/>
      <c r="J29" s="9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7"/>
      <c r="Y29" s="98"/>
      <c r="Z29" s="94"/>
      <c r="AA29" s="99"/>
      <c r="AB29" s="100"/>
      <c r="AC29" s="41"/>
      <c r="AD29" s="41"/>
      <c r="AE29" s="41"/>
      <c r="AF29" s="21"/>
      <c r="AG29" s="22"/>
      <c r="AH29" s="22"/>
      <c r="AI29" s="22"/>
      <c r="AJ29" s="22"/>
      <c r="AK29" s="22"/>
      <c r="AL29" s="22"/>
      <c r="AM29" s="22"/>
      <c r="AN29" s="22"/>
      <c r="AO29" s="14"/>
      <c r="AP29" s="14"/>
      <c r="AQ29" s="14"/>
      <c r="BY29" s="8"/>
      <c r="BZ29" s="8"/>
      <c r="CA29" s="23"/>
      <c r="CB29" s="23"/>
      <c r="CC29" s="23" t="str">
        <f t="shared" si="1"/>
        <v/>
      </c>
      <c r="CD29" s="23" t="str">
        <f t="shared" si="1"/>
        <v/>
      </c>
      <c r="CE29" s="23"/>
      <c r="CF29" s="23"/>
      <c r="CG29" s="24"/>
      <c r="CH29" s="13"/>
      <c r="CI29" s="13"/>
      <c r="CJ29" s="13"/>
      <c r="CK29" s="13"/>
      <c r="CL29" s="13"/>
      <c r="CM29" s="13"/>
      <c r="CN29" s="13"/>
      <c r="CO29" s="13"/>
    </row>
    <row r="30" spans="1:93" s="7" customFormat="1" x14ac:dyDescent="0.25">
      <c r="A30" s="1080"/>
      <c r="B30" s="1078"/>
      <c r="C30" s="101" t="s">
        <v>57</v>
      </c>
      <c r="D30" s="62">
        <f>SUM(E30:G30)</f>
        <v>0</v>
      </c>
      <c r="E30" s="63"/>
      <c r="F30" s="102"/>
      <c r="G30" s="102"/>
      <c r="H30" s="103"/>
      <c r="I30" s="104"/>
      <c r="J30" s="103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5"/>
      <c r="Y30" s="106"/>
      <c r="Z30" s="86"/>
      <c r="AA30" s="107"/>
      <c r="AB30" s="51"/>
      <c r="AC30" s="51"/>
      <c r="AD30" s="51"/>
      <c r="AE30" s="51"/>
      <c r="AF30" s="21"/>
      <c r="AG30" s="22"/>
      <c r="AH30" s="22"/>
      <c r="AI30" s="22"/>
      <c r="AJ30" s="22"/>
      <c r="AK30" s="22"/>
      <c r="AL30" s="22"/>
      <c r="AM30" s="22"/>
      <c r="AN30" s="22"/>
      <c r="AO30" s="14"/>
      <c r="AP30" s="14"/>
      <c r="AQ30" s="14"/>
      <c r="BY30" s="8"/>
      <c r="BZ30" s="8"/>
      <c r="CA30" s="23"/>
      <c r="CB30" s="23"/>
      <c r="CC30" s="23" t="str">
        <f t="shared" si="1"/>
        <v/>
      </c>
      <c r="CD30" s="23" t="str">
        <f t="shared" si="1"/>
        <v/>
      </c>
      <c r="CE30" s="23"/>
      <c r="CF30" s="23"/>
      <c r="CG30" s="24"/>
      <c r="CH30" s="13"/>
      <c r="CI30" s="13"/>
      <c r="CJ30" s="13"/>
      <c r="CK30" s="13"/>
      <c r="CL30" s="13"/>
      <c r="CM30" s="13"/>
      <c r="CN30" s="13"/>
      <c r="CO30" s="13"/>
    </row>
    <row r="31" spans="1:93" s="7" customFormat="1" x14ac:dyDescent="0.25">
      <c r="A31" s="1080"/>
      <c r="B31" s="1256" t="s">
        <v>58</v>
      </c>
      <c r="C31" s="838" t="s">
        <v>59</v>
      </c>
      <c r="D31" s="934">
        <f>SUM(E31:H31)</f>
        <v>0</v>
      </c>
      <c r="E31" s="840"/>
      <c r="F31" s="841"/>
      <c r="G31" s="841"/>
      <c r="H31" s="841"/>
      <c r="I31" s="849"/>
      <c r="J31" s="850"/>
      <c r="K31" s="851"/>
      <c r="L31" s="851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3"/>
      <c r="Z31" s="833"/>
      <c r="AA31" s="836"/>
      <c r="AB31" s="837"/>
      <c r="AC31" s="837"/>
      <c r="AD31" s="837"/>
      <c r="AE31" s="837"/>
      <c r="AF31" s="21"/>
      <c r="AG31" s="22"/>
      <c r="AH31" s="22"/>
      <c r="AI31" s="22"/>
      <c r="AJ31" s="22"/>
      <c r="AK31" s="22"/>
      <c r="AL31" s="22"/>
      <c r="AM31" s="22"/>
      <c r="AN31" s="22"/>
      <c r="AO31" s="14"/>
      <c r="AP31" s="14"/>
      <c r="AQ31" s="14"/>
      <c r="BY31" s="8"/>
      <c r="BZ31" s="8"/>
      <c r="CA31" s="23"/>
      <c r="CB31" s="23"/>
      <c r="CC31" s="23" t="str">
        <f t="shared" si="1"/>
        <v/>
      </c>
      <c r="CD31" s="23" t="str">
        <f t="shared" si="1"/>
        <v/>
      </c>
      <c r="CE31" s="23"/>
      <c r="CF31" s="23"/>
      <c r="CG31" s="24"/>
      <c r="CH31" s="13"/>
      <c r="CI31" s="13"/>
      <c r="CJ31" s="13"/>
      <c r="CK31" s="13"/>
      <c r="CL31" s="13"/>
      <c r="CM31" s="13"/>
      <c r="CN31" s="13"/>
      <c r="CO31" s="13"/>
    </row>
    <row r="32" spans="1:93" s="7" customFormat="1" x14ac:dyDescent="0.25">
      <c r="A32" s="1080"/>
      <c r="B32" s="1106"/>
      <c r="C32" s="108" t="s">
        <v>60</v>
      </c>
      <c r="D32" s="26">
        <f>SUM(I32+J32)</f>
        <v>0</v>
      </c>
      <c r="E32" s="109"/>
      <c r="F32" s="110"/>
      <c r="G32" s="110"/>
      <c r="H32" s="110"/>
      <c r="I32" s="41"/>
      <c r="J32" s="5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98"/>
      <c r="Z32" s="94"/>
      <c r="AA32" s="99"/>
      <c r="AB32" s="41"/>
      <c r="AC32" s="41"/>
      <c r="AD32" s="41"/>
      <c r="AE32" s="41"/>
      <c r="AF32" s="21"/>
      <c r="AG32" s="22"/>
      <c r="AH32" s="22"/>
      <c r="AI32" s="22"/>
      <c r="AJ32" s="22"/>
      <c r="AK32" s="22"/>
      <c r="AL32" s="22"/>
      <c r="AM32" s="22"/>
      <c r="AN32" s="22"/>
      <c r="AO32" s="14"/>
      <c r="AP32" s="14"/>
      <c r="AQ32" s="14"/>
      <c r="BY32" s="8"/>
      <c r="BZ32" s="8"/>
      <c r="CA32" s="23"/>
      <c r="CB32" s="23"/>
      <c r="CC32" s="23" t="str">
        <f t="shared" si="1"/>
        <v/>
      </c>
      <c r="CD32" s="23" t="str">
        <f t="shared" si="1"/>
        <v/>
      </c>
      <c r="CE32" s="23"/>
      <c r="CF32" s="23"/>
      <c r="CG32" s="24"/>
      <c r="CH32" s="13"/>
      <c r="CI32" s="13"/>
      <c r="CJ32" s="13"/>
      <c r="CK32" s="13"/>
      <c r="CL32" s="13"/>
      <c r="CM32" s="13"/>
      <c r="CN32" s="13"/>
      <c r="CO32" s="13"/>
    </row>
    <row r="33" spans="1:93" s="7" customFormat="1" x14ac:dyDescent="0.25">
      <c r="A33" s="1080"/>
      <c r="B33" s="1078"/>
      <c r="C33" s="101" t="s">
        <v>57</v>
      </c>
      <c r="D33" s="62">
        <f>SUM(E33:I33)</f>
        <v>0</v>
      </c>
      <c r="E33" s="44"/>
      <c r="F33" s="45"/>
      <c r="G33" s="45"/>
      <c r="H33" s="45"/>
      <c r="I33" s="65"/>
      <c r="J33" s="103"/>
      <c r="K33" s="86"/>
      <c r="L33" s="86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86"/>
      <c r="AA33" s="107"/>
      <c r="AB33" s="65"/>
      <c r="AC33" s="65"/>
      <c r="AD33" s="65"/>
      <c r="AE33" s="65"/>
      <c r="AF33" s="21"/>
      <c r="AG33" s="22"/>
      <c r="AH33" s="22"/>
      <c r="AI33" s="22"/>
      <c r="AJ33" s="22"/>
      <c r="AK33" s="22"/>
      <c r="AL33" s="22"/>
      <c r="AM33" s="22"/>
      <c r="AN33" s="22"/>
      <c r="AO33" s="14"/>
      <c r="AP33" s="14"/>
      <c r="AQ33" s="14"/>
      <c r="BY33" s="8"/>
      <c r="BZ33" s="8"/>
      <c r="CA33" s="23"/>
      <c r="CB33" s="23"/>
      <c r="CC33" s="23" t="str">
        <f t="shared" si="1"/>
        <v/>
      </c>
      <c r="CD33" s="23" t="str">
        <f t="shared" si="1"/>
        <v/>
      </c>
      <c r="CE33" s="23"/>
      <c r="CF33" s="23"/>
      <c r="CG33" s="24"/>
      <c r="CH33" s="13"/>
      <c r="CI33" s="13"/>
      <c r="CJ33" s="13"/>
      <c r="CK33" s="13"/>
      <c r="CL33" s="13"/>
      <c r="CM33" s="13"/>
      <c r="CN33" s="13"/>
      <c r="CO33" s="13"/>
    </row>
    <row r="34" spans="1:93" s="7" customFormat="1" x14ac:dyDescent="0.25">
      <c r="A34" s="1080"/>
      <c r="B34" s="1421" t="s">
        <v>61</v>
      </c>
      <c r="C34" s="1422"/>
      <c r="D34" s="935">
        <f>SUM(E34:X34)</f>
        <v>128</v>
      </c>
      <c r="E34" s="855">
        <v>128</v>
      </c>
      <c r="F34" s="856"/>
      <c r="G34" s="856"/>
      <c r="H34" s="856"/>
      <c r="I34" s="857"/>
      <c r="J34" s="858"/>
      <c r="K34" s="856"/>
      <c r="L34" s="856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60"/>
      <c r="Z34" s="856"/>
      <c r="AA34" s="861"/>
      <c r="AB34" s="857"/>
      <c r="AC34" s="857"/>
      <c r="AD34" s="857"/>
      <c r="AE34" s="857"/>
      <c r="AF34" s="21"/>
      <c r="AG34" s="22"/>
      <c r="AH34" s="22"/>
      <c r="AI34" s="22"/>
      <c r="AJ34" s="22"/>
      <c r="AK34" s="22"/>
      <c r="AL34" s="22"/>
      <c r="AM34" s="22"/>
      <c r="AN34" s="22"/>
      <c r="AO34" s="14"/>
      <c r="AP34" s="14"/>
      <c r="AQ34" s="14"/>
      <c r="BY34" s="8"/>
      <c r="BZ34" s="8"/>
      <c r="CA34" s="23"/>
      <c r="CB34" s="23"/>
      <c r="CC34" s="23" t="str">
        <f t="shared" si="1"/>
        <v>* No olvide digitar el campo Migrantes (Digite 0 si no tiene)</v>
      </c>
      <c r="CD34" s="23" t="str">
        <f t="shared" si="1"/>
        <v>* No olvide digitar el campo Espacios Amigables/ Adolescentes (Digite 0 si no tiene)</v>
      </c>
      <c r="CE34" s="23"/>
      <c r="CF34" s="23"/>
      <c r="CG34" s="24"/>
      <c r="CH34" s="13"/>
      <c r="CI34" s="13"/>
      <c r="CJ34" s="13"/>
      <c r="CK34" s="13"/>
      <c r="CL34" s="13"/>
      <c r="CM34" s="13"/>
      <c r="CN34" s="13"/>
      <c r="CO34" s="13"/>
    </row>
    <row r="35" spans="1:93" s="7" customFormat="1" ht="15" customHeight="1" x14ac:dyDescent="0.25">
      <c r="A35" s="1080"/>
      <c r="B35" s="1078" t="s">
        <v>62</v>
      </c>
      <c r="C35" s="111" t="s">
        <v>63</v>
      </c>
      <c r="D35" s="52">
        <f>SUM(E35:X35)</f>
        <v>0</v>
      </c>
      <c r="E35" s="27"/>
      <c r="F35" s="28"/>
      <c r="G35" s="28"/>
      <c r="H35" s="28"/>
      <c r="I35" s="34"/>
      <c r="J35" s="53"/>
      <c r="K35" s="28"/>
      <c r="L35" s="2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0"/>
      <c r="Z35" s="28"/>
      <c r="AA35" s="71"/>
      <c r="AB35" s="34"/>
      <c r="AC35" s="34"/>
      <c r="AD35" s="34"/>
      <c r="AE35" s="34"/>
      <c r="AF35" s="21"/>
      <c r="AG35" s="22"/>
      <c r="AH35" s="22"/>
      <c r="AI35" s="22"/>
      <c r="AJ35" s="22"/>
      <c r="AK35" s="22"/>
      <c r="AL35" s="22"/>
      <c r="AM35" s="22"/>
      <c r="AN35" s="22"/>
      <c r="AO35" s="14"/>
      <c r="AP35" s="14"/>
      <c r="AQ35" s="14"/>
      <c r="BY35" s="8"/>
      <c r="BZ35" s="8"/>
      <c r="CA35" s="23"/>
      <c r="CB35" s="23"/>
      <c r="CC35" s="23" t="str">
        <f t="shared" si="1"/>
        <v/>
      </c>
      <c r="CD35" s="23" t="str">
        <f t="shared" si="1"/>
        <v/>
      </c>
      <c r="CE35" s="23"/>
      <c r="CF35" s="23"/>
      <c r="CG35" s="24"/>
      <c r="CH35" s="13"/>
      <c r="CI35" s="13"/>
      <c r="CJ35" s="13"/>
      <c r="CK35" s="13"/>
      <c r="CL35" s="13"/>
      <c r="CM35" s="13"/>
      <c r="CN35" s="13"/>
      <c r="CO35" s="13"/>
    </row>
    <row r="36" spans="1:93" s="7" customFormat="1" x14ac:dyDescent="0.25">
      <c r="A36" s="1080"/>
      <c r="B36" s="1455"/>
      <c r="C36" s="42" t="s">
        <v>64</v>
      </c>
      <c r="D36" s="26">
        <f>SUM(E36:X36)</f>
        <v>0</v>
      </c>
      <c r="E36" s="37"/>
      <c r="F36" s="38"/>
      <c r="G36" s="38"/>
      <c r="H36" s="38"/>
      <c r="I36" s="41"/>
      <c r="J36" s="59"/>
      <c r="K36" s="38"/>
      <c r="L36" s="3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2"/>
      <c r="Z36" s="38"/>
      <c r="AA36" s="30"/>
      <c r="AB36" s="41"/>
      <c r="AC36" s="41"/>
      <c r="AD36" s="41"/>
      <c r="AE36" s="41"/>
      <c r="AF36" s="21"/>
      <c r="AG36" s="22"/>
      <c r="AH36" s="22"/>
      <c r="AI36" s="22"/>
      <c r="AJ36" s="22"/>
      <c r="AK36" s="22"/>
      <c r="AL36" s="22"/>
      <c r="AM36" s="22"/>
      <c r="AN36" s="22"/>
      <c r="AO36" s="14"/>
      <c r="AP36" s="14"/>
      <c r="AQ36" s="14"/>
      <c r="BY36" s="8"/>
      <c r="BZ36" s="8"/>
      <c r="CA36" s="23"/>
      <c r="CB36" s="23"/>
      <c r="CC36" s="23" t="str">
        <f t="shared" si="1"/>
        <v/>
      </c>
      <c r="CD36" s="23" t="str">
        <f t="shared" si="1"/>
        <v/>
      </c>
      <c r="CE36" s="23"/>
      <c r="CF36" s="23"/>
      <c r="CG36" s="24"/>
      <c r="CH36" s="13"/>
      <c r="CI36" s="13"/>
      <c r="CJ36" s="13"/>
      <c r="CK36" s="13"/>
      <c r="CL36" s="13"/>
      <c r="CM36" s="13"/>
      <c r="CN36" s="13"/>
      <c r="CO36" s="13"/>
    </row>
    <row r="37" spans="1:93" s="7" customFormat="1" ht="15" customHeight="1" x14ac:dyDescent="0.25">
      <c r="A37" s="1080"/>
      <c r="B37" s="1456" t="s">
        <v>65</v>
      </c>
      <c r="C37" s="1456"/>
      <c r="D37" s="26">
        <f>SUM(E37:X37)</f>
        <v>0</v>
      </c>
      <c r="E37" s="37"/>
      <c r="F37" s="38"/>
      <c r="G37" s="38"/>
      <c r="H37" s="38"/>
      <c r="I37" s="41"/>
      <c r="J37" s="59"/>
      <c r="K37" s="38"/>
      <c r="L37" s="3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72"/>
      <c r="Z37" s="38"/>
      <c r="AA37" s="30"/>
      <c r="AB37" s="41"/>
      <c r="AC37" s="41"/>
      <c r="AD37" s="41"/>
      <c r="AE37" s="41"/>
      <c r="AF37" s="21"/>
      <c r="AG37" s="22"/>
      <c r="AH37" s="22"/>
      <c r="AI37" s="22"/>
      <c r="AJ37" s="22"/>
      <c r="AK37" s="22"/>
      <c r="AL37" s="22"/>
      <c r="AM37" s="22"/>
      <c r="AN37" s="22"/>
      <c r="AO37" s="14"/>
      <c r="AP37" s="14"/>
      <c r="AQ37" s="14"/>
      <c r="BY37" s="8"/>
      <c r="BZ37" s="8"/>
      <c r="CA37" s="23"/>
      <c r="CB37" s="23"/>
      <c r="CC37" s="23" t="str">
        <f t="shared" si="1"/>
        <v/>
      </c>
      <c r="CD37" s="23" t="str">
        <f t="shared" si="1"/>
        <v/>
      </c>
      <c r="CE37" s="23"/>
      <c r="CF37" s="23"/>
      <c r="CG37" s="24"/>
      <c r="CH37" s="13"/>
      <c r="CI37" s="13"/>
      <c r="CJ37" s="13"/>
      <c r="CK37" s="13"/>
      <c r="CL37" s="13"/>
      <c r="CM37" s="13"/>
      <c r="CN37" s="13"/>
      <c r="CO37" s="13"/>
    </row>
    <row r="38" spans="1:93" s="7" customFormat="1" x14ac:dyDescent="0.25">
      <c r="A38" s="1080"/>
      <c r="B38" s="1087" t="s">
        <v>66</v>
      </c>
      <c r="C38" s="1088"/>
      <c r="D38" s="26">
        <f>SUM(E38:X38)</f>
        <v>0</v>
      </c>
      <c r="E38" s="37"/>
      <c r="F38" s="38"/>
      <c r="G38" s="38"/>
      <c r="H38" s="38"/>
      <c r="I38" s="41"/>
      <c r="J38" s="59"/>
      <c r="K38" s="38"/>
      <c r="L38" s="3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72"/>
      <c r="Z38" s="38"/>
      <c r="AA38" s="30"/>
      <c r="AB38" s="41"/>
      <c r="AC38" s="41"/>
      <c r="AD38" s="41"/>
      <c r="AE38" s="41"/>
      <c r="AF38" s="21"/>
      <c r="AG38" s="22"/>
      <c r="AH38" s="22"/>
      <c r="AI38" s="22"/>
      <c r="AJ38" s="22"/>
      <c r="AK38" s="22"/>
      <c r="AL38" s="22"/>
      <c r="AM38" s="22"/>
      <c r="AN38" s="22"/>
      <c r="AO38" s="14"/>
      <c r="AP38" s="14"/>
      <c r="AQ38" s="14"/>
      <c r="BY38" s="8"/>
      <c r="BZ38" s="8"/>
      <c r="CA38" s="23"/>
      <c r="CB38" s="23"/>
      <c r="CC38" s="23" t="str">
        <f t="shared" si="1"/>
        <v/>
      </c>
      <c r="CD38" s="23" t="str">
        <f t="shared" si="1"/>
        <v/>
      </c>
      <c r="CE38" s="23"/>
      <c r="CF38" s="23"/>
      <c r="CG38" s="24"/>
      <c r="CH38" s="13"/>
      <c r="CI38" s="13"/>
      <c r="CJ38" s="13"/>
      <c r="CK38" s="13"/>
      <c r="CL38" s="13"/>
      <c r="CM38" s="13"/>
      <c r="CN38" s="13"/>
      <c r="CO38" s="13"/>
    </row>
    <row r="39" spans="1:93" s="7" customFormat="1" ht="15" customHeight="1" x14ac:dyDescent="0.25">
      <c r="A39" s="1080"/>
      <c r="B39" s="1107" t="s">
        <v>67</v>
      </c>
      <c r="C39" s="1108"/>
      <c r="D39" s="36">
        <f>SUM(J39:S39)</f>
        <v>0</v>
      </c>
      <c r="E39" s="78"/>
      <c r="F39" s="79"/>
      <c r="G39" s="79"/>
      <c r="H39" s="79"/>
      <c r="I39" s="80"/>
      <c r="J39" s="59"/>
      <c r="K39" s="38"/>
      <c r="L39" s="38"/>
      <c r="M39" s="60"/>
      <c r="N39" s="60"/>
      <c r="O39" s="60"/>
      <c r="P39" s="60"/>
      <c r="Q39" s="60"/>
      <c r="R39" s="60"/>
      <c r="S39" s="60"/>
      <c r="T39" s="81"/>
      <c r="U39" s="81"/>
      <c r="V39" s="81"/>
      <c r="W39" s="81"/>
      <c r="X39" s="81"/>
      <c r="Y39" s="72"/>
      <c r="Z39" s="38"/>
      <c r="AA39" s="30"/>
      <c r="AB39" s="41"/>
      <c r="AC39" s="41"/>
      <c r="AD39" s="41"/>
      <c r="AE39" s="41"/>
      <c r="AF39" s="21"/>
      <c r="AG39" s="22"/>
      <c r="AH39" s="22"/>
      <c r="AI39" s="22"/>
      <c r="AJ39" s="22"/>
      <c r="AK39" s="22"/>
      <c r="AL39" s="22"/>
      <c r="AM39" s="22"/>
      <c r="AN39" s="22"/>
      <c r="AO39" s="14"/>
      <c r="AP39" s="14"/>
      <c r="AQ39" s="14"/>
      <c r="BY39" s="8"/>
      <c r="BZ39" s="8"/>
      <c r="CA39" s="23"/>
      <c r="CB39" s="23"/>
      <c r="CC39" s="23" t="str">
        <f t="shared" si="1"/>
        <v/>
      </c>
      <c r="CD39" s="23" t="str">
        <f t="shared" si="1"/>
        <v/>
      </c>
      <c r="CE39" s="23"/>
      <c r="CF39" s="23"/>
      <c r="CG39" s="24"/>
      <c r="CH39" s="13"/>
      <c r="CI39" s="13"/>
      <c r="CJ39" s="13"/>
      <c r="CK39" s="13"/>
      <c r="CL39" s="13"/>
      <c r="CM39" s="13"/>
      <c r="CN39" s="13"/>
      <c r="CO39" s="13"/>
    </row>
    <row r="40" spans="1:93" s="7" customFormat="1" x14ac:dyDescent="0.25">
      <c r="A40" s="1080"/>
      <c r="B40" s="1104" t="s">
        <v>68</v>
      </c>
      <c r="C40" s="1105"/>
      <c r="D40" s="82">
        <f>SUM(E40:X40)</f>
        <v>303</v>
      </c>
      <c r="E40" s="112">
        <v>186</v>
      </c>
      <c r="F40" s="83">
        <v>8</v>
      </c>
      <c r="G40" s="83">
        <v>5</v>
      </c>
      <c r="H40" s="83">
        <v>11</v>
      </c>
      <c r="I40" s="113"/>
      <c r="J40" s="114">
        <v>0</v>
      </c>
      <c r="K40" s="83">
        <v>0</v>
      </c>
      <c r="L40" s="83">
        <v>5</v>
      </c>
      <c r="M40" s="115">
        <v>3</v>
      </c>
      <c r="N40" s="115">
        <v>2</v>
      </c>
      <c r="O40" s="115">
        <v>2</v>
      </c>
      <c r="P40" s="115">
        <v>2</v>
      </c>
      <c r="Q40" s="115">
        <v>3</v>
      </c>
      <c r="R40" s="115">
        <v>6</v>
      </c>
      <c r="S40" s="115">
        <v>14</v>
      </c>
      <c r="T40" s="115">
        <v>5</v>
      </c>
      <c r="U40" s="115">
        <v>9</v>
      </c>
      <c r="V40" s="115">
        <v>10</v>
      </c>
      <c r="W40" s="115">
        <v>10</v>
      </c>
      <c r="X40" s="115">
        <v>22</v>
      </c>
      <c r="Y40" s="116"/>
      <c r="Z40" s="83"/>
      <c r="AA40" s="84"/>
      <c r="AB40" s="113"/>
      <c r="AC40" s="113"/>
      <c r="AD40" s="113"/>
      <c r="AE40" s="113"/>
      <c r="AF40" s="21"/>
      <c r="AG40" s="22"/>
      <c r="AH40" s="22"/>
      <c r="AI40" s="22"/>
      <c r="AJ40" s="22"/>
      <c r="AK40" s="22"/>
      <c r="AL40" s="22"/>
      <c r="AM40" s="22"/>
      <c r="AN40" s="22"/>
      <c r="AO40" s="14"/>
      <c r="AP40" s="14"/>
      <c r="AQ40" s="14"/>
      <c r="BY40" s="8"/>
      <c r="BZ40" s="8"/>
      <c r="CA40" s="23"/>
      <c r="CB40" s="23"/>
      <c r="CC40" s="23" t="str">
        <f t="shared" si="1"/>
        <v>* No olvide digitar el campo Migrantes (Digite 0 si no tiene)</v>
      </c>
      <c r="CD40" s="23" t="str">
        <f t="shared" si="1"/>
        <v>* No olvide digitar el campo Espacios Amigables/ Adolescentes (Digite 0 si no tiene)</v>
      </c>
      <c r="CE40" s="23"/>
      <c r="CF40" s="23"/>
      <c r="CG40" s="24"/>
      <c r="CH40" s="13"/>
      <c r="CI40" s="13"/>
      <c r="CJ40" s="13"/>
      <c r="CK40" s="13"/>
      <c r="CL40" s="13"/>
      <c r="CM40" s="13"/>
      <c r="CN40" s="13"/>
      <c r="CO40" s="13"/>
    </row>
    <row r="41" spans="1:93" s="7" customFormat="1" ht="15" customHeight="1" x14ac:dyDescent="0.25">
      <c r="A41" s="1080"/>
      <c r="B41" s="1256" t="s">
        <v>69</v>
      </c>
      <c r="C41" s="862" t="s">
        <v>70</v>
      </c>
      <c r="D41" s="934">
        <f>SUM(U41:X41)</f>
        <v>0</v>
      </c>
      <c r="E41" s="863"/>
      <c r="F41" s="851"/>
      <c r="G41" s="851"/>
      <c r="H41" s="851"/>
      <c r="I41" s="849"/>
      <c r="J41" s="850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64"/>
      <c r="V41" s="864"/>
      <c r="W41" s="864"/>
      <c r="X41" s="864"/>
      <c r="Y41" s="865"/>
      <c r="Z41" s="851"/>
      <c r="AA41" s="866"/>
      <c r="AB41" s="41"/>
      <c r="AC41" s="41"/>
      <c r="AD41" s="41"/>
      <c r="AE41" s="41"/>
      <c r="AF41" s="21"/>
      <c r="AG41" s="22"/>
      <c r="AH41" s="22"/>
      <c r="AI41" s="22"/>
      <c r="AJ41" s="22"/>
      <c r="AK41" s="22"/>
      <c r="AL41" s="22"/>
      <c r="AM41" s="22"/>
      <c r="AN41" s="22"/>
      <c r="AO41" s="14"/>
      <c r="AP41" s="14"/>
      <c r="AQ41" s="14"/>
      <c r="BY41" s="8"/>
      <c r="BZ41" s="8"/>
      <c r="CA41" s="23"/>
      <c r="CB41" s="23"/>
      <c r="CC41" s="23" t="str">
        <f t="shared" si="1"/>
        <v/>
      </c>
      <c r="CD41" s="23" t="str">
        <f t="shared" si="1"/>
        <v/>
      </c>
      <c r="CE41" s="9"/>
      <c r="CF41" s="9"/>
      <c r="CG41" s="24"/>
      <c r="CH41" s="13"/>
      <c r="CI41" s="13"/>
      <c r="CJ41" s="13"/>
      <c r="CK41" s="13"/>
      <c r="CL41" s="13"/>
      <c r="CM41" s="13"/>
      <c r="CN41" s="13"/>
      <c r="CO41" s="13"/>
    </row>
    <row r="42" spans="1:93" s="7" customFormat="1" x14ac:dyDescent="0.25">
      <c r="A42" s="1080"/>
      <c r="B42" s="1106"/>
      <c r="C42" s="117" t="s">
        <v>71</v>
      </c>
      <c r="D42" s="26">
        <f>SUM(U42:X42)</f>
        <v>14</v>
      </c>
      <c r="E42" s="78"/>
      <c r="F42" s="79"/>
      <c r="G42" s="79"/>
      <c r="H42" s="79"/>
      <c r="I42" s="80"/>
      <c r="J42" s="96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0">
        <v>4</v>
      </c>
      <c r="V42" s="60">
        <v>5</v>
      </c>
      <c r="W42" s="60">
        <v>0</v>
      </c>
      <c r="X42" s="60">
        <v>5</v>
      </c>
      <c r="Y42" s="118"/>
      <c r="Z42" s="79"/>
      <c r="AA42" s="119"/>
      <c r="AB42" s="41"/>
      <c r="AC42" s="41"/>
      <c r="AD42" s="41"/>
      <c r="AE42" s="41"/>
      <c r="AF42" s="21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14"/>
      <c r="BY42" s="8"/>
      <c r="BZ42" s="8"/>
      <c r="CA42" s="23"/>
      <c r="CB42" s="23"/>
      <c r="CC42" s="23" t="str">
        <f t="shared" si="1"/>
        <v>* No olvide digitar el campo Migrantes (Digite 0 si no tiene)</v>
      </c>
      <c r="CD42" s="23" t="str">
        <f t="shared" si="1"/>
        <v>* No olvide digitar el campo Espacios Amigables/ Adolescentes (Digite 0 si no tiene)</v>
      </c>
      <c r="CE42" s="9"/>
      <c r="CF42" s="9"/>
      <c r="CG42" s="24"/>
      <c r="CH42" s="13"/>
      <c r="CI42" s="13"/>
      <c r="CJ42" s="13"/>
      <c r="CK42" s="13"/>
      <c r="CL42" s="13"/>
      <c r="CM42" s="13"/>
      <c r="CN42" s="13"/>
      <c r="CO42" s="13"/>
    </row>
    <row r="43" spans="1:93" s="7" customFormat="1" ht="22.5" x14ac:dyDescent="0.25">
      <c r="A43" s="1080"/>
      <c r="B43" s="1106"/>
      <c r="C43" s="120" t="s">
        <v>72</v>
      </c>
      <c r="D43" s="26">
        <f>SUM(U43:X43)</f>
        <v>0</v>
      </c>
      <c r="E43" s="78"/>
      <c r="F43" s="79"/>
      <c r="G43" s="79"/>
      <c r="H43" s="79"/>
      <c r="I43" s="80"/>
      <c r="J43" s="9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0"/>
      <c r="V43" s="60"/>
      <c r="W43" s="60"/>
      <c r="X43" s="60"/>
      <c r="Y43" s="118"/>
      <c r="Z43" s="79"/>
      <c r="AA43" s="119"/>
      <c r="AB43" s="100"/>
      <c r="AC43" s="41"/>
      <c r="AD43" s="41"/>
      <c r="AE43" s="41"/>
      <c r="AF43" s="21"/>
      <c r="AG43" s="22"/>
      <c r="AH43" s="22"/>
      <c r="AI43" s="22"/>
      <c r="AJ43" s="22"/>
      <c r="AK43" s="22"/>
      <c r="AL43" s="22"/>
      <c r="AM43" s="22"/>
      <c r="AN43" s="22"/>
      <c r="AO43" s="14"/>
      <c r="AP43" s="14"/>
      <c r="AQ43" s="14"/>
      <c r="BY43" s="8"/>
      <c r="BZ43" s="8"/>
      <c r="CA43" s="23"/>
      <c r="CB43" s="23"/>
      <c r="CC43" s="23" t="str">
        <f t="shared" si="1"/>
        <v/>
      </c>
      <c r="CD43" s="23" t="str">
        <f t="shared" si="1"/>
        <v/>
      </c>
      <c r="CE43" s="9"/>
      <c r="CF43" s="9"/>
      <c r="CG43" s="24"/>
      <c r="CH43" s="13"/>
      <c r="CI43" s="13"/>
      <c r="CJ43" s="13"/>
      <c r="CK43" s="13"/>
      <c r="CL43" s="13"/>
      <c r="CM43" s="13"/>
      <c r="CN43" s="13"/>
      <c r="CO43" s="13"/>
    </row>
    <row r="44" spans="1:93" s="7" customFormat="1" x14ac:dyDescent="0.25">
      <c r="A44" s="1080"/>
      <c r="B44" s="1106"/>
      <c r="C44" s="121" t="s">
        <v>73</v>
      </c>
      <c r="D44" s="26">
        <f>SUM(U44:X44)</f>
        <v>14</v>
      </c>
      <c r="E44" s="122"/>
      <c r="F44" s="89"/>
      <c r="G44" s="89"/>
      <c r="H44" s="89"/>
      <c r="I44" s="123"/>
      <c r="J44" s="124"/>
      <c r="K44" s="89"/>
      <c r="L44" s="89"/>
      <c r="M44" s="77"/>
      <c r="N44" s="77"/>
      <c r="O44" s="77"/>
      <c r="P44" s="77"/>
      <c r="Q44" s="77"/>
      <c r="R44" s="77"/>
      <c r="S44" s="77"/>
      <c r="T44" s="77"/>
      <c r="U44" s="125">
        <v>4</v>
      </c>
      <c r="V44" s="125">
        <v>5</v>
      </c>
      <c r="W44" s="125">
        <v>0</v>
      </c>
      <c r="X44" s="125">
        <v>5</v>
      </c>
      <c r="Y44" s="91"/>
      <c r="Z44" s="89"/>
      <c r="AA44" s="92"/>
      <c r="AB44" s="126"/>
      <c r="AC44" s="126"/>
      <c r="AD44" s="126"/>
      <c r="AE44" s="126"/>
      <c r="AF44" s="21"/>
      <c r="AG44" s="22"/>
      <c r="AH44" s="22"/>
      <c r="AI44" s="22"/>
      <c r="AJ44" s="22"/>
      <c r="AK44" s="22"/>
      <c r="AL44" s="22"/>
      <c r="AM44" s="22"/>
      <c r="AN44" s="22"/>
      <c r="AO44" s="14"/>
      <c r="AP44" s="14"/>
      <c r="AQ44" s="14"/>
      <c r="BY44" s="8"/>
      <c r="BZ44" s="8"/>
      <c r="CA44" s="23"/>
      <c r="CB44" s="23"/>
      <c r="CC44" s="23" t="str">
        <f t="shared" si="1"/>
        <v>* No olvide digitar el campo Migrantes (Digite 0 si no tiene)</v>
      </c>
      <c r="CD44" s="23" t="str">
        <f t="shared" si="1"/>
        <v>* No olvide digitar el campo Espacios Amigables/ Adolescentes (Digite 0 si no tiene)</v>
      </c>
      <c r="CE44" s="9"/>
      <c r="CF44" s="9"/>
      <c r="CG44" s="24"/>
      <c r="CH44" s="13"/>
      <c r="CI44" s="13"/>
      <c r="CJ44" s="13"/>
      <c r="CK44" s="13"/>
      <c r="CL44" s="13"/>
      <c r="CM44" s="13"/>
      <c r="CN44" s="13"/>
      <c r="CO44" s="13"/>
    </row>
    <row r="45" spans="1:93" s="7" customFormat="1" x14ac:dyDescent="0.25">
      <c r="A45" s="1080"/>
      <c r="B45" s="1078"/>
      <c r="C45" s="121" t="s">
        <v>74</v>
      </c>
      <c r="D45" s="26">
        <f>SUM(U45:X45)</f>
        <v>14</v>
      </c>
      <c r="E45" s="122"/>
      <c r="F45" s="89"/>
      <c r="G45" s="89"/>
      <c r="H45" s="89"/>
      <c r="I45" s="123"/>
      <c r="J45" s="124"/>
      <c r="K45" s="89"/>
      <c r="L45" s="89"/>
      <c r="M45" s="77"/>
      <c r="N45" s="77"/>
      <c r="O45" s="77"/>
      <c r="P45" s="77"/>
      <c r="Q45" s="77"/>
      <c r="R45" s="77"/>
      <c r="S45" s="77"/>
      <c r="T45" s="77"/>
      <c r="U45" s="125">
        <v>4</v>
      </c>
      <c r="V45" s="125">
        <v>5</v>
      </c>
      <c r="W45" s="125">
        <v>0</v>
      </c>
      <c r="X45" s="125">
        <v>5</v>
      </c>
      <c r="Y45" s="91"/>
      <c r="Z45" s="89"/>
      <c r="AA45" s="92"/>
      <c r="AB45" s="126"/>
      <c r="AC45" s="126"/>
      <c r="AD45" s="126"/>
      <c r="AE45" s="126"/>
      <c r="AF45" s="21"/>
      <c r="AG45" s="22"/>
      <c r="AH45" s="22"/>
      <c r="AI45" s="22"/>
      <c r="AJ45" s="22"/>
      <c r="AK45" s="22"/>
      <c r="AL45" s="22"/>
      <c r="AM45" s="22"/>
      <c r="AN45" s="22"/>
      <c r="AO45" s="14"/>
      <c r="AP45" s="14"/>
      <c r="AQ45" s="14"/>
      <c r="BY45" s="8"/>
      <c r="BZ45" s="8"/>
      <c r="CA45" s="23"/>
      <c r="CB45" s="23"/>
      <c r="CC45" s="23" t="str">
        <f t="shared" si="1"/>
        <v>* No olvide digitar el campo Migrantes (Digite 0 si no tiene)</v>
      </c>
      <c r="CD45" s="23" t="str">
        <f t="shared" si="1"/>
        <v>* No olvide digitar el campo Espacios Amigables/ Adolescentes (Digite 0 si no tiene)</v>
      </c>
      <c r="CE45" s="9"/>
      <c r="CF45" s="9"/>
      <c r="CG45" s="24"/>
      <c r="CH45" s="13"/>
      <c r="CI45" s="13"/>
      <c r="CJ45" s="13"/>
      <c r="CK45" s="13"/>
      <c r="CL45" s="13"/>
      <c r="CM45" s="13"/>
      <c r="CN45" s="13"/>
      <c r="CO45" s="13"/>
    </row>
    <row r="46" spans="1:93" s="7" customFormat="1" ht="15" customHeight="1" x14ac:dyDescent="0.25">
      <c r="A46" s="1080"/>
      <c r="B46" s="1417" t="s">
        <v>75</v>
      </c>
      <c r="C46" s="1418"/>
      <c r="D46" s="934">
        <f>SUM(E46:X46)</f>
        <v>37</v>
      </c>
      <c r="E46" s="840"/>
      <c r="F46" s="841">
        <v>15</v>
      </c>
      <c r="G46" s="841">
        <v>10</v>
      </c>
      <c r="H46" s="841">
        <v>8</v>
      </c>
      <c r="I46" s="837">
        <v>4</v>
      </c>
      <c r="J46" s="867"/>
      <c r="K46" s="841"/>
      <c r="L46" s="841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5"/>
      <c r="Z46" s="851"/>
      <c r="AA46" s="866"/>
      <c r="AB46" s="34"/>
      <c r="AC46" s="34"/>
      <c r="AD46" s="34"/>
      <c r="AE46" s="34"/>
      <c r="AF46" s="21"/>
      <c r="AG46" s="22"/>
      <c r="AH46" s="22"/>
      <c r="AI46" s="22"/>
      <c r="AJ46" s="22"/>
      <c r="AK46" s="22"/>
      <c r="AL46" s="22"/>
      <c r="AM46" s="22"/>
      <c r="AN46" s="22"/>
      <c r="AO46" s="14"/>
      <c r="AP46" s="14"/>
      <c r="AQ46" s="14"/>
      <c r="BY46" s="8"/>
      <c r="BZ46" s="8"/>
      <c r="CA46" s="23"/>
      <c r="CB46" s="23"/>
      <c r="CC46" s="23" t="str">
        <f t="shared" si="1"/>
        <v>* No olvide digitar el campo Migrantes (Digite 0 si no tiene)</v>
      </c>
      <c r="CD46" s="23" t="str">
        <f t="shared" si="1"/>
        <v>* No olvide digitar el campo Espacios Amigables/ Adolescentes (Digite 0 si no tiene)</v>
      </c>
      <c r="CE46" s="9"/>
      <c r="CF46" s="9"/>
      <c r="CG46" s="24"/>
      <c r="CH46" s="13"/>
      <c r="CI46" s="13"/>
      <c r="CJ46" s="13"/>
      <c r="CK46" s="13"/>
      <c r="CL46" s="13"/>
      <c r="CM46" s="13"/>
      <c r="CN46" s="13"/>
      <c r="CO46" s="13"/>
    </row>
    <row r="47" spans="1:93" s="7" customFormat="1" ht="15" customHeight="1" x14ac:dyDescent="0.25">
      <c r="A47" s="1080"/>
      <c r="B47" s="1112" t="s">
        <v>76</v>
      </c>
      <c r="C47" s="1113"/>
      <c r="D47" s="43">
        <f>SUM(E47:X47)</f>
        <v>0</v>
      </c>
      <c r="E47" s="44"/>
      <c r="F47" s="45"/>
      <c r="G47" s="45"/>
      <c r="H47" s="45"/>
      <c r="I47" s="51"/>
      <c r="J47" s="102"/>
      <c r="K47" s="45"/>
      <c r="L47" s="45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9"/>
      <c r="AA47" s="130"/>
      <c r="AB47" s="41"/>
      <c r="AC47" s="41"/>
      <c r="AD47" s="41"/>
      <c r="AE47" s="41"/>
      <c r="AF47" s="21"/>
      <c r="AG47" s="22"/>
      <c r="AH47" s="22"/>
      <c r="AI47" s="22"/>
      <c r="AJ47" s="22"/>
      <c r="AK47" s="22"/>
      <c r="AL47" s="22"/>
      <c r="AM47" s="22"/>
      <c r="AN47" s="22"/>
      <c r="AO47" s="14"/>
      <c r="AP47" s="14"/>
      <c r="AQ47" s="14"/>
      <c r="BY47" s="8"/>
      <c r="BZ47" s="8"/>
      <c r="CA47" s="23"/>
      <c r="CB47" s="23"/>
      <c r="CC47" s="23" t="str">
        <f t="shared" si="1"/>
        <v/>
      </c>
      <c r="CD47" s="23" t="str">
        <f t="shared" si="1"/>
        <v/>
      </c>
      <c r="CE47" s="9"/>
      <c r="CF47" s="9"/>
      <c r="CG47" s="24"/>
      <c r="CH47" s="13"/>
      <c r="CI47" s="13"/>
      <c r="CJ47" s="13"/>
      <c r="CK47" s="13"/>
      <c r="CL47" s="13"/>
      <c r="CM47" s="13"/>
      <c r="CN47" s="13"/>
      <c r="CO47" s="13"/>
    </row>
    <row r="48" spans="1:93" s="7" customFormat="1" x14ac:dyDescent="0.25">
      <c r="A48" s="1081"/>
      <c r="B48" s="1419" t="s">
        <v>4</v>
      </c>
      <c r="C48" s="1420"/>
      <c r="D48" s="935">
        <f>SUM(E48:X48)</f>
        <v>872</v>
      </c>
      <c r="E48" s="868">
        <f>SUM(E11:E47)</f>
        <v>405</v>
      </c>
      <c r="F48" s="869">
        <f t="shared" ref="F48:AA48" si="2">SUM(F11:F47)</f>
        <v>48</v>
      </c>
      <c r="G48" s="869">
        <f t="shared" si="2"/>
        <v>114</v>
      </c>
      <c r="H48" s="869">
        <f t="shared" si="2"/>
        <v>41</v>
      </c>
      <c r="I48" s="870">
        <f t="shared" si="2"/>
        <v>10</v>
      </c>
      <c r="J48" s="871">
        <f t="shared" si="2"/>
        <v>0</v>
      </c>
      <c r="K48" s="869">
        <f t="shared" si="2"/>
        <v>6</v>
      </c>
      <c r="L48" s="869">
        <f t="shared" si="2"/>
        <v>16</v>
      </c>
      <c r="M48" s="872">
        <f t="shared" si="2"/>
        <v>22</v>
      </c>
      <c r="N48" s="872">
        <f t="shared" si="2"/>
        <v>16</v>
      </c>
      <c r="O48" s="872">
        <f t="shared" si="2"/>
        <v>10</v>
      </c>
      <c r="P48" s="872">
        <f t="shared" si="2"/>
        <v>9</v>
      </c>
      <c r="Q48" s="872">
        <f t="shared" si="2"/>
        <v>10</v>
      </c>
      <c r="R48" s="872">
        <f t="shared" si="2"/>
        <v>10</v>
      </c>
      <c r="S48" s="872">
        <f t="shared" si="2"/>
        <v>22</v>
      </c>
      <c r="T48" s="872">
        <f t="shared" si="2"/>
        <v>14</v>
      </c>
      <c r="U48" s="872">
        <f t="shared" si="2"/>
        <v>33</v>
      </c>
      <c r="V48" s="872">
        <f t="shared" si="2"/>
        <v>32</v>
      </c>
      <c r="W48" s="872">
        <f>SUM(W11:W47)</f>
        <v>12</v>
      </c>
      <c r="X48" s="872">
        <f t="shared" si="2"/>
        <v>42</v>
      </c>
      <c r="Y48" s="873">
        <f>SUM(Y11:Y47)</f>
        <v>0</v>
      </c>
      <c r="Z48" s="869">
        <f t="shared" si="2"/>
        <v>0</v>
      </c>
      <c r="AA48" s="869">
        <f t="shared" si="2"/>
        <v>0</v>
      </c>
      <c r="AB48" s="870">
        <f>SUM(AB11:AB47)</f>
        <v>0</v>
      </c>
      <c r="AC48" s="870">
        <f>SUM(AC11:AC47)</f>
        <v>0</v>
      </c>
      <c r="AD48" s="870">
        <f>SUM(AD11:AD47)</f>
        <v>0</v>
      </c>
      <c r="AE48" s="870">
        <f>SUM(AE11:AE47)</f>
        <v>0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BY48" s="8"/>
      <c r="BZ48" s="8"/>
      <c r="CA48" s="9"/>
      <c r="CB48" s="9"/>
      <c r="CC48" s="9"/>
      <c r="CD48" s="9"/>
      <c r="CE48" s="9"/>
      <c r="CF48" s="9"/>
      <c r="CG48" s="24"/>
      <c r="CH48" s="13"/>
      <c r="CI48" s="13"/>
      <c r="CJ48" s="13"/>
      <c r="CK48" s="13"/>
      <c r="CL48" s="13"/>
      <c r="CM48" s="13"/>
      <c r="CN48" s="13"/>
      <c r="CO48" s="13"/>
    </row>
    <row r="49" spans="1:93" s="7" customFormat="1" x14ac:dyDescent="0.25">
      <c r="A49" s="11" t="s">
        <v>77</v>
      </c>
      <c r="B49" s="131"/>
      <c r="C49" s="131"/>
      <c r="D49" s="131"/>
      <c r="E49" s="131"/>
      <c r="F49" s="131"/>
      <c r="G49" s="132"/>
      <c r="H49" s="132"/>
      <c r="I49" s="5"/>
      <c r="J49" s="5"/>
      <c r="K49" s="5"/>
      <c r="L49" s="5"/>
      <c r="M49" s="5"/>
      <c r="N49" s="5"/>
      <c r="O49" s="133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BY49" s="8"/>
      <c r="BZ49" s="8"/>
      <c r="CA49" s="9"/>
      <c r="CB49" s="9"/>
      <c r="CC49" s="9"/>
      <c r="CD49" s="9"/>
      <c r="CE49" s="9"/>
      <c r="CF49" s="9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7" customFormat="1" ht="52.5" x14ac:dyDescent="0.25">
      <c r="A50" s="1425" t="s">
        <v>3</v>
      </c>
      <c r="B50" s="1426"/>
      <c r="C50" s="1427"/>
      <c r="D50" s="936" t="s">
        <v>4</v>
      </c>
      <c r="E50" s="15" t="s">
        <v>78</v>
      </c>
      <c r="F50" s="884" t="s">
        <v>79</v>
      </c>
      <c r="G50" s="884" t="s">
        <v>80</v>
      </c>
      <c r="H50" s="830" t="s">
        <v>81</v>
      </c>
      <c r="I50" s="876" t="s">
        <v>82</v>
      </c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BY50" s="8"/>
      <c r="BZ50" s="8"/>
      <c r="CA50" s="9"/>
      <c r="CB50" s="9"/>
      <c r="CC50" s="9"/>
      <c r="CD50" s="9"/>
      <c r="CE50" s="9"/>
      <c r="CF50" s="9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7" customFormat="1" ht="15" customHeight="1" x14ac:dyDescent="0.25">
      <c r="A51" s="1297" t="s">
        <v>34</v>
      </c>
      <c r="B51" s="1082" t="s">
        <v>35</v>
      </c>
      <c r="C51" s="1083"/>
      <c r="D51" s="566">
        <f>SUM(E51:H51)</f>
        <v>167</v>
      </c>
      <c r="E51" s="18">
        <v>103</v>
      </c>
      <c r="F51" s="831"/>
      <c r="G51" s="831"/>
      <c r="H51" s="877">
        <v>64</v>
      </c>
      <c r="I51" s="878"/>
      <c r="J51" s="21" t="str">
        <f>CA51</f>
        <v/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34"/>
      <c r="W51" s="6"/>
      <c r="X51" s="6"/>
      <c r="Y51" s="6"/>
      <c r="Z51" s="6"/>
      <c r="AA51" s="6"/>
      <c r="AB51" s="6"/>
      <c r="AC51" s="6"/>
      <c r="BY51" s="8"/>
      <c r="BZ51" s="8"/>
      <c r="CA51" s="23" t="str">
        <f>IF(CG51=1,"* En esta área en Sección A se consignan personas pero falta registrar la Sesión. ","")</f>
        <v/>
      </c>
      <c r="CB51" s="23"/>
      <c r="CC51" s="23"/>
      <c r="CD51" s="23"/>
      <c r="CE51" s="23"/>
      <c r="CF51" s="23"/>
      <c r="CG51" s="24">
        <f t="shared" ref="CG51:CG59" si="3">IF(AND(D51=0,D11&lt;&gt;0),1,0)</f>
        <v>0</v>
      </c>
      <c r="CH51" s="13"/>
      <c r="CI51" s="13"/>
      <c r="CJ51" s="13"/>
      <c r="CK51" s="13"/>
      <c r="CL51" s="13"/>
      <c r="CM51" s="13"/>
      <c r="CN51" s="13"/>
      <c r="CO51" s="13"/>
    </row>
    <row r="52" spans="1:93" s="7" customFormat="1" ht="21" x14ac:dyDescent="0.25">
      <c r="A52" s="1080"/>
      <c r="B52" s="1298" t="s">
        <v>36</v>
      </c>
      <c r="C52" s="838" t="s">
        <v>37</v>
      </c>
      <c r="D52" s="566">
        <f t="shared" ref="D52:D82" si="4">SUM(E52:H52)</f>
        <v>490</v>
      </c>
      <c r="E52" s="840">
        <v>258</v>
      </c>
      <c r="F52" s="841">
        <v>4</v>
      </c>
      <c r="G52" s="841"/>
      <c r="H52" s="864">
        <v>228</v>
      </c>
      <c r="I52" s="848"/>
      <c r="J52" s="21" t="str">
        <f t="shared" ref="J52:J84" si="5">CA52</f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34"/>
      <c r="W52" s="6"/>
      <c r="X52" s="6"/>
      <c r="Y52" s="6"/>
      <c r="Z52" s="6"/>
      <c r="AA52" s="6"/>
      <c r="AB52" s="6"/>
      <c r="AC52" s="6"/>
      <c r="BY52" s="8"/>
      <c r="BZ52" s="8"/>
      <c r="CA52" s="23" t="str">
        <f t="shared" ref="CA52:CA84" si="6">IF(CG52=1,"* En esta área en Sección A se consignan personas pero falta registrar la Sesión. ","")</f>
        <v/>
      </c>
      <c r="CB52" s="23"/>
      <c r="CC52" s="23"/>
      <c r="CD52" s="23"/>
      <c r="CE52" s="23"/>
      <c r="CF52" s="23"/>
      <c r="CG52" s="24">
        <f t="shared" si="3"/>
        <v>0</v>
      </c>
      <c r="CH52" s="13"/>
      <c r="CI52" s="13"/>
      <c r="CJ52" s="13"/>
      <c r="CK52" s="13"/>
      <c r="CL52" s="13"/>
      <c r="CM52" s="13"/>
      <c r="CN52" s="13"/>
      <c r="CO52" s="13"/>
    </row>
    <row r="53" spans="1:93" s="7" customFormat="1" x14ac:dyDescent="0.25">
      <c r="A53" s="1080"/>
      <c r="B53" s="1085"/>
      <c r="C53" s="823" t="s">
        <v>38</v>
      </c>
      <c r="D53" s="82">
        <f t="shared" si="4"/>
        <v>17</v>
      </c>
      <c r="E53" s="37">
        <v>2</v>
      </c>
      <c r="F53" s="38">
        <v>15</v>
      </c>
      <c r="G53" s="38"/>
      <c r="H53" s="60"/>
      <c r="I53" s="100"/>
      <c r="J53" s="21" t="str">
        <f t="shared" si="5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34"/>
      <c r="W53" s="6"/>
      <c r="X53" s="6"/>
      <c r="Y53" s="6"/>
      <c r="Z53" s="6"/>
      <c r="AA53" s="6"/>
      <c r="AB53" s="6"/>
      <c r="AC53" s="6"/>
      <c r="BY53" s="8"/>
      <c r="BZ53" s="8"/>
      <c r="CA53" s="23" t="str">
        <f t="shared" si="6"/>
        <v/>
      </c>
      <c r="CB53" s="23"/>
      <c r="CC53" s="23"/>
      <c r="CD53" s="23"/>
      <c r="CE53" s="23"/>
      <c r="CF53" s="23"/>
      <c r="CG53" s="24">
        <f t="shared" si="3"/>
        <v>0</v>
      </c>
      <c r="CH53" s="13"/>
      <c r="CI53" s="13"/>
      <c r="CJ53" s="13"/>
      <c r="CK53" s="13"/>
      <c r="CL53" s="13"/>
      <c r="CM53" s="13"/>
      <c r="CN53" s="13"/>
      <c r="CO53" s="13"/>
    </row>
    <row r="54" spans="1:93" s="7" customFormat="1" x14ac:dyDescent="0.25">
      <c r="A54" s="1080"/>
      <c r="B54" s="1085"/>
      <c r="C54" s="823" t="s">
        <v>39</v>
      </c>
      <c r="D54" s="26">
        <f t="shared" si="4"/>
        <v>9</v>
      </c>
      <c r="E54" s="37"/>
      <c r="F54" s="38">
        <v>9</v>
      </c>
      <c r="G54" s="38"/>
      <c r="H54" s="60"/>
      <c r="I54" s="100"/>
      <c r="J54" s="21" t="str">
        <f t="shared" si="5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34"/>
      <c r="W54" s="6"/>
      <c r="X54" s="6"/>
      <c r="Y54" s="6"/>
      <c r="Z54" s="6"/>
      <c r="AA54" s="6"/>
      <c r="AB54" s="6"/>
      <c r="AC54" s="6"/>
      <c r="BY54" s="8"/>
      <c r="BZ54" s="8"/>
      <c r="CA54" s="23" t="str">
        <f t="shared" si="6"/>
        <v/>
      </c>
      <c r="CB54" s="23"/>
      <c r="CC54" s="23"/>
      <c r="CD54" s="23"/>
      <c r="CE54" s="23"/>
      <c r="CF54" s="23"/>
      <c r="CG54" s="24">
        <f t="shared" si="3"/>
        <v>0</v>
      </c>
      <c r="CH54" s="13"/>
      <c r="CI54" s="13"/>
      <c r="CJ54" s="13"/>
      <c r="CK54" s="13"/>
      <c r="CL54" s="13"/>
      <c r="CM54" s="13"/>
      <c r="CN54" s="13"/>
      <c r="CO54" s="13"/>
    </row>
    <row r="55" spans="1:93" s="7" customFormat="1" x14ac:dyDescent="0.25">
      <c r="A55" s="1080"/>
      <c r="B55" s="1086"/>
      <c r="C55" s="135" t="s">
        <v>40</v>
      </c>
      <c r="D55" s="43">
        <f t="shared" si="4"/>
        <v>53</v>
      </c>
      <c r="E55" s="44"/>
      <c r="F55" s="45">
        <v>53</v>
      </c>
      <c r="G55" s="45"/>
      <c r="H55" s="127"/>
      <c r="I55" s="136"/>
      <c r="J55" s="21" t="str">
        <f t="shared" si="5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34"/>
      <c r="W55" s="6"/>
      <c r="X55" s="6"/>
      <c r="Y55" s="6"/>
      <c r="Z55" s="6"/>
      <c r="AA55" s="6"/>
      <c r="AB55" s="6"/>
      <c r="AC55" s="6"/>
      <c r="BY55" s="8"/>
      <c r="BZ55" s="8"/>
      <c r="CA55" s="23" t="str">
        <f t="shared" si="6"/>
        <v/>
      </c>
      <c r="CB55" s="23"/>
      <c r="CC55" s="23"/>
      <c r="CD55" s="23"/>
      <c r="CE55" s="23"/>
      <c r="CF55" s="23"/>
      <c r="CG55" s="24">
        <f t="shared" si="3"/>
        <v>0</v>
      </c>
      <c r="CH55" s="13"/>
      <c r="CI55" s="13"/>
      <c r="CJ55" s="13"/>
      <c r="CK55" s="13"/>
      <c r="CL55" s="13"/>
      <c r="CM55" s="13"/>
      <c r="CN55" s="13"/>
      <c r="CO55" s="13"/>
    </row>
    <row r="56" spans="1:93" s="7" customFormat="1" x14ac:dyDescent="0.25">
      <c r="A56" s="1080"/>
      <c r="B56" s="1087" t="s">
        <v>41</v>
      </c>
      <c r="C56" s="1088"/>
      <c r="D56" s="36">
        <f t="shared" si="4"/>
        <v>105</v>
      </c>
      <c r="E56" s="27">
        <v>62</v>
      </c>
      <c r="F56" s="28"/>
      <c r="G56" s="28"/>
      <c r="H56" s="54">
        <v>43</v>
      </c>
      <c r="I56" s="137"/>
      <c r="J56" s="21" t="str">
        <f t="shared" si="5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34"/>
      <c r="W56" s="6"/>
      <c r="X56" s="6"/>
      <c r="Y56" s="6"/>
      <c r="Z56" s="6"/>
      <c r="AA56" s="6"/>
      <c r="AB56" s="6"/>
      <c r="AC56" s="6"/>
      <c r="BY56" s="8"/>
      <c r="BZ56" s="8"/>
      <c r="CA56" s="23" t="str">
        <f t="shared" si="6"/>
        <v/>
      </c>
      <c r="CB56" s="23"/>
      <c r="CC56" s="23"/>
      <c r="CD56" s="23"/>
      <c r="CE56" s="23"/>
      <c r="CF56" s="23"/>
      <c r="CG56" s="24">
        <f t="shared" si="3"/>
        <v>0</v>
      </c>
      <c r="CH56" s="13"/>
      <c r="CI56" s="13"/>
      <c r="CJ56" s="13"/>
      <c r="CK56" s="13"/>
      <c r="CL56" s="13"/>
      <c r="CM56" s="13"/>
      <c r="CN56" s="13"/>
      <c r="CO56" s="13"/>
    </row>
    <row r="57" spans="1:93" s="7" customFormat="1" x14ac:dyDescent="0.25">
      <c r="A57" s="1080"/>
      <c r="B57" s="1089" t="s">
        <v>42</v>
      </c>
      <c r="C57" s="1090"/>
      <c r="D57" s="82">
        <f t="shared" si="4"/>
        <v>59</v>
      </c>
      <c r="E57" s="37">
        <v>54</v>
      </c>
      <c r="F57" s="38"/>
      <c r="G57" s="38"/>
      <c r="H57" s="60">
        <v>5</v>
      </c>
      <c r="I57" s="100"/>
      <c r="J57" s="21" t="str">
        <f t="shared" si="5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34"/>
      <c r="W57" s="6"/>
      <c r="X57" s="6"/>
      <c r="Y57" s="6"/>
      <c r="Z57" s="6"/>
      <c r="AA57" s="6"/>
      <c r="AB57" s="6"/>
      <c r="AC57" s="6"/>
      <c r="BY57" s="8"/>
      <c r="BZ57" s="8"/>
      <c r="CA57" s="23" t="str">
        <f t="shared" si="6"/>
        <v/>
      </c>
      <c r="CB57" s="23"/>
      <c r="CC57" s="23"/>
      <c r="CD57" s="23"/>
      <c r="CE57" s="23"/>
      <c r="CF57" s="23"/>
      <c r="CG57" s="24">
        <f t="shared" si="3"/>
        <v>0</v>
      </c>
      <c r="CH57" s="13"/>
      <c r="CI57" s="13"/>
      <c r="CJ57" s="13"/>
      <c r="CK57" s="13"/>
      <c r="CL57" s="13"/>
      <c r="CM57" s="13"/>
      <c r="CN57" s="13"/>
      <c r="CO57" s="13"/>
    </row>
    <row r="58" spans="1:93" s="7" customFormat="1" x14ac:dyDescent="0.25">
      <c r="A58" s="1080"/>
      <c r="B58" s="1089" t="s">
        <v>43</v>
      </c>
      <c r="C58" s="1090"/>
      <c r="D58" s="82">
        <f t="shared" si="4"/>
        <v>32</v>
      </c>
      <c r="E58" s="37">
        <v>20</v>
      </c>
      <c r="F58" s="38"/>
      <c r="G58" s="38"/>
      <c r="H58" s="60">
        <v>12</v>
      </c>
      <c r="I58" s="100"/>
      <c r="J58" s="21" t="str">
        <f t="shared" si="5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34"/>
      <c r="W58" s="6"/>
      <c r="X58" s="6"/>
      <c r="Y58" s="6"/>
      <c r="Z58" s="6"/>
      <c r="AA58" s="6"/>
      <c r="AB58" s="6"/>
      <c r="AC58" s="6"/>
      <c r="BY58" s="8"/>
      <c r="BZ58" s="8"/>
      <c r="CA58" s="23" t="str">
        <f t="shared" si="6"/>
        <v/>
      </c>
      <c r="CB58" s="23"/>
      <c r="CC58" s="23"/>
      <c r="CD58" s="23"/>
      <c r="CE58" s="23"/>
      <c r="CF58" s="23"/>
      <c r="CG58" s="24">
        <f t="shared" si="3"/>
        <v>0</v>
      </c>
      <c r="CH58" s="13"/>
      <c r="CI58" s="13"/>
      <c r="CJ58" s="13"/>
      <c r="CK58" s="13"/>
      <c r="CL58" s="13"/>
      <c r="CM58" s="13"/>
      <c r="CN58" s="13"/>
      <c r="CO58" s="13"/>
    </row>
    <row r="59" spans="1:93" s="7" customFormat="1" x14ac:dyDescent="0.25">
      <c r="A59" s="1080"/>
      <c r="B59" s="1089" t="s">
        <v>44</v>
      </c>
      <c r="C59" s="1090"/>
      <c r="D59" s="82">
        <f t="shared" si="4"/>
        <v>0</v>
      </c>
      <c r="E59" s="37"/>
      <c r="F59" s="38"/>
      <c r="G59" s="38"/>
      <c r="H59" s="60"/>
      <c r="I59" s="100"/>
      <c r="J59" s="21" t="str">
        <f t="shared" si="5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34"/>
      <c r="W59" s="6"/>
      <c r="X59" s="6"/>
      <c r="Y59" s="6"/>
      <c r="Z59" s="6"/>
      <c r="AA59" s="6"/>
      <c r="AB59" s="6"/>
      <c r="AC59" s="6"/>
      <c r="BY59" s="8"/>
      <c r="BZ59" s="8"/>
      <c r="CA59" s="23" t="str">
        <f t="shared" si="6"/>
        <v/>
      </c>
      <c r="CB59" s="23"/>
      <c r="CC59" s="23"/>
      <c r="CD59" s="23"/>
      <c r="CE59" s="23"/>
      <c r="CF59" s="23"/>
      <c r="CG59" s="24">
        <f t="shared" si="3"/>
        <v>0</v>
      </c>
      <c r="CH59" s="13"/>
      <c r="CI59" s="13"/>
      <c r="CJ59" s="13"/>
      <c r="CK59" s="13"/>
      <c r="CL59" s="13"/>
      <c r="CM59" s="13"/>
      <c r="CN59" s="13"/>
      <c r="CO59" s="13"/>
    </row>
    <row r="60" spans="1:93" s="7" customFormat="1" x14ac:dyDescent="0.25">
      <c r="A60" s="1080"/>
      <c r="B60" s="1089" t="s">
        <v>45</v>
      </c>
      <c r="C60" s="1090"/>
      <c r="D60" s="82">
        <f t="shared" si="4"/>
        <v>0</v>
      </c>
      <c r="E60" s="37"/>
      <c r="F60" s="38"/>
      <c r="G60" s="38"/>
      <c r="H60" s="60"/>
      <c r="I60" s="100"/>
      <c r="J60" s="21" t="str">
        <f t="shared" si="5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4"/>
      <c r="W60" s="6"/>
      <c r="X60" s="6"/>
      <c r="Y60" s="6"/>
      <c r="Z60" s="6"/>
      <c r="AA60" s="6"/>
      <c r="AB60" s="6"/>
      <c r="AC60" s="6"/>
      <c r="BY60" s="8"/>
      <c r="BZ60" s="8"/>
      <c r="CA60" s="23" t="str">
        <f t="shared" si="6"/>
        <v/>
      </c>
      <c r="CB60" s="23"/>
      <c r="CC60" s="23"/>
      <c r="CD60" s="23"/>
      <c r="CE60" s="23"/>
      <c r="CF60" s="23"/>
      <c r="CG60" s="24">
        <f>IF(AND(D60=0,SUM(D20:D23)&lt;&gt;0),1,0)</f>
        <v>0</v>
      </c>
      <c r="CH60" s="13"/>
      <c r="CI60" s="13"/>
      <c r="CJ60" s="13"/>
      <c r="CK60" s="13"/>
      <c r="CL60" s="13"/>
      <c r="CM60" s="13"/>
      <c r="CN60" s="13"/>
      <c r="CO60" s="13"/>
    </row>
    <row r="61" spans="1:93" s="7" customFormat="1" x14ac:dyDescent="0.25">
      <c r="A61" s="1080"/>
      <c r="B61" s="1089" t="s">
        <v>50</v>
      </c>
      <c r="C61" s="1090"/>
      <c r="D61" s="82">
        <f t="shared" si="4"/>
        <v>0</v>
      </c>
      <c r="E61" s="112"/>
      <c r="F61" s="83"/>
      <c r="G61" s="83"/>
      <c r="H61" s="115"/>
      <c r="I61" s="138"/>
      <c r="J61" s="21" t="str">
        <f t="shared" si="5"/>
        <v/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4"/>
      <c r="W61" s="6"/>
      <c r="X61" s="6"/>
      <c r="Y61" s="6"/>
      <c r="Z61" s="6"/>
      <c r="AA61" s="6"/>
      <c r="AB61" s="6"/>
      <c r="AC61" s="6"/>
      <c r="BY61" s="8"/>
      <c r="BZ61" s="8"/>
      <c r="CA61" s="23" t="str">
        <f t="shared" si="6"/>
        <v/>
      </c>
      <c r="CB61" s="23"/>
      <c r="CC61" s="23"/>
      <c r="CD61" s="23"/>
      <c r="CE61" s="23"/>
      <c r="CF61" s="23"/>
      <c r="CG61" s="24">
        <f>IF(AND(D61=0,D24&lt;&gt;0),1,0)</f>
        <v>0</v>
      </c>
      <c r="CH61" s="13"/>
      <c r="CI61" s="13"/>
      <c r="CJ61" s="13"/>
      <c r="CK61" s="13"/>
      <c r="CL61" s="13"/>
      <c r="CM61" s="13"/>
      <c r="CN61" s="13"/>
      <c r="CO61" s="13"/>
    </row>
    <row r="62" spans="1:93" s="7" customFormat="1" ht="15" customHeight="1" x14ac:dyDescent="0.25">
      <c r="A62" s="1080"/>
      <c r="B62" s="1107" t="s">
        <v>51</v>
      </c>
      <c r="C62" s="1108"/>
      <c r="D62" s="82">
        <f t="shared" si="4"/>
        <v>3</v>
      </c>
      <c r="E62" s="112">
        <v>3</v>
      </c>
      <c r="F62" s="83"/>
      <c r="G62" s="83"/>
      <c r="H62" s="115"/>
      <c r="I62" s="138"/>
      <c r="J62" s="21" t="str">
        <f t="shared" si="5"/>
        <v/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4"/>
      <c r="W62" s="6"/>
      <c r="X62" s="6"/>
      <c r="Y62" s="6"/>
      <c r="Z62" s="6"/>
      <c r="AA62" s="6"/>
      <c r="AB62" s="6"/>
      <c r="AC62" s="6"/>
      <c r="BY62" s="8"/>
      <c r="BZ62" s="8"/>
      <c r="CA62" s="23" t="str">
        <f t="shared" si="6"/>
        <v/>
      </c>
      <c r="CB62" s="23"/>
      <c r="CC62" s="23"/>
      <c r="CD62" s="23"/>
      <c r="CE62" s="23"/>
      <c r="CF62" s="23"/>
      <c r="CG62" s="24">
        <f t="shared" ref="CG62:CG84" si="7">IF(AND(D62=0,D25&lt;&gt;0),1,0)</f>
        <v>0</v>
      </c>
      <c r="CH62" s="13"/>
      <c r="CI62" s="13"/>
      <c r="CJ62" s="13"/>
      <c r="CK62" s="13"/>
      <c r="CL62" s="13"/>
      <c r="CM62" s="13"/>
      <c r="CN62" s="13"/>
      <c r="CO62" s="13"/>
    </row>
    <row r="63" spans="1:93" s="7" customFormat="1" ht="15" customHeight="1" x14ac:dyDescent="0.25">
      <c r="A63" s="1080"/>
      <c r="B63" s="1107" t="s">
        <v>52</v>
      </c>
      <c r="C63" s="1108"/>
      <c r="D63" s="82">
        <f>SUM(E63:H63)</f>
        <v>3</v>
      </c>
      <c r="E63" s="112">
        <v>3</v>
      </c>
      <c r="F63" s="83"/>
      <c r="G63" s="83"/>
      <c r="H63" s="115"/>
      <c r="I63" s="138"/>
      <c r="J63" s="21" t="str">
        <f t="shared" si="5"/>
        <v/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34"/>
      <c r="W63" s="6"/>
      <c r="X63" s="6"/>
      <c r="Y63" s="6"/>
      <c r="Z63" s="6"/>
      <c r="AA63" s="6"/>
      <c r="AB63" s="6"/>
      <c r="AC63" s="6"/>
      <c r="BY63" s="8"/>
      <c r="BZ63" s="8"/>
      <c r="CA63" s="23" t="str">
        <f t="shared" si="6"/>
        <v/>
      </c>
      <c r="CB63" s="23"/>
      <c r="CC63" s="23"/>
      <c r="CD63" s="23"/>
      <c r="CE63" s="23"/>
      <c r="CF63" s="23"/>
      <c r="CG63" s="24">
        <f t="shared" si="7"/>
        <v>0</v>
      </c>
      <c r="CH63" s="13"/>
      <c r="CI63" s="13"/>
      <c r="CJ63" s="13"/>
      <c r="CK63" s="13"/>
      <c r="CL63" s="13"/>
      <c r="CM63" s="13"/>
      <c r="CN63" s="13"/>
      <c r="CO63" s="13"/>
    </row>
    <row r="64" spans="1:93" s="7" customFormat="1" x14ac:dyDescent="0.25">
      <c r="A64" s="1080"/>
      <c r="B64" s="1104" t="s">
        <v>53</v>
      </c>
      <c r="C64" s="1105"/>
      <c r="D64" s="82">
        <f t="shared" si="4"/>
        <v>0</v>
      </c>
      <c r="E64" s="112"/>
      <c r="F64" s="83"/>
      <c r="G64" s="83"/>
      <c r="H64" s="115"/>
      <c r="I64" s="138"/>
      <c r="J64" s="21" t="str">
        <f t="shared" si="5"/>
        <v/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34"/>
      <c r="W64" s="6"/>
      <c r="X64" s="6"/>
      <c r="Y64" s="6"/>
      <c r="Z64" s="6"/>
      <c r="AA64" s="6"/>
      <c r="AB64" s="6"/>
      <c r="AC64" s="6"/>
      <c r="BY64" s="8"/>
      <c r="BZ64" s="8"/>
      <c r="CA64" s="23" t="str">
        <f t="shared" si="6"/>
        <v/>
      </c>
      <c r="CB64" s="23"/>
      <c r="CC64" s="23"/>
      <c r="CD64" s="23"/>
      <c r="CE64" s="23"/>
      <c r="CF64" s="23"/>
      <c r="CG64" s="24">
        <f t="shared" si="7"/>
        <v>0</v>
      </c>
      <c r="CH64" s="13"/>
      <c r="CI64" s="13"/>
      <c r="CJ64" s="13"/>
      <c r="CK64" s="13"/>
      <c r="CL64" s="13"/>
      <c r="CM64" s="13"/>
      <c r="CN64" s="13"/>
      <c r="CO64" s="13"/>
    </row>
    <row r="65" spans="1:93" s="7" customFormat="1" ht="15" customHeight="1" x14ac:dyDescent="0.25">
      <c r="A65" s="1080"/>
      <c r="B65" s="1256" t="s">
        <v>54</v>
      </c>
      <c r="C65" s="88" t="s">
        <v>55</v>
      </c>
      <c r="D65" s="934">
        <f t="shared" si="4"/>
        <v>0</v>
      </c>
      <c r="E65" s="867"/>
      <c r="F65" s="841"/>
      <c r="G65" s="841"/>
      <c r="H65" s="864"/>
      <c r="I65" s="848"/>
      <c r="J65" s="21" t="str">
        <f t="shared" si="5"/>
        <v/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34"/>
      <c r="W65" s="6"/>
      <c r="X65" s="6"/>
      <c r="Y65" s="6"/>
      <c r="Z65" s="6"/>
      <c r="AA65" s="6"/>
      <c r="AB65" s="6"/>
      <c r="AC65" s="6"/>
      <c r="BY65" s="8"/>
      <c r="BZ65" s="8"/>
      <c r="CA65" s="23" t="str">
        <f t="shared" si="6"/>
        <v/>
      </c>
      <c r="CB65" s="23"/>
      <c r="CC65" s="23"/>
      <c r="CD65" s="23"/>
      <c r="CE65" s="23"/>
      <c r="CF65" s="23"/>
      <c r="CG65" s="24">
        <f t="shared" si="7"/>
        <v>0</v>
      </c>
      <c r="CH65" s="13"/>
      <c r="CI65" s="13"/>
      <c r="CJ65" s="13"/>
      <c r="CK65" s="13"/>
      <c r="CL65" s="13"/>
      <c r="CM65" s="13"/>
      <c r="CN65" s="13"/>
      <c r="CO65" s="13"/>
    </row>
    <row r="66" spans="1:93" s="7" customFormat="1" x14ac:dyDescent="0.25">
      <c r="A66" s="1080"/>
      <c r="B66" s="1106"/>
      <c r="C66" s="821" t="s">
        <v>56</v>
      </c>
      <c r="D66" s="26">
        <f t="shared" si="4"/>
        <v>0</v>
      </c>
      <c r="E66" s="59"/>
      <c r="F66" s="38"/>
      <c r="G66" s="38"/>
      <c r="H66" s="60"/>
      <c r="I66" s="100"/>
      <c r="J66" s="21" t="str">
        <f t="shared" si="5"/>
        <v/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34"/>
      <c r="W66" s="6"/>
      <c r="X66" s="6"/>
      <c r="Y66" s="6"/>
      <c r="Z66" s="6"/>
      <c r="AA66" s="6"/>
      <c r="AB66" s="6"/>
      <c r="AC66" s="6"/>
      <c r="BY66" s="8"/>
      <c r="BZ66" s="8"/>
      <c r="CA66" s="23" t="str">
        <f t="shared" si="6"/>
        <v/>
      </c>
      <c r="CB66" s="23"/>
      <c r="CC66" s="23"/>
      <c r="CD66" s="23"/>
      <c r="CE66" s="23"/>
      <c r="CF66" s="23"/>
      <c r="CG66" s="24">
        <f t="shared" si="7"/>
        <v>0</v>
      </c>
      <c r="CH66" s="13"/>
      <c r="CI66" s="13"/>
      <c r="CJ66" s="13"/>
      <c r="CK66" s="13"/>
      <c r="CL66" s="13"/>
      <c r="CM66" s="13"/>
      <c r="CN66" s="13"/>
      <c r="CO66" s="13"/>
    </row>
    <row r="67" spans="1:93" s="7" customFormat="1" x14ac:dyDescent="0.25">
      <c r="A67" s="1080"/>
      <c r="B67" s="1078"/>
      <c r="C67" s="101" t="s">
        <v>57</v>
      </c>
      <c r="D67" s="62">
        <f t="shared" si="4"/>
        <v>0</v>
      </c>
      <c r="E67" s="66"/>
      <c r="F67" s="64"/>
      <c r="G67" s="64"/>
      <c r="H67" s="67"/>
      <c r="I67" s="87"/>
      <c r="J67" s="21" t="str">
        <f t="shared" si="5"/>
        <v/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34"/>
      <c r="W67" s="6"/>
      <c r="X67" s="6"/>
      <c r="Y67" s="6"/>
      <c r="Z67" s="6"/>
      <c r="AA67" s="6"/>
      <c r="AB67" s="6"/>
      <c r="AC67" s="6"/>
      <c r="BY67" s="8"/>
      <c r="BZ67" s="8"/>
      <c r="CA67" s="23" t="str">
        <f t="shared" si="6"/>
        <v/>
      </c>
      <c r="CB67" s="23"/>
      <c r="CC67" s="23"/>
      <c r="CD67" s="23"/>
      <c r="CE67" s="23"/>
      <c r="CF67" s="23"/>
      <c r="CG67" s="24">
        <f t="shared" si="7"/>
        <v>0</v>
      </c>
      <c r="CH67" s="13"/>
      <c r="CI67" s="13"/>
      <c r="CJ67" s="13"/>
      <c r="CK67" s="13"/>
      <c r="CL67" s="13"/>
      <c r="CM67" s="13"/>
      <c r="CN67" s="13"/>
      <c r="CO67" s="13"/>
    </row>
    <row r="68" spans="1:93" s="7" customFormat="1" x14ac:dyDescent="0.25">
      <c r="A68" s="1080"/>
      <c r="B68" s="1256" t="s">
        <v>58</v>
      </c>
      <c r="C68" s="838" t="s">
        <v>59</v>
      </c>
      <c r="D68" s="566">
        <f t="shared" si="4"/>
        <v>0</v>
      </c>
      <c r="E68" s="840"/>
      <c r="F68" s="841"/>
      <c r="G68" s="841"/>
      <c r="H68" s="864"/>
      <c r="I68" s="848"/>
      <c r="J68" s="21" t="str">
        <f t="shared" si="5"/>
        <v/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34"/>
      <c r="W68" s="6"/>
      <c r="X68" s="6"/>
      <c r="Y68" s="6"/>
      <c r="Z68" s="6"/>
      <c r="AA68" s="6"/>
      <c r="AB68" s="6"/>
      <c r="AC68" s="6"/>
      <c r="BY68" s="8"/>
      <c r="BZ68" s="8"/>
      <c r="CA68" s="23" t="str">
        <f t="shared" si="6"/>
        <v/>
      </c>
      <c r="CB68" s="23"/>
      <c r="CC68" s="23"/>
      <c r="CD68" s="23"/>
      <c r="CE68" s="23"/>
      <c r="CF68" s="23"/>
      <c r="CG68" s="24">
        <f t="shared" si="7"/>
        <v>0</v>
      </c>
      <c r="CH68" s="13"/>
      <c r="CI68" s="13"/>
      <c r="CJ68" s="13"/>
      <c r="CK68" s="13"/>
      <c r="CL68" s="13"/>
      <c r="CM68" s="13"/>
      <c r="CN68" s="13"/>
      <c r="CO68" s="13"/>
    </row>
    <row r="69" spans="1:93" s="7" customFormat="1" x14ac:dyDescent="0.25">
      <c r="A69" s="1080"/>
      <c r="B69" s="1106"/>
      <c r="C69" s="108" t="s">
        <v>60</v>
      </c>
      <c r="D69" s="82">
        <f t="shared" si="4"/>
        <v>0</v>
      </c>
      <c r="E69" s="37"/>
      <c r="F69" s="38"/>
      <c r="G69" s="38"/>
      <c r="H69" s="60"/>
      <c r="I69" s="100"/>
      <c r="J69" s="21" t="str">
        <f t="shared" si="5"/>
        <v/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34"/>
      <c r="W69" s="6"/>
      <c r="X69" s="6"/>
      <c r="Y69" s="6"/>
      <c r="Z69" s="6"/>
      <c r="AA69" s="6"/>
      <c r="AB69" s="6"/>
      <c r="AC69" s="6"/>
      <c r="BY69" s="8"/>
      <c r="BZ69" s="8"/>
      <c r="CA69" s="23" t="str">
        <f t="shared" si="6"/>
        <v/>
      </c>
      <c r="CB69" s="23"/>
      <c r="CC69" s="23"/>
      <c r="CD69" s="23"/>
      <c r="CE69" s="23"/>
      <c r="CF69" s="23"/>
      <c r="CG69" s="24">
        <f t="shared" si="7"/>
        <v>0</v>
      </c>
      <c r="CH69" s="13"/>
      <c r="CI69" s="13"/>
      <c r="CJ69" s="13"/>
      <c r="CK69" s="13"/>
      <c r="CL69" s="13"/>
      <c r="CM69" s="13"/>
      <c r="CN69" s="13"/>
      <c r="CO69" s="13"/>
    </row>
    <row r="70" spans="1:93" s="7" customFormat="1" x14ac:dyDescent="0.25">
      <c r="A70" s="1080"/>
      <c r="B70" s="1078"/>
      <c r="C70" s="101" t="s">
        <v>57</v>
      </c>
      <c r="D70" s="62">
        <f t="shared" si="4"/>
        <v>0</v>
      </c>
      <c r="E70" s="63"/>
      <c r="F70" s="64"/>
      <c r="G70" s="64"/>
      <c r="H70" s="67"/>
      <c r="I70" s="87"/>
      <c r="J70" s="21" t="str">
        <f t="shared" si="5"/>
        <v/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34"/>
      <c r="W70" s="6"/>
      <c r="X70" s="6"/>
      <c r="Y70" s="6"/>
      <c r="Z70" s="6"/>
      <c r="AA70" s="6"/>
      <c r="AB70" s="6"/>
      <c r="AC70" s="6"/>
      <c r="BY70" s="8"/>
      <c r="BZ70" s="8"/>
      <c r="CA70" s="23" t="str">
        <f t="shared" si="6"/>
        <v/>
      </c>
      <c r="CB70" s="23"/>
      <c r="CC70" s="23"/>
      <c r="CD70" s="23"/>
      <c r="CE70" s="23"/>
      <c r="CF70" s="23"/>
      <c r="CG70" s="24">
        <f t="shared" si="7"/>
        <v>0</v>
      </c>
      <c r="CH70" s="13"/>
      <c r="CI70" s="13"/>
      <c r="CJ70" s="13"/>
      <c r="CK70" s="13"/>
      <c r="CL70" s="13"/>
      <c r="CM70" s="13"/>
      <c r="CN70" s="13"/>
      <c r="CO70" s="13"/>
    </row>
    <row r="71" spans="1:93" s="7" customFormat="1" x14ac:dyDescent="0.25">
      <c r="A71" s="1080"/>
      <c r="B71" s="1089" t="s">
        <v>61</v>
      </c>
      <c r="C71" s="1090"/>
      <c r="D71" s="935">
        <f t="shared" si="4"/>
        <v>128</v>
      </c>
      <c r="E71" s="855">
        <v>128</v>
      </c>
      <c r="F71" s="856"/>
      <c r="G71" s="856"/>
      <c r="H71" s="859"/>
      <c r="I71" s="879"/>
      <c r="J71" s="21" t="str">
        <f t="shared" si="5"/>
        <v/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34"/>
      <c r="W71" s="6"/>
      <c r="X71" s="6"/>
      <c r="Y71" s="6"/>
      <c r="Z71" s="6"/>
      <c r="AA71" s="6"/>
      <c r="AB71" s="6"/>
      <c r="AC71" s="6"/>
      <c r="BY71" s="8"/>
      <c r="BZ71" s="8"/>
      <c r="CA71" s="23" t="str">
        <f t="shared" si="6"/>
        <v/>
      </c>
      <c r="CB71" s="23"/>
      <c r="CC71" s="23"/>
      <c r="CD71" s="23"/>
      <c r="CE71" s="23"/>
      <c r="CF71" s="23"/>
      <c r="CG71" s="24">
        <f t="shared" si="7"/>
        <v>0</v>
      </c>
      <c r="CH71" s="13"/>
      <c r="CI71" s="13"/>
      <c r="CJ71" s="13"/>
      <c r="CK71" s="13"/>
      <c r="CL71" s="13"/>
      <c r="CM71" s="13"/>
      <c r="CN71" s="13"/>
      <c r="CO71" s="13"/>
    </row>
    <row r="72" spans="1:93" s="7" customFormat="1" ht="15" customHeight="1" x14ac:dyDescent="0.25">
      <c r="A72" s="1080"/>
      <c r="B72" s="1455" t="s">
        <v>62</v>
      </c>
      <c r="C72" s="937" t="s">
        <v>63</v>
      </c>
      <c r="D72" s="36">
        <f t="shared" si="4"/>
        <v>0</v>
      </c>
      <c r="E72" s="27"/>
      <c r="F72" s="28"/>
      <c r="G72" s="28"/>
      <c r="H72" s="54"/>
      <c r="I72" s="137"/>
      <c r="J72" s="21" t="str">
        <f t="shared" si="5"/>
        <v/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34"/>
      <c r="W72" s="6"/>
      <c r="X72" s="6"/>
      <c r="Y72" s="6"/>
      <c r="Z72" s="6"/>
      <c r="AA72" s="6"/>
      <c r="AB72" s="6"/>
      <c r="AC72" s="6"/>
      <c r="BY72" s="8"/>
      <c r="BZ72" s="8"/>
      <c r="CA72" s="23" t="str">
        <f t="shared" si="6"/>
        <v/>
      </c>
      <c r="CB72" s="23"/>
      <c r="CC72" s="23"/>
      <c r="CD72" s="23"/>
      <c r="CE72" s="23"/>
      <c r="CF72" s="23"/>
      <c r="CG72" s="24">
        <f t="shared" si="7"/>
        <v>0</v>
      </c>
      <c r="CH72" s="13"/>
      <c r="CI72" s="13"/>
      <c r="CJ72" s="13"/>
      <c r="CK72" s="13"/>
      <c r="CL72" s="13"/>
      <c r="CM72" s="13"/>
      <c r="CN72" s="13"/>
      <c r="CO72" s="13"/>
    </row>
    <row r="73" spans="1:93" s="7" customFormat="1" x14ac:dyDescent="0.25">
      <c r="A73" s="1080"/>
      <c r="B73" s="1455"/>
      <c r="C73" s="937" t="s">
        <v>64</v>
      </c>
      <c r="D73" s="82">
        <f t="shared" si="4"/>
        <v>0</v>
      </c>
      <c r="E73" s="37"/>
      <c r="F73" s="38"/>
      <c r="G73" s="38"/>
      <c r="H73" s="60"/>
      <c r="I73" s="100"/>
      <c r="J73" s="21" t="str">
        <f t="shared" si="5"/>
        <v/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34"/>
      <c r="W73" s="6"/>
      <c r="X73" s="6"/>
      <c r="Y73" s="6"/>
      <c r="Z73" s="6"/>
      <c r="AA73" s="6"/>
      <c r="AB73" s="6"/>
      <c r="AC73" s="6"/>
      <c r="BY73" s="8"/>
      <c r="BZ73" s="8"/>
      <c r="CA73" s="23" t="str">
        <f t="shared" si="6"/>
        <v/>
      </c>
      <c r="CB73" s="23"/>
      <c r="CC73" s="23"/>
      <c r="CD73" s="23"/>
      <c r="CE73" s="23"/>
      <c r="CF73" s="23"/>
      <c r="CG73" s="24">
        <f t="shared" si="7"/>
        <v>0</v>
      </c>
      <c r="CH73" s="13"/>
      <c r="CI73" s="13"/>
      <c r="CJ73" s="13"/>
      <c r="CK73" s="13"/>
      <c r="CL73" s="13"/>
      <c r="CM73" s="13"/>
      <c r="CN73" s="13"/>
      <c r="CO73" s="13"/>
    </row>
    <row r="74" spans="1:93" s="7" customFormat="1" ht="15" customHeight="1" x14ac:dyDescent="0.25">
      <c r="A74" s="1080"/>
      <c r="B74" s="1456" t="s">
        <v>65</v>
      </c>
      <c r="C74" s="1456"/>
      <c r="D74" s="82">
        <f t="shared" si="4"/>
        <v>0</v>
      </c>
      <c r="E74" s="37"/>
      <c r="F74" s="38"/>
      <c r="G74" s="38"/>
      <c r="H74" s="60"/>
      <c r="I74" s="100"/>
      <c r="J74" s="21" t="str">
        <f t="shared" si="5"/>
        <v/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34"/>
      <c r="W74" s="6"/>
      <c r="X74" s="6"/>
      <c r="Y74" s="6"/>
      <c r="Z74" s="6"/>
      <c r="AA74" s="6"/>
      <c r="AB74" s="6"/>
      <c r="AC74" s="6"/>
      <c r="BY74" s="8"/>
      <c r="BZ74" s="8"/>
      <c r="CA74" s="23" t="str">
        <f t="shared" si="6"/>
        <v/>
      </c>
      <c r="CB74" s="23"/>
      <c r="CC74" s="23"/>
      <c r="CD74" s="23"/>
      <c r="CE74" s="23"/>
      <c r="CF74" s="23"/>
      <c r="CG74" s="24">
        <f t="shared" si="7"/>
        <v>0</v>
      </c>
      <c r="CH74" s="13"/>
      <c r="CI74" s="13"/>
      <c r="CJ74" s="13"/>
      <c r="CK74" s="13"/>
      <c r="CL74" s="13"/>
      <c r="CM74" s="13"/>
      <c r="CN74" s="13"/>
      <c r="CO74" s="13"/>
    </row>
    <row r="75" spans="1:93" s="7" customFormat="1" x14ac:dyDescent="0.25">
      <c r="A75" s="1080"/>
      <c r="B75" s="1123" t="s">
        <v>66</v>
      </c>
      <c r="C75" s="1124"/>
      <c r="D75" s="82">
        <f t="shared" si="4"/>
        <v>0</v>
      </c>
      <c r="E75" s="37"/>
      <c r="F75" s="38"/>
      <c r="G75" s="38"/>
      <c r="H75" s="60"/>
      <c r="I75" s="100"/>
      <c r="J75" s="21" t="str">
        <f t="shared" si="5"/>
        <v/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4"/>
      <c r="W75" s="6"/>
      <c r="X75" s="6"/>
      <c r="Y75" s="6"/>
      <c r="Z75" s="6"/>
      <c r="AA75" s="6"/>
      <c r="AB75" s="6"/>
      <c r="AC75" s="6"/>
      <c r="BY75" s="8"/>
      <c r="BZ75" s="8"/>
      <c r="CA75" s="23" t="str">
        <f t="shared" si="6"/>
        <v/>
      </c>
      <c r="CB75" s="23"/>
      <c r="CC75" s="23"/>
      <c r="CD75" s="23"/>
      <c r="CE75" s="23"/>
      <c r="CF75" s="23"/>
      <c r="CG75" s="24">
        <f t="shared" si="7"/>
        <v>0</v>
      </c>
      <c r="CH75" s="13"/>
      <c r="CI75" s="13"/>
      <c r="CJ75" s="13"/>
      <c r="CK75" s="13"/>
      <c r="CL75" s="13"/>
      <c r="CM75" s="13"/>
      <c r="CN75" s="13"/>
      <c r="CO75" s="13"/>
    </row>
    <row r="76" spans="1:93" s="7" customFormat="1" ht="15" customHeight="1" x14ac:dyDescent="0.25">
      <c r="A76" s="1080"/>
      <c r="B76" s="1107" t="s">
        <v>67</v>
      </c>
      <c r="C76" s="1108"/>
      <c r="D76" s="82">
        <f t="shared" si="4"/>
        <v>0</v>
      </c>
      <c r="E76" s="112"/>
      <c r="F76" s="83"/>
      <c r="G76" s="83"/>
      <c r="H76" s="115"/>
      <c r="I76" s="138"/>
      <c r="J76" s="21" t="str">
        <f t="shared" si="5"/>
        <v/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4"/>
      <c r="W76" s="6"/>
      <c r="X76" s="6"/>
      <c r="Y76" s="6"/>
      <c r="Z76" s="6"/>
      <c r="AA76" s="6"/>
      <c r="AB76" s="6"/>
      <c r="AC76" s="6"/>
      <c r="BY76" s="8"/>
      <c r="BZ76" s="8"/>
      <c r="CA76" s="23" t="str">
        <f t="shared" si="6"/>
        <v/>
      </c>
      <c r="CB76" s="23"/>
      <c r="CC76" s="23"/>
      <c r="CD76" s="23"/>
      <c r="CE76" s="23"/>
      <c r="CF76" s="23"/>
      <c r="CG76" s="24">
        <f t="shared" si="7"/>
        <v>0</v>
      </c>
      <c r="CH76" s="13"/>
      <c r="CI76" s="13"/>
      <c r="CJ76" s="13"/>
      <c r="CK76" s="13"/>
      <c r="CL76" s="13"/>
      <c r="CM76" s="13"/>
      <c r="CN76" s="13"/>
      <c r="CO76" s="13"/>
    </row>
    <row r="77" spans="1:93" s="7" customFormat="1" x14ac:dyDescent="0.25">
      <c r="A77" s="1080"/>
      <c r="B77" s="1104" t="s">
        <v>68</v>
      </c>
      <c r="C77" s="1105"/>
      <c r="D77" s="82">
        <f t="shared" si="4"/>
        <v>1303</v>
      </c>
      <c r="E77" s="112">
        <v>486</v>
      </c>
      <c r="F77" s="83">
        <v>227</v>
      </c>
      <c r="G77" s="83">
        <v>252</v>
      </c>
      <c r="H77" s="115">
        <v>338</v>
      </c>
      <c r="I77" s="138"/>
      <c r="J77" s="21" t="str">
        <f t="shared" si="5"/>
        <v/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34"/>
      <c r="W77" s="6"/>
      <c r="X77" s="6"/>
      <c r="Y77" s="6"/>
      <c r="Z77" s="6"/>
      <c r="AA77" s="6"/>
      <c r="AB77" s="6"/>
      <c r="AC77" s="6"/>
      <c r="BY77" s="8"/>
      <c r="BZ77" s="8"/>
      <c r="CA77" s="23" t="str">
        <f t="shared" si="6"/>
        <v/>
      </c>
      <c r="CB77" s="23"/>
      <c r="CC77" s="23"/>
      <c r="CD77" s="23"/>
      <c r="CE77" s="23"/>
      <c r="CF77" s="23"/>
      <c r="CG77" s="24">
        <f t="shared" si="7"/>
        <v>0</v>
      </c>
      <c r="CH77" s="13"/>
      <c r="CI77" s="13"/>
      <c r="CJ77" s="13"/>
      <c r="CK77" s="13"/>
      <c r="CL77" s="13"/>
      <c r="CM77" s="13"/>
      <c r="CN77" s="13"/>
      <c r="CO77" s="13"/>
    </row>
    <row r="78" spans="1:93" s="7" customFormat="1" ht="15" customHeight="1" x14ac:dyDescent="0.25">
      <c r="A78" s="1080"/>
      <c r="B78" s="1256" t="s">
        <v>69</v>
      </c>
      <c r="C78" s="862" t="s">
        <v>70</v>
      </c>
      <c r="D78" s="566">
        <f t="shared" si="4"/>
        <v>0</v>
      </c>
      <c r="E78" s="840"/>
      <c r="F78" s="841"/>
      <c r="G78" s="841"/>
      <c r="H78" s="864"/>
      <c r="I78" s="848"/>
      <c r="J78" s="21" t="str">
        <f t="shared" si="5"/>
        <v/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34"/>
      <c r="W78" s="6"/>
      <c r="X78" s="6"/>
      <c r="Y78" s="6"/>
      <c r="Z78" s="6"/>
      <c r="AA78" s="6"/>
      <c r="AB78" s="6"/>
      <c r="AC78" s="6"/>
      <c r="BY78" s="8"/>
      <c r="BZ78" s="8"/>
      <c r="CA78" s="23" t="str">
        <f t="shared" si="6"/>
        <v/>
      </c>
      <c r="CB78" s="23"/>
      <c r="CC78" s="23"/>
      <c r="CD78" s="23"/>
      <c r="CE78" s="23"/>
      <c r="CF78" s="23"/>
      <c r="CG78" s="24">
        <f t="shared" si="7"/>
        <v>0</v>
      </c>
      <c r="CH78" s="13"/>
      <c r="CI78" s="13"/>
      <c r="CJ78" s="13"/>
      <c r="CK78" s="13"/>
      <c r="CL78" s="13"/>
      <c r="CM78" s="13"/>
      <c r="CN78" s="13"/>
      <c r="CO78" s="13"/>
    </row>
    <row r="79" spans="1:93" s="7" customFormat="1" x14ac:dyDescent="0.25">
      <c r="A79" s="1080"/>
      <c r="B79" s="1106"/>
      <c r="C79" s="139" t="s">
        <v>71</v>
      </c>
      <c r="D79" s="82">
        <f>SUM(E79:H79)</f>
        <v>14</v>
      </c>
      <c r="E79" s="37">
        <v>14</v>
      </c>
      <c r="F79" s="38"/>
      <c r="G79" s="38"/>
      <c r="H79" s="60"/>
      <c r="I79" s="100"/>
      <c r="J79" s="21" t="str">
        <f t="shared" si="5"/>
        <v/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34"/>
      <c r="W79" s="6"/>
      <c r="X79" s="6"/>
      <c r="Y79" s="6"/>
      <c r="Z79" s="6"/>
      <c r="AA79" s="6"/>
      <c r="AB79" s="6"/>
      <c r="AC79" s="6"/>
      <c r="BY79" s="8"/>
      <c r="BZ79" s="8"/>
      <c r="CA79" s="23" t="str">
        <f t="shared" si="6"/>
        <v/>
      </c>
      <c r="CB79" s="23"/>
      <c r="CC79" s="23"/>
      <c r="CD79" s="23"/>
      <c r="CE79" s="23"/>
      <c r="CF79" s="23"/>
      <c r="CG79" s="24">
        <f t="shared" si="7"/>
        <v>0</v>
      </c>
      <c r="CH79" s="13"/>
      <c r="CI79" s="13"/>
      <c r="CJ79" s="13"/>
      <c r="CK79" s="13"/>
      <c r="CL79" s="13"/>
      <c r="CM79" s="13"/>
      <c r="CN79" s="13"/>
      <c r="CO79" s="13"/>
    </row>
    <row r="80" spans="1:93" s="7" customFormat="1" ht="22.5" x14ac:dyDescent="0.25">
      <c r="A80" s="1080"/>
      <c r="B80" s="1106"/>
      <c r="C80" s="140" t="s">
        <v>72</v>
      </c>
      <c r="D80" s="82">
        <f t="shared" si="4"/>
        <v>0</v>
      </c>
      <c r="E80" s="112"/>
      <c r="F80" s="83"/>
      <c r="G80" s="83"/>
      <c r="H80" s="115"/>
      <c r="I80" s="138"/>
      <c r="J80" s="21" t="str">
        <f t="shared" si="5"/>
        <v/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34"/>
      <c r="W80" s="6"/>
      <c r="X80" s="6"/>
      <c r="Y80" s="6"/>
      <c r="Z80" s="6"/>
      <c r="AA80" s="6"/>
      <c r="AB80" s="6"/>
      <c r="AC80" s="6"/>
      <c r="BY80" s="8"/>
      <c r="BZ80" s="8"/>
      <c r="CA80" s="23" t="str">
        <f t="shared" si="6"/>
        <v/>
      </c>
      <c r="CB80" s="23"/>
      <c r="CC80" s="23"/>
      <c r="CD80" s="23"/>
      <c r="CE80" s="23"/>
      <c r="CF80" s="23"/>
      <c r="CG80" s="24">
        <f t="shared" si="7"/>
        <v>0</v>
      </c>
      <c r="CH80" s="13"/>
      <c r="CI80" s="13"/>
      <c r="CJ80" s="13"/>
      <c r="CK80" s="13"/>
      <c r="CL80" s="13"/>
      <c r="CM80" s="13"/>
      <c r="CN80" s="13"/>
      <c r="CO80" s="13"/>
    </row>
    <row r="81" spans="1:93" s="7" customFormat="1" x14ac:dyDescent="0.25">
      <c r="A81" s="1080"/>
      <c r="B81" s="1106"/>
      <c r="C81" s="121" t="s">
        <v>73</v>
      </c>
      <c r="D81" s="82">
        <f>SUM(E81:H81)</f>
        <v>21</v>
      </c>
      <c r="E81" s="112">
        <v>21</v>
      </c>
      <c r="F81" s="83"/>
      <c r="G81" s="83"/>
      <c r="H81" s="115"/>
      <c r="I81" s="138"/>
      <c r="J81" s="21" t="str">
        <f t="shared" si="5"/>
        <v/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4"/>
      <c r="W81" s="6"/>
      <c r="X81" s="6"/>
      <c r="Y81" s="6"/>
      <c r="Z81" s="6"/>
      <c r="AA81" s="6"/>
      <c r="AB81" s="6"/>
      <c r="AC81" s="6"/>
      <c r="BY81" s="8"/>
      <c r="BZ81" s="8"/>
      <c r="CA81" s="23" t="str">
        <f t="shared" si="6"/>
        <v/>
      </c>
      <c r="CB81" s="23"/>
      <c r="CC81" s="23"/>
      <c r="CD81" s="23"/>
      <c r="CE81" s="23"/>
      <c r="CF81" s="23"/>
      <c r="CG81" s="24">
        <f t="shared" si="7"/>
        <v>0</v>
      </c>
      <c r="CH81" s="13"/>
      <c r="CI81" s="13"/>
      <c r="CJ81" s="13"/>
      <c r="CK81" s="13"/>
      <c r="CL81" s="13"/>
      <c r="CM81" s="13"/>
      <c r="CN81" s="13"/>
      <c r="CO81" s="13"/>
    </row>
    <row r="82" spans="1:93" s="7" customFormat="1" x14ac:dyDescent="0.25">
      <c r="A82" s="1080"/>
      <c r="B82" s="1078"/>
      <c r="C82" s="121" t="s">
        <v>74</v>
      </c>
      <c r="D82" s="82">
        <f t="shared" si="4"/>
        <v>21</v>
      </c>
      <c r="E82" s="112">
        <v>21</v>
      </c>
      <c r="F82" s="83"/>
      <c r="G82" s="83"/>
      <c r="H82" s="115"/>
      <c r="I82" s="138"/>
      <c r="J82" s="21" t="str">
        <f t="shared" si="5"/>
        <v/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34"/>
      <c r="W82" s="6"/>
      <c r="X82" s="6"/>
      <c r="Y82" s="6"/>
      <c r="Z82" s="6"/>
      <c r="AA82" s="6"/>
      <c r="AB82" s="6"/>
      <c r="AC82" s="6"/>
      <c r="BY82" s="8"/>
      <c r="BZ82" s="8"/>
      <c r="CA82" s="23" t="str">
        <f t="shared" si="6"/>
        <v/>
      </c>
      <c r="CB82" s="23"/>
      <c r="CC82" s="23"/>
      <c r="CD82" s="23"/>
      <c r="CE82" s="23"/>
      <c r="CF82" s="23"/>
      <c r="CG82" s="24">
        <f t="shared" si="7"/>
        <v>0</v>
      </c>
      <c r="CH82" s="13"/>
      <c r="CI82" s="13"/>
      <c r="CJ82" s="13"/>
      <c r="CK82" s="13"/>
      <c r="CL82" s="13"/>
      <c r="CM82" s="13"/>
      <c r="CN82" s="13"/>
      <c r="CO82" s="13"/>
    </row>
    <row r="83" spans="1:93" s="7" customFormat="1" ht="15" customHeight="1" x14ac:dyDescent="0.25">
      <c r="A83" s="1080"/>
      <c r="B83" s="1430" t="s">
        <v>75</v>
      </c>
      <c r="C83" s="1431"/>
      <c r="D83" s="934">
        <f>SUM(E83:H83)</f>
        <v>46</v>
      </c>
      <c r="E83" s="840">
        <v>41</v>
      </c>
      <c r="F83" s="841"/>
      <c r="G83" s="841"/>
      <c r="H83" s="881">
        <v>5</v>
      </c>
      <c r="I83" s="848"/>
      <c r="J83" s="21" t="str">
        <f t="shared" si="5"/>
        <v/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34"/>
      <c r="W83" s="6"/>
      <c r="X83" s="6"/>
      <c r="Y83" s="6"/>
      <c r="Z83" s="6"/>
      <c r="AA83" s="6"/>
      <c r="AB83" s="6"/>
      <c r="AC83" s="6"/>
      <c r="BY83" s="8"/>
      <c r="BZ83" s="8"/>
      <c r="CA83" s="23" t="str">
        <f t="shared" si="6"/>
        <v/>
      </c>
      <c r="CB83" s="23"/>
      <c r="CC83" s="23"/>
      <c r="CD83" s="23"/>
      <c r="CE83" s="23"/>
      <c r="CF83" s="23"/>
      <c r="CG83" s="24">
        <f t="shared" si="7"/>
        <v>0</v>
      </c>
      <c r="CH83" s="13"/>
      <c r="CI83" s="13"/>
      <c r="CJ83" s="13"/>
      <c r="CK83" s="13"/>
      <c r="CL83" s="13"/>
      <c r="CM83" s="13"/>
      <c r="CN83" s="13"/>
      <c r="CO83" s="13"/>
    </row>
    <row r="84" spans="1:93" s="7" customFormat="1" ht="15" customHeight="1" x14ac:dyDescent="0.25">
      <c r="A84" s="1080"/>
      <c r="B84" s="1112" t="s">
        <v>76</v>
      </c>
      <c r="C84" s="1113"/>
      <c r="D84" s="43">
        <f>SUM(E84:H84)</f>
        <v>0</v>
      </c>
      <c r="E84" s="44"/>
      <c r="F84" s="45"/>
      <c r="G84" s="45"/>
      <c r="H84" s="141"/>
      <c r="I84" s="136"/>
      <c r="J84" s="21" t="str">
        <f t="shared" si="5"/>
        <v/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34"/>
      <c r="W84" s="6"/>
      <c r="X84" s="6"/>
      <c r="Y84" s="6"/>
      <c r="Z84" s="6"/>
      <c r="AA84" s="6"/>
      <c r="AB84" s="6"/>
      <c r="AC84" s="6"/>
      <c r="BY84" s="8"/>
      <c r="BZ84" s="8"/>
      <c r="CA84" s="23" t="str">
        <f t="shared" si="6"/>
        <v/>
      </c>
      <c r="CB84" s="23"/>
      <c r="CC84" s="23"/>
      <c r="CD84" s="23"/>
      <c r="CE84" s="23"/>
      <c r="CF84" s="23"/>
      <c r="CG84" s="24">
        <f t="shared" si="7"/>
        <v>0</v>
      </c>
      <c r="CH84" s="13"/>
      <c r="CI84" s="13"/>
      <c r="CJ84" s="13"/>
      <c r="CK84" s="13"/>
      <c r="CL84" s="13"/>
      <c r="CM84" s="13"/>
      <c r="CN84" s="13"/>
      <c r="CO84" s="13"/>
    </row>
    <row r="85" spans="1:93" s="7" customFormat="1" x14ac:dyDescent="0.25">
      <c r="A85" s="1081"/>
      <c r="B85" s="1432" t="s">
        <v>4</v>
      </c>
      <c r="C85" s="1433"/>
      <c r="D85" s="935">
        <f>SUM(E85:H85)</f>
        <v>2471</v>
      </c>
      <c r="E85" s="868">
        <f>SUM(E51:E84)</f>
        <v>1216</v>
      </c>
      <c r="F85" s="871">
        <f>SUM(F51:F84)</f>
        <v>308</v>
      </c>
      <c r="G85" s="871">
        <f>SUM(G51:G84)</f>
        <v>252</v>
      </c>
      <c r="H85" s="882">
        <f>SUM(H51:H84)</f>
        <v>695</v>
      </c>
      <c r="I85" s="883">
        <f>SUM(I51:I84)</f>
        <v>0</v>
      </c>
      <c r="J85" s="134"/>
      <c r="K85" s="142"/>
      <c r="L85" s="142"/>
      <c r="M85" s="142"/>
      <c r="N85" s="142"/>
      <c r="O85" s="142"/>
      <c r="P85" s="142"/>
      <c r="Q85" s="142"/>
      <c r="R85" s="134"/>
      <c r="S85" s="134"/>
      <c r="T85" s="134"/>
      <c r="U85" s="134"/>
      <c r="V85" s="134"/>
      <c r="W85" s="6"/>
      <c r="X85" s="6"/>
      <c r="Y85" s="6"/>
      <c r="Z85" s="6"/>
      <c r="AA85" s="6"/>
      <c r="AB85" s="6"/>
      <c r="BY85" s="8"/>
      <c r="BZ85" s="8"/>
      <c r="CA85" s="23"/>
      <c r="CB85" s="9"/>
      <c r="CC85" s="9"/>
      <c r="CD85" s="9"/>
      <c r="CE85" s="9"/>
      <c r="CF85" s="9"/>
      <c r="CG85" s="24"/>
      <c r="CH85" s="13"/>
      <c r="CI85" s="13"/>
      <c r="CJ85" s="13"/>
      <c r="CK85" s="13"/>
      <c r="CL85" s="13"/>
      <c r="CM85" s="13"/>
      <c r="CN85" s="13"/>
      <c r="CO85" s="13"/>
    </row>
    <row r="86" spans="1:93" s="7" customFormat="1" x14ac:dyDescent="0.25">
      <c r="A86" s="11" t="s">
        <v>83</v>
      </c>
      <c r="B86" s="131"/>
      <c r="C86" s="131"/>
      <c r="D86" s="131"/>
      <c r="E86" s="143"/>
      <c r="F86" s="143"/>
      <c r="G86" s="143"/>
      <c r="H86" s="143"/>
      <c r="I86" s="143"/>
      <c r="J86" s="143"/>
      <c r="K86" s="144"/>
      <c r="L86" s="144"/>
      <c r="M86" s="144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BY86" s="8"/>
      <c r="BZ86" s="8"/>
      <c r="CA86" s="9"/>
      <c r="CB86" s="9"/>
      <c r="CC86" s="9"/>
      <c r="CD86" s="9"/>
      <c r="CE86" s="9"/>
      <c r="CF86" s="9"/>
      <c r="CG86" s="13"/>
      <c r="CH86" s="13"/>
      <c r="CI86" s="13"/>
      <c r="CJ86" s="13"/>
      <c r="CK86" s="13"/>
      <c r="CL86" s="13"/>
      <c r="CM86" s="13"/>
      <c r="CN86" s="13"/>
      <c r="CO86" s="13"/>
    </row>
    <row r="87" spans="1:93" s="7" customFormat="1" ht="21" x14ac:dyDescent="0.25">
      <c r="A87" s="1429" t="s">
        <v>84</v>
      </c>
      <c r="B87" s="1434"/>
      <c r="C87" s="1435"/>
      <c r="D87" s="936" t="s">
        <v>85</v>
      </c>
      <c r="E87" s="1128"/>
      <c r="F87" s="11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BY87" s="8"/>
      <c r="BZ87" s="8"/>
      <c r="CA87" s="9"/>
      <c r="CB87" s="9"/>
      <c r="CC87" s="9"/>
      <c r="CD87" s="9"/>
      <c r="CE87" s="9"/>
      <c r="CF87" s="9"/>
      <c r="CG87" s="13"/>
      <c r="CH87" s="13"/>
      <c r="CI87" s="13"/>
      <c r="CJ87" s="13"/>
      <c r="CK87" s="13"/>
      <c r="CL87" s="13"/>
      <c r="CM87" s="13"/>
      <c r="CN87" s="13"/>
      <c r="CO87" s="13"/>
    </row>
    <row r="88" spans="1:93" s="7" customFormat="1" x14ac:dyDescent="0.25">
      <c r="A88" s="1140" t="s">
        <v>86</v>
      </c>
      <c r="B88" s="1141"/>
      <c r="C88" s="1142"/>
      <c r="D88" s="145"/>
      <c r="E88" s="1128"/>
      <c r="F88" s="11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BY88" s="8"/>
      <c r="BZ88" s="8"/>
      <c r="CA88" s="9"/>
      <c r="CB88" s="9"/>
      <c r="CC88" s="9"/>
      <c r="CD88" s="9"/>
      <c r="CE88" s="9"/>
      <c r="CF88" s="9"/>
      <c r="CG88" s="13"/>
      <c r="CH88" s="13"/>
      <c r="CI88" s="13"/>
      <c r="CJ88" s="13"/>
      <c r="CK88" s="13"/>
      <c r="CL88" s="13"/>
      <c r="CM88" s="13"/>
      <c r="CN88" s="13"/>
      <c r="CO88" s="13"/>
    </row>
    <row r="89" spans="1:93" s="7" customFormat="1" x14ac:dyDescent="0.25">
      <c r="A89" s="1125" t="s">
        <v>87</v>
      </c>
      <c r="B89" s="1126"/>
      <c r="C89" s="1127"/>
      <c r="D89" s="145"/>
      <c r="E89" s="1128"/>
      <c r="F89" s="1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BY89" s="8"/>
      <c r="BZ89" s="8"/>
      <c r="CA89" s="9"/>
      <c r="CB89" s="9"/>
      <c r="CC89" s="9"/>
      <c r="CD89" s="9"/>
      <c r="CE89" s="9"/>
      <c r="CF89" s="9"/>
      <c r="CG89" s="13"/>
      <c r="CH89" s="13"/>
      <c r="CI89" s="13"/>
      <c r="CJ89" s="13"/>
      <c r="CK89" s="13"/>
      <c r="CL89" s="13"/>
      <c r="CM89" s="13"/>
      <c r="CN89" s="13"/>
      <c r="CO89" s="13"/>
    </row>
    <row r="90" spans="1:93" s="7" customFormat="1" x14ac:dyDescent="0.25">
      <c r="A90" s="1129" t="s">
        <v>88</v>
      </c>
      <c r="B90" s="1130"/>
      <c r="C90" s="1131"/>
      <c r="D90" s="14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BY90" s="8"/>
      <c r="BZ90" s="8"/>
      <c r="CA90" s="9"/>
      <c r="CB90" s="9"/>
      <c r="CC90" s="9"/>
      <c r="CD90" s="9"/>
      <c r="CE90" s="9"/>
      <c r="CF90" s="9"/>
      <c r="CG90" s="13"/>
      <c r="CH90" s="13"/>
      <c r="CI90" s="13"/>
      <c r="CJ90" s="13"/>
      <c r="CK90" s="13"/>
      <c r="CL90" s="13"/>
      <c r="CM90" s="13"/>
      <c r="CN90" s="13"/>
      <c r="CO90" s="13"/>
    </row>
    <row r="91" spans="1:93" s="7" customFormat="1" x14ac:dyDescent="0.25">
      <c r="A91" s="885" t="s">
        <v>89</v>
      </c>
      <c r="B91" s="885"/>
      <c r="C91" s="886"/>
      <c r="E91" s="147"/>
      <c r="BY91" s="8"/>
      <c r="BZ91" s="8"/>
      <c r="CA91" s="9"/>
      <c r="CB91" s="9"/>
      <c r="CC91" s="9"/>
      <c r="CD91" s="9"/>
      <c r="CE91" s="9"/>
      <c r="CF91" s="9"/>
      <c r="CG91" s="13"/>
      <c r="CH91" s="13"/>
      <c r="CI91" s="13"/>
      <c r="CJ91" s="13"/>
      <c r="CK91" s="13"/>
      <c r="CL91" s="13"/>
      <c r="CM91" s="13"/>
      <c r="CN91" s="13"/>
      <c r="CO91" s="13"/>
    </row>
    <row r="92" spans="1:93" s="7" customFormat="1" ht="15" customHeight="1" x14ac:dyDescent="0.25">
      <c r="A92" s="1457" t="s">
        <v>90</v>
      </c>
      <c r="B92" s="1457"/>
      <c r="C92" s="1457"/>
      <c r="D92" s="1429" t="s">
        <v>91</v>
      </c>
      <c r="E92" s="1427" t="s">
        <v>92</v>
      </c>
      <c r="BY92" s="8"/>
      <c r="BZ92" s="8"/>
      <c r="CA92" s="9"/>
      <c r="CB92" s="9"/>
      <c r="CC92" s="9"/>
      <c r="CD92" s="9"/>
      <c r="CE92" s="9"/>
      <c r="CF92" s="9"/>
      <c r="CG92" s="13"/>
      <c r="CH92" s="13"/>
      <c r="CI92" s="13"/>
      <c r="CJ92" s="13"/>
      <c r="CK92" s="13"/>
      <c r="CL92" s="13"/>
      <c r="CM92" s="13"/>
      <c r="CN92" s="13"/>
      <c r="CO92" s="13"/>
    </row>
    <row r="93" spans="1:93" s="7" customFormat="1" x14ac:dyDescent="0.25">
      <c r="A93" s="1457"/>
      <c r="B93" s="1457"/>
      <c r="C93" s="1457"/>
      <c r="D93" s="1429"/>
      <c r="E93" s="1427"/>
      <c r="BY93" s="8"/>
      <c r="BZ93" s="8"/>
      <c r="CA93" s="9"/>
      <c r="CB93" s="9"/>
      <c r="CC93" s="9"/>
      <c r="CD93" s="9"/>
      <c r="CE93" s="9"/>
      <c r="CF93" s="9"/>
      <c r="CG93" s="13"/>
      <c r="CH93" s="13"/>
      <c r="CI93" s="13"/>
      <c r="CJ93" s="13"/>
      <c r="CK93" s="13"/>
      <c r="CL93" s="13"/>
      <c r="CM93" s="13"/>
      <c r="CN93" s="13"/>
      <c r="CO93" s="13"/>
    </row>
    <row r="94" spans="1:93" s="7" customFormat="1" ht="15" customHeight="1" x14ac:dyDescent="0.25">
      <c r="A94" s="1439" t="s">
        <v>93</v>
      </c>
      <c r="B94" s="1440"/>
      <c r="C94" s="1441"/>
      <c r="D94" s="887"/>
      <c r="E94" s="888"/>
      <c r="BY94" s="8"/>
      <c r="BZ94" s="8"/>
      <c r="CA94" s="9"/>
      <c r="CB94" s="9"/>
      <c r="CC94" s="9"/>
      <c r="CD94" s="9"/>
      <c r="CE94" s="9"/>
      <c r="CF94" s="9"/>
      <c r="CG94" s="13"/>
      <c r="CH94" s="13"/>
      <c r="CI94" s="13"/>
      <c r="CJ94" s="13"/>
      <c r="CK94" s="13"/>
      <c r="CL94" s="13"/>
      <c r="CM94" s="13"/>
      <c r="CN94" s="13"/>
      <c r="CO94" s="13"/>
    </row>
    <row r="95" spans="1:93" s="7" customFormat="1" x14ac:dyDescent="0.25">
      <c r="A95" s="1146" t="s">
        <v>94</v>
      </c>
      <c r="B95" s="1147"/>
      <c r="C95" s="1148"/>
      <c r="D95" s="148"/>
      <c r="E95" s="149"/>
      <c r="BY95" s="8"/>
      <c r="BZ95" s="8"/>
      <c r="CA95" s="9"/>
      <c r="CB95" s="9"/>
      <c r="CC95" s="9"/>
      <c r="CD95" s="9"/>
      <c r="CE95" s="9"/>
      <c r="CF95" s="9"/>
      <c r="CG95" s="13"/>
      <c r="CH95" s="13"/>
      <c r="CI95" s="13"/>
      <c r="CJ95" s="13"/>
      <c r="CK95" s="13"/>
      <c r="CL95" s="13"/>
      <c r="CM95" s="13"/>
      <c r="CN95" s="13"/>
      <c r="CO95" s="13"/>
    </row>
    <row r="96" spans="1:93" s="7" customFormat="1" x14ac:dyDescent="0.25">
      <c r="A96" s="1152" t="s">
        <v>95</v>
      </c>
      <c r="B96" s="1153"/>
      <c r="C96" s="1154"/>
      <c r="D96" s="150"/>
      <c r="E96" s="151"/>
      <c r="BY96" s="8"/>
      <c r="BZ96" s="8"/>
      <c r="CA96" s="9"/>
      <c r="CB96" s="9"/>
      <c r="CC96" s="9"/>
      <c r="CD96" s="9"/>
      <c r="CE96" s="9"/>
      <c r="CF96" s="9"/>
      <c r="CG96" s="13"/>
      <c r="CH96" s="13"/>
      <c r="CI96" s="13"/>
      <c r="CJ96" s="13"/>
      <c r="CK96" s="13"/>
      <c r="CL96" s="13"/>
      <c r="CM96" s="13"/>
      <c r="CN96" s="13"/>
      <c r="CO96" s="13"/>
    </row>
    <row r="97" spans="1:93" s="7" customFormat="1" x14ac:dyDescent="0.25">
      <c r="A97" s="885" t="s">
        <v>96</v>
      </c>
      <c r="B97" s="885"/>
      <c r="C97" s="886"/>
      <c r="E97" s="147"/>
      <c r="BY97" s="8"/>
      <c r="BZ97" s="8"/>
      <c r="CA97" s="9"/>
      <c r="CB97" s="9"/>
      <c r="CC97" s="9"/>
      <c r="CD97" s="9"/>
      <c r="CE97" s="9"/>
      <c r="CF97" s="9"/>
      <c r="CG97" s="13"/>
      <c r="CH97" s="13"/>
      <c r="CI97" s="13"/>
      <c r="CJ97" s="13"/>
      <c r="CK97" s="13"/>
      <c r="CL97" s="13"/>
      <c r="CM97" s="13"/>
      <c r="CN97" s="13"/>
      <c r="CO97" s="13"/>
    </row>
    <row r="98" spans="1:93" s="7" customFormat="1" ht="15" customHeight="1" x14ac:dyDescent="0.25">
      <c r="A98" s="1457" t="s">
        <v>90</v>
      </c>
      <c r="B98" s="1457"/>
      <c r="C98" s="1457"/>
      <c r="D98" s="1455" t="s">
        <v>91</v>
      </c>
      <c r="E98" s="1427" t="s">
        <v>97</v>
      </c>
      <c r="F98" s="1411" t="s">
        <v>5</v>
      </c>
      <c r="G98" s="1413"/>
      <c r="H98" s="1443" t="s">
        <v>98</v>
      </c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4"/>
      <c r="V98" s="1093" t="s">
        <v>99</v>
      </c>
      <c r="W98" s="1298" t="s">
        <v>100</v>
      </c>
      <c r="BT98" s="8"/>
      <c r="BU98" s="8"/>
      <c r="BV98" s="8"/>
      <c r="BW98" s="8"/>
      <c r="BY98" s="8"/>
      <c r="BZ98" s="8"/>
      <c r="CA98" s="9"/>
      <c r="CB98" s="9"/>
      <c r="CC98" s="9"/>
      <c r="CD98" s="9"/>
      <c r="CE98" s="9"/>
      <c r="CF98" s="9"/>
      <c r="CG98" s="13"/>
      <c r="CH98" s="13"/>
      <c r="CI98" s="13"/>
      <c r="CJ98" s="13"/>
      <c r="CK98" s="13"/>
      <c r="CL98" s="13"/>
      <c r="CM98" s="13"/>
      <c r="CN98" s="13"/>
      <c r="CO98" s="13"/>
    </row>
    <row r="99" spans="1:93" s="7" customFormat="1" ht="21" x14ac:dyDescent="0.25">
      <c r="A99" s="1457"/>
      <c r="B99" s="1457"/>
      <c r="C99" s="1457"/>
      <c r="D99" s="1455"/>
      <c r="E99" s="1427"/>
      <c r="F99" s="889" t="s">
        <v>12</v>
      </c>
      <c r="G99" s="826" t="s">
        <v>13</v>
      </c>
      <c r="H99" s="890" t="s">
        <v>101</v>
      </c>
      <c r="I99" s="884" t="s">
        <v>102</v>
      </c>
      <c r="J99" s="891" t="s">
        <v>103</v>
      </c>
      <c r="K99" s="891" t="s">
        <v>16</v>
      </c>
      <c r="L99" s="891" t="s">
        <v>17</v>
      </c>
      <c r="M99" s="891" t="s">
        <v>18</v>
      </c>
      <c r="N99" s="891" t="s">
        <v>19</v>
      </c>
      <c r="O99" s="891" t="s">
        <v>20</v>
      </c>
      <c r="P99" s="891" t="s">
        <v>21</v>
      </c>
      <c r="Q99" s="891" t="s">
        <v>22</v>
      </c>
      <c r="R99" s="891" t="s">
        <v>23</v>
      </c>
      <c r="S99" s="891" t="s">
        <v>24</v>
      </c>
      <c r="T99" s="891" t="s">
        <v>25</v>
      </c>
      <c r="U99" s="892" t="s">
        <v>26</v>
      </c>
      <c r="V99" s="1096"/>
      <c r="W99" s="1086"/>
      <c r="BJ99" s="8"/>
      <c r="BK99" s="8"/>
      <c r="BV99" s="8"/>
      <c r="BW99" s="8"/>
      <c r="BY99" s="8"/>
      <c r="BZ99" s="8"/>
      <c r="CA99" s="9"/>
      <c r="CB99" s="9"/>
      <c r="CC99" s="9"/>
      <c r="CD99" s="9"/>
      <c r="CE99" s="9"/>
      <c r="CF99" s="9"/>
      <c r="CG99" s="13"/>
      <c r="CH99" s="13"/>
      <c r="CI99" s="13"/>
      <c r="CJ99" s="13"/>
      <c r="CK99" s="13"/>
      <c r="CL99" s="13"/>
      <c r="CM99" s="13"/>
      <c r="CN99" s="13"/>
      <c r="CO99" s="13"/>
    </row>
    <row r="100" spans="1:93" s="7" customFormat="1" x14ac:dyDescent="0.25">
      <c r="A100" s="1436" t="s">
        <v>104</v>
      </c>
      <c r="B100" s="1437"/>
      <c r="C100" s="1438"/>
      <c r="D100" s="938"/>
      <c r="E100" s="894">
        <f>+F100+G100+H100+I100+J100+K100+L100+M100+N100+O100+P100+Q100+R100+S100+T100+U100</f>
        <v>0</v>
      </c>
      <c r="F100" s="887"/>
      <c r="G100" s="895"/>
      <c r="H100" s="896"/>
      <c r="I100" s="897"/>
      <c r="J100" s="897"/>
      <c r="K100" s="897"/>
      <c r="L100" s="897"/>
      <c r="M100" s="897"/>
      <c r="N100" s="897"/>
      <c r="O100" s="897"/>
      <c r="P100" s="897"/>
      <c r="Q100" s="897"/>
      <c r="R100" s="897"/>
      <c r="S100" s="897"/>
      <c r="T100" s="897"/>
      <c r="U100" s="898"/>
      <c r="V100" s="895"/>
      <c r="W100" s="888"/>
      <c r="X100" s="152" t="str">
        <f>CA100&amp;CB100</f>
        <v/>
      </c>
      <c r="BH100" s="8"/>
      <c r="BI100" s="8"/>
      <c r="BV100" s="8"/>
      <c r="BW100" s="8"/>
      <c r="BY100" s="8"/>
      <c r="BZ100" s="8"/>
      <c r="CA100" s="23" t="str">
        <f>IF(CG100=1," * No olvide agregar la columna Gestantes y/o Post Parto (Digite Cero si no tiene). ","")</f>
        <v/>
      </c>
      <c r="CB100" s="23" t="str">
        <f>IF(CH100=1," * La suma de Gestantes y Post Parto debe ser menor o igual al total de participantes.","")</f>
        <v/>
      </c>
      <c r="CC100" s="9"/>
      <c r="CD100" s="9"/>
      <c r="CE100" s="9"/>
      <c r="CF100" s="9"/>
      <c r="CG100" s="24">
        <f>IF(AND(E100&lt;&gt;0,OR(V100="",W100="")),1,0)</f>
        <v>0</v>
      </c>
      <c r="CH100" s="24">
        <f>IF((V100+W100)&gt;E100,1,0)</f>
        <v>0</v>
      </c>
      <c r="CI100" s="13"/>
      <c r="CJ100" s="13"/>
      <c r="CK100" s="13"/>
      <c r="CL100" s="13"/>
      <c r="CM100" s="13"/>
      <c r="CN100" s="13"/>
      <c r="CO100" s="13"/>
    </row>
    <row r="101" spans="1:93" s="7" customFormat="1" x14ac:dyDescent="0.25">
      <c r="A101" s="1146" t="s">
        <v>105</v>
      </c>
      <c r="B101" s="1147"/>
      <c r="C101" s="1148"/>
      <c r="D101" s="153"/>
      <c r="E101" s="154">
        <f>+F101+G101+H101+I101+J101+K101+L101+M101+N101+O101+P101+Q101+R101+S101+T101+U101</f>
        <v>0</v>
      </c>
      <c r="F101" s="148"/>
      <c r="G101" s="155"/>
      <c r="H101" s="156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155"/>
      <c r="W101" s="149"/>
      <c r="X101" s="152" t="str">
        <f>CA101&amp;CB101</f>
        <v/>
      </c>
      <c r="BH101" s="8"/>
      <c r="BI101" s="8"/>
      <c r="BV101" s="8"/>
      <c r="BW101" s="8"/>
      <c r="BY101" s="8"/>
      <c r="BZ101" s="8"/>
      <c r="CA101" s="23" t="str">
        <f>IF(CG101=1," * No olvide agregar la columna Gestantes y/o Post Parto (Digite Cero si no tiene). ","")</f>
        <v/>
      </c>
      <c r="CB101" s="23" t="str">
        <f>IF(CH101=1," * La suma de Gestantes y Post Parto debe ser menor o igual al total de participantes.","")</f>
        <v/>
      </c>
      <c r="CC101" s="9"/>
      <c r="CD101" s="9"/>
      <c r="CE101" s="9"/>
      <c r="CF101" s="9"/>
      <c r="CG101" s="24">
        <f>IF(AND(E101&lt;&gt;0,OR(V101="",W101="")),1,0)</f>
        <v>0</v>
      </c>
      <c r="CH101" s="24">
        <f>IF((V101+W101)&gt;E101,1,0)</f>
        <v>0</v>
      </c>
      <c r="CI101" s="13"/>
      <c r="CJ101" s="13"/>
      <c r="CK101" s="13"/>
      <c r="CL101" s="13"/>
      <c r="CM101" s="13"/>
      <c r="CN101" s="13"/>
      <c r="CO101" s="13"/>
    </row>
    <row r="102" spans="1:93" s="7" customFormat="1" x14ac:dyDescent="0.25">
      <c r="A102" s="1146" t="s">
        <v>106</v>
      </c>
      <c r="B102" s="1147"/>
      <c r="C102" s="1148"/>
      <c r="D102" s="159"/>
      <c r="E102" s="160">
        <f>+F102+G102+H102+I102+J102+K102+L102+M102+N102+O102+P102+Q102+R102+S102+T102+U102</f>
        <v>0</v>
      </c>
      <c r="F102" s="150"/>
      <c r="G102" s="161"/>
      <c r="H102" s="16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1"/>
      <c r="W102" s="151"/>
      <c r="X102" s="152" t="str">
        <f>CA102&amp;CB102</f>
        <v/>
      </c>
      <c r="BH102" s="8"/>
      <c r="BI102" s="8"/>
      <c r="BV102" s="8"/>
      <c r="BW102" s="8"/>
      <c r="BY102" s="8"/>
      <c r="BZ102" s="8"/>
      <c r="CA102" s="23" t="str">
        <f>IF(CG102=1," * No olvide agregar la columna Gestantes y/o Post Parto (Digite Cero si no tiene). ","")</f>
        <v/>
      </c>
      <c r="CB102" s="23" t="str">
        <f>IF(CH102=1," * La suma de Gestantes y Post Parto debe ser menor o igual al total de participantes.","")</f>
        <v/>
      </c>
      <c r="CC102" s="9"/>
      <c r="CD102" s="9"/>
      <c r="CE102" s="9"/>
      <c r="CF102" s="9"/>
      <c r="CG102" s="24">
        <f>IF(AND(E102&lt;&gt;0,OR(V102="",W102="")),1,0)</f>
        <v>0</v>
      </c>
      <c r="CH102" s="24">
        <f>IF((V102+W102)&gt;E102,1,0)</f>
        <v>0</v>
      </c>
      <c r="CI102" s="13"/>
      <c r="CJ102" s="13"/>
      <c r="CK102" s="13"/>
      <c r="CL102" s="13"/>
      <c r="CM102" s="13"/>
      <c r="CN102" s="13"/>
      <c r="CO102" s="13"/>
    </row>
    <row r="103" spans="1:93" s="7" customFormat="1" x14ac:dyDescent="0.25">
      <c r="A103" s="885" t="s">
        <v>107</v>
      </c>
      <c r="B103" s="886"/>
      <c r="C103" s="886"/>
      <c r="D103" s="165"/>
      <c r="H103" s="166"/>
      <c r="BY103" s="8"/>
      <c r="BZ103" s="8"/>
      <c r="CA103" s="9"/>
      <c r="CB103" s="9"/>
      <c r="CC103" s="9"/>
      <c r="CD103" s="9"/>
      <c r="CE103" s="9"/>
      <c r="CF103" s="9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93" s="7" customFormat="1" ht="15" customHeight="1" x14ac:dyDescent="0.25">
      <c r="A104" s="1155" t="s">
        <v>108</v>
      </c>
      <c r="B104" s="1155"/>
      <c r="C104" s="1156"/>
      <c r="D104" s="1455" t="s">
        <v>109</v>
      </c>
      <c r="E104" s="1092" t="s">
        <v>98</v>
      </c>
      <c r="F104" s="1093"/>
      <c r="G104" s="1093"/>
      <c r="H104" s="1093"/>
      <c r="I104" s="1093"/>
      <c r="J104" s="1159"/>
      <c r="K104" s="1415" t="s">
        <v>110</v>
      </c>
      <c r="L104" s="144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BY104" s="8"/>
      <c r="BZ104" s="8"/>
      <c r="CA104" s="9"/>
      <c r="CB104" s="9"/>
      <c r="CC104" s="9"/>
      <c r="CD104" s="9"/>
      <c r="CE104" s="9"/>
      <c r="CF104" s="9"/>
      <c r="CG104" s="13"/>
      <c r="CH104" s="13"/>
      <c r="CI104" s="13"/>
      <c r="CJ104" s="13"/>
      <c r="CK104" s="13"/>
      <c r="CL104" s="13"/>
      <c r="CM104" s="13"/>
      <c r="CN104" s="13"/>
      <c r="CO104" s="13"/>
    </row>
    <row r="105" spans="1:93" s="7" customFormat="1" x14ac:dyDescent="0.25">
      <c r="A105" s="1157"/>
      <c r="B105" s="1157"/>
      <c r="C105" s="1158"/>
      <c r="D105" s="1455"/>
      <c r="E105" s="889" t="s">
        <v>111</v>
      </c>
      <c r="F105" s="890" t="s">
        <v>112</v>
      </c>
      <c r="G105" s="884" t="s">
        <v>113</v>
      </c>
      <c r="H105" s="884" t="s">
        <v>114</v>
      </c>
      <c r="I105" s="874" t="s">
        <v>115</v>
      </c>
      <c r="J105" s="830" t="s">
        <v>116</v>
      </c>
      <c r="K105" s="890" t="s">
        <v>117</v>
      </c>
      <c r="L105" s="899" t="s">
        <v>118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BY105" s="8"/>
      <c r="BZ105" s="8"/>
      <c r="CA105" s="9"/>
      <c r="CB105" s="9"/>
      <c r="CC105" s="9"/>
      <c r="CD105" s="9"/>
      <c r="CE105" s="9"/>
      <c r="CF105" s="9"/>
      <c r="CG105" s="13"/>
      <c r="CH105" s="13"/>
      <c r="CI105" s="13"/>
      <c r="CJ105" s="13"/>
      <c r="CK105" s="13"/>
      <c r="CL105" s="13"/>
      <c r="CM105" s="13"/>
      <c r="CN105" s="13"/>
      <c r="CO105" s="13"/>
    </row>
    <row r="106" spans="1:93" s="7" customFormat="1" ht="15" customHeight="1" x14ac:dyDescent="0.25">
      <c r="A106" s="1161" t="s">
        <v>119</v>
      </c>
      <c r="B106" s="1094"/>
      <c r="C106" s="847" t="s">
        <v>120</v>
      </c>
      <c r="D106" s="167">
        <f>SUM(E106:J106)</f>
        <v>0</v>
      </c>
      <c r="E106" s="840"/>
      <c r="F106" s="867"/>
      <c r="G106" s="841"/>
      <c r="H106" s="841"/>
      <c r="I106" s="841"/>
      <c r="J106" s="901"/>
      <c r="K106" s="867"/>
      <c r="L106" s="837"/>
      <c r="M106" s="152" t="str">
        <f>CA106</f>
        <v/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4"/>
      <c r="Z106" s="14"/>
      <c r="BY106" s="8"/>
      <c r="BZ106" s="8"/>
      <c r="CA106" s="23" t="str">
        <f>IF(CG106=1,"* La Suma por edad NO DEBE ser distinto al total por Sexo. ","")</f>
        <v/>
      </c>
      <c r="CB106" s="23"/>
      <c r="CC106" s="23"/>
      <c r="CD106" s="23"/>
      <c r="CE106" s="23"/>
      <c r="CF106" s="23"/>
      <c r="CG106" s="24">
        <f>IF((K106+L106)&lt;&gt;(E106+F106+G106+H106+I106+J106),1,0)</f>
        <v>0</v>
      </c>
      <c r="CH106" s="13"/>
      <c r="CI106" s="13"/>
      <c r="CJ106" s="13"/>
      <c r="CK106" s="13"/>
      <c r="CL106" s="13"/>
      <c r="CM106" s="13"/>
      <c r="CN106" s="13"/>
      <c r="CO106" s="13"/>
    </row>
    <row r="107" spans="1:93" s="7" customFormat="1" x14ac:dyDescent="0.25">
      <c r="A107" s="1162"/>
      <c r="B107" s="1163"/>
      <c r="C107" s="168" t="s">
        <v>121</v>
      </c>
      <c r="D107" s="167">
        <f t="shared" ref="D107:D114" si="8">SUM(E107:J107)</f>
        <v>0</v>
      </c>
      <c r="E107" s="37"/>
      <c r="F107" s="59"/>
      <c r="G107" s="38"/>
      <c r="H107" s="38"/>
      <c r="I107" s="38"/>
      <c r="J107" s="169"/>
      <c r="K107" s="59"/>
      <c r="L107" s="41"/>
      <c r="M107" s="152" t="str">
        <f t="shared" ref="M107:M114" si="9">CA107</f>
        <v/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4"/>
      <c r="Z107" s="14"/>
      <c r="BY107" s="8"/>
      <c r="BZ107" s="8"/>
      <c r="CA107" s="23" t="str">
        <f t="shared" ref="CA107:CA114" si="10">IF(CG107=1,"* La Suma por edad NO DEBE ser distinto al total por Sexo. ","")</f>
        <v/>
      </c>
      <c r="CB107" s="23"/>
      <c r="CC107" s="23"/>
      <c r="CD107" s="23"/>
      <c r="CE107" s="23"/>
      <c r="CF107" s="23"/>
      <c r="CG107" s="24">
        <f t="shared" ref="CG107:CG113" si="11">IF((K107+L107)&lt;&gt;(E107+F107+G107+H107+I107+J107),1,0)</f>
        <v>0</v>
      </c>
      <c r="CH107" s="13"/>
      <c r="CI107" s="13"/>
      <c r="CJ107" s="13"/>
      <c r="CK107" s="13"/>
      <c r="CL107" s="13"/>
      <c r="CM107" s="13"/>
      <c r="CN107" s="13"/>
      <c r="CO107" s="13"/>
    </row>
    <row r="108" spans="1:93" s="7" customFormat="1" x14ac:dyDescent="0.25">
      <c r="A108" s="1162"/>
      <c r="B108" s="1163"/>
      <c r="C108" s="168" t="s">
        <v>122</v>
      </c>
      <c r="D108" s="62">
        <f t="shared" si="8"/>
        <v>0</v>
      </c>
      <c r="E108" s="63"/>
      <c r="F108" s="66"/>
      <c r="G108" s="64"/>
      <c r="H108" s="64"/>
      <c r="I108" s="64"/>
      <c r="J108" s="170"/>
      <c r="K108" s="66"/>
      <c r="L108" s="65"/>
      <c r="M108" s="152" t="str">
        <f t="shared" si="9"/>
        <v/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4"/>
      <c r="Z108" s="14"/>
      <c r="BY108" s="8"/>
      <c r="BZ108" s="8"/>
      <c r="CA108" s="23" t="str">
        <f t="shared" si="10"/>
        <v/>
      </c>
      <c r="CB108" s="23"/>
      <c r="CC108" s="23"/>
      <c r="CD108" s="23"/>
      <c r="CE108" s="23"/>
      <c r="CF108" s="23"/>
      <c r="CG108" s="24">
        <f t="shared" si="11"/>
        <v>0</v>
      </c>
      <c r="CH108" s="13"/>
      <c r="CI108" s="13"/>
      <c r="CJ108" s="13"/>
      <c r="CK108" s="13"/>
      <c r="CL108" s="13"/>
      <c r="CM108" s="13"/>
      <c r="CN108" s="13"/>
      <c r="CO108" s="13"/>
    </row>
    <row r="109" spans="1:93" s="7" customFormat="1" ht="15" customHeight="1" x14ac:dyDescent="0.25">
      <c r="A109" s="1161" t="s">
        <v>123</v>
      </c>
      <c r="B109" s="1094"/>
      <c r="C109" s="847" t="s">
        <v>120</v>
      </c>
      <c r="D109" s="171">
        <f t="shared" si="8"/>
        <v>0</v>
      </c>
      <c r="E109" s="27"/>
      <c r="F109" s="53"/>
      <c r="G109" s="28"/>
      <c r="H109" s="28"/>
      <c r="I109" s="28"/>
      <c r="J109" s="172"/>
      <c r="K109" s="53"/>
      <c r="L109" s="34"/>
      <c r="M109" s="152" t="str">
        <f t="shared" si="9"/>
        <v/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4"/>
      <c r="Z109" s="14"/>
      <c r="BY109" s="8"/>
      <c r="BZ109" s="8"/>
      <c r="CA109" s="23" t="str">
        <f t="shared" si="10"/>
        <v/>
      </c>
      <c r="CB109" s="23"/>
      <c r="CC109" s="23"/>
      <c r="CD109" s="23"/>
      <c r="CE109" s="23"/>
      <c r="CF109" s="23"/>
      <c r="CG109" s="24">
        <f t="shared" si="11"/>
        <v>0</v>
      </c>
      <c r="CH109" s="13"/>
      <c r="CI109" s="13"/>
      <c r="CJ109" s="13"/>
      <c r="CK109" s="13"/>
      <c r="CL109" s="13"/>
      <c r="CM109" s="13"/>
      <c r="CN109" s="13"/>
      <c r="CO109" s="13"/>
    </row>
    <row r="110" spans="1:93" s="7" customFormat="1" x14ac:dyDescent="0.25">
      <c r="A110" s="1162"/>
      <c r="B110" s="1163"/>
      <c r="C110" s="168" t="s">
        <v>121</v>
      </c>
      <c r="D110" s="167">
        <f t="shared" si="8"/>
        <v>0</v>
      </c>
      <c r="E110" s="112"/>
      <c r="F110" s="114"/>
      <c r="G110" s="83"/>
      <c r="H110" s="83"/>
      <c r="I110" s="83"/>
      <c r="J110" s="173"/>
      <c r="K110" s="114"/>
      <c r="L110" s="113"/>
      <c r="M110" s="152" t="str">
        <f t="shared" si="9"/>
        <v/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4"/>
      <c r="Z110" s="14"/>
      <c r="BY110" s="8"/>
      <c r="BZ110" s="8"/>
      <c r="CA110" s="23" t="str">
        <f t="shared" si="10"/>
        <v/>
      </c>
      <c r="CB110" s="23"/>
      <c r="CC110" s="23"/>
      <c r="CD110" s="23"/>
      <c r="CE110" s="23"/>
      <c r="CF110" s="23"/>
      <c r="CG110" s="24">
        <f t="shared" si="11"/>
        <v>0</v>
      </c>
      <c r="CH110" s="13"/>
      <c r="CI110" s="13"/>
      <c r="CJ110" s="13"/>
      <c r="CK110" s="13"/>
      <c r="CL110" s="13"/>
      <c r="CM110" s="13"/>
      <c r="CN110" s="13"/>
      <c r="CO110" s="13"/>
    </row>
    <row r="111" spans="1:93" s="7" customFormat="1" x14ac:dyDescent="0.25">
      <c r="A111" s="1162"/>
      <c r="B111" s="1163"/>
      <c r="C111" s="168" t="s">
        <v>122</v>
      </c>
      <c r="D111" s="62">
        <f t="shared" si="8"/>
        <v>0</v>
      </c>
      <c r="E111" s="112"/>
      <c r="F111" s="114"/>
      <c r="G111" s="83"/>
      <c r="H111" s="83"/>
      <c r="I111" s="83"/>
      <c r="J111" s="173"/>
      <c r="K111" s="114"/>
      <c r="L111" s="113"/>
      <c r="M111" s="152" t="str">
        <f t="shared" si="9"/>
        <v/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4"/>
      <c r="Z111" s="14"/>
      <c r="BY111" s="8"/>
      <c r="BZ111" s="8"/>
      <c r="CA111" s="23" t="str">
        <f t="shared" si="10"/>
        <v/>
      </c>
      <c r="CB111" s="23"/>
      <c r="CC111" s="23"/>
      <c r="CD111" s="23"/>
      <c r="CE111" s="23"/>
      <c r="CF111" s="23"/>
      <c r="CG111" s="24">
        <f t="shared" si="11"/>
        <v>0</v>
      </c>
      <c r="CH111" s="13"/>
      <c r="CI111" s="13"/>
      <c r="CJ111" s="13"/>
      <c r="CK111" s="13"/>
      <c r="CL111" s="13"/>
      <c r="CM111" s="13"/>
      <c r="CN111" s="13"/>
      <c r="CO111" s="13"/>
    </row>
    <row r="112" spans="1:93" s="7" customFormat="1" ht="15" customHeight="1" x14ac:dyDescent="0.25">
      <c r="A112" s="1161" t="s">
        <v>124</v>
      </c>
      <c r="B112" s="1109"/>
      <c r="C112" s="847" t="s">
        <v>120</v>
      </c>
      <c r="D112" s="171">
        <f t="shared" si="8"/>
        <v>0</v>
      </c>
      <c r="E112" s="840"/>
      <c r="F112" s="867"/>
      <c r="G112" s="841"/>
      <c r="H112" s="841"/>
      <c r="I112" s="841"/>
      <c r="J112" s="901"/>
      <c r="K112" s="867"/>
      <c r="L112" s="837"/>
      <c r="M112" s="152" t="str">
        <f t="shared" si="9"/>
        <v/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4"/>
      <c r="Z112" s="14"/>
      <c r="BY112" s="8"/>
      <c r="BZ112" s="8"/>
      <c r="CA112" s="23" t="str">
        <f t="shared" si="10"/>
        <v/>
      </c>
      <c r="CB112" s="23"/>
      <c r="CC112" s="23"/>
      <c r="CD112" s="23"/>
      <c r="CE112" s="23"/>
      <c r="CF112" s="23"/>
      <c r="CG112" s="24">
        <f t="shared" si="11"/>
        <v>0</v>
      </c>
      <c r="CH112" s="13"/>
      <c r="CI112" s="13"/>
      <c r="CJ112" s="13"/>
      <c r="CK112" s="13"/>
      <c r="CL112" s="13"/>
      <c r="CM112" s="13"/>
      <c r="CN112" s="13"/>
      <c r="CO112" s="13"/>
    </row>
    <row r="113" spans="1:93" s="7" customFormat="1" x14ac:dyDescent="0.25">
      <c r="A113" s="1183"/>
      <c r="B113" s="1184"/>
      <c r="C113" s="168" t="s">
        <v>121</v>
      </c>
      <c r="D113" s="167">
        <f>SUM(E113:J113)</f>
        <v>0</v>
      </c>
      <c r="E113" s="37"/>
      <c r="F113" s="59"/>
      <c r="G113" s="38"/>
      <c r="H113" s="38"/>
      <c r="I113" s="38"/>
      <c r="J113" s="169"/>
      <c r="K113" s="59"/>
      <c r="L113" s="41"/>
      <c r="M113" s="152" t="str">
        <f t="shared" si="9"/>
        <v/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4"/>
      <c r="Z113" s="14"/>
      <c r="BY113" s="8"/>
      <c r="BZ113" s="8"/>
      <c r="CA113" s="23" t="str">
        <f t="shared" si="10"/>
        <v/>
      </c>
      <c r="CB113" s="23"/>
      <c r="CC113" s="23"/>
      <c r="CD113" s="23"/>
      <c r="CE113" s="23"/>
      <c r="CF113" s="23"/>
      <c r="CG113" s="24">
        <f t="shared" si="11"/>
        <v>0</v>
      </c>
      <c r="CH113" s="13"/>
      <c r="CI113" s="13"/>
      <c r="CJ113" s="13"/>
      <c r="CK113" s="13"/>
      <c r="CL113" s="13"/>
      <c r="CM113" s="13"/>
      <c r="CN113" s="13"/>
      <c r="CO113" s="13"/>
    </row>
    <row r="114" spans="1:93" s="7" customFormat="1" x14ac:dyDescent="0.25">
      <c r="A114" s="1185"/>
      <c r="B114" s="1173"/>
      <c r="C114" s="174" t="s">
        <v>122</v>
      </c>
      <c r="D114" s="62">
        <f t="shared" si="8"/>
        <v>0</v>
      </c>
      <c r="E114" s="63"/>
      <c r="F114" s="66"/>
      <c r="G114" s="64"/>
      <c r="H114" s="64"/>
      <c r="I114" s="64"/>
      <c r="J114" s="170"/>
      <c r="K114" s="66"/>
      <c r="L114" s="65"/>
      <c r="M114" s="152" t="str">
        <f t="shared" si="9"/>
        <v/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4"/>
      <c r="Z114" s="14"/>
      <c r="BY114" s="8"/>
      <c r="BZ114" s="8"/>
      <c r="CA114" s="23" t="str">
        <f t="shared" si="10"/>
        <v/>
      </c>
      <c r="CB114" s="23"/>
      <c r="CC114" s="23"/>
      <c r="CD114" s="23"/>
      <c r="CE114" s="23"/>
      <c r="CF114" s="23"/>
      <c r="CG114" s="24">
        <f>IF((K114+L114)&lt;&gt;(E114+F114+G114+H114+I114+J114),1,0)</f>
        <v>0</v>
      </c>
      <c r="CH114" s="13"/>
      <c r="CI114" s="13"/>
      <c r="CJ114" s="13"/>
      <c r="CK114" s="13"/>
      <c r="CL114" s="13"/>
      <c r="CM114" s="13"/>
      <c r="CN114" s="13"/>
      <c r="CO114" s="13"/>
    </row>
    <row r="115" spans="1:93" s="7" customFormat="1" x14ac:dyDescent="0.25">
      <c r="A115" s="885" t="s">
        <v>125</v>
      </c>
      <c r="B115" s="885"/>
      <c r="C115" s="885"/>
      <c r="D115" s="885"/>
      <c r="E115" s="175"/>
      <c r="F115" s="17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BY115" s="8"/>
      <c r="BZ115" s="8"/>
      <c r="CA115" s="9"/>
      <c r="CB115" s="9"/>
      <c r="CC115" s="9"/>
      <c r="CD115" s="9"/>
      <c r="CE115" s="9"/>
      <c r="CF115" s="9"/>
      <c r="CG115" s="13"/>
      <c r="CH115" s="13"/>
      <c r="CI115" s="13"/>
      <c r="CJ115" s="13"/>
      <c r="CK115" s="13"/>
      <c r="CL115" s="13"/>
      <c r="CM115" s="13"/>
      <c r="CN115" s="13"/>
      <c r="CO115" s="13"/>
    </row>
    <row r="116" spans="1:93" s="7" customFormat="1" ht="21" x14ac:dyDescent="0.25">
      <c r="A116" s="819" t="s">
        <v>126</v>
      </c>
      <c r="B116" s="939" t="s">
        <v>127</v>
      </c>
      <c r="C116" s="820" t="s">
        <v>128</v>
      </c>
      <c r="D116" s="822" t="s">
        <v>129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BY116" s="8"/>
      <c r="BZ116" s="8"/>
      <c r="CA116" s="9"/>
      <c r="CB116" s="9"/>
      <c r="CC116" s="9"/>
      <c r="CD116" s="9"/>
      <c r="CE116" s="9"/>
      <c r="CF116" s="9"/>
      <c r="CG116" s="13"/>
      <c r="CH116" s="13"/>
      <c r="CI116" s="13"/>
      <c r="CJ116" s="13"/>
      <c r="CK116" s="13"/>
      <c r="CL116" s="13"/>
      <c r="CM116" s="13"/>
      <c r="CN116" s="13"/>
      <c r="CO116" s="13"/>
    </row>
    <row r="117" spans="1:93" s="7" customFormat="1" x14ac:dyDescent="0.25">
      <c r="A117" s="940" t="s">
        <v>130</v>
      </c>
      <c r="B117" s="941"/>
      <c r="C117" s="858"/>
      <c r="D117" s="942"/>
      <c r="E117" s="17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BY117" s="8"/>
      <c r="BZ117" s="8"/>
      <c r="CA117" s="9"/>
      <c r="CB117" s="9"/>
      <c r="CC117" s="9"/>
      <c r="CD117" s="9"/>
      <c r="CE117" s="9"/>
      <c r="CF117" s="9"/>
      <c r="CG117" s="13"/>
      <c r="CH117" s="13"/>
      <c r="CI117" s="13"/>
      <c r="CJ117" s="13"/>
      <c r="CK117" s="13"/>
      <c r="CL117" s="13"/>
      <c r="CM117" s="13"/>
      <c r="CN117" s="13"/>
      <c r="CO117" s="13"/>
    </row>
    <row r="118" spans="1:93" s="7" customFormat="1" x14ac:dyDescent="0.25">
      <c r="A118" s="885" t="s">
        <v>131</v>
      </c>
      <c r="B118" s="885"/>
      <c r="C118" s="885"/>
      <c r="D118" s="885"/>
      <c r="E118" s="11"/>
      <c r="F118" s="11"/>
      <c r="G118" s="11"/>
      <c r="H118" s="11"/>
      <c r="I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BY118" s="8"/>
      <c r="BZ118" s="8"/>
      <c r="CA118" s="9"/>
      <c r="CB118" s="9"/>
      <c r="CC118" s="9"/>
      <c r="CD118" s="9"/>
      <c r="CE118" s="9"/>
      <c r="CF118" s="9"/>
      <c r="CG118" s="13"/>
      <c r="CH118" s="13"/>
      <c r="CI118" s="13"/>
      <c r="CJ118" s="13"/>
      <c r="CK118" s="13"/>
      <c r="CL118" s="13"/>
      <c r="CM118" s="13"/>
      <c r="CN118" s="13"/>
      <c r="CO118" s="13"/>
    </row>
    <row r="119" spans="1:93" s="7" customFormat="1" x14ac:dyDescent="0.25">
      <c r="A119" s="1308" t="s">
        <v>126</v>
      </c>
      <c r="B119" s="1425" t="s">
        <v>132</v>
      </c>
      <c r="C119" s="1426"/>
      <c r="D119" s="1426"/>
      <c r="E119" s="1426"/>
      <c r="F119" s="1426"/>
      <c r="G119" s="1426"/>
      <c r="H119" s="1426"/>
      <c r="I119" s="1427"/>
      <c r="BY119" s="8"/>
      <c r="BZ119" s="8"/>
      <c r="CA119" s="9"/>
      <c r="CB119" s="9"/>
      <c r="CC119" s="9"/>
      <c r="CD119" s="9"/>
      <c r="CE119" s="9"/>
      <c r="CF119" s="9"/>
      <c r="CG119" s="13"/>
      <c r="CH119" s="13"/>
      <c r="CI119" s="13"/>
      <c r="CJ119" s="13"/>
      <c r="CK119" s="13"/>
      <c r="CL119" s="13"/>
      <c r="CM119" s="13"/>
      <c r="CN119" s="13"/>
      <c r="CO119" s="13"/>
    </row>
    <row r="120" spans="1:93" s="7" customFormat="1" ht="42" x14ac:dyDescent="0.25">
      <c r="A120" s="1187"/>
      <c r="B120" s="906" t="s">
        <v>133</v>
      </c>
      <c r="C120" s="936" t="s">
        <v>134</v>
      </c>
      <c r="D120" s="936" t="s">
        <v>135</v>
      </c>
      <c r="E120" s="936" t="s">
        <v>136</v>
      </c>
      <c r="F120" s="936" t="s">
        <v>137</v>
      </c>
      <c r="G120" s="936" t="s">
        <v>138</v>
      </c>
      <c r="H120" s="936" t="s">
        <v>139</v>
      </c>
      <c r="I120" s="936" t="s">
        <v>140</v>
      </c>
      <c r="BY120" s="8"/>
      <c r="BZ120" s="8"/>
      <c r="CA120" s="9"/>
      <c r="CB120" s="9"/>
      <c r="CC120" s="9"/>
      <c r="CD120" s="9"/>
      <c r="CE120" s="9"/>
      <c r="CF120" s="9"/>
      <c r="CG120" s="13"/>
      <c r="CH120" s="13"/>
      <c r="CI120" s="13"/>
      <c r="CJ120" s="13"/>
      <c r="CK120" s="13"/>
      <c r="CL120" s="13"/>
      <c r="CM120" s="13"/>
      <c r="CN120" s="13"/>
      <c r="CO120" s="13"/>
    </row>
    <row r="121" spans="1:93" s="7" customFormat="1" ht="42" x14ac:dyDescent="0.25">
      <c r="A121" s="943" t="s">
        <v>141</v>
      </c>
      <c r="B121" s="944">
        <f>SUM(C121:I121)</f>
        <v>0</v>
      </c>
      <c r="C121" s="909"/>
      <c r="D121" s="909"/>
      <c r="E121" s="909"/>
      <c r="F121" s="909"/>
      <c r="G121" s="909"/>
      <c r="H121" s="909"/>
      <c r="I121" s="945"/>
      <c r="BY121" s="8"/>
      <c r="BZ121" s="8"/>
      <c r="CA121" s="9"/>
      <c r="CB121" s="9"/>
      <c r="CC121" s="9"/>
      <c r="CD121" s="9"/>
      <c r="CE121" s="9"/>
      <c r="CF121" s="9"/>
      <c r="CG121" s="13"/>
      <c r="CH121" s="13"/>
      <c r="CI121" s="13"/>
      <c r="CJ121" s="13"/>
      <c r="CK121" s="13"/>
      <c r="CL121" s="13"/>
      <c r="CM121" s="13"/>
      <c r="CN121" s="13"/>
      <c r="CO121" s="13"/>
    </row>
    <row r="122" spans="1:93" s="7" customFormat="1" ht="31.5" x14ac:dyDescent="0.25">
      <c r="A122" s="180" t="s">
        <v>142</v>
      </c>
      <c r="B122" s="181">
        <f>SUM(C122:I122)</f>
        <v>0</v>
      </c>
      <c r="C122" s="182"/>
      <c r="D122" s="182"/>
      <c r="E122" s="182"/>
      <c r="F122" s="182"/>
      <c r="G122" s="182"/>
      <c r="H122" s="182"/>
      <c r="I122" s="183"/>
      <c r="BY122" s="8"/>
      <c r="BZ122" s="8"/>
      <c r="CA122" s="9"/>
      <c r="CB122" s="9"/>
      <c r="CC122" s="9"/>
      <c r="CD122" s="9"/>
      <c r="CE122" s="9"/>
      <c r="CF122" s="9"/>
      <c r="CG122" s="13"/>
      <c r="CH122" s="13"/>
      <c r="CI122" s="13"/>
      <c r="CJ122" s="13"/>
      <c r="CK122" s="13"/>
      <c r="CL122" s="13"/>
      <c r="CM122" s="13"/>
      <c r="CN122" s="13"/>
      <c r="CO122" s="13"/>
    </row>
    <row r="123" spans="1:93" s="7" customFormat="1" x14ac:dyDescent="0.25">
      <c r="A123" s="885" t="s">
        <v>143</v>
      </c>
      <c r="BY123" s="8"/>
      <c r="BZ123" s="8"/>
      <c r="CA123" s="9"/>
      <c r="CB123" s="9"/>
      <c r="CC123" s="9"/>
      <c r="CD123" s="9"/>
      <c r="CE123" s="9"/>
      <c r="CF123" s="9"/>
      <c r="CG123" s="13"/>
      <c r="CH123" s="13"/>
      <c r="CI123" s="13"/>
      <c r="CJ123" s="13"/>
      <c r="CK123" s="13"/>
      <c r="CL123" s="13"/>
      <c r="CM123" s="13"/>
      <c r="CN123" s="13"/>
      <c r="CO123" s="13"/>
    </row>
    <row r="124" spans="1:93" s="7" customFormat="1" x14ac:dyDescent="0.25">
      <c r="A124" s="1308" t="s">
        <v>126</v>
      </c>
      <c r="B124" s="1256" t="s">
        <v>144</v>
      </c>
      <c r="C124" s="1449" t="s">
        <v>145</v>
      </c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1"/>
      <c r="BY124" s="8"/>
      <c r="BZ124" s="8"/>
      <c r="CA124" s="9"/>
      <c r="CB124" s="9"/>
      <c r="CC124" s="9"/>
      <c r="CD124" s="9"/>
      <c r="CE124" s="9"/>
      <c r="CF124" s="9"/>
      <c r="CG124" s="13"/>
      <c r="CH124" s="13"/>
      <c r="CI124" s="13"/>
      <c r="CJ124" s="13"/>
      <c r="CK124" s="13"/>
      <c r="CL124" s="13"/>
      <c r="CM124" s="13"/>
      <c r="CN124" s="13"/>
      <c r="CO124" s="13"/>
    </row>
    <row r="125" spans="1:93" s="7" customFormat="1" ht="31.5" x14ac:dyDescent="0.25">
      <c r="A125" s="1187"/>
      <c r="B125" s="1078"/>
      <c r="C125" s="889" t="s">
        <v>146</v>
      </c>
      <c r="D125" s="884" t="s">
        <v>147</v>
      </c>
      <c r="E125" s="884" t="s">
        <v>148</v>
      </c>
      <c r="F125" s="884" t="s">
        <v>149</v>
      </c>
      <c r="G125" s="884" t="s">
        <v>150</v>
      </c>
      <c r="H125" s="884" t="s">
        <v>151</v>
      </c>
      <c r="I125" s="884" t="s">
        <v>152</v>
      </c>
      <c r="J125" s="884" t="s">
        <v>153</v>
      </c>
      <c r="K125" s="884" t="s">
        <v>154</v>
      </c>
      <c r="L125" s="884" t="s">
        <v>155</v>
      </c>
      <c r="M125" s="899" t="s">
        <v>156</v>
      </c>
      <c r="BY125" s="8"/>
      <c r="BZ125" s="8"/>
      <c r="CA125" s="9"/>
      <c r="CB125" s="9"/>
      <c r="CC125" s="9"/>
      <c r="CD125" s="9"/>
      <c r="CE125" s="9"/>
      <c r="CF125" s="9"/>
      <c r="CG125" s="13"/>
      <c r="CH125" s="13"/>
      <c r="CI125" s="13"/>
      <c r="CJ125" s="13"/>
      <c r="CK125" s="13"/>
      <c r="CL125" s="13"/>
      <c r="CM125" s="13"/>
      <c r="CN125" s="13"/>
      <c r="CO125" s="13"/>
    </row>
    <row r="126" spans="1:93" s="7" customFormat="1" ht="21" x14ac:dyDescent="0.25">
      <c r="A126" s="943" t="s">
        <v>157</v>
      </c>
      <c r="B126" s="944">
        <f>SUM(C126:M126)</f>
        <v>0</v>
      </c>
      <c r="C126" s="840"/>
      <c r="D126" s="841"/>
      <c r="E126" s="841"/>
      <c r="F126" s="841"/>
      <c r="G126" s="841"/>
      <c r="H126" s="841"/>
      <c r="I126" s="841"/>
      <c r="J126" s="841"/>
      <c r="K126" s="841"/>
      <c r="L126" s="841"/>
      <c r="M126" s="837"/>
      <c r="BY126" s="8"/>
      <c r="BZ126" s="8"/>
      <c r="CA126" s="9"/>
      <c r="CB126" s="9"/>
      <c r="CC126" s="9"/>
      <c r="CD126" s="9"/>
      <c r="CE126" s="9"/>
      <c r="CF126" s="9"/>
      <c r="CG126" s="13"/>
      <c r="CH126" s="13"/>
      <c r="CI126" s="13"/>
      <c r="CJ126" s="13"/>
      <c r="CK126" s="13"/>
      <c r="CL126" s="13"/>
      <c r="CM126" s="13"/>
      <c r="CN126" s="13"/>
      <c r="CO126" s="13"/>
    </row>
    <row r="127" spans="1:93" s="7" customFormat="1" ht="42" x14ac:dyDescent="0.25">
      <c r="A127" s="180" t="s">
        <v>158</v>
      </c>
      <c r="B127" s="181">
        <f>SUM(C127:M127)</f>
        <v>0</v>
      </c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51"/>
      <c r="BY127" s="8"/>
      <c r="BZ127" s="8"/>
      <c r="CA127" s="9"/>
      <c r="CB127" s="9"/>
      <c r="CC127" s="9"/>
      <c r="CD127" s="9"/>
      <c r="CE127" s="9"/>
      <c r="CF127" s="9"/>
      <c r="CG127" s="13"/>
      <c r="CH127" s="13"/>
      <c r="CI127" s="13"/>
      <c r="CJ127" s="13"/>
      <c r="CK127" s="13"/>
      <c r="CL127" s="13"/>
      <c r="CM127" s="13"/>
      <c r="CN127" s="13"/>
      <c r="CO127" s="13"/>
    </row>
    <row r="128" spans="1:93" s="7" customFormat="1" x14ac:dyDescent="0.25">
      <c r="A128" s="885" t="s">
        <v>159</v>
      </c>
      <c r="B128" s="184"/>
      <c r="BY128" s="8"/>
      <c r="BZ128" s="8"/>
      <c r="CA128" s="9"/>
      <c r="CB128" s="9"/>
      <c r="CC128" s="9"/>
      <c r="CD128" s="9"/>
      <c r="CE128" s="9"/>
      <c r="CF128" s="9"/>
      <c r="CG128" s="13"/>
      <c r="CH128" s="13"/>
      <c r="CI128" s="13"/>
      <c r="CJ128" s="13"/>
      <c r="CK128" s="13"/>
      <c r="CL128" s="13"/>
      <c r="CM128" s="13"/>
      <c r="CN128" s="13"/>
      <c r="CO128" s="13"/>
    </row>
    <row r="129" spans="1:93" s="7" customFormat="1" ht="15" customHeight="1" x14ac:dyDescent="0.25">
      <c r="A129" s="1094" t="s">
        <v>126</v>
      </c>
      <c r="B129" s="1166" t="s">
        <v>160</v>
      </c>
      <c r="C129" s="1445" t="s">
        <v>161</v>
      </c>
      <c r="D129" s="1446"/>
      <c r="E129" s="1446"/>
      <c r="F129" s="1447"/>
      <c r="G129" s="1448" t="s">
        <v>9</v>
      </c>
      <c r="H129" s="1109" t="s">
        <v>10</v>
      </c>
      <c r="BY129" s="8"/>
      <c r="BZ129" s="8"/>
      <c r="CA129" s="9"/>
      <c r="CB129" s="9"/>
      <c r="CC129" s="9"/>
      <c r="CD129" s="9"/>
      <c r="CE129" s="9"/>
      <c r="CF129" s="9"/>
      <c r="CG129" s="13"/>
      <c r="CH129" s="13"/>
      <c r="CI129" s="13"/>
      <c r="CJ129" s="13"/>
      <c r="CK129" s="13"/>
      <c r="CL129" s="13"/>
      <c r="CM129" s="13"/>
      <c r="CN129" s="13"/>
      <c r="CO129" s="13"/>
    </row>
    <row r="130" spans="1:93" s="7" customFormat="1" ht="31.5" x14ac:dyDescent="0.25">
      <c r="A130" s="1163"/>
      <c r="B130" s="1167"/>
      <c r="C130" s="828" t="s">
        <v>162</v>
      </c>
      <c r="D130" s="884" t="s">
        <v>163</v>
      </c>
      <c r="E130" s="884" t="s">
        <v>164</v>
      </c>
      <c r="F130" s="830" t="s">
        <v>165</v>
      </c>
      <c r="G130" s="1172"/>
      <c r="H130" s="1173"/>
      <c r="BV130" s="8"/>
      <c r="BW130" s="8"/>
      <c r="CA130" s="9"/>
      <c r="CB130" s="9"/>
      <c r="CC130" s="9"/>
      <c r="CD130" s="9"/>
      <c r="CE130" s="9"/>
      <c r="CF130" s="9"/>
      <c r="CG130" s="13"/>
      <c r="CH130" s="13"/>
      <c r="CI130" s="13"/>
      <c r="CJ130" s="13"/>
      <c r="CK130" s="13"/>
      <c r="CL130" s="13"/>
      <c r="CM130" s="13"/>
      <c r="CN130" s="13"/>
      <c r="CO130" s="13"/>
    </row>
    <row r="131" spans="1:93" s="7" customFormat="1" ht="31.5" x14ac:dyDescent="0.25">
      <c r="A131" s="943" t="s">
        <v>166</v>
      </c>
      <c r="B131" s="911"/>
      <c r="C131" s="912"/>
      <c r="D131" s="841"/>
      <c r="E131" s="841"/>
      <c r="F131" s="843"/>
      <c r="G131" s="867"/>
      <c r="H131" s="842"/>
      <c r="I131" s="152" t="str">
        <f>CA131&amp;CB131&amp;CC131&amp;CD131</f>
        <v/>
      </c>
      <c r="BY131" s="8"/>
      <c r="BZ131" s="8"/>
      <c r="CA131" s="23" t="str">
        <f>IF(CG131=1,"* No olvide ingresar la columna Pueblos Originarios (Digite cero si no tiene). ","")</f>
        <v/>
      </c>
      <c r="CB131" s="23" t="str">
        <f>IF(CH131=1,"* No olvide ingresar la columna Migrantes (Digite cero si no tiene). ","")</f>
        <v/>
      </c>
      <c r="CC131" s="23" t="str">
        <f>IF(CI131=1,"* El total de Pueblos Originarios NO DEBE superar la suma por grupo de edad. ","")</f>
        <v/>
      </c>
      <c r="CD131" s="23" t="str">
        <f>IF(CJ131=1,"* El total de Migrantes NO DEBE superar la suma por grupo de edad","")</f>
        <v/>
      </c>
      <c r="CE131" s="23"/>
      <c r="CF131" s="23"/>
      <c r="CG131" s="24">
        <f>IF(AND(G131="",SUM(C131:F131)&lt;&gt;0),1,0)</f>
        <v>0</v>
      </c>
      <c r="CH131" s="24">
        <f>IF(AND(H131="",SUM(C131:F131)&lt;&gt;0),1,0)</f>
        <v>0</v>
      </c>
      <c r="CI131" s="24">
        <f>IF(SUM(C131:F131)&lt;G131,1,0)</f>
        <v>0</v>
      </c>
      <c r="CJ131" s="24">
        <f>IF(SUM(C131:F131)&lt;H131,1,0)</f>
        <v>0</v>
      </c>
      <c r="CK131" s="13"/>
      <c r="CL131" s="13"/>
      <c r="CM131" s="13"/>
      <c r="CN131" s="13"/>
      <c r="CO131" s="13"/>
    </row>
    <row r="132" spans="1:93" s="7" customFormat="1" ht="31.5" x14ac:dyDescent="0.25">
      <c r="A132" s="180" t="s">
        <v>167</v>
      </c>
      <c r="B132" s="185"/>
      <c r="C132" s="186"/>
      <c r="D132" s="45"/>
      <c r="E132" s="45"/>
      <c r="F132" s="47"/>
      <c r="G132" s="102"/>
      <c r="H132" s="46"/>
      <c r="I132" s="152" t="str">
        <f>CA132&amp;CB132&amp;CC132&amp;CD132</f>
        <v/>
      </c>
      <c r="BY132" s="8"/>
      <c r="BZ132" s="8"/>
      <c r="CA132" s="23" t="str">
        <f>IF(CG132=1,"* No olvide ingresar la columna Pueblos Originarios (Digite cero si no tiene). ","")</f>
        <v/>
      </c>
      <c r="CB132" s="23" t="str">
        <f>IF(CH132=1,"* No olvide ingresar la columna Migrantes (Digite cero si no tiene). ","")</f>
        <v/>
      </c>
      <c r="CC132" s="23" t="str">
        <f>IF(CI132=1,"* El total de Pueblos Originarios NO DEBE superar la suma por grupo de edad. ","")</f>
        <v/>
      </c>
      <c r="CD132" s="23" t="str">
        <f>IF(CJ132=1,"* El total de Migrantes NO DEBE superar la suma por grupo de edad","")</f>
        <v/>
      </c>
      <c r="CE132" s="9"/>
      <c r="CF132" s="9"/>
      <c r="CG132" s="24">
        <f>IF(AND(G132="",SUM(C132:F132)&lt;&gt;0),1,0)</f>
        <v>0</v>
      </c>
      <c r="CH132" s="24">
        <f>IF(AND(H132="",SUM(C132:F132)&lt;&gt;0),1,0)</f>
        <v>0</v>
      </c>
      <c r="CI132" s="24">
        <f>IF(SUM(C132:F132)&lt;G132,1,0)</f>
        <v>0</v>
      </c>
      <c r="CJ132" s="24">
        <f>IF(SUM(C132:F132)&lt;H132,1,0)</f>
        <v>0</v>
      </c>
      <c r="CK132" s="9"/>
      <c r="CL132" s="9"/>
      <c r="CM132" s="9"/>
      <c r="CN132" s="9"/>
      <c r="CO132" s="9"/>
    </row>
    <row r="133" spans="1:93" s="7" customFormat="1" x14ac:dyDescent="0.25">
      <c r="A133" s="187" t="s">
        <v>168</v>
      </c>
      <c r="B133" s="188"/>
      <c r="C133" s="188"/>
      <c r="D133" s="189"/>
      <c r="E133" s="190"/>
      <c r="F133" s="190"/>
      <c r="G133" s="190"/>
      <c r="H133" s="190"/>
      <c r="I133" s="190"/>
      <c r="J133" s="191"/>
      <c r="K133" s="190"/>
      <c r="L133" s="190"/>
      <c r="M133" s="190"/>
      <c r="N133" s="190"/>
      <c r="O133" s="190"/>
      <c r="P133" s="190"/>
      <c r="BY133" s="8"/>
      <c r="BZ133" s="8"/>
      <c r="CA133" s="23"/>
      <c r="CB133" s="23"/>
      <c r="CC133" s="23"/>
      <c r="CD133" s="23"/>
      <c r="CE133" s="9"/>
      <c r="CF133" s="9"/>
      <c r="CG133" s="24"/>
      <c r="CH133" s="24"/>
      <c r="CI133" s="24"/>
      <c r="CJ133" s="24"/>
      <c r="CK133" s="9"/>
      <c r="CL133" s="9"/>
      <c r="CM133" s="9"/>
      <c r="CN133" s="9"/>
      <c r="CO133" s="9"/>
    </row>
    <row r="134" spans="1:93" s="7" customFormat="1" ht="15" customHeight="1" x14ac:dyDescent="0.25">
      <c r="A134" s="1174" t="s">
        <v>108</v>
      </c>
      <c r="B134" s="1175"/>
      <c r="C134" s="1176"/>
      <c r="D134" s="1179" t="s">
        <v>109</v>
      </c>
      <c r="E134" s="1181" t="s">
        <v>98</v>
      </c>
      <c r="F134" s="1175"/>
      <c r="G134" s="1175"/>
      <c r="H134" s="1175"/>
      <c r="I134" s="1175"/>
      <c r="J134" s="1175"/>
      <c r="K134" s="1175"/>
      <c r="L134" s="1175"/>
      <c r="M134" s="1175"/>
      <c r="N134" s="1182"/>
      <c r="O134" s="1191" t="s">
        <v>110</v>
      </c>
      <c r="P134" s="1192"/>
      <c r="BY134" s="8"/>
      <c r="BZ134" s="8"/>
      <c r="CA134" s="23"/>
      <c r="CB134" s="23"/>
      <c r="CC134" s="23"/>
      <c r="CD134" s="23"/>
      <c r="CE134" s="9"/>
      <c r="CF134" s="9"/>
      <c r="CG134" s="24"/>
      <c r="CH134" s="24"/>
      <c r="CI134" s="24"/>
      <c r="CJ134" s="24"/>
      <c r="CK134" s="9"/>
      <c r="CL134" s="9"/>
      <c r="CM134" s="9"/>
      <c r="CN134" s="9"/>
      <c r="CO134" s="9"/>
    </row>
    <row r="135" spans="1:93" s="7" customFormat="1" ht="21" x14ac:dyDescent="0.25">
      <c r="A135" s="1177"/>
      <c r="B135" s="1177"/>
      <c r="C135" s="1178"/>
      <c r="D135" s="1180"/>
      <c r="E135" s="192" t="s">
        <v>169</v>
      </c>
      <c r="F135" s="193" t="s">
        <v>170</v>
      </c>
      <c r="G135" s="193" t="s">
        <v>111</v>
      </c>
      <c r="H135" s="193" t="s">
        <v>112</v>
      </c>
      <c r="I135" s="193" t="s">
        <v>113</v>
      </c>
      <c r="J135" s="193" t="s">
        <v>114</v>
      </c>
      <c r="K135" s="193" t="s">
        <v>115</v>
      </c>
      <c r="L135" s="193" t="s">
        <v>171</v>
      </c>
      <c r="M135" s="193" t="s">
        <v>172</v>
      </c>
      <c r="N135" s="194" t="s">
        <v>173</v>
      </c>
      <c r="O135" s="195" t="s">
        <v>117</v>
      </c>
      <c r="P135" s="196" t="s">
        <v>118</v>
      </c>
      <c r="BY135" s="8"/>
      <c r="BZ135" s="8"/>
      <c r="CA135" s="23"/>
      <c r="CB135" s="23"/>
      <c r="CC135" s="23"/>
      <c r="CD135" s="23"/>
      <c r="CE135" s="9"/>
      <c r="CF135" s="9"/>
      <c r="CG135" s="24"/>
      <c r="CH135" s="24"/>
      <c r="CI135" s="24"/>
      <c r="CJ135" s="24"/>
      <c r="CK135" s="9"/>
      <c r="CL135" s="9"/>
      <c r="CM135" s="9"/>
      <c r="CN135" s="9"/>
      <c r="CO135" s="9"/>
    </row>
    <row r="136" spans="1:93" s="7" customFormat="1" x14ac:dyDescent="0.25">
      <c r="A136" s="1193" t="s">
        <v>174</v>
      </c>
      <c r="B136" s="1176"/>
      <c r="C136" s="197" t="s">
        <v>175</v>
      </c>
      <c r="D136" s="198">
        <f>+E136</f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1"/>
      <c r="O136" s="202"/>
      <c r="P136" s="203"/>
      <c r="Q136" s="7" t="str">
        <f>CA136</f>
        <v/>
      </c>
      <c r="BY136" s="8"/>
      <c r="BZ136" s="8"/>
      <c r="CA136" s="23" t="str">
        <f>IF(CG136=1," * El Total por sexo Debe ser igual al total de las intervenciones. ","")</f>
        <v/>
      </c>
      <c r="CB136" s="23"/>
      <c r="CC136" s="23"/>
      <c r="CD136" s="23"/>
      <c r="CE136" s="9"/>
      <c r="CF136" s="9"/>
      <c r="CG136" s="24">
        <f>IF((O136+P136)&lt;&gt;D136,1,0)</f>
        <v>0</v>
      </c>
      <c r="CH136" s="24"/>
      <c r="CI136" s="24"/>
      <c r="CJ136" s="24"/>
      <c r="CK136" s="9"/>
      <c r="CL136" s="9"/>
      <c r="CM136" s="9"/>
      <c r="CN136" s="9"/>
      <c r="CO136" s="9"/>
    </row>
    <row r="137" spans="1:93" s="7" customFormat="1" x14ac:dyDescent="0.25">
      <c r="A137" s="1194"/>
      <c r="B137" s="1195"/>
      <c r="C137" s="204" t="s">
        <v>176</v>
      </c>
      <c r="D137" s="198">
        <f>+F137</f>
        <v>0</v>
      </c>
      <c r="E137" s="205"/>
      <c r="F137" s="206"/>
      <c r="G137" s="207"/>
      <c r="H137" s="207"/>
      <c r="I137" s="207"/>
      <c r="J137" s="207"/>
      <c r="K137" s="207"/>
      <c r="L137" s="207"/>
      <c r="M137" s="207"/>
      <c r="N137" s="208"/>
      <c r="O137" s="209"/>
      <c r="P137" s="210"/>
      <c r="Q137" s="7" t="str">
        <f t="shared" ref="Q137:Q151" si="12">CA137</f>
        <v/>
      </c>
      <c r="BY137" s="8"/>
      <c r="BZ137" s="8"/>
      <c r="CA137" s="23" t="str">
        <f t="shared" ref="CA137:CA151" si="13">IF(CG137=1," * El Total por sexo Debe ser igual al total de las intervenciones. ","")</f>
        <v/>
      </c>
      <c r="CB137" s="23"/>
      <c r="CC137" s="23"/>
      <c r="CD137" s="23"/>
      <c r="CE137" s="9"/>
      <c r="CF137" s="9"/>
      <c r="CG137" s="24">
        <f t="shared" ref="CG137:CG151" si="14">IF((O137+P137)&lt;&gt;D137,1,0)</f>
        <v>0</v>
      </c>
      <c r="CH137" s="24"/>
      <c r="CI137" s="24"/>
      <c r="CJ137" s="24"/>
      <c r="CK137" s="9"/>
      <c r="CL137" s="9"/>
      <c r="CM137" s="9"/>
      <c r="CN137" s="9"/>
      <c r="CO137" s="9"/>
    </row>
    <row r="138" spans="1:93" s="7" customFormat="1" x14ac:dyDescent="0.25">
      <c r="A138" s="1194"/>
      <c r="B138" s="1195"/>
      <c r="C138" s="204" t="s">
        <v>177</v>
      </c>
      <c r="D138" s="198">
        <f>+G138</f>
        <v>0</v>
      </c>
      <c r="E138" s="205"/>
      <c r="F138" s="207"/>
      <c r="G138" s="206"/>
      <c r="H138" s="207"/>
      <c r="I138" s="207"/>
      <c r="J138" s="207"/>
      <c r="K138" s="207"/>
      <c r="L138" s="207"/>
      <c r="M138" s="207"/>
      <c r="N138" s="208"/>
      <c r="O138" s="209"/>
      <c r="P138" s="210"/>
      <c r="Q138" s="7" t="str">
        <f t="shared" si="12"/>
        <v/>
      </c>
      <c r="BY138" s="8"/>
      <c r="BZ138" s="8"/>
      <c r="CA138" s="23" t="str">
        <f t="shared" si="13"/>
        <v/>
      </c>
      <c r="CB138" s="23"/>
      <c r="CC138" s="23"/>
      <c r="CD138" s="23"/>
      <c r="CE138" s="9"/>
      <c r="CF138" s="9"/>
      <c r="CG138" s="24">
        <f t="shared" si="14"/>
        <v>0</v>
      </c>
      <c r="CH138" s="24"/>
      <c r="CI138" s="24"/>
      <c r="CJ138" s="24"/>
      <c r="CK138" s="9"/>
      <c r="CL138" s="9"/>
      <c r="CM138" s="9"/>
      <c r="CN138" s="9"/>
      <c r="CO138" s="9"/>
    </row>
    <row r="139" spans="1:93" s="7" customFormat="1" ht="21" x14ac:dyDescent="0.25">
      <c r="A139" s="1194"/>
      <c r="B139" s="1195"/>
      <c r="C139" s="211" t="s">
        <v>178</v>
      </c>
      <c r="D139" s="198">
        <f>+H139</f>
        <v>0</v>
      </c>
      <c r="E139" s="205"/>
      <c r="F139" s="207"/>
      <c r="G139" s="207"/>
      <c r="H139" s="206"/>
      <c r="I139" s="207"/>
      <c r="J139" s="207"/>
      <c r="K139" s="207"/>
      <c r="L139" s="207"/>
      <c r="M139" s="207"/>
      <c r="N139" s="208"/>
      <c r="O139" s="209"/>
      <c r="P139" s="210"/>
      <c r="Q139" s="7" t="str">
        <f t="shared" si="12"/>
        <v/>
      </c>
      <c r="BY139" s="8"/>
      <c r="BZ139" s="8"/>
      <c r="CA139" s="23" t="str">
        <f t="shared" si="13"/>
        <v/>
      </c>
      <c r="CB139" s="23"/>
      <c r="CC139" s="23"/>
      <c r="CD139" s="23"/>
      <c r="CE139" s="9"/>
      <c r="CF139" s="9"/>
      <c r="CG139" s="24">
        <f t="shared" si="14"/>
        <v>0</v>
      </c>
      <c r="CH139" s="24"/>
      <c r="CI139" s="24"/>
      <c r="CJ139" s="24"/>
      <c r="CK139" s="9"/>
      <c r="CL139" s="9"/>
      <c r="CM139" s="9"/>
      <c r="CN139" s="9"/>
      <c r="CO139" s="9"/>
    </row>
    <row r="140" spans="1:93" s="7" customFormat="1" ht="21" x14ac:dyDescent="0.25">
      <c r="A140" s="1194"/>
      <c r="B140" s="1195"/>
      <c r="C140" s="211" t="s">
        <v>179</v>
      </c>
      <c r="D140" s="198">
        <f>+I140+J140+K140</f>
        <v>0</v>
      </c>
      <c r="E140" s="205"/>
      <c r="F140" s="207"/>
      <c r="G140" s="207"/>
      <c r="H140" s="207"/>
      <c r="I140" s="206"/>
      <c r="J140" s="206"/>
      <c r="K140" s="206"/>
      <c r="L140" s="207"/>
      <c r="M140" s="207"/>
      <c r="N140" s="208"/>
      <c r="O140" s="209"/>
      <c r="P140" s="210"/>
      <c r="Q140" s="7" t="str">
        <f t="shared" si="12"/>
        <v/>
      </c>
      <c r="BY140" s="8"/>
      <c r="BZ140" s="8"/>
      <c r="CA140" s="23" t="str">
        <f t="shared" si="13"/>
        <v/>
      </c>
      <c r="CB140" s="23"/>
      <c r="CC140" s="23"/>
      <c r="CD140" s="23"/>
      <c r="CE140" s="9"/>
      <c r="CF140" s="9"/>
      <c r="CG140" s="24">
        <f t="shared" si="14"/>
        <v>0</v>
      </c>
      <c r="CH140" s="24"/>
      <c r="CI140" s="24"/>
      <c r="CJ140" s="24"/>
      <c r="CK140" s="9"/>
      <c r="CL140" s="9"/>
      <c r="CM140" s="9"/>
      <c r="CN140" s="9"/>
      <c r="CO140" s="9"/>
    </row>
    <row r="141" spans="1:93" s="7" customFormat="1" x14ac:dyDescent="0.25">
      <c r="A141" s="1194"/>
      <c r="B141" s="1195"/>
      <c r="C141" s="212" t="s">
        <v>180</v>
      </c>
      <c r="D141" s="198">
        <f>+G141+H141+I141</f>
        <v>0</v>
      </c>
      <c r="E141" s="205"/>
      <c r="F141" s="207"/>
      <c r="G141" s="206"/>
      <c r="H141" s="206"/>
      <c r="I141" s="206"/>
      <c r="J141" s="207"/>
      <c r="K141" s="207"/>
      <c r="L141" s="207"/>
      <c r="M141" s="207"/>
      <c r="N141" s="208"/>
      <c r="O141" s="209"/>
      <c r="P141" s="210"/>
      <c r="Q141" s="7" t="str">
        <f t="shared" si="12"/>
        <v/>
      </c>
      <c r="BY141" s="8"/>
      <c r="BZ141" s="8"/>
      <c r="CA141" s="23" t="str">
        <f t="shared" si="13"/>
        <v/>
      </c>
      <c r="CB141" s="23"/>
      <c r="CC141" s="23"/>
      <c r="CD141" s="23"/>
      <c r="CE141" s="9"/>
      <c r="CF141" s="9"/>
      <c r="CG141" s="24">
        <f t="shared" si="14"/>
        <v>0</v>
      </c>
      <c r="CH141" s="24"/>
      <c r="CI141" s="24"/>
      <c r="CJ141" s="24"/>
      <c r="CK141" s="9"/>
      <c r="CL141" s="9"/>
      <c r="CM141" s="9"/>
      <c r="CN141" s="9"/>
      <c r="CO141" s="9"/>
    </row>
    <row r="142" spans="1:93" s="7" customFormat="1" x14ac:dyDescent="0.25">
      <c r="A142" s="1194"/>
      <c r="B142" s="1195"/>
      <c r="C142" s="212" t="s">
        <v>181</v>
      </c>
      <c r="D142" s="198">
        <f>+G142+H142+I142</f>
        <v>0</v>
      </c>
      <c r="E142" s="205"/>
      <c r="F142" s="207"/>
      <c r="G142" s="206"/>
      <c r="H142" s="206"/>
      <c r="I142" s="206"/>
      <c r="J142" s="207"/>
      <c r="K142" s="207"/>
      <c r="L142" s="207"/>
      <c r="M142" s="207"/>
      <c r="N142" s="208"/>
      <c r="O142" s="213"/>
      <c r="P142" s="214"/>
      <c r="Q142" s="7" t="str">
        <f t="shared" si="12"/>
        <v/>
      </c>
      <c r="BY142" s="8"/>
      <c r="BZ142" s="8"/>
      <c r="CA142" s="23" t="str">
        <f t="shared" si="13"/>
        <v/>
      </c>
      <c r="CB142" s="23"/>
      <c r="CC142" s="23"/>
      <c r="CD142" s="23"/>
      <c r="CE142" s="9"/>
      <c r="CF142" s="9"/>
      <c r="CG142" s="24">
        <f t="shared" si="14"/>
        <v>0</v>
      </c>
      <c r="CH142" s="24"/>
      <c r="CI142" s="24"/>
      <c r="CJ142" s="24"/>
      <c r="CK142" s="9"/>
      <c r="CL142" s="9"/>
      <c r="CM142" s="9"/>
      <c r="CN142" s="9"/>
      <c r="CO142" s="9"/>
    </row>
    <row r="143" spans="1:93" s="7" customFormat="1" ht="21" x14ac:dyDescent="0.25">
      <c r="A143" s="1194"/>
      <c r="B143" s="1195"/>
      <c r="C143" s="211" t="s">
        <v>182</v>
      </c>
      <c r="D143" s="215">
        <f>+L143+M143+N143</f>
        <v>0</v>
      </c>
      <c r="E143" s="216"/>
      <c r="F143" s="217"/>
      <c r="G143" s="217"/>
      <c r="H143" s="217"/>
      <c r="I143" s="217"/>
      <c r="J143" s="217"/>
      <c r="K143" s="217"/>
      <c r="L143" s="218"/>
      <c r="M143" s="218"/>
      <c r="N143" s="219"/>
      <c r="O143" s="220"/>
      <c r="P143" s="221"/>
      <c r="Q143" s="7" t="str">
        <f t="shared" si="12"/>
        <v/>
      </c>
      <c r="BY143" s="8"/>
      <c r="BZ143" s="8"/>
      <c r="CA143" s="23" t="str">
        <f t="shared" si="13"/>
        <v/>
      </c>
      <c r="CB143" s="23"/>
      <c r="CC143" s="23"/>
      <c r="CD143" s="23"/>
      <c r="CE143" s="9"/>
      <c r="CF143" s="9"/>
      <c r="CG143" s="24">
        <f t="shared" si="14"/>
        <v>0</v>
      </c>
      <c r="CH143" s="24"/>
      <c r="CI143" s="24"/>
      <c r="CJ143" s="24"/>
      <c r="CK143" s="9"/>
      <c r="CL143" s="9"/>
      <c r="CM143" s="9"/>
      <c r="CN143" s="9"/>
      <c r="CO143" s="9"/>
    </row>
    <row r="144" spans="1:93" s="7" customFormat="1" ht="15" customHeight="1" x14ac:dyDescent="0.25">
      <c r="A144" s="1193" t="s">
        <v>183</v>
      </c>
      <c r="B144" s="1176"/>
      <c r="C144" s="197" t="s">
        <v>175</v>
      </c>
      <c r="D144" s="222">
        <f>+E144</f>
        <v>0</v>
      </c>
      <c r="E144" s="223"/>
      <c r="F144" s="224"/>
      <c r="G144" s="224"/>
      <c r="H144" s="224"/>
      <c r="I144" s="224"/>
      <c r="J144" s="224"/>
      <c r="K144" s="224"/>
      <c r="L144" s="224"/>
      <c r="M144" s="224"/>
      <c r="N144" s="225"/>
      <c r="O144" s="226"/>
      <c r="P144" s="227"/>
      <c r="Q144" s="7" t="str">
        <f t="shared" si="12"/>
        <v/>
      </c>
      <c r="BY144" s="8"/>
      <c r="BZ144" s="8"/>
      <c r="CA144" s="23" t="str">
        <f t="shared" si="13"/>
        <v/>
      </c>
      <c r="CB144" s="23"/>
      <c r="CC144" s="23"/>
      <c r="CD144" s="23"/>
      <c r="CE144" s="9"/>
      <c r="CF144" s="9"/>
      <c r="CG144" s="24">
        <f t="shared" si="14"/>
        <v>0</v>
      </c>
      <c r="CH144" s="24"/>
      <c r="CI144" s="24"/>
      <c r="CJ144" s="24"/>
      <c r="CK144" s="9"/>
      <c r="CL144" s="9"/>
      <c r="CM144" s="9"/>
      <c r="CN144" s="9"/>
      <c r="CO144" s="9"/>
    </row>
    <row r="145" spans="1:88" s="7" customFormat="1" x14ac:dyDescent="0.25">
      <c r="A145" s="1194"/>
      <c r="B145" s="1195"/>
      <c r="C145" s="204" t="s">
        <v>176</v>
      </c>
      <c r="D145" s="198">
        <f>+F145</f>
        <v>0</v>
      </c>
      <c r="E145" s="205"/>
      <c r="F145" s="206"/>
      <c r="G145" s="207"/>
      <c r="H145" s="207"/>
      <c r="I145" s="207"/>
      <c r="J145" s="207"/>
      <c r="K145" s="207"/>
      <c r="L145" s="207"/>
      <c r="M145" s="207"/>
      <c r="N145" s="208"/>
      <c r="O145" s="209"/>
      <c r="P145" s="210"/>
      <c r="Q145" s="7" t="str">
        <f t="shared" si="12"/>
        <v/>
      </c>
      <c r="BY145" s="8"/>
      <c r="BZ145" s="8"/>
      <c r="CA145" s="23" t="str">
        <f t="shared" si="13"/>
        <v/>
      </c>
      <c r="CB145" s="23"/>
      <c r="CC145" s="23"/>
      <c r="CD145" s="23"/>
      <c r="CE145" s="9"/>
      <c r="CF145" s="9"/>
      <c r="CG145" s="24">
        <f t="shared" si="14"/>
        <v>0</v>
      </c>
      <c r="CH145" s="24"/>
      <c r="CI145" s="24"/>
      <c r="CJ145" s="24"/>
    </row>
    <row r="146" spans="1:88" s="7" customFormat="1" x14ac:dyDescent="0.25">
      <c r="A146" s="1194"/>
      <c r="B146" s="1195"/>
      <c r="C146" s="204" t="s">
        <v>177</v>
      </c>
      <c r="D146" s="198">
        <f>+G146</f>
        <v>0</v>
      </c>
      <c r="E146" s="205"/>
      <c r="F146" s="207"/>
      <c r="G146" s="206"/>
      <c r="H146" s="207"/>
      <c r="I146" s="207"/>
      <c r="J146" s="207"/>
      <c r="K146" s="207"/>
      <c r="L146" s="207"/>
      <c r="M146" s="207"/>
      <c r="N146" s="208"/>
      <c r="O146" s="209"/>
      <c r="P146" s="210"/>
      <c r="Q146" s="7" t="str">
        <f t="shared" si="12"/>
        <v/>
      </c>
      <c r="BY146" s="8"/>
      <c r="BZ146" s="8"/>
      <c r="CA146" s="23" t="str">
        <f t="shared" si="13"/>
        <v/>
      </c>
      <c r="CB146" s="23"/>
      <c r="CC146" s="23"/>
      <c r="CD146" s="23"/>
      <c r="CE146" s="9"/>
      <c r="CF146" s="9"/>
      <c r="CG146" s="24">
        <f t="shared" si="14"/>
        <v>0</v>
      </c>
      <c r="CH146" s="24"/>
      <c r="CI146" s="24"/>
      <c r="CJ146" s="24"/>
    </row>
    <row r="147" spans="1:88" s="7" customFormat="1" ht="21" x14ac:dyDescent="0.25">
      <c r="A147" s="1194"/>
      <c r="B147" s="1195"/>
      <c r="C147" s="211" t="s">
        <v>178</v>
      </c>
      <c r="D147" s="198">
        <f>+H147</f>
        <v>0</v>
      </c>
      <c r="E147" s="205"/>
      <c r="F147" s="207"/>
      <c r="G147" s="207"/>
      <c r="H147" s="206"/>
      <c r="I147" s="207"/>
      <c r="J147" s="207"/>
      <c r="K147" s="207"/>
      <c r="L147" s="207"/>
      <c r="M147" s="207"/>
      <c r="N147" s="208"/>
      <c r="O147" s="209"/>
      <c r="P147" s="210"/>
      <c r="Q147" s="7" t="str">
        <f t="shared" si="12"/>
        <v/>
      </c>
      <c r="BY147" s="8"/>
      <c r="BZ147" s="8"/>
      <c r="CA147" s="23" t="str">
        <f t="shared" si="13"/>
        <v/>
      </c>
      <c r="CB147" s="23"/>
      <c r="CC147" s="23"/>
      <c r="CD147" s="23"/>
      <c r="CE147" s="9"/>
      <c r="CF147" s="9"/>
      <c r="CG147" s="24">
        <f t="shared" si="14"/>
        <v>0</v>
      </c>
      <c r="CH147" s="24"/>
      <c r="CI147" s="24"/>
      <c r="CJ147" s="24"/>
    </row>
    <row r="148" spans="1:88" s="7" customFormat="1" ht="21" x14ac:dyDescent="0.25">
      <c r="A148" s="1194"/>
      <c r="B148" s="1195"/>
      <c r="C148" s="211" t="s">
        <v>179</v>
      </c>
      <c r="D148" s="198">
        <f>+I148+J148+K148</f>
        <v>0</v>
      </c>
      <c r="E148" s="205"/>
      <c r="F148" s="207"/>
      <c r="G148" s="207"/>
      <c r="H148" s="207"/>
      <c r="I148" s="206"/>
      <c r="J148" s="206"/>
      <c r="K148" s="206"/>
      <c r="L148" s="207"/>
      <c r="M148" s="207"/>
      <c r="N148" s="208"/>
      <c r="O148" s="209"/>
      <c r="P148" s="210"/>
      <c r="Q148" s="7" t="str">
        <f t="shared" si="12"/>
        <v/>
      </c>
      <c r="BY148" s="8"/>
      <c r="BZ148" s="8"/>
      <c r="CA148" s="23" t="str">
        <f t="shared" si="13"/>
        <v/>
      </c>
      <c r="CB148" s="23"/>
      <c r="CC148" s="23"/>
      <c r="CD148" s="23"/>
      <c r="CE148" s="9"/>
      <c r="CF148" s="9"/>
      <c r="CG148" s="24">
        <f t="shared" si="14"/>
        <v>0</v>
      </c>
      <c r="CH148" s="24"/>
      <c r="CI148" s="24"/>
      <c r="CJ148" s="24"/>
    </row>
    <row r="149" spans="1:88" s="7" customFormat="1" x14ac:dyDescent="0.25">
      <c r="A149" s="1194"/>
      <c r="B149" s="1195"/>
      <c r="C149" s="212" t="s">
        <v>180</v>
      </c>
      <c r="D149" s="198">
        <f>+G149+H149+I149</f>
        <v>0</v>
      </c>
      <c r="E149" s="205"/>
      <c r="F149" s="207"/>
      <c r="G149" s="206"/>
      <c r="H149" s="206"/>
      <c r="I149" s="206"/>
      <c r="J149" s="207"/>
      <c r="K149" s="207"/>
      <c r="L149" s="207"/>
      <c r="M149" s="207"/>
      <c r="N149" s="208"/>
      <c r="O149" s="209"/>
      <c r="P149" s="210"/>
      <c r="Q149" s="7" t="str">
        <f t="shared" si="12"/>
        <v/>
      </c>
      <c r="BY149" s="8"/>
      <c r="BZ149" s="8"/>
      <c r="CA149" s="23" t="str">
        <f t="shared" si="13"/>
        <v/>
      </c>
      <c r="CB149" s="23"/>
      <c r="CC149" s="23"/>
      <c r="CD149" s="23"/>
      <c r="CE149" s="9"/>
      <c r="CF149" s="9"/>
      <c r="CG149" s="24">
        <f t="shared" si="14"/>
        <v>0</v>
      </c>
      <c r="CH149" s="24"/>
      <c r="CI149" s="24"/>
      <c r="CJ149" s="24"/>
    </row>
    <row r="150" spans="1:88" s="7" customFormat="1" x14ac:dyDescent="0.25">
      <c r="A150" s="1194"/>
      <c r="B150" s="1195"/>
      <c r="C150" s="212" t="s">
        <v>181</v>
      </c>
      <c r="D150" s="198">
        <f>+G150+H150+I150</f>
        <v>0</v>
      </c>
      <c r="E150" s="205"/>
      <c r="F150" s="207"/>
      <c r="G150" s="206"/>
      <c r="H150" s="206"/>
      <c r="I150" s="206"/>
      <c r="J150" s="207"/>
      <c r="K150" s="207"/>
      <c r="L150" s="207"/>
      <c r="M150" s="207"/>
      <c r="N150" s="208"/>
      <c r="O150" s="213"/>
      <c r="P150" s="214"/>
      <c r="Q150" s="7" t="str">
        <f t="shared" si="12"/>
        <v/>
      </c>
      <c r="BY150" s="8"/>
      <c r="BZ150" s="8"/>
      <c r="CA150" s="23" t="str">
        <f t="shared" si="13"/>
        <v/>
      </c>
      <c r="CB150" s="23"/>
      <c r="CC150" s="23"/>
      <c r="CD150" s="23"/>
      <c r="CE150" s="9"/>
      <c r="CF150" s="9"/>
      <c r="CG150" s="24">
        <f t="shared" si="14"/>
        <v>0</v>
      </c>
      <c r="CH150" s="24"/>
      <c r="CI150" s="24"/>
      <c r="CJ150" s="24"/>
    </row>
    <row r="151" spans="1:88" s="7" customFormat="1" ht="21" x14ac:dyDescent="0.25">
      <c r="A151" s="1196"/>
      <c r="B151" s="1178"/>
      <c r="C151" s="211" t="s">
        <v>182</v>
      </c>
      <c r="D151" s="215">
        <f>+L151+M151+N151</f>
        <v>0</v>
      </c>
      <c r="E151" s="216"/>
      <c r="F151" s="217"/>
      <c r="G151" s="217"/>
      <c r="H151" s="217"/>
      <c r="I151" s="217"/>
      <c r="J151" s="217"/>
      <c r="K151" s="217"/>
      <c r="L151" s="228"/>
      <c r="M151" s="228"/>
      <c r="N151" s="229"/>
      <c r="O151" s="220"/>
      <c r="P151" s="221"/>
      <c r="Q151" s="7" t="str">
        <f t="shared" si="12"/>
        <v/>
      </c>
      <c r="BY151" s="8"/>
      <c r="BZ151" s="8"/>
      <c r="CA151" s="23" t="str">
        <f t="shared" si="13"/>
        <v/>
      </c>
      <c r="CB151" s="23"/>
      <c r="CC151" s="23"/>
      <c r="CD151" s="23"/>
      <c r="CE151" s="9"/>
      <c r="CF151" s="9"/>
      <c r="CG151" s="24">
        <f t="shared" si="14"/>
        <v>0</v>
      </c>
      <c r="CH151" s="24"/>
      <c r="CI151" s="24"/>
      <c r="CJ151" s="24"/>
    </row>
    <row r="152" spans="1:88" s="7" customFormat="1" x14ac:dyDescent="0.25">
      <c r="A152" s="230" t="s">
        <v>184</v>
      </c>
      <c r="B152" s="231"/>
      <c r="C152" s="6"/>
      <c r="D152" s="6"/>
      <c r="E152" s="6"/>
      <c r="F152" s="232"/>
      <c r="G152" s="232"/>
      <c r="H152" s="232"/>
      <c r="I152" s="232"/>
      <c r="BY152" s="8"/>
      <c r="BZ152" s="8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1:88" s="7" customFormat="1" ht="42" x14ac:dyDescent="0.25">
      <c r="A153" s="1425" t="s">
        <v>3</v>
      </c>
      <c r="B153" s="1426"/>
      <c r="C153" s="1427"/>
      <c r="D153" s="936" t="s">
        <v>4</v>
      </c>
      <c r="E153" s="15" t="s">
        <v>185</v>
      </c>
      <c r="F153" s="884" t="s">
        <v>186</v>
      </c>
      <c r="G153" s="884" t="s">
        <v>187</v>
      </c>
      <c r="H153" s="830" t="s">
        <v>188</v>
      </c>
      <c r="I153" s="876" t="s">
        <v>189</v>
      </c>
      <c r="BY153" s="8"/>
      <c r="BZ153" s="8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1:88" s="7" customFormat="1" ht="15" customHeight="1" x14ac:dyDescent="0.25">
      <c r="A154" s="1297" t="s">
        <v>34</v>
      </c>
      <c r="B154" s="1082" t="s">
        <v>35</v>
      </c>
      <c r="C154" s="1083"/>
      <c r="D154" s="566">
        <f>SUM(E154:H154)</f>
        <v>0</v>
      </c>
      <c r="E154" s="18"/>
      <c r="F154" s="831"/>
      <c r="G154" s="831"/>
      <c r="H154" s="877"/>
      <c r="I154" s="878"/>
      <c r="BY154" s="8"/>
      <c r="BZ154" s="8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1:88" s="7" customFormat="1" x14ac:dyDescent="0.25">
      <c r="A155" s="1080"/>
      <c r="B155" s="1298" t="s">
        <v>36</v>
      </c>
      <c r="C155" s="913" t="s">
        <v>37</v>
      </c>
      <c r="D155" s="566">
        <f t="shared" ref="D155:D183" si="15">SUM(E155:H155)</f>
        <v>0</v>
      </c>
      <c r="E155" s="840"/>
      <c r="F155" s="841"/>
      <c r="G155" s="841"/>
      <c r="H155" s="864"/>
      <c r="I155" s="848"/>
      <c r="BY155" s="8"/>
      <c r="BZ155" s="8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1:88" s="7" customFormat="1" x14ac:dyDescent="0.25">
      <c r="A156" s="1080"/>
      <c r="B156" s="1085"/>
      <c r="C156" s="823" t="s">
        <v>38</v>
      </c>
      <c r="D156" s="82">
        <f t="shared" si="15"/>
        <v>0</v>
      </c>
      <c r="E156" s="37"/>
      <c r="F156" s="38"/>
      <c r="G156" s="38"/>
      <c r="H156" s="60"/>
      <c r="I156" s="100"/>
      <c r="BY156" s="8"/>
      <c r="BZ156" s="8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1:88" s="7" customFormat="1" x14ac:dyDescent="0.25">
      <c r="A157" s="1080"/>
      <c r="B157" s="1085"/>
      <c r="C157" s="823" t="s">
        <v>39</v>
      </c>
      <c r="D157" s="26">
        <f t="shared" si="15"/>
        <v>0</v>
      </c>
      <c r="E157" s="37"/>
      <c r="F157" s="38"/>
      <c r="G157" s="38"/>
      <c r="H157" s="60"/>
      <c r="I157" s="100"/>
      <c r="BY157" s="8"/>
      <c r="BZ157" s="8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1:88" s="7" customFormat="1" x14ac:dyDescent="0.25">
      <c r="A158" s="1080"/>
      <c r="B158" s="1086"/>
      <c r="C158" s="135" t="s">
        <v>40</v>
      </c>
      <c r="D158" s="43">
        <f t="shared" si="15"/>
        <v>0</v>
      </c>
      <c r="E158" s="44"/>
      <c r="F158" s="45"/>
      <c r="G158" s="45"/>
      <c r="H158" s="127"/>
      <c r="I158" s="136"/>
      <c r="BY158" s="8"/>
      <c r="BZ158" s="8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1:88" s="7" customFormat="1" x14ac:dyDescent="0.25">
      <c r="A159" s="1080"/>
      <c r="B159" s="1087" t="s">
        <v>41</v>
      </c>
      <c r="C159" s="1088"/>
      <c r="D159" s="36">
        <f t="shared" si="15"/>
        <v>0</v>
      </c>
      <c r="E159" s="27"/>
      <c r="F159" s="28"/>
      <c r="G159" s="28"/>
      <c r="H159" s="54"/>
      <c r="I159" s="137"/>
      <c r="BY159" s="8"/>
      <c r="BZ159" s="8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1:88" s="7" customFormat="1" x14ac:dyDescent="0.25">
      <c r="A160" s="1080"/>
      <c r="B160" s="1089" t="s">
        <v>42</v>
      </c>
      <c r="C160" s="1090"/>
      <c r="D160" s="82">
        <f t="shared" si="15"/>
        <v>0</v>
      </c>
      <c r="E160" s="37"/>
      <c r="F160" s="38"/>
      <c r="G160" s="38"/>
      <c r="H160" s="60"/>
      <c r="I160" s="100"/>
      <c r="BY160" s="8"/>
      <c r="BZ160" s="8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  <row r="161" spans="1:9" s="7" customFormat="1" x14ac:dyDescent="0.25">
      <c r="A161" s="1080"/>
      <c r="B161" s="1089" t="s">
        <v>43</v>
      </c>
      <c r="C161" s="1090"/>
      <c r="D161" s="82">
        <f t="shared" si="15"/>
        <v>0</v>
      </c>
      <c r="E161" s="37"/>
      <c r="F161" s="38"/>
      <c r="G161" s="38"/>
      <c r="H161" s="60"/>
      <c r="I161" s="100"/>
    </row>
    <row r="162" spans="1:9" s="7" customFormat="1" x14ac:dyDescent="0.25">
      <c r="A162" s="1080"/>
      <c r="B162" s="1089" t="s">
        <v>44</v>
      </c>
      <c r="C162" s="1090"/>
      <c r="D162" s="82">
        <f t="shared" si="15"/>
        <v>0</v>
      </c>
      <c r="E162" s="37"/>
      <c r="F162" s="38"/>
      <c r="G162" s="38"/>
      <c r="H162" s="60"/>
      <c r="I162" s="100"/>
    </row>
    <row r="163" spans="1:9" s="7" customFormat="1" x14ac:dyDescent="0.25">
      <c r="A163" s="1080"/>
      <c r="B163" s="1089" t="s">
        <v>45</v>
      </c>
      <c r="C163" s="1090"/>
      <c r="D163" s="82">
        <f t="shared" si="15"/>
        <v>0</v>
      </c>
      <c r="E163" s="37"/>
      <c r="F163" s="38"/>
      <c r="G163" s="38"/>
      <c r="H163" s="60"/>
      <c r="I163" s="100"/>
    </row>
    <row r="164" spans="1:9" s="7" customFormat="1" x14ac:dyDescent="0.25">
      <c r="A164" s="1080"/>
      <c r="B164" s="1089" t="s">
        <v>50</v>
      </c>
      <c r="C164" s="1090"/>
      <c r="D164" s="82">
        <f t="shared" si="15"/>
        <v>0</v>
      </c>
      <c r="E164" s="112"/>
      <c r="F164" s="83"/>
      <c r="G164" s="83"/>
      <c r="H164" s="115"/>
      <c r="I164" s="138"/>
    </row>
    <row r="165" spans="1:9" s="7" customFormat="1" ht="15" customHeight="1" x14ac:dyDescent="0.25">
      <c r="A165" s="1080"/>
      <c r="B165" s="1107" t="s">
        <v>51</v>
      </c>
      <c r="C165" s="1108"/>
      <c r="D165" s="82">
        <f t="shared" si="15"/>
        <v>0</v>
      </c>
      <c r="E165" s="112"/>
      <c r="F165" s="83"/>
      <c r="G165" s="83"/>
      <c r="H165" s="115"/>
      <c r="I165" s="138"/>
    </row>
    <row r="166" spans="1:9" s="7" customFormat="1" ht="15" customHeight="1" x14ac:dyDescent="0.25">
      <c r="A166" s="1080"/>
      <c r="B166" s="1107" t="s">
        <v>52</v>
      </c>
      <c r="C166" s="1108"/>
      <c r="D166" s="82">
        <f>SUM(E166:H166)</f>
        <v>0</v>
      </c>
      <c r="E166" s="112"/>
      <c r="F166" s="83"/>
      <c r="G166" s="83"/>
      <c r="H166" s="115"/>
      <c r="I166" s="138"/>
    </row>
    <row r="167" spans="1:9" s="7" customFormat="1" x14ac:dyDescent="0.25">
      <c r="A167" s="1080"/>
      <c r="B167" s="1104" t="s">
        <v>53</v>
      </c>
      <c r="C167" s="1105"/>
      <c r="D167" s="82">
        <f t="shared" si="15"/>
        <v>0</v>
      </c>
      <c r="E167" s="112"/>
      <c r="F167" s="83"/>
      <c r="G167" s="83"/>
      <c r="H167" s="115"/>
      <c r="I167" s="138"/>
    </row>
    <row r="168" spans="1:9" s="7" customFormat="1" ht="15" customHeight="1" x14ac:dyDescent="0.25">
      <c r="A168" s="1080"/>
      <c r="B168" s="1256" t="s">
        <v>54</v>
      </c>
      <c r="C168" s="88" t="s">
        <v>55</v>
      </c>
      <c r="D168" s="934">
        <f t="shared" si="15"/>
        <v>0</v>
      </c>
      <c r="E168" s="867"/>
      <c r="F168" s="841"/>
      <c r="G168" s="841"/>
      <c r="H168" s="864"/>
      <c r="I168" s="848"/>
    </row>
    <row r="169" spans="1:9" s="7" customFormat="1" x14ac:dyDescent="0.25">
      <c r="A169" s="1080"/>
      <c r="B169" s="1106"/>
      <c r="C169" s="821" t="s">
        <v>56</v>
      </c>
      <c r="D169" s="26">
        <f t="shared" si="15"/>
        <v>0</v>
      </c>
      <c r="E169" s="59"/>
      <c r="F169" s="38"/>
      <c r="G169" s="38"/>
      <c r="H169" s="60"/>
      <c r="I169" s="100"/>
    </row>
    <row r="170" spans="1:9" s="7" customFormat="1" x14ac:dyDescent="0.25">
      <c r="A170" s="1080"/>
      <c r="B170" s="1078"/>
      <c r="C170" s="101" t="s">
        <v>57</v>
      </c>
      <c r="D170" s="62">
        <f t="shared" si="15"/>
        <v>0</v>
      </c>
      <c r="E170" s="66"/>
      <c r="F170" s="64"/>
      <c r="G170" s="64"/>
      <c r="H170" s="67"/>
      <c r="I170" s="87"/>
    </row>
    <row r="171" spans="1:9" s="7" customFormat="1" x14ac:dyDescent="0.25">
      <c r="A171" s="1080"/>
      <c r="B171" s="1256" t="s">
        <v>58</v>
      </c>
      <c r="C171" s="838" t="s">
        <v>59</v>
      </c>
      <c r="D171" s="566">
        <f t="shared" si="15"/>
        <v>0</v>
      </c>
      <c r="E171" s="840"/>
      <c r="F171" s="841"/>
      <c r="G171" s="841"/>
      <c r="H171" s="864"/>
      <c r="I171" s="848"/>
    </row>
    <row r="172" spans="1:9" s="7" customFormat="1" x14ac:dyDescent="0.25">
      <c r="A172" s="1080"/>
      <c r="B172" s="1106"/>
      <c r="C172" s="108" t="s">
        <v>60</v>
      </c>
      <c r="D172" s="82">
        <f t="shared" si="15"/>
        <v>0</v>
      </c>
      <c r="E172" s="37"/>
      <c r="F172" s="38"/>
      <c r="G172" s="38"/>
      <c r="H172" s="60"/>
      <c r="I172" s="100"/>
    </row>
    <row r="173" spans="1:9" s="7" customFormat="1" x14ac:dyDescent="0.25">
      <c r="A173" s="1080"/>
      <c r="B173" s="1078"/>
      <c r="C173" s="101" t="s">
        <v>57</v>
      </c>
      <c r="D173" s="62">
        <f t="shared" si="15"/>
        <v>0</v>
      </c>
      <c r="E173" s="63"/>
      <c r="F173" s="64"/>
      <c r="G173" s="64"/>
      <c r="H173" s="67"/>
      <c r="I173" s="87"/>
    </row>
    <row r="174" spans="1:9" s="7" customFormat="1" x14ac:dyDescent="0.25">
      <c r="A174" s="1080"/>
      <c r="B174" s="1089" t="s">
        <v>61</v>
      </c>
      <c r="C174" s="1090"/>
      <c r="D174" s="935">
        <f t="shared" si="15"/>
        <v>0</v>
      </c>
      <c r="E174" s="855"/>
      <c r="F174" s="856"/>
      <c r="G174" s="856"/>
      <c r="H174" s="859"/>
      <c r="I174" s="879"/>
    </row>
    <row r="175" spans="1:9" s="7" customFormat="1" ht="15" customHeight="1" x14ac:dyDescent="0.25">
      <c r="A175" s="1080"/>
      <c r="B175" s="1455" t="s">
        <v>62</v>
      </c>
      <c r="C175" s="937" t="s">
        <v>63</v>
      </c>
      <c r="D175" s="36">
        <f t="shared" si="15"/>
        <v>0</v>
      </c>
      <c r="E175" s="27"/>
      <c r="F175" s="28"/>
      <c r="G175" s="28"/>
      <c r="H175" s="54"/>
      <c r="I175" s="137"/>
    </row>
    <row r="176" spans="1:9" s="7" customFormat="1" x14ac:dyDescent="0.25">
      <c r="A176" s="1080"/>
      <c r="B176" s="1455"/>
      <c r="C176" s="937" t="s">
        <v>64</v>
      </c>
      <c r="D176" s="82">
        <f t="shared" si="15"/>
        <v>0</v>
      </c>
      <c r="E176" s="37"/>
      <c r="F176" s="38"/>
      <c r="G176" s="38"/>
      <c r="H176" s="60"/>
      <c r="I176" s="100"/>
    </row>
    <row r="177" spans="1:104" ht="15" customHeight="1" x14ac:dyDescent="0.25">
      <c r="A177" s="1080"/>
      <c r="B177" s="1456" t="s">
        <v>65</v>
      </c>
      <c r="C177" s="1456"/>
      <c r="D177" s="82">
        <f t="shared" si="15"/>
        <v>0</v>
      </c>
      <c r="E177" s="37"/>
      <c r="F177" s="38"/>
      <c r="G177" s="38"/>
      <c r="H177" s="60"/>
      <c r="I177" s="100"/>
    </row>
    <row r="178" spans="1:104" x14ac:dyDescent="0.25">
      <c r="A178" s="1080"/>
      <c r="B178" s="1123" t="s">
        <v>66</v>
      </c>
      <c r="C178" s="1124"/>
      <c r="D178" s="82">
        <f t="shared" si="15"/>
        <v>0</v>
      </c>
      <c r="E178" s="37"/>
      <c r="F178" s="38"/>
      <c r="G178" s="38"/>
      <c r="H178" s="60"/>
      <c r="I178" s="100"/>
    </row>
    <row r="179" spans="1:104" ht="15" customHeight="1" x14ac:dyDescent="0.25">
      <c r="A179" s="1080"/>
      <c r="B179" s="1107" t="s">
        <v>67</v>
      </c>
      <c r="C179" s="1108"/>
      <c r="D179" s="82">
        <f t="shared" si="15"/>
        <v>0</v>
      </c>
      <c r="E179" s="112"/>
      <c r="F179" s="83"/>
      <c r="G179" s="83"/>
      <c r="H179" s="115"/>
      <c r="I179" s="138"/>
    </row>
    <row r="180" spans="1:104" x14ac:dyDescent="0.25">
      <c r="A180" s="1080"/>
      <c r="B180" s="1104" t="s">
        <v>68</v>
      </c>
      <c r="C180" s="1105"/>
      <c r="D180" s="82">
        <f t="shared" si="15"/>
        <v>0</v>
      </c>
      <c r="E180" s="112"/>
      <c r="F180" s="83"/>
      <c r="G180" s="83"/>
      <c r="H180" s="115"/>
      <c r="I180" s="138"/>
    </row>
    <row r="181" spans="1:104" ht="15" customHeight="1" x14ac:dyDescent="0.25">
      <c r="A181" s="1080"/>
      <c r="B181" s="1256" t="s">
        <v>69</v>
      </c>
      <c r="C181" s="862" t="s">
        <v>70</v>
      </c>
      <c r="D181" s="566">
        <f t="shared" si="15"/>
        <v>0</v>
      </c>
      <c r="E181" s="840"/>
      <c r="F181" s="841"/>
      <c r="G181" s="841"/>
      <c r="H181" s="864"/>
      <c r="I181" s="848"/>
    </row>
    <row r="182" spans="1:104" x14ac:dyDescent="0.25">
      <c r="A182" s="1080"/>
      <c r="B182" s="1106"/>
      <c r="C182" s="139" t="s">
        <v>71</v>
      </c>
      <c r="D182" s="82">
        <f t="shared" si="15"/>
        <v>0</v>
      </c>
      <c r="E182" s="37"/>
      <c r="F182" s="38"/>
      <c r="G182" s="38"/>
      <c r="H182" s="60"/>
      <c r="I182" s="100"/>
    </row>
    <row r="183" spans="1:104" ht="22.5" x14ac:dyDescent="0.25">
      <c r="A183" s="1080"/>
      <c r="B183" s="1078"/>
      <c r="C183" s="233" t="s">
        <v>72</v>
      </c>
      <c r="D183" s="82">
        <f t="shared" si="15"/>
        <v>0</v>
      </c>
      <c r="E183" s="112"/>
      <c r="F183" s="83"/>
      <c r="G183" s="83"/>
      <c r="H183" s="115"/>
      <c r="I183" s="138"/>
    </row>
    <row r="184" spans="1:104" ht="15" customHeight="1" x14ac:dyDescent="0.25">
      <c r="A184" s="1080"/>
      <c r="B184" s="1430" t="s">
        <v>75</v>
      </c>
      <c r="C184" s="1431"/>
      <c r="D184" s="934">
        <f>SUM(E184:H184)</f>
        <v>0</v>
      </c>
      <c r="E184" s="840"/>
      <c r="F184" s="841"/>
      <c r="G184" s="841"/>
      <c r="H184" s="881"/>
      <c r="I184" s="848"/>
    </row>
    <row r="185" spans="1:104" ht="15" customHeight="1" x14ac:dyDescent="0.25">
      <c r="A185" s="1080"/>
      <c r="B185" s="1112" t="s">
        <v>76</v>
      </c>
      <c r="C185" s="1113"/>
      <c r="D185" s="43">
        <f>SUM(E185:H185)</f>
        <v>0</v>
      </c>
      <c r="E185" s="44"/>
      <c r="F185" s="45"/>
      <c r="G185" s="45"/>
      <c r="H185" s="141"/>
      <c r="I185" s="136"/>
    </row>
    <row r="186" spans="1:104" x14ac:dyDescent="0.25">
      <c r="A186" s="1081"/>
      <c r="B186" s="1432" t="s">
        <v>4</v>
      </c>
      <c r="C186" s="1433"/>
      <c r="D186" s="935">
        <f>SUM(E186:H186)</f>
        <v>0</v>
      </c>
      <c r="E186" s="868">
        <f>SUM(E154:E185)</f>
        <v>0</v>
      </c>
      <c r="F186" s="871">
        <f>SUM(F154:F185)</f>
        <v>0</v>
      </c>
      <c r="G186" s="871">
        <f>SUM(G154:G185)</f>
        <v>0</v>
      </c>
      <c r="H186" s="882">
        <f>SUM(H154:H185)</f>
        <v>0</v>
      </c>
      <c r="I186" s="883">
        <f>SUM(I154:I185)</f>
        <v>0</v>
      </c>
      <c r="J186" s="179"/>
    </row>
    <row r="187" spans="1:104" x14ac:dyDescent="0.25">
      <c r="A187" s="230" t="s">
        <v>190</v>
      </c>
      <c r="B187" s="184"/>
      <c r="C187" s="184"/>
      <c r="D187" s="184"/>
      <c r="E187" s="184"/>
      <c r="F187" s="885"/>
      <c r="G187" s="885" t="s">
        <v>191</v>
      </c>
      <c r="H187" s="914"/>
      <c r="I187" s="9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6"/>
      <c r="AJ187" s="6"/>
      <c r="AK187" s="6"/>
      <c r="AL187" s="6"/>
      <c r="AM187" s="6"/>
      <c r="AN187" s="6"/>
    </row>
    <row r="188" spans="1:104" x14ac:dyDescent="0.25">
      <c r="A188" s="1458" t="s">
        <v>192</v>
      </c>
      <c r="B188" s="1298" t="s">
        <v>193</v>
      </c>
      <c r="C188" s="1201" t="s">
        <v>4</v>
      </c>
      <c r="D188" s="1201"/>
      <c r="E188" s="1109"/>
      <c r="F188" s="1425" t="s">
        <v>194</v>
      </c>
      <c r="G188" s="1426"/>
      <c r="H188" s="1426"/>
      <c r="I188" s="1426"/>
      <c r="J188" s="1426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6"/>
      <c r="U188" s="1426"/>
      <c r="V188" s="1426"/>
      <c r="W188" s="1426"/>
      <c r="X188" s="1426"/>
      <c r="Y188" s="1426"/>
      <c r="Z188" s="1426"/>
      <c r="AA188" s="1426"/>
      <c r="AB188" s="1426"/>
      <c r="AC188" s="1426"/>
      <c r="AD188" s="1426"/>
      <c r="AE188" s="1426"/>
      <c r="AF188" s="1426"/>
      <c r="AG188" s="1454"/>
      <c r="AH188" s="1109" t="s">
        <v>195</v>
      </c>
      <c r="BS188" s="8"/>
      <c r="BT188" s="8"/>
      <c r="BU188" s="235"/>
      <c r="BV188" s="235"/>
      <c r="BW188" s="235"/>
      <c r="BX188" s="235"/>
      <c r="BY188" s="235"/>
      <c r="BZ188" s="235"/>
      <c r="CU188" s="7"/>
      <c r="CV188" s="7"/>
      <c r="CW188" s="7"/>
      <c r="CX188" s="7"/>
      <c r="CY188" s="7"/>
      <c r="CZ188" s="7"/>
    </row>
    <row r="189" spans="1:104" x14ac:dyDescent="0.25">
      <c r="A189" s="1458"/>
      <c r="B189" s="1085"/>
      <c r="C189" s="1202"/>
      <c r="D189" s="1202"/>
      <c r="E189" s="1184"/>
      <c r="F189" s="1425" t="s">
        <v>17</v>
      </c>
      <c r="G189" s="1427"/>
      <c r="H189" s="1414" t="s">
        <v>196</v>
      </c>
      <c r="I189" s="1442"/>
      <c r="J189" s="1414" t="s">
        <v>19</v>
      </c>
      <c r="K189" s="1442"/>
      <c r="L189" s="1414" t="s">
        <v>20</v>
      </c>
      <c r="M189" s="1442"/>
      <c r="N189" s="1414" t="s">
        <v>21</v>
      </c>
      <c r="O189" s="1442"/>
      <c r="P189" s="1414" t="s">
        <v>22</v>
      </c>
      <c r="Q189" s="1442"/>
      <c r="R189" s="1414" t="s">
        <v>23</v>
      </c>
      <c r="S189" s="1442"/>
      <c r="T189" s="1414" t="s">
        <v>24</v>
      </c>
      <c r="U189" s="1442"/>
      <c r="V189" s="1414" t="s">
        <v>25</v>
      </c>
      <c r="W189" s="1442"/>
      <c r="X189" s="1414" t="s">
        <v>26</v>
      </c>
      <c r="Y189" s="1442"/>
      <c r="Z189" s="1414" t="s">
        <v>27</v>
      </c>
      <c r="AA189" s="1442"/>
      <c r="AB189" s="1414" t="s">
        <v>28</v>
      </c>
      <c r="AC189" s="1442"/>
      <c r="AD189" s="1414" t="s">
        <v>29</v>
      </c>
      <c r="AE189" s="1442"/>
      <c r="AF189" s="1414" t="s">
        <v>30</v>
      </c>
      <c r="AG189" s="1416"/>
      <c r="AH189" s="1184"/>
      <c r="BS189" s="8"/>
      <c r="BT189" s="8"/>
      <c r="BU189" s="235"/>
      <c r="BV189" s="235"/>
      <c r="BW189" s="235"/>
      <c r="BX189" s="235"/>
      <c r="BY189" s="235"/>
      <c r="BZ189" s="235"/>
      <c r="CU189" s="7"/>
      <c r="CV189" s="7"/>
      <c r="CW189" s="7"/>
      <c r="CX189" s="7"/>
      <c r="CY189" s="7"/>
      <c r="CZ189" s="7"/>
    </row>
    <row r="190" spans="1:104" x14ac:dyDescent="0.25">
      <c r="A190" s="1458"/>
      <c r="B190" s="1086"/>
      <c r="C190" s="946" t="s">
        <v>197</v>
      </c>
      <c r="D190" s="890" t="s">
        <v>117</v>
      </c>
      <c r="E190" s="899" t="s">
        <v>118</v>
      </c>
      <c r="F190" s="889" t="s">
        <v>117</v>
      </c>
      <c r="G190" s="899" t="s">
        <v>118</v>
      </c>
      <c r="H190" s="889" t="s">
        <v>117</v>
      </c>
      <c r="I190" s="899" t="s">
        <v>118</v>
      </c>
      <c r="J190" s="889" t="s">
        <v>117</v>
      </c>
      <c r="K190" s="899" t="s">
        <v>118</v>
      </c>
      <c r="L190" s="889" t="s">
        <v>117</v>
      </c>
      <c r="M190" s="899" t="s">
        <v>118</v>
      </c>
      <c r="N190" s="889" t="s">
        <v>117</v>
      </c>
      <c r="O190" s="899" t="s">
        <v>118</v>
      </c>
      <c r="P190" s="889" t="s">
        <v>117</v>
      </c>
      <c r="Q190" s="899" t="s">
        <v>118</v>
      </c>
      <c r="R190" s="889" t="s">
        <v>117</v>
      </c>
      <c r="S190" s="899" t="s">
        <v>118</v>
      </c>
      <c r="T190" s="889" t="s">
        <v>117</v>
      </c>
      <c r="U190" s="899" t="s">
        <v>118</v>
      </c>
      <c r="V190" s="889" t="s">
        <v>117</v>
      </c>
      <c r="W190" s="899" t="s">
        <v>118</v>
      </c>
      <c r="X190" s="889" t="s">
        <v>117</v>
      </c>
      <c r="Y190" s="899" t="s">
        <v>118</v>
      </c>
      <c r="Z190" s="889" t="s">
        <v>117</v>
      </c>
      <c r="AA190" s="899" t="s">
        <v>118</v>
      </c>
      <c r="AB190" s="889" t="s">
        <v>117</v>
      </c>
      <c r="AC190" s="899" t="s">
        <v>118</v>
      </c>
      <c r="AD190" s="889" t="s">
        <v>117</v>
      </c>
      <c r="AE190" s="899" t="s">
        <v>118</v>
      </c>
      <c r="AF190" s="889" t="s">
        <v>117</v>
      </c>
      <c r="AG190" s="916" t="s">
        <v>118</v>
      </c>
      <c r="AH190" s="1173"/>
      <c r="BS190" s="8"/>
      <c r="BT190" s="8"/>
      <c r="BU190" s="235"/>
      <c r="BV190" s="235"/>
      <c r="BW190" s="235"/>
      <c r="BX190" s="235"/>
      <c r="BY190" s="235"/>
      <c r="BZ190" s="235"/>
      <c r="CU190" s="7"/>
      <c r="CV190" s="7"/>
      <c r="CW190" s="7"/>
      <c r="CX190" s="7"/>
      <c r="CY190" s="7"/>
      <c r="CZ190" s="7"/>
    </row>
    <row r="191" spans="1:104" x14ac:dyDescent="0.25">
      <c r="A191" s="1452" t="s">
        <v>198</v>
      </c>
      <c r="B191" s="947" t="s">
        <v>199</v>
      </c>
      <c r="C191" s="948">
        <f t="shared" ref="C191:C197" si="16">SUM(D191:E191)</f>
        <v>0</v>
      </c>
      <c r="D191" s="236">
        <f>+F191+H191+J191+L191+N191+P191+R191+T191+V191+X191+Z191+AB191+AD191+AF191</f>
        <v>0</v>
      </c>
      <c r="E191" s="237">
        <f>+G191+I191+K191+M191+O191+Q191+S191+U191+W191+Y191+AA191+AC191+AE191+AG191</f>
        <v>0</v>
      </c>
      <c r="F191" s="37"/>
      <c r="G191" s="39"/>
      <c r="H191" s="37"/>
      <c r="I191" s="39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0"/>
      <c r="AH191" s="41"/>
      <c r="AI191" s="7" t="str">
        <f t="shared" ref="AI191:AI197" si="17">CA191&amp;CB191</f>
        <v/>
      </c>
      <c r="BS191" s="8"/>
      <c r="BT191" s="8"/>
      <c r="BU191" s="235"/>
      <c r="BV191" s="235"/>
      <c r="BW191" s="235"/>
      <c r="BX191" s="235"/>
      <c r="BY191" s="235"/>
      <c r="BZ191" s="235"/>
      <c r="CA191" s="23" t="str">
        <f t="shared" ref="CA191:CA197" si="18">IF(CG191=1,"* No olvide ingresar la columna Beneficiarios (Digite cero si no tiene). ","")</f>
        <v/>
      </c>
      <c r="CB191" s="23" t="str">
        <f t="shared" ref="CB191:CB197" si="19">IF(CH191=1,"* El total de Beneficiarios NO DEBE superar el total por sexo. ","")</f>
        <v/>
      </c>
      <c r="CG191" s="24">
        <f t="shared" ref="CG191:CG197" si="20">IF(AND(AH191="",C191&lt;&gt;0),1,0)</f>
        <v>0</v>
      </c>
      <c r="CH191" s="24">
        <f t="shared" ref="CH191:CH197" si="21">IF(C191&lt;AH191,1,0)</f>
        <v>0</v>
      </c>
      <c r="CU191" s="7"/>
      <c r="CV191" s="7"/>
      <c r="CW191" s="7"/>
      <c r="CX191" s="7"/>
      <c r="CY191" s="7"/>
      <c r="CZ191" s="7"/>
    </row>
    <row r="192" spans="1:104" x14ac:dyDescent="0.25">
      <c r="A192" s="1198"/>
      <c r="B192" s="238" t="s">
        <v>200</v>
      </c>
      <c r="C192" s="949">
        <f t="shared" si="16"/>
        <v>0</v>
      </c>
      <c r="D192" s="239">
        <f t="shared" ref="D192:E197" si="22">+F192+H192+J192+L192+N192+P192+R192+T192+V192+X192+Z192+AB192+AD192+AF192</f>
        <v>0</v>
      </c>
      <c r="E192" s="240">
        <f t="shared" si="22"/>
        <v>0</v>
      </c>
      <c r="F192" s="112"/>
      <c r="G192" s="241"/>
      <c r="H192" s="112"/>
      <c r="I192" s="241"/>
      <c r="J192" s="112"/>
      <c r="K192" s="241"/>
      <c r="L192" s="112"/>
      <c r="M192" s="241"/>
      <c r="N192" s="112"/>
      <c r="O192" s="241"/>
      <c r="P192" s="112"/>
      <c r="Q192" s="241"/>
      <c r="R192" s="112"/>
      <c r="S192" s="241"/>
      <c r="T192" s="112"/>
      <c r="U192" s="241"/>
      <c r="V192" s="112"/>
      <c r="W192" s="241"/>
      <c r="X192" s="112"/>
      <c r="Y192" s="241"/>
      <c r="Z192" s="112"/>
      <c r="AA192" s="241"/>
      <c r="AB192" s="112"/>
      <c r="AC192" s="241"/>
      <c r="AD192" s="112"/>
      <c r="AE192" s="241"/>
      <c r="AF192" s="112"/>
      <c r="AG192" s="84"/>
      <c r="AH192" s="113"/>
      <c r="AI192" s="7" t="str">
        <f t="shared" si="17"/>
        <v/>
      </c>
      <c r="BS192" s="8"/>
      <c r="BT192" s="8"/>
      <c r="BU192" s="235"/>
      <c r="BV192" s="235"/>
      <c r="BW192" s="235"/>
      <c r="BX192" s="235"/>
      <c r="BY192" s="235"/>
      <c r="BZ192" s="235"/>
      <c r="CA192" s="23" t="str">
        <f t="shared" si="18"/>
        <v/>
      </c>
      <c r="CB192" s="23" t="str">
        <f t="shared" si="19"/>
        <v/>
      </c>
      <c r="CG192" s="24">
        <f t="shared" si="20"/>
        <v>0</v>
      </c>
      <c r="CH192" s="24">
        <f t="shared" si="21"/>
        <v>0</v>
      </c>
      <c r="CU192" s="7"/>
      <c r="CV192" s="7"/>
      <c r="CW192" s="7"/>
      <c r="CX192" s="7"/>
      <c r="CY192" s="7"/>
      <c r="CZ192" s="7"/>
    </row>
    <row r="193" spans="1:104" x14ac:dyDescent="0.25">
      <c r="A193" s="1198"/>
      <c r="B193" s="26" t="s">
        <v>201</v>
      </c>
      <c r="C193" s="949">
        <f t="shared" si="16"/>
        <v>0</v>
      </c>
      <c r="D193" s="239">
        <f t="shared" si="22"/>
        <v>0</v>
      </c>
      <c r="E193" s="240">
        <f t="shared" si="22"/>
        <v>0</v>
      </c>
      <c r="F193" s="112"/>
      <c r="G193" s="241"/>
      <c r="H193" s="112"/>
      <c r="I193" s="241"/>
      <c r="J193" s="112"/>
      <c r="K193" s="241"/>
      <c r="L193" s="112"/>
      <c r="M193" s="241"/>
      <c r="N193" s="112"/>
      <c r="O193" s="241"/>
      <c r="P193" s="112"/>
      <c r="Q193" s="241"/>
      <c r="R193" s="112"/>
      <c r="S193" s="241"/>
      <c r="T193" s="112"/>
      <c r="U193" s="241"/>
      <c r="V193" s="112"/>
      <c r="W193" s="241"/>
      <c r="X193" s="112"/>
      <c r="Y193" s="241"/>
      <c r="Z193" s="112"/>
      <c r="AA193" s="241"/>
      <c r="AB193" s="112"/>
      <c r="AC193" s="241"/>
      <c r="AD193" s="112"/>
      <c r="AE193" s="241"/>
      <c r="AF193" s="112"/>
      <c r="AG193" s="84"/>
      <c r="AH193" s="113"/>
      <c r="AI193" s="7" t="str">
        <f t="shared" si="17"/>
        <v/>
      </c>
      <c r="BS193" s="8"/>
      <c r="BT193" s="8"/>
      <c r="BU193" s="235"/>
      <c r="BV193" s="235"/>
      <c r="BW193" s="235"/>
      <c r="BX193" s="235"/>
      <c r="BY193" s="235"/>
      <c r="BZ193" s="235"/>
      <c r="CA193" s="23" t="str">
        <f t="shared" si="18"/>
        <v/>
      </c>
      <c r="CB193" s="23" t="str">
        <f t="shared" si="19"/>
        <v/>
      </c>
      <c r="CG193" s="24">
        <f t="shared" si="20"/>
        <v>0</v>
      </c>
      <c r="CH193" s="24">
        <f t="shared" si="21"/>
        <v>0</v>
      </c>
      <c r="CU193" s="7"/>
      <c r="CV193" s="7"/>
      <c r="CW193" s="7"/>
      <c r="CX193" s="7"/>
      <c r="CY193" s="7"/>
      <c r="CZ193" s="7"/>
    </row>
    <row r="194" spans="1:104" x14ac:dyDescent="0.25">
      <c r="A194" s="1198"/>
      <c r="B194" s="242" t="s">
        <v>202</v>
      </c>
      <c r="C194" s="949">
        <f t="shared" si="16"/>
        <v>0</v>
      </c>
      <c r="D194" s="239">
        <f t="shared" si="22"/>
        <v>0</v>
      </c>
      <c r="E194" s="240">
        <f t="shared" si="22"/>
        <v>0</v>
      </c>
      <c r="F194" s="112"/>
      <c r="G194" s="241"/>
      <c r="H194" s="112"/>
      <c r="I194" s="241"/>
      <c r="J194" s="112"/>
      <c r="K194" s="241"/>
      <c r="L194" s="112"/>
      <c r="M194" s="241"/>
      <c r="N194" s="112"/>
      <c r="O194" s="241"/>
      <c r="P194" s="112"/>
      <c r="Q194" s="241"/>
      <c r="R194" s="112"/>
      <c r="S194" s="241"/>
      <c r="T194" s="112"/>
      <c r="U194" s="241"/>
      <c r="V194" s="112"/>
      <c r="W194" s="241"/>
      <c r="X194" s="112"/>
      <c r="Y194" s="241"/>
      <c r="Z194" s="112"/>
      <c r="AA194" s="241"/>
      <c r="AB194" s="112"/>
      <c r="AC194" s="241"/>
      <c r="AD194" s="112"/>
      <c r="AE194" s="241"/>
      <c r="AF194" s="112"/>
      <c r="AG194" s="84"/>
      <c r="AH194" s="113"/>
      <c r="AI194" s="7" t="str">
        <f t="shared" si="17"/>
        <v/>
      </c>
      <c r="BS194" s="8"/>
      <c r="BT194" s="8"/>
      <c r="BU194" s="235"/>
      <c r="BV194" s="235"/>
      <c r="BW194" s="235"/>
      <c r="BX194" s="235"/>
      <c r="BY194" s="235"/>
      <c r="BZ194" s="235"/>
      <c r="CA194" s="23" t="str">
        <f t="shared" si="18"/>
        <v/>
      </c>
      <c r="CB194" s="23" t="str">
        <f t="shared" si="19"/>
        <v/>
      </c>
      <c r="CG194" s="24">
        <f t="shared" si="20"/>
        <v>0</v>
      </c>
      <c r="CH194" s="24">
        <f t="shared" si="21"/>
        <v>0</v>
      </c>
      <c r="CU194" s="7"/>
      <c r="CV194" s="7"/>
      <c r="CW194" s="7"/>
      <c r="CX194" s="7"/>
      <c r="CY194" s="7"/>
      <c r="CZ194" s="7"/>
    </row>
    <row r="195" spans="1:104" s="245" customFormat="1" x14ac:dyDescent="0.25">
      <c r="A195" s="1198"/>
      <c r="B195" s="238" t="s">
        <v>203</v>
      </c>
      <c r="C195" s="243">
        <f t="shared" si="16"/>
        <v>0</v>
      </c>
      <c r="D195" s="236">
        <f t="shared" si="22"/>
        <v>0</v>
      </c>
      <c r="E195" s="237">
        <f t="shared" si="22"/>
        <v>0</v>
      </c>
      <c r="F195" s="37"/>
      <c r="G195" s="39"/>
      <c r="H195" s="37"/>
      <c r="I195" s="39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0"/>
      <c r="AH195" s="100"/>
      <c r="AI195" s="7" t="str">
        <f t="shared" si="17"/>
        <v/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235"/>
      <c r="BT195" s="235"/>
      <c r="BU195" s="235"/>
      <c r="BV195" s="235"/>
      <c r="BW195" s="235"/>
      <c r="BX195" s="235"/>
      <c r="BY195" s="235"/>
      <c r="BZ195" s="235"/>
      <c r="CA195" s="23" t="str">
        <f t="shared" si="18"/>
        <v/>
      </c>
      <c r="CB195" s="23" t="str">
        <f t="shared" si="19"/>
        <v/>
      </c>
      <c r="CC195" s="244"/>
      <c r="CD195" s="244"/>
      <c r="CE195" s="244"/>
      <c r="CF195" s="244"/>
      <c r="CG195" s="24">
        <f t="shared" si="20"/>
        <v>0</v>
      </c>
      <c r="CH195" s="24">
        <f t="shared" si="21"/>
        <v>0</v>
      </c>
      <c r="CI195" s="9"/>
      <c r="CJ195" s="9"/>
      <c r="CK195" s="244"/>
      <c r="CL195" s="244"/>
      <c r="CM195" s="244"/>
      <c r="CN195" s="244"/>
      <c r="CO195" s="244"/>
      <c r="CP195" s="244"/>
      <c r="CQ195" s="244"/>
      <c r="CR195" s="244"/>
      <c r="CS195" s="244"/>
      <c r="CT195" s="244"/>
    </row>
    <row r="196" spans="1:104" s="245" customFormat="1" x14ac:dyDescent="0.25">
      <c r="A196" s="1199"/>
      <c r="B196" s="246" t="s">
        <v>204</v>
      </c>
      <c r="C196" s="243">
        <f t="shared" si="16"/>
        <v>0</v>
      </c>
      <c r="D196" s="236">
        <f>+F196+H196+J196+L196+N196+P196+R196+T196+V196+X196+Z196+AB196+AD196+AF196</f>
        <v>0</v>
      </c>
      <c r="E196" s="237">
        <f>+G196+I196+K196+M196+O196+Q196+S196+U196+W196+Y196+AA196+AC196+AE196+AG196</f>
        <v>0</v>
      </c>
      <c r="F196" s="63"/>
      <c r="G196" s="247"/>
      <c r="H196" s="63"/>
      <c r="I196" s="247"/>
      <c r="J196" s="63"/>
      <c r="K196" s="247"/>
      <c r="L196" s="63"/>
      <c r="M196" s="247"/>
      <c r="N196" s="63"/>
      <c r="O196" s="247"/>
      <c r="P196" s="63"/>
      <c r="Q196" s="247"/>
      <c r="R196" s="63"/>
      <c r="S196" s="247"/>
      <c r="T196" s="63"/>
      <c r="U196" s="247"/>
      <c r="V196" s="63"/>
      <c r="W196" s="247"/>
      <c r="X196" s="63"/>
      <c r="Y196" s="247"/>
      <c r="Z196" s="63"/>
      <c r="AA196" s="247"/>
      <c r="AB196" s="63"/>
      <c r="AC196" s="247"/>
      <c r="AD196" s="63"/>
      <c r="AE196" s="247"/>
      <c r="AF196" s="63"/>
      <c r="AG196" s="69"/>
      <c r="AH196" s="87"/>
      <c r="AI196" s="7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235"/>
      <c r="BT196" s="235"/>
      <c r="BU196" s="235"/>
      <c r="BV196" s="235"/>
      <c r="BW196" s="235"/>
      <c r="BX196" s="235"/>
      <c r="BY196" s="235"/>
      <c r="BZ196" s="235"/>
      <c r="CA196" s="23"/>
      <c r="CB196" s="23"/>
      <c r="CC196" s="244"/>
      <c r="CD196" s="244"/>
      <c r="CE196" s="244"/>
      <c r="CF196" s="244"/>
      <c r="CG196" s="24"/>
      <c r="CH196" s="24"/>
      <c r="CI196" s="9"/>
      <c r="CJ196" s="9"/>
      <c r="CK196" s="244"/>
      <c r="CL196" s="244"/>
      <c r="CM196" s="244"/>
      <c r="CN196" s="244"/>
      <c r="CO196" s="244"/>
      <c r="CP196" s="244"/>
      <c r="CQ196" s="244"/>
      <c r="CR196" s="244"/>
      <c r="CS196" s="244"/>
      <c r="CT196" s="244"/>
    </row>
    <row r="197" spans="1:104" x14ac:dyDescent="0.25">
      <c r="A197" s="818" t="s">
        <v>205</v>
      </c>
      <c r="B197" s="249" t="s">
        <v>206</v>
      </c>
      <c r="C197" s="950">
        <f t="shared" si="16"/>
        <v>0</v>
      </c>
      <c r="D197" s="919">
        <f t="shared" si="22"/>
        <v>0</v>
      </c>
      <c r="E197" s="920">
        <f t="shared" si="22"/>
        <v>0</v>
      </c>
      <c r="F197" s="855"/>
      <c r="G197" s="921"/>
      <c r="H197" s="855"/>
      <c r="I197" s="921"/>
      <c r="J197" s="855"/>
      <c r="K197" s="921"/>
      <c r="L197" s="855"/>
      <c r="M197" s="921"/>
      <c r="N197" s="855"/>
      <c r="O197" s="921"/>
      <c r="P197" s="855"/>
      <c r="Q197" s="921"/>
      <c r="R197" s="855"/>
      <c r="S197" s="921"/>
      <c r="T197" s="855"/>
      <c r="U197" s="921"/>
      <c r="V197" s="855"/>
      <c r="W197" s="921"/>
      <c r="X197" s="855"/>
      <c r="Y197" s="921"/>
      <c r="Z197" s="855"/>
      <c r="AA197" s="921"/>
      <c r="AB197" s="855"/>
      <c r="AC197" s="921"/>
      <c r="AD197" s="855"/>
      <c r="AE197" s="921"/>
      <c r="AF197" s="855"/>
      <c r="AG197" s="861"/>
      <c r="AH197" s="857"/>
      <c r="AI197" s="7" t="str">
        <f t="shared" si="17"/>
        <v/>
      </c>
      <c r="BS197" s="8"/>
      <c r="BT197" s="8"/>
      <c r="BU197" s="235"/>
      <c r="BV197" s="235"/>
      <c r="BW197" s="235"/>
      <c r="BX197" s="235"/>
      <c r="BY197" s="235"/>
      <c r="BZ197" s="235"/>
      <c r="CA197" s="23" t="str">
        <f t="shared" si="18"/>
        <v/>
      </c>
      <c r="CB197" s="23" t="str">
        <f t="shared" si="19"/>
        <v/>
      </c>
      <c r="CG197" s="24">
        <f t="shared" si="20"/>
        <v>0</v>
      </c>
      <c r="CH197" s="24">
        <f t="shared" si="21"/>
        <v>0</v>
      </c>
      <c r="CU197" s="7"/>
      <c r="CV197" s="7"/>
      <c r="CW197" s="7"/>
      <c r="CX197" s="7"/>
      <c r="CY197" s="7"/>
      <c r="CZ197" s="7"/>
    </row>
    <row r="198" spans="1:104" x14ac:dyDescent="0.25">
      <c r="BU198" s="14"/>
      <c r="BV198" s="14"/>
      <c r="BW198" s="14"/>
      <c r="BX198" s="14"/>
      <c r="BY198" s="235"/>
      <c r="BZ198" s="235"/>
    </row>
    <row r="216" spans="1:104" s="250" customFormat="1" x14ac:dyDescent="0.25">
      <c r="A216" s="250">
        <f>SUM(D11:D47,D51:D84,D88:D90,D94:E96,D100:E102,D106:D114,B117:D117,B121:B122,B126:B127,B131:F132,D136:D151,D154:D185,C191:C197)</f>
        <v>3343</v>
      </c>
      <c r="B216" s="250">
        <f>SUM(CG11:CJ197)</f>
        <v>0</v>
      </c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</sheetData>
  <mergeCells count="150">
    <mergeCell ref="A191:A196"/>
    <mergeCell ref="P189:Q189"/>
    <mergeCell ref="R189:S189"/>
    <mergeCell ref="T189:U189"/>
    <mergeCell ref="V189:W189"/>
    <mergeCell ref="X189:Y189"/>
    <mergeCell ref="Z189:AA189"/>
    <mergeCell ref="A188:A190"/>
    <mergeCell ref="B188:B190"/>
    <mergeCell ref="C188:E189"/>
    <mergeCell ref="F188:AG188"/>
    <mergeCell ref="AH188:AH190"/>
    <mergeCell ref="F189:G189"/>
    <mergeCell ref="H189:I189"/>
    <mergeCell ref="J189:K189"/>
    <mergeCell ref="L189:M189"/>
    <mergeCell ref="N189:O189"/>
    <mergeCell ref="B179:C179"/>
    <mergeCell ref="B180:C180"/>
    <mergeCell ref="B181:B183"/>
    <mergeCell ref="B184:C184"/>
    <mergeCell ref="B185:C185"/>
    <mergeCell ref="B186:C186"/>
    <mergeCell ref="AB189:AC189"/>
    <mergeCell ref="AD189:AE189"/>
    <mergeCell ref="AF189:AG189"/>
    <mergeCell ref="O134:P134"/>
    <mergeCell ref="A136:B143"/>
    <mergeCell ref="A144:B151"/>
    <mergeCell ref="A153:C153"/>
    <mergeCell ref="A154:A186"/>
    <mergeCell ref="B154:C154"/>
    <mergeCell ref="B155:B158"/>
    <mergeCell ref="B159:C159"/>
    <mergeCell ref="B160:C160"/>
    <mergeCell ref="B161:C161"/>
    <mergeCell ref="B168:B170"/>
    <mergeCell ref="B171:B173"/>
    <mergeCell ref="B174:C174"/>
    <mergeCell ref="B175:B176"/>
    <mergeCell ref="B177:C177"/>
    <mergeCell ref="B178:C178"/>
    <mergeCell ref="B162:C162"/>
    <mergeCell ref="B163:C163"/>
    <mergeCell ref="B164:C164"/>
    <mergeCell ref="B165:C165"/>
    <mergeCell ref="B166:C166"/>
    <mergeCell ref="B167:C167"/>
    <mergeCell ref="A129:A130"/>
    <mergeCell ref="B129:B130"/>
    <mergeCell ref="C129:F129"/>
    <mergeCell ref="G129:G130"/>
    <mergeCell ref="H129:H130"/>
    <mergeCell ref="A134:C135"/>
    <mergeCell ref="D134:D135"/>
    <mergeCell ref="E134:N134"/>
    <mergeCell ref="A109:B111"/>
    <mergeCell ref="A112:B114"/>
    <mergeCell ref="A119:A120"/>
    <mergeCell ref="B119:I119"/>
    <mergeCell ref="A124:A125"/>
    <mergeCell ref="B124:B125"/>
    <mergeCell ref="C124:M124"/>
    <mergeCell ref="A102:C102"/>
    <mergeCell ref="A104:C105"/>
    <mergeCell ref="D104:D105"/>
    <mergeCell ref="E104:J104"/>
    <mergeCell ref="K104:L104"/>
    <mergeCell ref="A106:B108"/>
    <mergeCell ref="F98:G98"/>
    <mergeCell ref="H98:U98"/>
    <mergeCell ref="V98:V99"/>
    <mergeCell ref="W98:W99"/>
    <mergeCell ref="A100:C100"/>
    <mergeCell ref="A101:C101"/>
    <mergeCell ref="A94:C94"/>
    <mergeCell ref="A95:C95"/>
    <mergeCell ref="A96:C96"/>
    <mergeCell ref="A98:C99"/>
    <mergeCell ref="D98:D99"/>
    <mergeCell ref="E98:E99"/>
    <mergeCell ref="A89:C89"/>
    <mergeCell ref="E89:F89"/>
    <mergeCell ref="A90:C90"/>
    <mergeCell ref="A92:C93"/>
    <mergeCell ref="D92:D93"/>
    <mergeCell ref="E92:E93"/>
    <mergeCell ref="B83:C83"/>
    <mergeCell ref="B84:C84"/>
    <mergeCell ref="B85:C85"/>
    <mergeCell ref="A87:C87"/>
    <mergeCell ref="E87:F87"/>
    <mergeCell ref="A88:C88"/>
    <mergeCell ref="E88:F88"/>
    <mergeCell ref="A50:C50"/>
    <mergeCell ref="A51:A85"/>
    <mergeCell ref="B51:C51"/>
    <mergeCell ref="B52:B55"/>
    <mergeCell ref="B56:C56"/>
    <mergeCell ref="B57:C57"/>
    <mergeCell ref="B58:C58"/>
    <mergeCell ref="B59:C59"/>
    <mergeCell ref="B60:C60"/>
    <mergeCell ref="B61:C61"/>
    <mergeCell ref="B72:B73"/>
    <mergeCell ref="B74:C74"/>
    <mergeCell ref="B75:C75"/>
    <mergeCell ref="B76:C76"/>
    <mergeCell ref="B77:C77"/>
    <mergeCell ref="B78:B82"/>
    <mergeCell ref="B62:C62"/>
    <mergeCell ref="B63:C63"/>
    <mergeCell ref="B64:C64"/>
    <mergeCell ref="B65:B67"/>
    <mergeCell ref="B68:B70"/>
    <mergeCell ref="B71:C71"/>
    <mergeCell ref="B41:B45"/>
    <mergeCell ref="B46:C46"/>
    <mergeCell ref="B47:C47"/>
    <mergeCell ref="B48:C48"/>
    <mergeCell ref="B28:B30"/>
    <mergeCell ref="B31:B33"/>
    <mergeCell ref="B34:C34"/>
    <mergeCell ref="B35:B36"/>
    <mergeCell ref="B37:C37"/>
    <mergeCell ref="B38:C38"/>
    <mergeCell ref="AE9:AE10"/>
    <mergeCell ref="A11:A48"/>
    <mergeCell ref="B11:C11"/>
    <mergeCell ref="B12:B15"/>
    <mergeCell ref="B16:C16"/>
    <mergeCell ref="B17:C17"/>
    <mergeCell ref="B18:C18"/>
    <mergeCell ref="A6:O6"/>
    <mergeCell ref="A9:C10"/>
    <mergeCell ref="D9:D10"/>
    <mergeCell ref="E9:I9"/>
    <mergeCell ref="J9:X9"/>
    <mergeCell ref="Y9:AA9"/>
    <mergeCell ref="B19:C19"/>
    <mergeCell ref="B20:B23"/>
    <mergeCell ref="B24:C24"/>
    <mergeCell ref="B25:C25"/>
    <mergeCell ref="B26:C26"/>
    <mergeCell ref="B27:C27"/>
    <mergeCell ref="AB9:AB10"/>
    <mergeCell ref="AC9:AC10"/>
    <mergeCell ref="AD9:AD10"/>
    <mergeCell ref="B39:C39"/>
    <mergeCell ref="B40:C40"/>
  </mergeCells>
  <dataValidations count="4">
    <dataValidation allowBlank="1" sqref="F136:J136 G137:J137 H138:J138 I139:J139 E137 E138:F138 E139:G139 E140:H140 E141:F143 G143:K143 J141:N142"/>
    <dataValidation type="decimal" allowBlank="1" prompt="Error - Favor ingresar Números." sqref="K136:K139 L136:M140 F144 G144:N145 H146:N146 I147:N147 L148:N150 J149:K151 E151:I151 E145 E146:F150 G147:G148 H148">
      <formula1>0</formula1>
      <formula2>1E+29</formula2>
    </dataValidation>
    <dataValidation type="decimal" prompt="Error - Favor ingresar Números." sqref="N136:N140">
      <formula1>0</formula1>
      <formula2>1E+29</formula2>
    </dataValidation>
    <dataValidation allowBlank="1" showInputMessage="1" showErrorMessage="1" error="Valor no Permitido" sqref="A128:XFD128 B1:B20 C1:C25 Z1:AA8 AF9:BW48 C27:C62 G129:H129 D130:F130 AD9:AE10 B126:C127 D125:M127 AC1:XFD8 B193:E197 AC11:AE48 AC9 B24:B41 C153:C165 J152:P187 I129:P132 D131:H132 A129:C132 A197 C167:C192 D153:I187 D188:E192 AH192:XFD197 A198:XFD1048576 A1:A127 F188:F197 G189:AG197 AH188:XFD190 AH191:CH191 CJ191:XFD191 Q129:XFD187 D1:M123 AC49:XFD127 B46:B124 C64:C125 AB1:AB127 N1:Y127 Z10:AA127 A153:A191 B153:B192 CA9:XFD4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2023-04-21T13:29:52Z</dcterms:created>
  <dcterms:modified xsi:type="dcterms:W3CDTF">2024-01-17T19:49:04Z</dcterms:modified>
</cp:coreProperties>
</file>